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ryachandrakasan/Desktop/genAI Project/App Test1/"/>
    </mc:Choice>
  </mc:AlternateContent>
  <xr:revisionPtr revIDLastSave="0" documentId="13_ncr:1_{5A5C1384-4CB1-2B46-85DE-D69B19205066}" xr6:coauthVersionLast="47" xr6:coauthVersionMax="47" xr10:uidLastSave="{00000000-0000-0000-0000-000000000000}"/>
  <bookViews>
    <workbookView xWindow="0" yWindow="760" windowWidth="30240" windowHeight="18880" xr2:uid="{02A897CF-5CF7-4846-B2C0-FCFADE5949D7}"/>
  </bookViews>
  <sheets>
    <sheet name="Sheet2" sheetId="2" r:id="rId1"/>
  </sheets>
  <externalReferences>
    <externalReference r:id="rId2"/>
  </externalReferences>
  <definedNames>
    <definedName name="SOP_Favorite_Name">" "</definedName>
    <definedName name="SOP_Filter" localSheetId="0">{"01_Product ID = 100679; 100681; 100684"}</definedName>
    <definedName name="SOP_Filter_Criteria_Count" localSheetId="0">1</definedName>
    <definedName name="SOP_Filter_Name" localSheetId="0">"(Ad Hoc Filter)"</definedName>
    <definedName name="SOP_Heading1" localSheetId="0">"Key Figure"</definedName>
    <definedName name="SOP_Heading10" localSheetId="0">" "</definedName>
    <definedName name="SOP_Heading2" localSheetId="0">"03_Location Region"</definedName>
    <definedName name="SOP_Heading3" localSheetId="0">"01_Product Desc"</definedName>
    <definedName name="SOP_Heading4" localSheetId="0">"01_Product ID"</definedName>
    <definedName name="SOP_Heading5" localSheetId="0">" "</definedName>
    <definedName name="SOP_Heading6" localSheetId="0">" "</definedName>
    <definedName name="SOP_Heading7" localSheetId="0">" "</definedName>
    <definedName name="SOP_Heading8" localSheetId="0">" "</definedName>
    <definedName name="SOP_Heading9" localSheetId="0">" "</definedName>
    <definedName name="SOP_Planning_Area">"OVP01PS4"</definedName>
    <definedName name="SOP_Refresh_Timestamp">45915.505150463</definedName>
    <definedName name="SOP_Template_Name">"OV - Farm Milk Supply"</definedName>
    <definedName name="SOP_Value_Based_Filter" localSheetId="0">{" "}</definedName>
    <definedName name="SOP_Value_Based_Filter_Name" localSheetId="0">"(None)"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5" i="2" l="1"/>
  <c r="J5" i="2"/>
  <c r="I5" i="2"/>
  <c r="F5" i="2"/>
  <c r="E5" i="2"/>
  <c r="D5" i="2"/>
  <c r="C5" i="2"/>
  <c r="B5" i="2"/>
  <c r="A5" i="2"/>
  <c r="I3" i="2"/>
  <c r="A3" i="2"/>
  <c r="A2" i="2"/>
  <c r="I1" i="2"/>
  <c r="FE5" i="2"/>
  <c r="EW5" i="2"/>
  <c r="EO5" i="2"/>
  <c r="EG5" i="2"/>
  <c r="DY5" i="2"/>
  <c r="DQ5" i="2"/>
  <c r="DI5" i="2"/>
  <c r="DA5" i="2"/>
  <c r="CS5" i="2"/>
  <c r="CK5" i="2"/>
  <c r="CC5" i="2"/>
  <c r="BU5" i="2"/>
  <c r="BM5" i="2"/>
  <c r="BE5" i="2"/>
  <c r="AW5" i="2"/>
  <c r="AO5" i="2"/>
  <c r="AG5" i="2"/>
  <c r="Y5" i="2"/>
  <c r="Q5" i="2"/>
  <c r="FD5" i="2"/>
  <c r="EV5" i="2"/>
  <c r="EN5" i="2"/>
  <c r="EF5" i="2"/>
  <c r="DX5" i="2"/>
  <c r="DP5" i="2"/>
  <c r="DH5" i="2"/>
  <c r="CZ5" i="2"/>
  <c r="CR5" i="2"/>
  <c r="CJ5" i="2"/>
  <c r="CB5" i="2"/>
  <c r="BT5" i="2"/>
  <c r="BL5" i="2"/>
  <c r="BD5" i="2"/>
  <c r="AV5" i="2"/>
  <c r="AN5" i="2"/>
  <c r="AF5" i="2"/>
  <c r="X5" i="2"/>
  <c r="P5" i="2"/>
  <c r="O5" i="2"/>
  <c r="ET5" i="2"/>
  <c r="EL5" i="2"/>
  <c r="DV5" i="2"/>
  <c r="DF5" i="2"/>
  <c r="CP5" i="2"/>
  <c r="BR5" i="2"/>
  <c r="BJ5" i="2"/>
  <c r="AT5" i="2"/>
  <c r="AL5" i="2"/>
  <c r="V5" i="2"/>
  <c r="EH5" i="2"/>
  <c r="FC5" i="2"/>
  <c r="EU5" i="2"/>
  <c r="EM5" i="2"/>
  <c r="EE5" i="2"/>
  <c r="DW5" i="2"/>
  <c r="DO5" i="2"/>
  <c r="DG5" i="2"/>
  <c r="CY5" i="2"/>
  <c r="CQ5" i="2"/>
  <c r="CI5" i="2"/>
  <c r="CA5" i="2"/>
  <c r="BS5" i="2"/>
  <c r="BK5" i="2"/>
  <c r="BC5" i="2"/>
  <c r="AU5" i="2"/>
  <c r="AM5" i="2"/>
  <c r="AE5" i="2"/>
  <c r="W5" i="2"/>
  <c r="FB5" i="2"/>
  <c r="ED5" i="2"/>
  <c r="DN5" i="2"/>
  <c r="CH5" i="2"/>
  <c r="BZ5" i="2"/>
  <c r="BB5" i="2"/>
  <c r="AD5" i="2"/>
  <c r="N5" i="2"/>
  <c r="DZ5" i="2"/>
  <c r="CD5" i="2"/>
  <c r="FA5" i="2"/>
  <c r="ES5" i="2"/>
  <c r="EK5" i="2"/>
  <c r="EC5" i="2"/>
  <c r="DU5" i="2"/>
  <c r="DM5" i="2"/>
  <c r="DE5" i="2"/>
  <c r="CW5" i="2"/>
  <c r="CO5" i="2"/>
  <c r="CG5" i="2"/>
  <c r="BY5" i="2"/>
  <c r="BQ5" i="2"/>
  <c r="BI5" i="2"/>
  <c r="BA5" i="2"/>
  <c r="AS5" i="2"/>
  <c r="AK5" i="2"/>
  <c r="AC5" i="2"/>
  <c r="U5" i="2"/>
  <c r="M5" i="2"/>
  <c r="DR5" i="2"/>
  <c r="EZ5" i="2"/>
  <c r="ER5" i="2"/>
  <c r="EJ5" i="2"/>
  <c r="EB5" i="2"/>
  <c r="DT5" i="2"/>
  <c r="DL5" i="2"/>
  <c r="DD5" i="2"/>
  <c r="CV5" i="2"/>
  <c r="CN5" i="2"/>
  <c r="CF5" i="2"/>
  <c r="BX5" i="2"/>
  <c r="BP5" i="2"/>
  <c r="BH5" i="2"/>
  <c r="AZ5" i="2"/>
  <c r="AR5" i="2"/>
  <c r="AJ5" i="2"/>
  <c r="AB5" i="2"/>
  <c r="T5" i="2"/>
  <c r="L5" i="2"/>
  <c r="O1" i="2"/>
  <c r="EP5" i="2"/>
  <c r="DB5" i="2"/>
  <c r="CL5" i="2"/>
  <c r="BN5" i="2"/>
  <c r="EY5" i="2"/>
  <c r="EQ5" i="2"/>
  <c r="EI5" i="2"/>
  <c r="EA5" i="2"/>
  <c r="DS5" i="2"/>
  <c r="DK5" i="2"/>
  <c r="DC5" i="2"/>
  <c r="CU5" i="2"/>
  <c r="CM5" i="2"/>
  <c r="CE5" i="2"/>
  <c r="BW5" i="2"/>
  <c r="BO5" i="2"/>
  <c r="BG5" i="2"/>
  <c r="AY5" i="2"/>
  <c r="AQ5" i="2"/>
  <c r="AI5" i="2"/>
  <c r="AA5" i="2"/>
  <c r="S5" i="2"/>
  <c r="K5" i="2"/>
  <c r="EX5" i="2"/>
  <c r="DJ5" i="2"/>
  <c r="CT5" i="2"/>
  <c r="BF5" i="2"/>
  <c r="BV5" i="2"/>
  <c r="AX5" i="2"/>
  <c r="AP5" i="2"/>
  <c r="AH5" i="2"/>
  <c r="Z5" i="2"/>
  <c r="R5" i="2"/>
</calcChain>
</file>

<file path=xl/sharedStrings.xml><?xml version="1.0" encoding="utf-8"?>
<sst xmlns="http://schemas.openxmlformats.org/spreadsheetml/2006/main" count="107" uniqueCount="30">
  <si>
    <t>Integrated Business Planning
Filters:</t>
  </si>
  <si>
    <t>CA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</si>
  <si>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</si>
  <si>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</si>
  <si>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</si>
  <si>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</si>
  <si>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</si>
  <si>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</si>
  <si>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</si>
  <si>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</si>
  <si>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</si>
  <si>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</si>
  <si>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NC</t>
  </si>
  <si>
    <t>NH</t>
  </si>
  <si>
    <t>NJ</t>
  </si>
  <si>
    <t>NY</t>
  </si>
  <si>
    <t>OH</t>
  </si>
  <si>
    <t>OR</t>
  </si>
  <si>
    <t>PA</t>
  </si>
  <si>
    <t>SD</t>
  </si>
  <si>
    <t>UT</t>
  </si>
  <si>
    <t>VA</t>
  </si>
  <si>
    <t>VT</t>
  </si>
  <si>
    <t>WA</t>
  </si>
  <si>
    <t>WI</t>
  </si>
  <si>
    <t>WV</t>
  </si>
  <si>
    <t>Milk History - Pick Up - WK</t>
  </si>
  <si>
    <t>CO</t>
  </si>
  <si>
    <t>WHICH TYPE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</si>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</sst>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22"/>
      <color theme="0" tint="-4.9989318521683403E-2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9"/>
      <color theme="0" tint="-4.9989318521683403E-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64646"/>
        <bgColor indexed="64"/>
      </patternFill>
    </fill>
    <fill>
      <patternFill patternType="solid">
        <fgColor rgb="FF21A3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CD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7" fillId="0" borderId="0" xfId="0" applyFont="1" applyAlignment="1" applyProtection="1">
      <alignment horizontal="left" vertical="center"/>
      <protection locked="0"/>
    </xf>
    <xf numFmtId="3" fontId="8" fillId="0" borderId="0" xfId="0" applyNumberFormat="1" applyFont="1" applyAlignment="1" applyProtection="1">
      <alignment horizontal="right" vertical="center"/>
      <protection locked="0"/>
    </xf>
    <xf numFmtId="0" fontId="0" fillId="4" borderId="0" xfId="0" applyFill="1"/>
    <xf numFmtId="0" fontId="1" fillId="3" borderId="0" xfId="0" applyFont="1" applyFill="1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10" fontId="0" fillId="0" borderId="0" xfId="0" applyNumberFormat="1" applyAlignment="1" applyProtection="1">
      <alignment horizontal="right" vertical="center"/>
      <protection locked="0"/>
    </xf>
    <xf numFmtId="3" fontId="9" fillId="5" borderId="0" xfId="0" applyNumberFormat="1" applyFont="1" applyFill="1" applyAlignment="1" applyProtection="1">
      <alignment horizontal="right" vertical="center"/>
      <protection locked="0"/>
    </xf>
    <xf numFmtId="10" fontId="0" fillId="6" borderId="0" xfId="0" applyNumberFormat="1" applyFill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right" vertical="center"/>
      <protection locked="0"/>
    </xf>
    <xf numFmtId="3" fontId="0" fillId="7" borderId="0" xfId="0" applyNumberFormat="1" applyFill="1" applyAlignment="1" applyProtection="1">
      <alignment horizontal="right" vertical="center"/>
      <protection locked="0"/>
    </xf>
    <xf numFmtId="3" fontId="0" fillId="4" borderId="0" xfId="0" applyNumberFormat="1" applyFill="1" applyAlignment="1" applyProtection="1">
      <alignment horizontal="right" vertical="center"/>
      <protection locked="0"/>
    </xf>
    <xf numFmtId="3" fontId="9" fillId="8" borderId="0" xfId="0" applyNumberFormat="1" applyFont="1" applyFill="1" applyAlignment="1" applyProtection="1">
      <alignment horizontal="right" vertical="center"/>
      <protection locked="0"/>
    </xf>
    <xf numFmtId="0" fontId="0" fillId="4" borderId="0" xfId="0" applyFill="1" applyAlignment="1">
      <alignment horizontal="left" vertical="top" wrapText="1"/>
    </xf>
    <xf numFmtId="0" fontId="3" fillId="2" borderId="0" xfId="0" quotePrefix="1" applyFont="1" applyFill="1" applyAlignment="1">
      <alignment horizontal="left" vertical="top" wrapText="1" indent="5"/>
    </xf>
    <xf numFmtId="0" fontId="3" fillId="2" borderId="0" xfId="0" quotePrefix="1" applyFont="1" applyFill="1" applyAlignment="1">
      <alignment horizontal="left" vertical="top" indent="5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top" wrapText="1"/>
    </xf>
    <xf numFmtId="0" fontId="6" fillId="2" borderId="0" xfId="0" quotePrefix="1" applyFont="1" applyFill="1" applyAlignment="1">
      <alignment horizontal="left" vertical="top" wrapText="1" indent="5"/>
    </xf>
    <xf numFmtId="0" fontId="5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.16199365704286964"/>
          <c:w val="0.99812701534585424"/>
          <c:h val="0.83800649918760151"/>
        </c:manualLayout>
      </c:layout>
      <c:lineChart>
        <c:grouping val="standard"/>
        <c:varyColors val="0"/>
        <c:ser>
          <c:idx val="0"/>
          <c:order val="0"/>
          <c:tx>
            <c:v>Shipment History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[&gt;=1000000]0,,&quot;M&quot;;[&gt;=1000]0,&quot;K&quot;;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[1]SapIbpChartFeeder!$C$3:$AX$3</c:f>
              <c:strCache>
                <c:ptCount val="48"/>
                <c:pt idx="0">
                  <c:v> FM8 2019</c:v>
                </c:pt>
                <c:pt idx="1">
                  <c:v> FM9 2019</c:v>
                </c:pt>
                <c:pt idx="2">
                  <c:v> FM10 2019</c:v>
                </c:pt>
                <c:pt idx="3">
                  <c:v> FM11 2019</c:v>
                </c:pt>
                <c:pt idx="4">
                  <c:v> FM12 2019</c:v>
                </c:pt>
                <c:pt idx="5">
                  <c:v> FM1 2020</c:v>
                </c:pt>
                <c:pt idx="6">
                  <c:v> FM2 2020</c:v>
                </c:pt>
                <c:pt idx="7">
                  <c:v> FM3 2020</c:v>
                </c:pt>
                <c:pt idx="8">
                  <c:v> FM4 2020</c:v>
                </c:pt>
                <c:pt idx="9">
                  <c:v> FM5 2020</c:v>
                </c:pt>
                <c:pt idx="10">
                  <c:v> FM6 2020</c:v>
                </c:pt>
                <c:pt idx="11">
                  <c:v> FM7 2020</c:v>
                </c:pt>
                <c:pt idx="12">
                  <c:v> FM8 2020</c:v>
                </c:pt>
                <c:pt idx="13">
                  <c:v> FM9 2020</c:v>
                </c:pt>
                <c:pt idx="14">
                  <c:v> FM10 2020</c:v>
                </c:pt>
                <c:pt idx="15">
                  <c:v> FM11 2020</c:v>
                </c:pt>
                <c:pt idx="16">
                  <c:v> FM12 2020</c:v>
                </c:pt>
                <c:pt idx="17">
                  <c:v> FM1 2021</c:v>
                </c:pt>
                <c:pt idx="18">
                  <c:v> FM2 2021</c:v>
                </c:pt>
                <c:pt idx="19">
                  <c:v> FM3 2021</c:v>
                </c:pt>
                <c:pt idx="20">
                  <c:v> FM4 2021</c:v>
                </c:pt>
                <c:pt idx="21">
                  <c:v> FM5 2021</c:v>
                </c:pt>
                <c:pt idx="22">
                  <c:v> FM6 2021</c:v>
                </c:pt>
                <c:pt idx="23">
                  <c:v> FM7 2021</c:v>
                </c:pt>
                <c:pt idx="24">
                  <c:v> FM8 2021</c:v>
                </c:pt>
                <c:pt idx="25">
                  <c:v> FM9 2021</c:v>
                </c:pt>
                <c:pt idx="26">
                  <c:v> FM10 2021</c:v>
                </c:pt>
                <c:pt idx="27">
                  <c:v> FM11 2021</c:v>
                </c:pt>
                <c:pt idx="28">
                  <c:v> FM12 2021</c:v>
                </c:pt>
                <c:pt idx="29">
                  <c:v> FM1 2022</c:v>
                </c:pt>
                <c:pt idx="30">
                  <c:v> FM2 2022</c:v>
                </c:pt>
                <c:pt idx="31">
                  <c:v> FM3 2022</c:v>
                </c:pt>
                <c:pt idx="32">
                  <c:v> FM4 2022</c:v>
                </c:pt>
                <c:pt idx="33">
                  <c:v> FM5 2022</c:v>
                </c:pt>
                <c:pt idx="34">
                  <c:v> FM6 2022</c:v>
                </c:pt>
                <c:pt idx="35">
                  <c:v> FM7 2022</c:v>
                </c:pt>
                <c:pt idx="36">
                  <c:v> FM8 2022</c:v>
                </c:pt>
                <c:pt idx="37">
                  <c:v> FM9 2022</c:v>
                </c:pt>
                <c:pt idx="38">
                  <c:v> FM10 2022</c:v>
                </c:pt>
                <c:pt idx="39">
                  <c:v> FM11 2022</c:v>
                </c:pt>
                <c:pt idx="40">
                  <c:v> FM12 2022</c:v>
                </c:pt>
                <c:pt idx="41">
                  <c:v> FM1 2023</c:v>
                </c:pt>
                <c:pt idx="42">
                  <c:v> FM2 2023</c:v>
                </c:pt>
                <c:pt idx="43">
                  <c:v> FM3 2023</c:v>
                </c:pt>
                <c:pt idx="44">
                  <c:v> FM4 2023</c:v>
                </c:pt>
                <c:pt idx="45">
                  <c:v> FM5 2023</c:v>
                </c:pt>
                <c:pt idx="46">
                  <c:v> FM6 2023</c:v>
                </c:pt>
                <c:pt idx="47">
                  <c:v> FM7 2023</c:v>
                </c:pt>
              </c:strCache>
            </c:strRef>
          </c:cat>
          <c:val>
            <c:numRef>
              <c:f>[1]SapIbpChartFeeder!$C$4:$AX$4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0-49AE-BDF7-9EDC13580268}"/>
            </c:ext>
          </c:extLst>
        </c:ser>
        <c:ser>
          <c:idx val="1"/>
          <c:order val="1"/>
          <c:tx>
            <c:v>Booking History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[&gt;=1000000]0,,&quot;M&quot;;[&gt;=1000]0,&quot;K&quot;;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F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[1]SapIbpChartFeeder!$C$3:$AX$3</c:f>
              <c:strCache>
                <c:ptCount val="48"/>
                <c:pt idx="0">
                  <c:v> FM8 2019</c:v>
                </c:pt>
                <c:pt idx="1">
                  <c:v> FM9 2019</c:v>
                </c:pt>
                <c:pt idx="2">
                  <c:v> FM10 2019</c:v>
                </c:pt>
                <c:pt idx="3">
                  <c:v> FM11 2019</c:v>
                </c:pt>
                <c:pt idx="4">
                  <c:v> FM12 2019</c:v>
                </c:pt>
                <c:pt idx="5">
                  <c:v> FM1 2020</c:v>
                </c:pt>
                <c:pt idx="6">
                  <c:v> FM2 2020</c:v>
                </c:pt>
                <c:pt idx="7">
                  <c:v> FM3 2020</c:v>
                </c:pt>
                <c:pt idx="8">
                  <c:v> FM4 2020</c:v>
                </c:pt>
                <c:pt idx="9">
                  <c:v> FM5 2020</c:v>
                </c:pt>
                <c:pt idx="10">
                  <c:v> FM6 2020</c:v>
                </c:pt>
                <c:pt idx="11">
                  <c:v> FM7 2020</c:v>
                </c:pt>
                <c:pt idx="12">
                  <c:v> FM8 2020</c:v>
                </c:pt>
                <c:pt idx="13">
                  <c:v> FM9 2020</c:v>
                </c:pt>
                <c:pt idx="14">
                  <c:v> FM10 2020</c:v>
                </c:pt>
                <c:pt idx="15">
                  <c:v> FM11 2020</c:v>
                </c:pt>
                <c:pt idx="16">
                  <c:v> FM12 2020</c:v>
                </c:pt>
                <c:pt idx="17">
                  <c:v> FM1 2021</c:v>
                </c:pt>
                <c:pt idx="18">
                  <c:v> FM2 2021</c:v>
                </c:pt>
                <c:pt idx="19">
                  <c:v> FM3 2021</c:v>
                </c:pt>
                <c:pt idx="20">
                  <c:v> FM4 2021</c:v>
                </c:pt>
                <c:pt idx="21">
                  <c:v> FM5 2021</c:v>
                </c:pt>
                <c:pt idx="22">
                  <c:v> FM6 2021</c:v>
                </c:pt>
                <c:pt idx="23">
                  <c:v> FM7 2021</c:v>
                </c:pt>
                <c:pt idx="24">
                  <c:v> FM8 2021</c:v>
                </c:pt>
                <c:pt idx="25">
                  <c:v> FM9 2021</c:v>
                </c:pt>
                <c:pt idx="26">
                  <c:v> FM10 2021</c:v>
                </c:pt>
                <c:pt idx="27">
                  <c:v> FM11 2021</c:v>
                </c:pt>
                <c:pt idx="28">
                  <c:v> FM12 2021</c:v>
                </c:pt>
                <c:pt idx="29">
                  <c:v> FM1 2022</c:v>
                </c:pt>
                <c:pt idx="30">
                  <c:v> FM2 2022</c:v>
                </c:pt>
                <c:pt idx="31">
                  <c:v> FM3 2022</c:v>
                </c:pt>
                <c:pt idx="32">
                  <c:v> FM4 2022</c:v>
                </c:pt>
                <c:pt idx="33">
                  <c:v> FM5 2022</c:v>
                </c:pt>
                <c:pt idx="34">
                  <c:v> FM6 2022</c:v>
                </c:pt>
                <c:pt idx="35">
                  <c:v> FM7 2022</c:v>
                </c:pt>
                <c:pt idx="36">
                  <c:v> FM8 2022</c:v>
                </c:pt>
                <c:pt idx="37">
                  <c:v> FM9 2022</c:v>
                </c:pt>
                <c:pt idx="38">
                  <c:v> FM10 2022</c:v>
                </c:pt>
                <c:pt idx="39">
                  <c:v> FM11 2022</c:v>
                </c:pt>
                <c:pt idx="40">
                  <c:v> FM12 2022</c:v>
                </c:pt>
                <c:pt idx="41">
                  <c:v> FM1 2023</c:v>
                </c:pt>
                <c:pt idx="42">
                  <c:v> FM2 2023</c:v>
                </c:pt>
                <c:pt idx="43">
                  <c:v> FM3 2023</c:v>
                </c:pt>
                <c:pt idx="44">
                  <c:v> FM4 2023</c:v>
                </c:pt>
                <c:pt idx="45">
                  <c:v> FM5 2023</c:v>
                </c:pt>
                <c:pt idx="46">
                  <c:v> FM6 2023</c:v>
                </c:pt>
                <c:pt idx="47">
                  <c:v> FM7 2023</c:v>
                </c:pt>
              </c:strCache>
            </c:strRef>
          </c:cat>
          <c:val>
            <c:numRef>
              <c:f>[1]SapIbpChartFeeder!$C$5:$AX$5</c:f>
              <c:numCache>
                <c:formatCode>General</c:formatCode>
                <c:ptCount val="48"/>
                <c:pt idx="0">
                  <c:v>5141934</c:v>
                </c:pt>
                <c:pt idx="1">
                  <c:v>5785452</c:v>
                </c:pt>
                <c:pt idx="2">
                  <c:v>7267104</c:v>
                </c:pt>
                <c:pt idx="3">
                  <c:v>4603554</c:v>
                </c:pt>
                <c:pt idx="4">
                  <c:v>4976802</c:v>
                </c:pt>
                <c:pt idx="5">
                  <c:v>7128378</c:v>
                </c:pt>
                <c:pt idx="6">
                  <c:v>6473412</c:v>
                </c:pt>
                <c:pt idx="7">
                  <c:v>7686684</c:v>
                </c:pt>
                <c:pt idx="8">
                  <c:v>6034500</c:v>
                </c:pt>
                <c:pt idx="9">
                  <c:v>5196690</c:v>
                </c:pt>
                <c:pt idx="10">
                  <c:v>6555438</c:v>
                </c:pt>
                <c:pt idx="11">
                  <c:v>8090982</c:v>
                </c:pt>
                <c:pt idx="12">
                  <c:v>6890940</c:v>
                </c:pt>
                <c:pt idx="13">
                  <c:v>6452136</c:v>
                </c:pt>
                <c:pt idx="14">
                  <c:v>8851086</c:v>
                </c:pt>
                <c:pt idx="15">
                  <c:v>6440796</c:v>
                </c:pt>
                <c:pt idx="16">
                  <c:v>7024806</c:v>
                </c:pt>
                <c:pt idx="17">
                  <c:v>8757990</c:v>
                </c:pt>
                <c:pt idx="18">
                  <c:v>6883326</c:v>
                </c:pt>
                <c:pt idx="19">
                  <c:v>7395246</c:v>
                </c:pt>
                <c:pt idx="20">
                  <c:v>5909598</c:v>
                </c:pt>
                <c:pt idx="21">
                  <c:v>2728620</c:v>
                </c:pt>
                <c:pt idx="22">
                  <c:v>2180196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AE-BDF7-9EDC1358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5616"/>
        <c:axId val="576288856"/>
      </c:lineChart>
      <c:catAx>
        <c:axId val="5802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6288856"/>
        <c:crosses val="autoZero"/>
        <c:auto val="1"/>
        <c:lblAlgn val="ctr"/>
        <c:lblOffset val="100"/>
        <c:noMultiLvlLbl val="1"/>
      </c:catAx>
      <c:valAx>
        <c:axId val="576288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0285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8.5382879481017041E-2"/>
          <c:h val="0.10860608640136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6</xdr:col>
      <xdr:colOff>476462</xdr:colOff>
      <xdr:row>1</xdr:row>
      <xdr:rowOff>26671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CB2EF-850C-4040-84B7-7C9663AC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1"/>
          <a:ext cx="476462" cy="190500"/>
        </a:xfrm>
        <a:prstGeom prst="rect">
          <a:avLst/>
        </a:prstGeom>
      </xdr:spPr>
    </xdr:pic>
    <xdr:clientData/>
  </xdr:twoCellAnchor>
  <xdr:twoCellAnchor>
    <xdr:from>
      <xdr:col>8</xdr:col>
      <xdr:colOff>14284</xdr:colOff>
      <xdr:row>3</xdr:row>
      <xdr:rowOff>0</xdr:rowOff>
    </xdr:from>
    <xdr:to>
      <xdr:col>56</xdr:col>
      <xdr:colOff>0</xdr:colOff>
      <xdr:row>4</xdr:row>
      <xdr:rowOff>0</xdr:rowOff>
    </xdr:to>
    <xdr:graphicFrame macro="">
      <xdr:nvGraphicFramePr>
        <xdr:cNvPr id="3" name="Chart 2" hidden="1">
          <a:extLst>
            <a:ext uri="{FF2B5EF4-FFF2-40B4-BE49-F238E27FC236}">
              <a16:creationId xmlns:a16="http://schemas.microsoft.com/office/drawing/2014/main" id="{EC818128-B617-40AA-A77B-A234E6C0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3</xdr:row>
      <xdr:rowOff>257175</xdr:rowOff>
    </xdr:from>
    <xdr:to>
      <xdr:col>6</xdr:col>
      <xdr:colOff>172800</xdr:colOff>
      <xdr:row>4</xdr:row>
      <xdr:rowOff>150495</xdr:rowOff>
    </xdr:to>
    <xdr:pic macro="[1]!Sheet2.ShowHintFilterAttributeTotal">
      <xdr:nvPicPr>
        <xdr:cNvPr id="4" name="PictureHintFilterAttributeTotal" hidden="1">
          <a:extLst>
            <a:ext uri="{FF2B5EF4-FFF2-40B4-BE49-F238E27FC236}">
              <a16:creationId xmlns:a16="http://schemas.microsoft.com/office/drawing/2014/main" id="{D351946C-1F8F-4735-8700-EA48556C9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360" y="1043940"/>
          <a:ext cx="172800" cy="15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803275</xdr:colOff>
      <xdr:row>0</xdr:row>
      <xdr:rowOff>165100</xdr:rowOff>
    </xdr:from>
    <xdr:to>
      <xdr:col>12</xdr:col>
      <xdr:colOff>96062</xdr:colOff>
      <xdr:row>5</xdr:row>
      <xdr:rowOff>83819</xdr:rowOff>
    </xdr:to>
    <xdr:pic>
      <xdr:nvPicPr>
        <xdr:cNvPr id="5" name="Picture 4" descr="Organic Valley - Wikipedia">
          <a:extLst>
            <a:ext uri="{FF2B5EF4-FFF2-40B4-BE49-F238E27FC236}">
              <a16:creationId xmlns:a16="http://schemas.microsoft.com/office/drawing/2014/main" id="{E71468D6-8EC5-4601-ADE7-DB8A848E9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1495" y="165100"/>
          <a:ext cx="1106347" cy="83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kasa/AppData/Local/SAP_IBP_AddIn/Workbooks/OV%20-%20Milk%20Forecast%201.xlsm" TargetMode="External"/><Relationship Id="rId1" Type="http://schemas.openxmlformats.org/officeDocument/2006/relationships/externalLinkPath" Target="file:///C:/Users/rkasa/AppData/Local/SAP_IBP_AddIn/Workbooks/OV%20-%20Milk%20Forecast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pIbpChartFeeder"/>
      <sheetName val="IBPFormattingSheet"/>
      <sheetName val="OV_Milk History"/>
      <sheetName val="OV_Milk Forecast "/>
      <sheetName val="OV_Milk Forecast_Review"/>
      <sheetName val="OV_Milk Forecast_Accuracy"/>
      <sheetName val="OV_ButterFat_Hist"/>
      <sheetName val="OV_ButterFat_Forecast"/>
      <sheetName val="OV_ButterFat_Forecast_Review"/>
      <sheetName val="OV - Milk Forecast 1"/>
    </sheetNames>
    <definedNames>
      <definedName name="Sheet2.ShowHintFilterAttributeTotal"/>
    </definedNames>
    <sheetDataSet>
      <sheetData sheetId="0">
        <row r="3">
          <cell r="C3" t="str">
            <v xml:space="preserve"> FM8 2019</v>
          </cell>
          <cell r="D3" t="str">
            <v xml:space="preserve"> FM9 2019</v>
          </cell>
          <cell r="E3" t="str">
            <v xml:space="preserve"> FM10 2019</v>
          </cell>
          <cell r="F3" t="str">
            <v xml:space="preserve"> FM11 2019</v>
          </cell>
          <cell r="G3" t="str">
            <v xml:space="preserve"> FM12 2019</v>
          </cell>
          <cell r="H3" t="str">
            <v xml:space="preserve"> FM1 2020</v>
          </cell>
          <cell r="I3" t="str">
            <v xml:space="preserve"> FM2 2020</v>
          </cell>
          <cell r="J3" t="str">
            <v xml:space="preserve"> FM3 2020</v>
          </cell>
          <cell r="K3" t="str">
            <v xml:space="preserve"> FM4 2020</v>
          </cell>
          <cell r="L3" t="str">
            <v xml:space="preserve"> FM5 2020</v>
          </cell>
          <cell r="M3" t="str">
            <v xml:space="preserve"> FM6 2020</v>
          </cell>
          <cell r="N3" t="str">
            <v xml:space="preserve"> FM7 2020</v>
          </cell>
          <cell r="O3" t="str">
            <v xml:space="preserve"> FM8 2020</v>
          </cell>
          <cell r="P3" t="str">
            <v xml:space="preserve"> FM9 2020</v>
          </cell>
          <cell r="Q3" t="str">
            <v xml:space="preserve"> FM10 2020</v>
          </cell>
          <cell r="R3" t="str">
            <v xml:space="preserve"> FM11 2020</v>
          </cell>
          <cell r="S3" t="str">
            <v xml:space="preserve"> FM12 2020</v>
          </cell>
          <cell r="T3" t="str">
            <v xml:space="preserve"> FM1 2021</v>
          </cell>
          <cell r="U3" t="str">
            <v xml:space="preserve"> FM2 2021</v>
          </cell>
          <cell r="V3" t="str">
            <v xml:space="preserve"> FM3 2021</v>
          </cell>
          <cell r="W3" t="str">
            <v xml:space="preserve"> FM4 2021</v>
          </cell>
          <cell r="X3" t="str">
            <v xml:space="preserve"> FM5 2021</v>
          </cell>
          <cell r="Y3" t="str">
            <v xml:space="preserve"> FM6 2021</v>
          </cell>
          <cell r="Z3" t="str">
            <v xml:space="preserve"> FM7 2021</v>
          </cell>
          <cell r="AA3" t="str">
            <v xml:space="preserve"> FM8 2021</v>
          </cell>
          <cell r="AB3" t="str">
            <v xml:space="preserve"> FM9 2021</v>
          </cell>
          <cell r="AC3" t="str">
            <v xml:space="preserve"> FM10 2021</v>
          </cell>
          <cell r="AD3" t="str">
            <v xml:space="preserve"> FM11 2021</v>
          </cell>
          <cell r="AE3" t="str">
            <v xml:space="preserve"> FM12 2021</v>
          </cell>
          <cell r="AF3" t="str">
            <v xml:space="preserve"> FM1 2022</v>
          </cell>
          <cell r="AG3" t="str">
            <v xml:space="preserve"> FM2 2022</v>
          </cell>
          <cell r="AH3" t="str">
            <v xml:space="preserve"> FM3 2022</v>
          </cell>
          <cell r="AI3" t="str">
            <v xml:space="preserve"> FM4 2022</v>
          </cell>
          <cell r="AJ3" t="str">
            <v xml:space="preserve"> FM5 2022</v>
          </cell>
          <cell r="AK3" t="str">
            <v xml:space="preserve"> FM6 2022</v>
          </cell>
          <cell r="AL3" t="str">
            <v xml:space="preserve"> FM7 2022</v>
          </cell>
          <cell r="AM3" t="str">
            <v xml:space="preserve"> FM8 2022</v>
          </cell>
          <cell r="AN3" t="str">
            <v xml:space="preserve"> FM9 2022</v>
          </cell>
          <cell r="AO3" t="str">
            <v xml:space="preserve"> FM10 2022</v>
          </cell>
          <cell r="AP3" t="str">
            <v xml:space="preserve"> FM11 2022</v>
          </cell>
          <cell r="AQ3" t="str">
            <v xml:space="preserve"> FM12 2022</v>
          </cell>
          <cell r="AR3" t="str">
            <v xml:space="preserve"> FM1 2023</v>
          </cell>
          <cell r="AS3" t="str">
            <v xml:space="preserve"> FM2 2023</v>
          </cell>
          <cell r="AT3" t="str">
            <v xml:space="preserve"> FM3 2023</v>
          </cell>
          <cell r="AU3" t="str">
            <v xml:space="preserve"> FM4 2023</v>
          </cell>
          <cell r="AV3" t="str">
            <v xml:space="preserve"> FM5 2023</v>
          </cell>
          <cell r="AW3" t="str">
            <v xml:space="preserve"> FM6 2023</v>
          </cell>
          <cell r="AX3" t="str">
            <v xml:space="preserve"> FM7 2023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</row>
        <row r="5">
          <cell r="C5">
            <v>5141934</v>
          </cell>
          <cell r="D5">
            <v>5785452</v>
          </cell>
          <cell r="E5">
            <v>7267104</v>
          </cell>
          <cell r="F5">
            <v>4603554</v>
          </cell>
          <cell r="G5">
            <v>4976802</v>
          </cell>
          <cell r="H5">
            <v>7128378</v>
          </cell>
          <cell r="I5">
            <v>6473412</v>
          </cell>
          <cell r="J5">
            <v>7686684</v>
          </cell>
          <cell r="K5">
            <v>6034500</v>
          </cell>
          <cell r="L5">
            <v>5196690</v>
          </cell>
          <cell r="M5">
            <v>6555438</v>
          </cell>
          <cell r="N5">
            <v>8090982</v>
          </cell>
          <cell r="O5">
            <v>6890940</v>
          </cell>
          <cell r="P5">
            <v>6452136</v>
          </cell>
          <cell r="Q5">
            <v>8851086</v>
          </cell>
          <cell r="R5">
            <v>6440796</v>
          </cell>
          <cell r="S5">
            <v>7024806</v>
          </cell>
          <cell r="T5">
            <v>8757990</v>
          </cell>
          <cell r="U5">
            <v>6883326</v>
          </cell>
          <cell r="V5">
            <v>7395246</v>
          </cell>
          <cell r="W5">
            <v>5909598</v>
          </cell>
          <cell r="X5">
            <v>2728620</v>
          </cell>
          <cell r="Y5">
            <v>2180196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9B29-BCEB-498D-AA14-19E80D733EC4}">
  <dimension ref="A1:HZ5864"/>
  <sheetViews>
    <sheetView tabSelected="1" topLeftCell="G1" workbookViewId="0">
      <selection activeCell="H22" sqref="H22"/>
    </sheetView>
  </sheetViews>
  <sheetFormatPr baseColWidth="10" defaultColWidth="8.83203125" defaultRowHeight="15" x14ac:dyDescent="0.2"/>
  <cols>
    <col min="1" max="6" width="1.1640625" hidden="1" customWidth="1"/>
    <col min="7" max="7" width="12.5" bestFit="1" customWidth="1"/>
    <col min="8" max="8" width="54.33203125" bestFit="1" customWidth="1"/>
    <col min="9" max="16" width="13.1640625" bestFit="1" customWidth="1"/>
    <col min="17" max="17" width="14.1640625" bestFit="1" customWidth="1"/>
    <col min="18" max="26" width="13.1640625" bestFit="1" customWidth="1"/>
    <col min="27" max="27" width="14.1640625" bestFit="1" customWidth="1"/>
    <col min="28" max="33" width="9.1640625" bestFit="1" customWidth="1"/>
    <col min="34" max="47" width="13.1640625" bestFit="1" customWidth="1"/>
    <col min="48" max="60" width="14.1640625" bestFit="1" customWidth="1"/>
    <col min="61" max="97" width="13.1640625" bestFit="1" customWidth="1"/>
  </cols>
  <sheetData>
    <row r="1" spans="1:234" s="5" customFormat="1" ht="29" x14ac:dyDescent="0.2">
      <c r="A1" s="22" t="s">
        <v>0</v>
      </c>
      <c r="B1" s="23"/>
      <c r="C1" s="23"/>
      <c r="D1" s="23"/>
      <c r="E1" s="23"/>
      <c r="F1" s="23"/>
      <c r="G1" s="23"/>
      <c r="H1" s="23"/>
      <c r="I1" s="24" t="str">
        <f>" "&amp;IFERROR(IF(SOP_Favorite_Name&lt;&gt;" ",SOP_Favorite_Name,IF(SOP_Template_Name&lt;&gt;" ",SOP_Template_Name,"Ad Hoc Planning View")),"Offline")</f>
        <v xml:space="preserve"> OV - Farm Milk Supply</v>
      </c>
      <c r="J1" s="24"/>
      <c r="K1" s="24"/>
      <c r="L1" s="24"/>
      <c r="M1" s="24"/>
      <c r="N1" s="24"/>
      <c r="O1" s="25" t="e">
        <f ca="1">"User: "&amp;_xll.IBPUser()&amp;"   |    Planning Area: "&amp;IFERROR(SOP_Planning_Area,"Offline")&amp;"
"&amp;"Template: "&amp;IFERROR(SOP_Template_Name,"none")</f>
        <v>#NAME?</v>
      </c>
      <c r="P1" s="25"/>
      <c r="Q1" s="25"/>
      <c r="R1" s="25"/>
      <c r="S1" s="25"/>
      <c r="T1" s="25"/>
      <c r="U1" s="3"/>
      <c r="V1" s="4"/>
      <c r="W1" s="4"/>
      <c r="X1" s="4"/>
      <c r="Y1" s="4"/>
      <c r="Z1" s="4"/>
      <c r="AA1" s="4"/>
      <c r="AB1" s="4"/>
    </row>
    <row r="2" spans="1:234" s="5" customFormat="1" ht="29" x14ac:dyDescent="0.2">
      <c r="A2" s="26" t="str">
        <f>"Attribute-Based Filter: "&amp;SOP_Filter_Name&amp;" ("&amp;SOP_Filter_Criteria_Count&amp;" criteria): 
"&amp;IFERROR(INDEX(SOP_Filter,1),"")&amp;"
"&amp;IFERROR(INDEX(SOP_Filter,2),"")&amp;"
"&amp;IFERROR(INDEX(SOP_Filter,3),"")&amp;"
"&amp;IFERROR(INDEX(SOP_Filter,4),"")&amp;"
"&amp;IFERROR(INDEX(SOP_Filter,5),"")&amp;"
"&amp;IFERROR(INDEX(SOP_Filter,6),"")&amp;"
"&amp;IFERROR(INDEX(SOP_Filter,7),"")&amp;"
"&amp;IFERROR(INDEX(SOP_Filter,8),"")&amp;"
"&amp;IFERROR(INDEX(SOP_Filter,9),"")&amp;"
"&amp;IFERROR(INDEX(SOP_Filter,10),"")&amp;"
"&amp;IFERROR(INDEX(SOP_Filter,11),"")&amp;"
"&amp;IFERROR(INDEX(SOP_Filter,12),"")&amp;"
"&amp;IF(SOP_Filter_Criteria_Count &lt;=13, IFERROR(INDEX(SOP_Filter,13),""),SOP_Filter_Criteria_Count-12&amp;" more...")</f>
        <v xml:space="preserve">Attribute-Based Filter: (Ad Hoc Filter) (1 criteria): 
01_Product ID = 100679; 100681; 100684
</v>
      </c>
      <c r="B2" s="26"/>
      <c r="C2" s="26"/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3"/>
      <c r="V2" s="4"/>
      <c r="W2" s="4"/>
      <c r="X2" s="4"/>
      <c r="Y2" s="4"/>
      <c r="Z2" s="4"/>
      <c r="AA2" s="4"/>
      <c r="AB2" s="4"/>
    </row>
    <row r="3" spans="1:234" s="5" customFormat="1" ht="24.75" customHeight="1" x14ac:dyDescent="0.2">
      <c r="A3" s="26" t="str">
        <f>"Value-Based Filter: "&amp;SOP_Value_Based_Filter_Name&amp;": "&amp;" 
"&amp;IFERROR(INDEX(SOP_Value_Based_Filter,1),"")</f>
        <v xml:space="preserve">Value-Based Filter: (None):  
 </v>
      </c>
      <c r="B3" s="26"/>
      <c r="C3" s="26"/>
      <c r="D3" s="26"/>
      <c r="E3" s="26"/>
      <c r="F3" s="26"/>
      <c r="G3" s="26"/>
      <c r="H3" s="26"/>
      <c r="I3" s="27" t="str">
        <f>"  Last Refresh: "&amp;IFERROR(YEAR(SOP_Refresh_Timestamp)&amp;"-"&amp;TEXT(SOP_Refresh_Timestamp,"MMM")&amp;"-"&amp;DAY(SOP_Refresh_Timestamp)&amp;"   "&amp;TEXT(SOP_Refresh_Timestamp,"HH:MM:SS"),"Offline")</f>
        <v xml:space="preserve">  Last Refresh: 2025-Sep-15   12:07:25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3"/>
      <c r="V3" s="4"/>
      <c r="W3" s="4"/>
      <c r="X3" s="4"/>
      <c r="Y3" s="4"/>
      <c r="Z3" s="4"/>
      <c r="AA3" s="4"/>
      <c r="AB3" s="4"/>
    </row>
    <row r="4" spans="1:234" s="10" customFormat="1" ht="166.5" hidden="1" customHeight="1" x14ac:dyDescent="0.2">
      <c r="A4" s="21"/>
      <c r="B4" s="21"/>
      <c r="C4" s="21"/>
      <c r="D4" s="21"/>
      <c r="E4" s="21"/>
      <c r="F4" s="21"/>
      <c r="G4" s="21"/>
      <c r="H4" s="21"/>
    </row>
    <row r="5" spans="1:234" s="7" customFormat="1" x14ac:dyDescent="0.2">
      <c r="A5" s="6" t="str">
        <f>SOP_Heading10</f>
        <v xml:space="preserve"> </v>
      </c>
      <c r="B5" s="6" t="str">
        <f>SOP_Heading9</f>
        <v xml:space="preserve"> </v>
      </c>
      <c r="C5" s="6" t="str">
        <f>SOP_Heading8</f>
        <v xml:space="preserve"> </v>
      </c>
      <c r="D5" s="6" t="str">
        <f>SOP_Heading7</f>
        <v xml:space="preserve"> </v>
      </c>
      <c r="E5" s="6" t="str">
        <f>SOP_Heading6</f>
        <v xml:space="preserve"> </v>
      </c>
      <c r="F5" s="6" t="str">
        <f>SOP_Heading5</f>
        <v xml:space="preserve"> </v>
      </c>
      <c r="G5" s="6" t="s">
        <v>29</v>
      </c>
      <c r="H5" s="6" t="s">
        <v>28</v>
      </c>
      <c r="I5" s="11" t="str">
        <f>"01/07/2024"</f>
        <v>01/07/2024</v>
      </c>
      <c r="J5" s="11" t="str">
        <f>"1/14/2024"</f>
        <v>1/14/2024</v>
      </c>
      <c r="K5" s="11" t="e">
        <f ca="1" xml:space="preserve"> _xll.EPMOlapMemberO("[PERIODID5].[].[100575]","","01/21/2024","","000")</f>
        <v>#NAME?</v>
      </c>
      <c r="L5" s="11" t="e">
        <f ca="1" xml:space="preserve"> _xll.EPMOlapMemberO("[PERIODID5].[].[100576]","","01/28/2024","","000")</f>
        <v>#NAME?</v>
      </c>
      <c r="M5" s="11" t="e">
        <f ca="1" xml:space="preserve"> _xll.EPMOlapMemberO("[PERIODID5].[].[100577]","","02/04/2024","","000")</f>
        <v>#NAME?</v>
      </c>
      <c r="N5" s="11" t="e">
        <f ca="1" xml:space="preserve"> _xll.EPMOlapMemberO("[PERIODID5].[].[100578]","","02/11/2024","","000")</f>
        <v>#NAME?</v>
      </c>
      <c r="O5" s="11" t="e">
        <f ca="1" xml:space="preserve"> _xll.EPMOlapMemberO("[PERIODID5].[].[100579]","","02/18/2024","","000")</f>
        <v>#NAME?</v>
      </c>
      <c r="P5" s="11" t="e">
        <f ca="1" xml:space="preserve"> _xll.EPMOlapMemberO("[PERIODID5].[].[100580]","","02/25/2024","","000")</f>
        <v>#NAME?</v>
      </c>
      <c r="Q5" s="11" t="e">
        <f ca="1" xml:space="preserve"> _xll.EPMOlapMemberO("[PERIODID5].[].[100581]","","03/03/2024","","000")</f>
        <v>#NAME?</v>
      </c>
      <c r="R5" s="11" t="e">
        <f ca="1" xml:space="preserve"> _xll.EPMOlapMemberO("[PERIODID5].[].[100582]","","03/10/2024","","000")</f>
        <v>#NAME?</v>
      </c>
      <c r="S5" s="11" t="e">
        <f ca="1" xml:space="preserve"> _xll.EPMOlapMemberO("[PERIODID5].[].[100583]","","03/17/2024","","000")</f>
        <v>#NAME?</v>
      </c>
      <c r="T5" s="11" t="e">
        <f ca="1" xml:space="preserve"> _xll.EPMOlapMemberO("[PERIODID5].[].[100584]","","03/24/2024","","000")</f>
        <v>#NAME?</v>
      </c>
      <c r="U5" s="11" t="e">
        <f ca="1" xml:space="preserve"> _xll.EPMOlapMemberO("[PERIODID5].[].[100585]","","03/31/2024","","000")</f>
        <v>#NAME?</v>
      </c>
      <c r="V5" s="11" t="e">
        <f ca="1" xml:space="preserve"> _xll.EPMOlapMemberO("[PERIODID5].[].[100586]","","04/07/2024","","000")</f>
        <v>#NAME?</v>
      </c>
      <c r="W5" s="11" t="e">
        <f ca="1" xml:space="preserve"> _xll.EPMOlapMemberO("[PERIODID5].[].[100587]","","04/14/2024","","000")</f>
        <v>#NAME?</v>
      </c>
      <c r="X5" s="11" t="e">
        <f ca="1" xml:space="preserve"> _xll.EPMOlapMemberO("[PERIODID5].[].[100588]","","04/21/2024","","000")</f>
        <v>#NAME?</v>
      </c>
      <c r="Y5" s="11" t="e">
        <f ca="1" xml:space="preserve"> _xll.EPMOlapMemberO("[PERIODID5].[].[100589]","","04/28/2024","","000")</f>
        <v>#NAME?</v>
      </c>
      <c r="Z5" s="11" t="e">
        <f ca="1" xml:space="preserve"> _xll.EPMOlapMemberO("[PERIODID5].[].[100590]","","05/05/2024","","000")</f>
        <v>#NAME?</v>
      </c>
      <c r="AA5" s="11" t="e">
        <f ca="1" xml:space="preserve"> _xll.EPMOlapMemberO("[PERIODID5].[].[100591]","","05/12/2024","","000")</f>
        <v>#NAME?</v>
      </c>
      <c r="AB5" s="11" t="e">
        <f ca="1" xml:space="preserve"> _xll.EPMOlapMemberO("[PERIODID5].[].[100592]","","05/19/2024","","000")</f>
        <v>#NAME?</v>
      </c>
      <c r="AC5" s="11" t="e">
        <f ca="1" xml:space="preserve"> _xll.EPMOlapMemberO("[PERIODID5].[].[100593]","","05/26/2024","","000")</f>
        <v>#NAME?</v>
      </c>
      <c r="AD5" s="11" t="e">
        <f ca="1" xml:space="preserve"> _xll.EPMOlapMemberO("[PERIODID5].[].[100594]","","06/02/2024","","000")</f>
        <v>#NAME?</v>
      </c>
      <c r="AE5" s="11" t="e">
        <f ca="1" xml:space="preserve"> _xll.EPMOlapMemberO("[PERIODID5].[].[100595]","","06/09/2024","","000")</f>
        <v>#NAME?</v>
      </c>
      <c r="AF5" s="11" t="e">
        <f ca="1" xml:space="preserve"> _xll.EPMOlapMemberO("[PERIODID5].[].[100596]","","06/16/2024","","000")</f>
        <v>#NAME?</v>
      </c>
      <c r="AG5" s="11" t="e">
        <f ca="1" xml:space="preserve"> _xll.EPMOlapMemberO("[PERIODID5].[].[100597]","","06/23/2024","","000")</f>
        <v>#NAME?</v>
      </c>
      <c r="AH5" s="11" t="e">
        <f ca="1" xml:space="preserve"> _xll.EPMOlapMemberO("[PERIODID5].[].[100598]","","06/30/2024","","000")</f>
        <v>#NAME?</v>
      </c>
      <c r="AI5" s="11" t="e">
        <f ca="1" xml:space="preserve"> _xll.EPMOlapMemberO("[PERIODID5].[].[100599]","","07/07/2024","","000")</f>
        <v>#NAME?</v>
      </c>
      <c r="AJ5" s="11" t="e">
        <f ca="1" xml:space="preserve"> _xll.EPMOlapMemberO("[PERIODID5].[].[100600]","","07/14/2024","","000")</f>
        <v>#NAME?</v>
      </c>
      <c r="AK5" s="11" t="e">
        <f ca="1" xml:space="preserve"> _xll.EPMOlapMemberO("[PERIODID5].[].[100601]","","07/21/2024","","000")</f>
        <v>#NAME?</v>
      </c>
      <c r="AL5" s="11" t="e">
        <f ca="1" xml:space="preserve"> _xll.EPMOlapMemberO("[PERIODID5].[].[100602]","","07/28/2024","","000")</f>
        <v>#NAME?</v>
      </c>
      <c r="AM5" s="11" t="e">
        <f ca="1" xml:space="preserve"> _xll.EPMOlapMemberO("[PERIODID5].[].[100603]","","08/04/2024","","000")</f>
        <v>#NAME?</v>
      </c>
      <c r="AN5" s="11" t="e">
        <f ca="1" xml:space="preserve"> _xll.EPMOlapMemberO("[PERIODID5].[].[100604]","","08/11/2024","","000")</f>
        <v>#NAME?</v>
      </c>
      <c r="AO5" s="11" t="e">
        <f ca="1" xml:space="preserve"> _xll.EPMOlapMemberO("[PERIODID5].[].[100605]","","08/18/2024","","000")</f>
        <v>#NAME?</v>
      </c>
      <c r="AP5" s="11" t="e">
        <f ca="1" xml:space="preserve"> _xll.EPMOlapMemberO("[PERIODID5].[].[100606]","","08/25/2024","","000")</f>
        <v>#NAME?</v>
      </c>
      <c r="AQ5" s="11" t="e">
        <f ca="1" xml:space="preserve"> _xll.EPMOlapMemberO("[PERIODID5].[].[100607]","","09/01/2024","","000")</f>
        <v>#NAME?</v>
      </c>
      <c r="AR5" s="11" t="e">
        <f ca="1" xml:space="preserve"> _xll.EPMOlapMemberO("[PERIODID5].[].[100608]","","09/08/2024","","000")</f>
        <v>#NAME?</v>
      </c>
      <c r="AS5" s="11" t="e">
        <f ca="1" xml:space="preserve"> _xll.EPMOlapMemberO("[PERIODID5].[].[100609]","","09/15/2024","","000")</f>
        <v>#NAME?</v>
      </c>
      <c r="AT5" s="11" t="e">
        <f ca="1" xml:space="preserve"> _xll.EPMOlapMemberO("[PERIODID5].[].[100610]","","09/22/2024","","000")</f>
        <v>#NAME?</v>
      </c>
      <c r="AU5" s="11" t="e">
        <f ca="1" xml:space="preserve"> _xll.EPMOlapMemberO("[PERIODID5].[].[100611]","","09/29/2024","","000")</f>
        <v>#NAME?</v>
      </c>
      <c r="AV5" s="11" t="e">
        <f ca="1" xml:space="preserve"> _xll.EPMOlapMemberO("[PERIODID5].[].[100612]","","10/06/2024","","000")</f>
        <v>#NAME?</v>
      </c>
      <c r="AW5" s="11" t="e">
        <f ca="1" xml:space="preserve"> _xll.EPMOlapMemberO("[PERIODID5].[].[100613]","","10/13/2024","","000")</f>
        <v>#NAME?</v>
      </c>
      <c r="AX5" s="11" t="e">
        <f ca="1" xml:space="preserve"> _xll.EPMOlapMemberO("[PERIODID5].[].[100614]","","10/20/2024","","000")</f>
        <v>#NAME?</v>
      </c>
      <c r="AY5" s="11" t="e">
        <f ca="1" xml:space="preserve"> _xll.EPMOlapMemberO("[PERIODID5].[].[100615]","","10/27/2024","","000")</f>
        <v>#NAME?</v>
      </c>
      <c r="AZ5" s="11" t="e">
        <f ca="1" xml:space="preserve"> _xll.EPMOlapMemberO("[PERIODID5].[].[100616]","","11/03/2024","","000")</f>
        <v>#NAME?</v>
      </c>
      <c r="BA5" s="11" t="e">
        <f ca="1" xml:space="preserve"> _xll.EPMOlapMemberO("[PERIODID5].[].[100617]","","11/10/2024","","000")</f>
        <v>#NAME?</v>
      </c>
      <c r="BB5" s="11" t="e">
        <f ca="1" xml:space="preserve"> _xll.EPMOlapMemberO("[PERIODID5].[].[100618]","","11/17/2024","","000")</f>
        <v>#NAME?</v>
      </c>
      <c r="BC5" s="11" t="e">
        <f ca="1" xml:space="preserve"> _xll.EPMOlapMemberO("[PERIODID5].[].[100619]","","11/24/2024","","000")</f>
        <v>#NAME?</v>
      </c>
      <c r="BD5" s="11" t="e">
        <f ca="1" xml:space="preserve"> _xll.EPMOlapMemberO("[PERIODID5].[].[100620]","","12/01/2024","","000")</f>
        <v>#NAME?</v>
      </c>
      <c r="BE5" s="11" t="e">
        <f ca="1" xml:space="preserve"> _xll.EPMOlapMemberO("[PERIODID5].[].[100621]","","12/08/2024","","000")</f>
        <v>#NAME?</v>
      </c>
      <c r="BF5" s="11" t="e">
        <f ca="1" xml:space="preserve"> _xll.EPMOlapMemberO("[PERIODID5].[].[100622]","","12/15/2024","","000")</f>
        <v>#NAME?</v>
      </c>
      <c r="BG5" s="11" t="e">
        <f ca="1" xml:space="preserve"> _xll.EPMOlapMemberO("[PERIODID5].[].[100623]","","12/22/2024","","000")</f>
        <v>#NAME?</v>
      </c>
      <c r="BH5" s="11" t="e">
        <f ca="1" xml:space="preserve"> _xll.EPMOlapMemberO("[PERIODID5].[].[100624]","","12/29/2024","","000")</f>
        <v>#NAME?</v>
      </c>
      <c r="BI5" s="11" t="e">
        <f ca="1" xml:space="preserve"> _xll.EPMOlapMemberO("[PERIODID5].[].[100625]","","01/05/2025","","000")</f>
        <v>#NAME?</v>
      </c>
      <c r="BJ5" s="11" t="e">
        <f ca="1" xml:space="preserve"> _xll.EPMOlapMemberO("[PERIODID5].[].[100626]","","01/12/2025","","000")</f>
        <v>#NAME?</v>
      </c>
      <c r="BK5" s="11" t="e">
        <f ca="1" xml:space="preserve"> _xll.EPMOlapMemberO("[PERIODID5].[].[100627]","","01/19/2025","","000")</f>
        <v>#NAME?</v>
      </c>
      <c r="BL5" s="11" t="e">
        <f ca="1" xml:space="preserve"> _xll.EPMOlapMemberO("[PERIODID5].[].[100628]","","01/26/2025","","000")</f>
        <v>#NAME?</v>
      </c>
      <c r="BM5" s="11" t="e">
        <f ca="1" xml:space="preserve"> _xll.EPMOlapMemberO("[PERIODID5].[].[100629]","","02/02/2025","","000")</f>
        <v>#NAME?</v>
      </c>
      <c r="BN5" s="11" t="e">
        <f ca="1" xml:space="preserve"> _xll.EPMOlapMemberO("[PERIODID5].[].[100630]","","02/09/2025","","000")</f>
        <v>#NAME?</v>
      </c>
      <c r="BO5" s="11" t="e">
        <f ca="1" xml:space="preserve"> _xll.EPMOlapMemberO("[PERIODID5].[].[100631]","","02/16/2025","","000")</f>
        <v>#NAME?</v>
      </c>
      <c r="BP5" s="11" t="e">
        <f ca="1" xml:space="preserve"> _xll.EPMOlapMemberO("[PERIODID5].[].[100632]","","02/23/2025","","000")</f>
        <v>#NAME?</v>
      </c>
      <c r="BQ5" s="11" t="e">
        <f ca="1" xml:space="preserve"> _xll.EPMOlapMemberO("[PERIODID5].[].[100633]","","03/02/2025","","000")</f>
        <v>#NAME?</v>
      </c>
      <c r="BR5" s="11" t="e">
        <f ca="1" xml:space="preserve"> _xll.EPMOlapMemberO("[PERIODID5].[].[100634]","","03/09/2025","","000")</f>
        <v>#NAME?</v>
      </c>
      <c r="BS5" s="11" t="e">
        <f ca="1" xml:space="preserve"> _xll.EPMOlapMemberO("[PERIODID5].[].[100635]","","03/16/2025","","000")</f>
        <v>#NAME?</v>
      </c>
      <c r="BT5" s="11" t="e">
        <f ca="1" xml:space="preserve"> _xll.EPMOlapMemberO("[PERIODID5].[].[100636]","","03/23/2025","","000")</f>
        <v>#NAME?</v>
      </c>
      <c r="BU5" s="11" t="e">
        <f ca="1" xml:space="preserve"> _xll.EPMOlapMemberO("[PERIODID5].[].[100637]","","03/30/2025","","000")</f>
        <v>#NAME?</v>
      </c>
      <c r="BV5" s="11" t="e">
        <f ca="1" xml:space="preserve"> _xll.EPMOlapMemberO("[PERIODID5].[].[100638]","","04/06/2025","","000")</f>
        <v>#NAME?</v>
      </c>
      <c r="BW5" s="11" t="e">
        <f ca="1" xml:space="preserve"> _xll.EPMOlapMemberO("[PERIODID5].[].[100639]","","04/13/2025","","000")</f>
        <v>#NAME?</v>
      </c>
      <c r="BX5" s="11" t="e">
        <f ca="1" xml:space="preserve"> _xll.EPMOlapMemberO("[PERIODID5].[].[100640]","","04/20/2025","","000")</f>
        <v>#NAME?</v>
      </c>
      <c r="BY5" s="11" t="e">
        <f ca="1" xml:space="preserve"> _xll.EPMOlapMemberO("[PERIODID5].[].[100641]","","04/27/2025","","000")</f>
        <v>#NAME?</v>
      </c>
      <c r="BZ5" s="11" t="e">
        <f ca="1" xml:space="preserve"> _xll.EPMOlapMemberO("[PERIODID5].[].[100642]","","05/04/2025","","000")</f>
        <v>#NAME?</v>
      </c>
      <c r="CA5" s="11" t="e">
        <f ca="1" xml:space="preserve"> _xll.EPMOlapMemberO("[PERIODID5].[].[100643]","","05/11/2025","","000")</f>
        <v>#NAME?</v>
      </c>
      <c r="CB5" s="11" t="e">
        <f ca="1" xml:space="preserve"> _xll.EPMOlapMemberO("[PERIODID5].[].[100644]","","05/18/2025","","000")</f>
        <v>#NAME?</v>
      </c>
      <c r="CC5" s="11" t="e">
        <f ca="1" xml:space="preserve"> _xll.EPMOlapMemberO("[PERIODID5].[].[100645]","","05/25/2025","","000")</f>
        <v>#NAME?</v>
      </c>
      <c r="CD5" s="11" t="e">
        <f ca="1" xml:space="preserve"> _xll.EPMOlapMemberO("[PERIODID5].[].[100646]","","06/01/2025","","000")</f>
        <v>#NAME?</v>
      </c>
      <c r="CE5" s="11" t="e">
        <f ca="1" xml:space="preserve"> _xll.EPMOlapMemberO("[PERIODID5].[].[100647]","","06/08/2025","","000")</f>
        <v>#NAME?</v>
      </c>
      <c r="CF5" s="11" t="e">
        <f ca="1" xml:space="preserve"> _xll.EPMOlapMemberO("[PERIODID5].[].[100648]","","06/15/2025","","000")</f>
        <v>#NAME?</v>
      </c>
      <c r="CG5" s="11" t="e">
        <f ca="1" xml:space="preserve"> _xll.EPMOlapMemberO("[PERIODID5].[].[100649]","","06/22/2025","","000")</f>
        <v>#NAME?</v>
      </c>
      <c r="CH5" s="11" t="e">
        <f ca="1" xml:space="preserve"> _xll.EPMOlapMemberO("[PERIODID5].[].[100650]","","06/29/2025","","000")</f>
        <v>#NAME?</v>
      </c>
      <c r="CI5" s="11" t="e">
        <f ca="1" xml:space="preserve"> _xll.EPMOlapMemberO("[PERIODID5].[].[100651]","","07/06/2025","","000")</f>
        <v>#NAME?</v>
      </c>
      <c r="CJ5" s="11" t="e">
        <f ca="1" xml:space="preserve"> _xll.EPMOlapMemberO("[PERIODID5].[].[100652]","","07/13/2025","","000")</f>
        <v>#NAME?</v>
      </c>
      <c r="CK5" s="11" t="e">
        <f ca="1" xml:space="preserve"> _xll.EPMOlapMemberO("[PERIODID5].[].[100653]","","07/20/2025","","000")</f>
        <v>#NAME?</v>
      </c>
      <c r="CL5" s="11" t="e">
        <f ca="1" xml:space="preserve"> _xll.EPMOlapMemberO("[PERIODID5].[].[100654]","","07/27/2025","","000")</f>
        <v>#NAME?</v>
      </c>
      <c r="CM5" s="11" t="e">
        <f ca="1" xml:space="preserve"> _xll.EPMOlapMemberO("[PERIODID5].[].[100655]","","08/03/2025","","000")</f>
        <v>#NAME?</v>
      </c>
      <c r="CN5" s="11" t="e">
        <f ca="1" xml:space="preserve"> _xll.EPMOlapMemberO("[PERIODID5].[].[100656]","","08/10/2025","","000")</f>
        <v>#NAME?</v>
      </c>
      <c r="CO5" s="11" t="e">
        <f ca="1" xml:space="preserve"> _xll.EPMOlapMemberO("[PERIODID5].[].[100657]","","08/17/2025","","000")</f>
        <v>#NAME?</v>
      </c>
      <c r="CP5" s="11" t="e">
        <f ca="1" xml:space="preserve"> _xll.EPMOlapMemberO("[PERIODID5].[].[100658]","","08/24/2025","","000")</f>
        <v>#NAME?</v>
      </c>
      <c r="CQ5" s="11" t="e">
        <f ca="1" xml:space="preserve"> _xll.EPMOlapMemberO("[PERIODID5].[].[100659]","","08/31/2025","","000")</f>
        <v>#NAME?</v>
      </c>
      <c r="CR5" s="11" t="e">
        <f ca="1" xml:space="preserve"> _xll.EPMOlapMemberO("[PERIODID5].[].[100660]","","09/07/2025","","000")</f>
        <v>#NAME?</v>
      </c>
      <c r="CS5" s="11" t="e">
        <f ca="1" xml:space="preserve"> _xll.EPMOlapMemberO("[PERIODID5].[].[100661]","","09/14/2025","","000")</f>
        <v>#NAME?</v>
      </c>
      <c r="CT5" s="11" t="e">
        <f ca="1" xml:space="preserve"> _xll.EPMOlapMemberO("[PERIODID5].[].[100662]","","09/21/2025","","000")</f>
        <v>#NAME?</v>
      </c>
      <c r="CU5" s="11" t="e">
        <f ca="1" xml:space="preserve"> _xll.EPMOlapMemberO("[PERIODID5].[].[100663]","","09/28/2025","","000")</f>
        <v>#NAME?</v>
      </c>
      <c r="CV5" s="11" t="e">
        <f ca="1" xml:space="preserve"> _xll.EPMOlapMemberO("[PERIODID5].[].[100664]","","10/05/2025","","000")</f>
        <v>#NAME?</v>
      </c>
      <c r="CW5" s="11" t="e">
        <f ca="1" xml:space="preserve"> _xll.EPMOlapMemberO("[PERIODID5].[].[100665]","","10/12/2025","","000")</f>
        <v>#NAME?</v>
      </c>
      <c r="CX5" s="11" t="e">
        <f ca="1" xml:space="preserve"> _xll.EPMOlapMemberO("[PERIODID5].[].[100666]","","10/19/2025","","000")</f>
        <v>#NAME?</v>
      </c>
      <c r="CY5" s="11" t="e">
        <f ca="1" xml:space="preserve"> _xll.EPMOlapMemberO("[PERIODID5].[].[100667]","","10/26/2025","","000")</f>
        <v>#NAME?</v>
      </c>
      <c r="CZ5" s="11" t="e">
        <f ca="1" xml:space="preserve"> _xll.EPMOlapMemberO("[PERIODID5].[].[100668]","","11/02/2025","","000")</f>
        <v>#NAME?</v>
      </c>
      <c r="DA5" s="11" t="e">
        <f ca="1" xml:space="preserve"> _xll.EPMOlapMemberO("[PERIODID5].[].[100669]","","11/09/2025","","000")</f>
        <v>#NAME?</v>
      </c>
      <c r="DB5" s="11" t="e">
        <f ca="1" xml:space="preserve"> _xll.EPMOlapMemberO("[PERIODID5].[].[100670]","","11/16/2025","","000")</f>
        <v>#NAME?</v>
      </c>
      <c r="DC5" s="11" t="e">
        <f ca="1" xml:space="preserve"> _xll.EPMOlapMemberO("[PERIODID5].[].[100671]","","11/23/2025","","000")</f>
        <v>#NAME?</v>
      </c>
      <c r="DD5" s="11" t="e">
        <f ca="1" xml:space="preserve"> _xll.EPMOlapMemberO("[PERIODID5].[].[100672]","","11/30/2025","","000")</f>
        <v>#NAME?</v>
      </c>
      <c r="DE5" s="11" t="e">
        <f ca="1" xml:space="preserve"> _xll.EPMOlapMemberO("[PERIODID5].[].[100673]","","12/07/2025","","000")</f>
        <v>#NAME?</v>
      </c>
      <c r="DF5" s="11" t="e">
        <f ca="1" xml:space="preserve"> _xll.EPMOlapMemberO("[PERIODID5].[].[100674]","","12/14/2025","","000")</f>
        <v>#NAME?</v>
      </c>
      <c r="DG5" s="11" t="e">
        <f ca="1" xml:space="preserve"> _xll.EPMOlapMemberO("[PERIODID5].[].[100675]","","12/21/2025","","000")</f>
        <v>#NAME?</v>
      </c>
      <c r="DH5" s="11" t="e">
        <f ca="1" xml:space="preserve"> _xll.EPMOlapMemberO("[PERIODID5].[].[100676]","","12/28/2025","","000")</f>
        <v>#NAME?</v>
      </c>
      <c r="DI5" s="11" t="e">
        <f ca="1" xml:space="preserve"> _xll.EPMOlapMemberO("[PERIODID5].[].[100677]","","01/04/2026","","000")</f>
        <v>#NAME?</v>
      </c>
      <c r="DJ5" s="11" t="e">
        <f ca="1" xml:space="preserve"> _xll.EPMOlapMemberO("[PERIODID5].[].[100678]","","01/11/2026","","000")</f>
        <v>#NAME?</v>
      </c>
      <c r="DK5" s="11" t="e">
        <f ca="1" xml:space="preserve"> _xll.EPMOlapMemberO("[PERIODID5].[].[100679]","","01/18/2026","","000")</f>
        <v>#NAME?</v>
      </c>
      <c r="DL5" s="11" t="e">
        <f ca="1" xml:space="preserve"> _xll.EPMOlapMemberO("[PERIODID5].[].[100680]","","01/25/2026","","000")</f>
        <v>#NAME?</v>
      </c>
      <c r="DM5" s="11" t="e">
        <f ca="1" xml:space="preserve"> _xll.EPMOlapMemberO("[PERIODID5].[].[100681]","","02/01/2026","","000")</f>
        <v>#NAME?</v>
      </c>
      <c r="DN5" s="11" t="e">
        <f ca="1" xml:space="preserve"> _xll.EPMOlapMemberO("[PERIODID5].[].[100682]","","02/08/2026","","000")</f>
        <v>#NAME?</v>
      </c>
      <c r="DO5" s="11" t="e">
        <f ca="1" xml:space="preserve"> _xll.EPMOlapMemberO("[PERIODID5].[].[100683]","","02/15/2026","","000")</f>
        <v>#NAME?</v>
      </c>
      <c r="DP5" s="11" t="e">
        <f ca="1" xml:space="preserve"> _xll.EPMOlapMemberO("[PERIODID5].[].[100684]","","02/22/2026","","000")</f>
        <v>#NAME?</v>
      </c>
      <c r="DQ5" s="11" t="e">
        <f ca="1" xml:space="preserve"> _xll.EPMOlapMemberO("[PERIODID5].[].[100685]","","03/01/2026","","000")</f>
        <v>#NAME?</v>
      </c>
      <c r="DR5" s="11" t="e">
        <f ca="1" xml:space="preserve"> _xll.EPMOlapMemberO("[PERIODID5].[].[100686]","","03/08/2026","","000")</f>
        <v>#NAME?</v>
      </c>
      <c r="DS5" s="11" t="e">
        <f ca="1" xml:space="preserve"> _xll.EPMOlapMemberO("[PERIODID5].[].[100687]","","03/15/2026","","000")</f>
        <v>#NAME?</v>
      </c>
      <c r="DT5" s="11" t="e">
        <f ca="1" xml:space="preserve"> _xll.EPMOlapMemberO("[PERIODID5].[].[100688]","","03/22/2026","","000")</f>
        <v>#NAME?</v>
      </c>
      <c r="DU5" s="11" t="e">
        <f ca="1" xml:space="preserve"> _xll.EPMOlapMemberO("[PERIODID5].[].[100689]","","03/29/2026","","000")</f>
        <v>#NAME?</v>
      </c>
      <c r="DV5" s="11" t="e">
        <f ca="1" xml:space="preserve"> _xll.EPMOlapMemberO("[PERIODID5].[].[100690]","","04/05/2026","","000")</f>
        <v>#NAME?</v>
      </c>
      <c r="DW5" s="11" t="e">
        <f ca="1" xml:space="preserve"> _xll.EPMOlapMemberO("[PERIODID5].[].[100691]","","04/12/2026","","000")</f>
        <v>#NAME?</v>
      </c>
      <c r="DX5" s="11" t="e">
        <f ca="1" xml:space="preserve"> _xll.EPMOlapMemberO("[PERIODID5].[].[100692]","","04/19/2026","","000")</f>
        <v>#NAME?</v>
      </c>
      <c r="DY5" s="11" t="e">
        <f ca="1" xml:space="preserve"> _xll.EPMOlapMemberO("[PERIODID5].[].[100693]","","04/26/2026","","000")</f>
        <v>#NAME?</v>
      </c>
      <c r="DZ5" s="11" t="e">
        <f ca="1" xml:space="preserve"> _xll.EPMOlapMemberO("[PERIODID5].[].[100694]","","05/03/2026","","000")</f>
        <v>#NAME?</v>
      </c>
      <c r="EA5" s="11" t="e">
        <f ca="1" xml:space="preserve"> _xll.EPMOlapMemberO("[PERIODID5].[].[100695]","","05/10/2026","","000")</f>
        <v>#NAME?</v>
      </c>
      <c r="EB5" s="11" t="e">
        <f ca="1" xml:space="preserve"> _xll.EPMOlapMemberO("[PERIODID5].[].[100696]","","05/17/2026","","000")</f>
        <v>#NAME?</v>
      </c>
      <c r="EC5" s="11" t="e">
        <f ca="1" xml:space="preserve"> _xll.EPMOlapMemberO("[PERIODID5].[].[100697]","","05/24/2026","","000")</f>
        <v>#NAME?</v>
      </c>
      <c r="ED5" s="11" t="e">
        <f ca="1" xml:space="preserve"> _xll.EPMOlapMemberO("[PERIODID5].[].[100698]","","05/31/2026","","000")</f>
        <v>#NAME?</v>
      </c>
      <c r="EE5" s="11" t="e">
        <f ca="1" xml:space="preserve"> _xll.EPMOlapMemberO("[PERIODID5].[].[100699]","","06/07/2026","","000")</f>
        <v>#NAME?</v>
      </c>
      <c r="EF5" s="11" t="e">
        <f ca="1" xml:space="preserve"> _xll.EPMOlapMemberO("[PERIODID5].[].[100700]","","06/14/2026","","000")</f>
        <v>#NAME?</v>
      </c>
      <c r="EG5" s="11" t="e">
        <f ca="1" xml:space="preserve"> _xll.EPMOlapMemberO("[PERIODID5].[].[100701]","","06/21/2026","","000")</f>
        <v>#NAME?</v>
      </c>
      <c r="EH5" s="11" t="e">
        <f ca="1" xml:space="preserve"> _xll.EPMOlapMemberO("[PERIODID5].[].[100702]","","06/28/2026","","000")</f>
        <v>#NAME?</v>
      </c>
      <c r="EI5" s="11" t="e">
        <f ca="1" xml:space="preserve"> _xll.EPMOlapMemberO("[PERIODID5].[].[100703]","","07/05/2026","","000")</f>
        <v>#NAME?</v>
      </c>
      <c r="EJ5" s="11" t="e">
        <f ca="1" xml:space="preserve"> _xll.EPMOlapMemberO("[PERIODID5].[].[100704]","","07/12/2026","","000")</f>
        <v>#NAME?</v>
      </c>
      <c r="EK5" s="11" t="e">
        <f ca="1" xml:space="preserve"> _xll.EPMOlapMemberO("[PERIODID5].[].[100705]","","07/19/2026","","000")</f>
        <v>#NAME?</v>
      </c>
      <c r="EL5" s="11" t="e">
        <f ca="1" xml:space="preserve"> _xll.EPMOlapMemberO("[PERIODID5].[].[100706]","","07/26/2026","","000")</f>
        <v>#NAME?</v>
      </c>
      <c r="EM5" s="11" t="e">
        <f ca="1" xml:space="preserve"> _xll.EPMOlapMemberO("[PERIODID5].[].[100707]","","08/02/2026","","000")</f>
        <v>#NAME?</v>
      </c>
      <c r="EN5" s="11" t="e">
        <f ca="1" xml:space="preserve"> _xll.EPMOlapMemberO("[PERIODID5].[].[100708]","","08/09/2026","","000")</f>
        <v>#NAME?</v>
      </c>
      <c r="EO5" s="11" t="e">
        <f ca="1" xml:space="preserve"> _xll.EPMOlapMemberO("[PERIODID5].[].[100709]","","08/16/2026","","000")</f>
        <v>#NAME?</v>
      </c>
      <c r="EP5" s="11" t="e">
        <f ca="1" xml:space="preserve"> _xll.EPMOlapMemberO("[PERIODID5].[].[100710]","","08/23/2026","","000")</f>
        <v>#NAME?</v>
      </c>
      <c r="EQ5" s="11" t="e">
        <f ca="1" xml:space="preserve"> _xll.EPMOlapMemberO("[PERIODID5].[].[100711]","","08/30/2026","","000")</f>
        <v>#NAME?</v>
      </c>
      <c r="ER5" s="11" t="e">
        <f ca="1" xml:space="preserve"> _xll.EPMOlapMemberO("[PERIODID5].[].[100712]","","09/06/2026","","000")</f>
        <v>#NAME?</v>
      </c>
      <c r="ES5" s="11" t="e">
        <f ca="1" xml:space="preserve"> _xll.EPMOlapMemberO("[PERIODID5].[].[100713]","","09/13/2026","","000")</f>
        <v>#NAME?</v>
      </c>
      <c r="ET5" s="11" t="e">
        <f ca="1" xml:space="preserve"> _xll.EPMOlapMemberO("[PERIODID5].[].[100714]","","09/20/2026","","000")</f>
        <v>#NAME?</v>
      </c>
      <c r="EU5" s="11" t="e">
        <f ca="1" xml:space="preserve"> _xll.EPMOlapMemberO("[PERIODID5].[].[100715]","","09/27/2026","","000")</f>
        <v>#NAME?</v>
      </c>
      <c r="EV5" s="11" t="e">
        <f ca="1" xml:space="preserve"> _xll.EPMOlapMemberO("[PERIODID5].[].[100716]","","10/04/2026","","000")</f>
        <v>#NAME?</v>
      </c>
      <c r="EW5" s="11" t="e">
        <f ca="1" xml:space="preserve"> _xll.EPMOlapMemberO("[PERIODID5].[].[100717]","","10/11/2026","","000")</f>
        <v>#NAME?</v>
      </c>
      <c r="EX5" s="11" t="e">
        <f ca="1" xml:space="preserve"> _xll.EPMOlapMemberO("[PERIODID5].[].[100718]","","10/18/2026","","000")</f>
        <v>#NAME?</v>
      </c>
      <c r="EY5" s="11" t="e">
        <f ca="1" xml:space="preserve"> _xll.EPMOlapMemberO("[PERIODID5].[].[100719]","","10/25/2026","","000")</f>
        <v>#NAME?</v>
      </c>
      <c r="EZ5" s="11" t="e">
        <f ca="1" xml:space="preserve"> _xll.EPMOlapMemberO("[PERIODID5].[].[100720]","","11/01/2026","","000")</f>
        <v>#NAME?</v>
      </c>
      <c r="FA5" s="11" t="e">
        <f ca="1" xml:space="preserve"> _xll.EPMOlapMemberO("[PERIODID5].[].[100721]","","11/08/2026","","000")</f>
        <v>#NAME?</v>
      </c>
      <c r="FB5" s="11" t="e">
        <f ca="1" xml:space="preserve"> _xll.EPMOlapMemberO("[PERIODID5].[].[100722]","","11/15/2026","","000")</f>
        <v>#NAME?</v>
      </c>
      <c r="FC5" s="11" t="e">
        <f ca="1" xml:space="preserve"> _xll.EPMOlapMemberO("[PERIODID5].[].[100723]","","11/22/2026","","000")</f>
        <v>#NAME?</v>
      </c>
      <c r="FD5" s="11" t="e">
        <f ca="1" xml:space="preserve"> _xll.EPMOlapMemberO("[PERIODID5].[].[100724]","","11/29/2026","","000")</f>
        <v>#NAME?</v>
      </c>
      <c r="FE5" s="11" t="e">
        <f ca="1" xml:space="preserve"> _xll.EPMOlapMemberO("[PERIODID5].[].[100725]","","12/06/2026","","000")</f>
        <v>#NAME?</v>
      </c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</row>
    <row r="6" spans="1:234" x14ac:dyDescent="0.2">
      <c r="G6" s="13" t="s">
        <v>1</v>
      </c>
      <c r="H6" s="8" t="s">
        <v>26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>
        <v>1395725</v>
      </c>
      <c r="BE6" s="9">
        <v>1401127</v>
      </c>
      <c r="BF6" s="9">
        <v>1408612</v>
      </c>
      <c r="BG6" s="9">
        <v>1336273</v>
      </c>
      <c r="BH6" s="9">
        <v>1409936</v>
      </c>
      <c r="BI6" s="9">
        <v>1434186</v>
      </c>
      <c r="BJ6" s="9">
        <v>1499287</v>
      </c>
      <c r="BK6" s="9">
        <v>1443729</v>
      </c>
      <c r="BL6" s="9">
        <v>1508150</v>
      </c>
      <c r="BM6" s="9">
        <v>1458073</v>
      </c>
      <c r="BN6" s="9">
        <v>1488378</v>
      </c>
      <c r="BO6" s="9">
        <v>1450039</v>
      </c>
      <c r="BP6" s="9">
        <v>1483527</v>
      </c>
      <c r="BQ6" s="9">
        <v>1503953</v>
      </c>
      <c r="BR6" s="9">
        <v>1474296</v>
      </c>
      <c r="BS6" s="9">
        <v>1488543</v>
      </c>
      <c r="BT6" s="9">
        <v>1531677</v>
      </c>
      <c r="BU6" s="9">
        <v>1215916</v>
      </c>
      <c r="BV6" s="9">
        <v>1188357</v>
      </c>
      <c r="BW6" s="9">
        <v>1193556</v>
      </c>
      <c r="BX6" s="9">
        <v>1237595</v>
      </c>
      <c r="BY6" s="9">
        <v>1213145</v>
      </c>
      <c r="BZ6" s="9">
        <v>1256563</v>
      </c>
      <c r="CA6" s="9">
        <v>1284062</v>
      </c>
      <c r="CB6" s="9">
        <v>1244250</v>
      </c>
      <c r="CC6" s="9">
        <v>1252903</v>
      </c>
      <c r="CD6" s="9">
        <v>1165026</v>
      </c>
      <c r="CE6" s="9">
        <v>1200194</v>
      </c>
      <c r="CF6" s="9">
        <v>1251010</v>
      </c>
      <c r="CG6" s="9">
        <v>1156783</v>
      </c>
      <c r="CH6" s="9">
        <v>1218272</v>
      </c>
      <c r="CI6" s="9">
        <v>1269024</v>
      </c>
      <c r="CJ6" s="9">
        <v>1213522</v>
      </c>
      <c r="CK6" s="9">
        <v>1204015</v>
      </c>
      <c r="CL6" s="9">
        <v>1032582</v>
      </c>
      <c r="CM6" s="9">
        <v>836590</v>
      </c>
      <c r="CN6" s="9">
        <v>771269</v>
      </c>
      <c r="CO6" s="9">
        <v>836488</v>
      </c>
      <c r="CP6" s="9">
        <v>758730</v>
      </c>
      <c r="CQ6" s="9">
        <v>799436</v>
      </c>
      <c r="CR6" s="9">
        <v>501250</v>
      </c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</row>
    <row r="7" spans="1:234" x14ac:dyDescent="0.2">
      <c r="G7" s="8" t="s">
        <v>2</v>
      </c>
      <c r="H7" s="8" t="s">
        <v>26</v>
      </c>
      <c r="I7" s="9">
        <v>626621</v>
      </c>
      <c r="J7" s="9">
        <v>675422</v>
      </c>
      <c r="K7" s="9">
        <v>698436</v>
      </c>
      <c r="L7" s="9">
        <v>678071</v>
      </c>
      <c r="M7" s="9">
        <v>685574</v>
      </c>
      <c r="N7" s="9">
        <v>668581</v>
      </c>
      <c r="O7" s="9">
        <v>675864</v>
      </c>
      <c r="P7" s="9">
        <v>670807</v>
      </c>
      <c r="Q7" s="9">
        <v>708408</v>
      </c>
      <c r="R7" s="9">
        <v>711075</v>
      </c>
      <c r="S7" s="9">
        <v>699902</v>
      </c>
      <c r="T7" s="9">
        <v>695226</v>
      </c>
      <c r="U7" s="9">
        <v>699324</v>
      </c>
      <c r="V7" s="9">
        <v>724534</v>
      </c>
      <c r="W7" s="9">
        <v>728828</v>
      </c>
      <c r="X7" s="9">
        <v>746866</v>
      </c>
      <c r="Y7" s="9">
        <v>735958</v>
      </c>
      <c r="Z7" s="9">
        <v>764205</v>
      </c>
      <c r="AA7" s="9">
        <v>719855</v>
      </c>
      <c r="AB7" s="9">
        <v>660589</v>
      </c>
      <c r="AC7" s="9">
        <v>642594</v>
      </c>
      <c r="AD7" s="9">
        <v>631114</v>
      </c>
      <c r="AE7" s="9">
        <v>604076</v>
      </c>
      <c r="AF7" s="9">
        <v>595277</v>
      </c>
      <c r="AG7" s="9">
        <v>590202</v>
      </c>
      <c r="AH7" s="9">
        <v>586290</v>
      </c>
      <c r="AI7" s="9">
        <v>564105</v>
      </c>
      <c r="AJ7" s="9">
        <v>542778</v>
      </c>
      <c r="AK7" s="9">
        <v>532564</v>
      </c>
      <c r="AL7" s="9">
        <v>511370</v>
      </c>
      <c r="AM7" s="9">
        <v>508943</v>
      </c>
      <c r="AN7" s="9">
        <v>504879</v>
      </c>
      <c r="AO7" s="9">
        <v>503103</v>
      </c>
      <c r="AP7" s="9">
        <v>494303</v>
      </c>
      <c r="AQ7" s="9">
        <v>499858</v>
      </c>
      <c r="AR7" s="9">
        <v>503084</v>
      </c>
      <c r="AS7" s="9">
        <v>501684</v>
      </c>
      <c r="AT7" s="9">
        <v>499654</v>
      </c>
      <c r="AU7" s="9">
        <v>512645</v>
      </c>
      <c r="AV7" s="9">
        <v>515978</v>
      </c>
      <c r="AW7" s="9">
        <v>552201</v>
      </c>
      <c r="AX7" s="9">
        <v>557177</v>
      </c>
      <c r="AY7" s="9">
        <v>556575</v>
      </c>
      <c r="AZ7" s="9">
        <v>564945</v>
      </c>
      <c r="BA7" s="9">
        <v>570592</v>
      </c>
      <c r="BB7" s="9">
        <v>570989</v>
      </c>
      <c r="BC7" s="9">
        <v>595400</v>
      </c>
      <c r="BD7" s="9">
        <v>597710</v>
      </c>
      <c r="BE7" s="9">
        <v>580475</v>
      </c>
      <c r="BF7" s="9">
        <v>576210</v>
      </c>
      <c r="BG7" s="9">
        <v>626948</v>
      </c>
      <c r="BH7" s="9">
        <v>590891</v>
      </c>
      <c r="BI7" s="9">
        <v>642132</v>
      </c>
      <c r="BJ7" s="9">
        <v>574463</v>
      </c>
      <c r="BK7" s="9">
        <v>622798</v>
      </c>
      <c r="BL7" s="9">
        <v>586329</v>
      </c>
      <c r="BM7" s="9">
        <v>638388</v>
      </c>
      <c r="BN7" s="9">
        <v>598996</v>
      </c>
      <c r="BO7" s="9">
        <v>631237</v>
      </c>
      <c r="BP7" s="9">
        <v>600399</v>
      </c>
      <c r="BQ7" s="9">
        <v>649059</v>
      </c>
      <c r="BR7" s="9">
        <v>616369</v>
      </c>
      <c r="BS7" s="9">
        <v>669887</v>
      </c>
      <c r="BT7" s="9">
        <v>640280</v>
      </c>
      <c r="BU7" s="9">
        <v>674019</v>
      </c>
      <c r="BV7" s="9">
        <v>643258</v>
      </c>
      <c r="BW7" s="9">
        <v>684175</v>
      </c>
      <c r="BX7" s="9">
        <v>661769</v>
      </c>
      <c r="BY7" s="9">
        <v>703485</v>
      </c>
      <c r="BZ7" s="9">
        <v>681037</v>
      </c>
      <c r="CA7" s="9">
        <v>731408</v>
      </c>
      <c r="CB7" s="9">
        <v>694961</v>
      </c>
      <c r="CC7" s="9">
        <v>732623</v>
      </c>
      <c r="CD7" s="9">
        <v>683015</v>
      </c>
      <c r="CE7" s="9">
        <v>696523</v>
      </c>
      <c r="CF7" s="9">
        <v>664427</v>
      </c>
      <c r="CG7" s="9">
        <v>668155</v>
      </c>
      <c r="CH7" s="9">
        <v>627337</v>
      </c>
      <c r="CI7" s="9">
        <v>643820</v>
      </c>
      <c r="CJ7" s="9">
        <v>619710</v>
      </c>
      <c r="CK7" s="9">
        <v>609735</v>
      </c>
      <c r="CL7" s="9">
        <v>578013</v>
      </c>
      <c r="CM7" s="9">
        <v>573872</v>
      </c>
      <c r="CN7" s="9">
        <v>577482</v>
      </c>
      <c r="CO7" s="9">
        <v>557423</v>
      </c>
      <c r="CP7" s="9">
        <v>563421</v>
      </c>
      <c r="CQ7" s="9">
        <v>570325</v>
      </c>
      <c r="CR7" s="9">
        <v>479245</v>
      </c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</row>
    <row r="8" spans="1:234" x14ac:dyDescent="0.2">
      <c r="G8" s="8" t="s">
        <v>3</v>
      </c>
      <c r="H8" s="8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>
        <v>676063</v>
      </c>
      <c r="BE8" s="9">
        <v>672569</v>
      </c>
      <c r="BF8" s="9">
        <v>681038</v>
      </c>
      <c r="BG8" s="9">
        <v>697757</v>
      </c>
      <c r="BH8" s="9">
        <v>683426</v>
      </c>
      <c r="BI8" s="9">
        <v>682964</v>
      </c>
      <c r="BJ8" s="9">
        <v>683500</v>
      </c>
      <c r="BK8" s="9">
        <v>678646</v>
      </c>
      <c r="BL8" s="9">
        <v>697606</v>
      </c>
      <c r="BM8" s="9">
        <v>683511</v>
      </c>
      <c r="BN8" s="9">
        <v>704306</v>
      </c>
      <c r="BO8" s="9">
        <v>688439</v>
      </c>
      <c r="BP8" s="9">
        <v>685811</v>
      </c>
      <c r="BQ8" s="9">
        <v>708844</v>
      </c>
      <c r="BR8" s="9">
        <v>696370</v>
      </c>
      <c r="BS8" s="9">
        <v>708955</v>
      </c>
      <c r="BT8" s="9">
        <v>713502</v>
      </c>
      <c r="BU8" s="9">
        <v>722091</v>
      </c>
      <c r="BV8" s="9">
        <v>751533</v>
      </c>
      <c r="BW8" s="9">
        <v>772616</v>
      </c>
      <c r="BX8" s="9">
        <v>771119</v>
      </c>
      <c r="BY8" s="9">
        <v>777610</v>
      </c>
      <c r="BZ8" s="9">
        <v>774267</v>
      </c>
      <c r="CA8" s="9">
        <v>777113</v>
      </c>
      <c r="CB8" s="9">
        <v>746606</v>
      </c>
      <c r="CC8" s="9">
        <v>759821</v>
      </c>
      <c r="CD8" s="9">
        <v>753896</v>
      </c>
      <c r="CE8" s="9">
        <v>744302</v>
      </c>
      <c r="CF8" s="9">
        <v>741227</v>
      </c>
      <c r="CG8" s="9">
        <v>733256</v>
      </c>
      <c r="CH8" s="9">
        <v>717205</v>
      </c>
      <c r="CI8" s="9">
        <v>709515</v>
      </c>
      <c r="CJ8" s="9">
        <v>702922</v>
      </c>
      <c r="CK8" s="9">
        <v>701946</v>
      </c>
      <c r="CL8" s="9">
        <v>700298</v>
      </c>
      <c r="CM8" s="9">
        <v>707914</v>
      </c>
      <c r="CN8" s="9">
        <v>715726</v>
      </c>
      <c r="CO8" s="9">
        <v>713013</v>
      </c>
      <c r="CP8" s="9">
        <v>712113</v>
      </c>
      <c r="CQ8" s="9">
        <v>698379</v>
      </c>
      <c r="CR8" s="9">
        <v>674985</v>
      </c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</row>
    <row r="9" spans="1:234" x14ac:dyDescent="0.2">
      <c r="G9" s="8" t="s">
        <v>4</v>
      </c>
      <c r="H9" s="8" t="s">
        <v>26</v>
      </c>
      <c r="I9" s="9">
        <v>151638</v>
      </c>
      <c r="J9" s="9">
        <v>153984</v>
      </c>
      <c r="K9" s="9">
        <v>147940</v>
      </c>
      <c r="L9" s="9">
        <v>157756</v>
      </c>
      <c r="M9" s="9">
        <v>149358</v>
      </c>
      <c r="N9" s="9">
        <v>157099</v>
      </c>
      <c r="O9" s="9">
        <v>153266</v>
      </c>
      <c r="P9" s="9">
        <v>160550</v>
      </c>
      <c r="Q9" s="9">
        <v>156431</v>
      </c>
      <c r="R9" s="9">
        <v>161509</v>
      </c>
      <c r="S9" s="9">
        <v>153749</v>
      </c>
      <c r="T9" s="9">
        <v>161641</v>
      </c>
      <c r="U9" s="9">
        <v>155185</v>
      </c>
      <c r="V9" s="9">
        <v>165693</v>
      </c>
      <c r="W9" s="9">
        <v>160022</v>
      </c>
      <c r="X9" s="9">
        <v>166658</v>
      </c>
      <c r="Y9" s="9">
        <v>159411</v>
      </c>
      <c r="Z9" s="9">
        <v>163959</v>
      </c>
      <c r="AA9" s="9">
        <v>116782</v>
      </c>
      <c r="AB9" s="9">
        <v>153166</v>
      </c>
      <c r="AC9" s="9">
        <v>142890</v>
      </c>
      <c r="AD9" s="9">
        <v>149469</v>
      </c>
      <c r="AE9" s="9">
        <v>138050</v>
      </c>
      <c r="AF9" s="9">
        <v>141020</v>
      </c>
      <c r="AG9" s="9">
        <v>129663</v>
      </c>
      <c r="AH9" s="9">
        <v>135311</v>
      </c>
      <c r="AI9" s="9">
        <v>125531</v>
      </c>
      <c r="AJ9" s="9">
        <v>133361</v>
      </c>
      <c r="AK9" s="9">
        <v>117979</v>
      </c>
      <c r="AL9" s="9">
        <v>133965</v>
      </c>
      <c r="AM9" s="9">
        <v>113157</v>
      </c>
      <c r="AN9" s="9">
        <v>132823</v>
      </c>
      <c r="AO9" s="9">
        <v>117461</v>
      </c>
      <c r="AP9" s="9">
        <v>134432</v>
      </c>
      <c r="AQ9" s="9">
        <v>117228</v>
      </c>
      <c r="AR9" s="9">
        <v>138452</v>
      </c>
      <c r="AS9" s="9">
        <v>80959</v>
      </c>
      <c r="AT9" s="9">
        <v>119093</v>
      </c>
      <c r="AU9" s="9">
        <v>116468</v>
      </c>
      <c r="AV9" s="9">
        <v>137933</v>
      </c>
      <c r="AW9" s="9">
        <v>124628</v>
      </c>
      <c r="AX9" s="9">
        <v>142043</v>
      </c>
      <c r="AY9" s="9">
        <v>128916</v>
      </c>
      <c r="AZ9" s="9">
        <v>150663</v>
      </c>
      <c r="BA9" s="9">
        <v>134432</v>
      </c>
      <c r="BB9" s="9">
        <v>157087</v>
      </c>
      <c r="BC9" s="9">
        <v>146301</v>
      </c>
      <c r="BD9" s="9">
        <v>219292</v>
      </c>
      <c r="BE9" s="9">
        <v>232188</v>
      </c>
      <c r="BF9" s="9">
        <v>234392</v>
      </c>
      <c r="BG9" s="9">
        <v>240163</v>
      </c>
      <c r="BH9" s="9">
        <v>285835</v>
      </c>
      <c r="BI9" s="9">
        <v>296693</v>
      </c>
      <c r="BJ9" s="9">
        <v>314663</v>
      </c>
      <c r="BK9" s="9">
        <v>287056</v>
      </c>
      <c r="BL9" s="9">
        <v>303423</v>
      </c>
      <c r="BM9" s="9">
        <v>244462</v>
      </c>
      <c r="BN9" s="9">
        <v>267420</v>
      </c>
      <c r="BO9" s="9">
        <v>240202</v>
      </c>
      <c r="BP9" s="9">
        <v>260103</v>
      </c>
      <c r="BQ9" s="9">
        <v>249082</v>
      </c>
      <c r="BR9" s="9">
        <v>247149</v>
      </c>
      <c r="BS9" s="9">
        <v>257564</v>
      </c>
      <c r="BT9" s="9">
        <v>250497</v>
      </c>
      <c r="BU9" s="9">
        <v>257779</v>
      </c>
      <c r="BV9" s="9">
        <v>239063</v>
      </c>
      <c r="BW9" s="9">
        <v>259175</v>
      </c>
      <c r="BX9" s="9">
        <v>238674</v>
      </c>
      <c r="BY9" s="9">
        <v>260642</v>
      </c>
      <c r="BZ9" s="9">
        <v>233725</v>
      </c>
      <c r="CA9" s="9">
        <v>254251</v>
      </c>
      <c r="CB9" s="9">
        <v>236430</v>
      </c>
      <c r="CC9" s="9">
        <v>232925</v>
      </c>
      <c r="CD9" s="9">
        <v>233330</v>
      </c>
      <c r="CE9" s="9">
        <v>225455</v>
      </c>
      <c r="CF9" s="9">
        <v>216334</v>
      </c>
      <c r="CG9" s="9">
        <v>210737</v>
      </c>
      <c r="CH9" s="9">
        <v>196214</v>
      </c>
      <c r="CI9" s="9">
        <v>204447</v>
      </c>
      <c r="CJ9" s="9">
        <v>189196</v>
      </c>
      <c r="CK9" s="9">
        <v>192496</v>
      </c>
      <c r="CL9" s="9">
        <v>171202</v>
      </c>
      <c r="CM9" s="9">
        <v>193751</v>
      </c>
      <c r="CN9" s="9">
        <v>183434</v>
      </c>
      <c r="CO9" s="9">
        <v>181193</v>
      </c>
      <c r="CP9" s="9">
        <v>181223</v>
      </c>
      <c r="CQ9" s="9">
        <v>194930</v>
      </c>
      <c r="CR9" s="9">
        <v>153160</v>
      </c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9"/>
    </row>
    <row r="10" spans="1:234" x14ac:dyDescent="0.2">
      <c r="G10" s="8" t="s">
        <v>5</v>
      </c>
      <c r="H10" s="8" t="s">
        <v>26</v>
      </c>
      <c r="I10" s="9">
        <v>2324935</v>
      </c>
      <c r="J10" s="9">
        <v>2426486</v>
      </c>
      <c r="K10" s="9">
        <v>2803494</v>
      </c>
      <c r="L10" s="9">
        <v>2472171</v>
      </c>
      <c r="M10" s="9">
        <v>2729686</v>
      </c>
      <c r="N10" s="9">
        <v>2323765</v>
      </c>
      <c r="O10" s="9">
        <v>2666366</v>
      </c>
      <c r="P10" s="9">
        <v>2764905</v>
      </c>
      <c r="Q10" s="9">
        <v>2530116</v>
      </c>
      <c r="R10" s="9">
        <v>2257625</v>
      </c>
      <c r="S10" s="9">
        <v>2784604</v>
      </c>
      <c r="T10" s="9">
        <v>2560887</v>
      </c>
      <c r="U10" s="9">
        <v>2485362</v>
      </c>
      <c r="V10" s="9">
        <v>2596064</v>
      </c>
      <c r="W10" s="9">
        <v>2870434</v>
      </c>
      <c r="X10" s="9">
        <v>2585921</v>
      </c>
      <c r="Y10" s="9">
        <v>2908872</v>
      </c>
      <c r="Z10" s="9">
        <v>2405508</v>
      </c>
      <c r="AA10" s="9">
        <v>2583407</v>
      </c>
      <c r="AB10" s="9">
        <v>2305386</v>
      </c>
      <c r="AC10" s="9">
        <v>2342325</v>
      </c>
      <c r="AD10" s="9">
        <v>2361716</v>
      </c>
      <c r="AE10" s="9">
        <v>2514470</v>
      </c>
      <c r="AF10" s="9">
        <v>2050434</v>
      </c>
      <c r="AG10" s="9">
        <v>2283479</v>
      </c>
      <c r="AH10" s="9">
        <v>2008554</v>
      </c>
      <c r="AI10" s="9">
        <v>2615348</v>
      </c>
      <c r="AJ10" s="9">
        <v>2181861</v>
      </c>
      <c r="AK10" s="9">
        <v>2128823</v>
      </c>
      <c r="AL10" s="9">
        <v>2103793</v>
      </c>
      <c r="AM10" s="9">
        <v>2182339</v>
      </c>
      <c r="AN10" s="9">
        <v>2133599</v>
      </c>
      <c r="AO10" s="9">
        <v>1927547</v>
      </c>
      <c r="AP10" s="9">
        <v>2094807</v>
      </c>
      <c r="AQ10" s="9">
        <v>1950890</v>
      </c>
      <c r="AR10" s="9">
        <v>2065504</v>
      </c>
      <c r="AS10" s="9">
        <v>2411269</v>
      </c>
      <c r="AT10" s="9">
        <v>2013341</v>
      </c>
      <c r="AU10" s="9">
        <v>2341361</v>
      </c>
      <c r="AV10" s="9">
        <v>2272358</v>
      </c>
      <c r="AW10" s="9">
        <v>2287050</v>
      </c>
      <c r="AX10" s="9">
        <v>2584365</v>
      </c>
      <c r="AY10" s="9">
        <v>2476333</v>
      </c>
      <c r="AZ10" s="9">
        <v>2484022</v>
      </c>
      <c r="BA10" s="9">
        <v>2834293</v>
      </c>
      <c r="BB10" s="9">
        <v>2598617</v>
      </c>
      <c r="BC10" s="9">
        <v>2580721</v>
      </c>
      <c r="BD10" s="9">
        <v>2232368</v>
      </c>
      <c r="BE10" s="9">
        <v>2421842</v>
      </c>
      <c r="BF10" s="9">
        <v>2488516</v>
      </c>
      <c r="BG10" s="9">
        <v>2877691</v>
      </c>
      <c r="BH10" s="9">
        <v>2498668</v>
      </c>
      <c r="BI10" s="9">
        <v>2728011</v>
      </c>
      <c r="BJ10" s="9">
        <v>2423096</v>
      </c>
      <c r="BK10" s="9">
        <v>3070593</v>
      </c>
      <c r="BL10" s="9">
        <v>2703720</v>
      </c>
      <c r="BM10" s="9">
        <v>3079361</v>
      </c>
      <c r="BN10" s="9">
        <v>2779726</v>
      </c>
      <c r="BO10" s="9">
        <v>3101323</v>
      </c>
      <c r="BP10" s="9">
        <v>2893668</v>
      </c>
      <c r="BQ10" s="9">
        <v>3159324</v>
      </c>
      <c r="BR10" s="9">
        <v>2879811</v>
      </c>
      <c r="BS10" s="9">
        <v>3216766</v>
      </c>
      <c r="BT10" s="9">
        <v>2928516</v>
      </c>
      <c r="BU10" s="9">
        <v>2995522</v>
      </c>
      <c r="BV10" s="9">
        <v>2760948</v>
      </c>
      <c r="BW10" s="9">
        <v>3176591</v>
      </c>
      <c r="BX10" s="9">
        <v>3061623</v>
      </c>
      <c r="BY10" s="9">
        <v>3346730</v>
      </c>
      <c r="BZ10" s="9">
        <v>3130044</v>
      </c>
      <c r="CA10" s="9">
        <v>3051126</v>
      </c>
      <c r="CB10" s="9">
        <v>3065039</v>
      </c>
      <c r="CC10" s="9">
        <v>2800495</v>
      </c>
      <c r="CD10" s="9">
        <v>2669691</v>
      </c>
      <c r="CE10" s="9">
        <v>2431833</v>
      </c>
      <c r="CF10" s="9">
        <v>2707640</v>
      </c>
      <c r="CG10" s="9">
        <v>2788023</v>
      </c>
      <c r="CH10" s="9">
        <v>2032653</v>
      </c>
      <c r="CI10" s="9">
        <v>2361026</v>
      </c>
      <c r="CJ10" s="9">
        <v>2505964</v>
      </c>
      <c r="CK10" s="9">
        <v>2920075</v>
      </c>
      <c r="CL10" s="9">
        <v>2224920</v>
      </c>
      <c r="CM10" s="9">
        <v>2855644</v>
      </c>
      <c r="CN10" s="9">
        <v>2527197</v>
      </c>
      <c r="CO10" s="9">
        <v>2451124</v>
      </c>
      <c r="CP10" s="9">
        <v>2656170</v>
      </c>
      <c r="CQ10" s="9">
        <v>2749046</v>
      </c>
      <c r="CR10" s="9">
        <v>1390757</v>
      </c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</row>
    <row r="11" spans="1:234" x14ac:dyDescent="0.2">
      <c r="G11" s="8" t="s">
        <v>6</v>
      </c>
      <c r="H11" s="8" t="s">
        <v>26</v>
      </c>
      <c r="I11" s="9">
        <v>365934</v>
      </c>
      <c r="J11" s="9">
        <v>363674</v>
      </c>
      <c r="K11" s="9">
        <v>381666</v>
      </c>
      <c r="L11" s="9">
        <v>387447</v>
      </c>
      <c r="M11" s="9">
        <v>389596</v>
      </c>
      <c r="N11" s="9">
        <v>353439</v>
      </c>
      <c r="O11" s="9">
        <v>397224</v>
      </c>
      <c r="P11" s="9">
        <v>410252</v>
      </c>
      <c r="Q11" s="9">
        <v>431818</v>
      </c>
      <c r="R11" s="9">
        <v>359804</v>
      </c>
      <c r="S11" s="9">
        <v>525259</v>
      </c>
      <c r="T11" s="9">
        <v>437145</v>
      </c>
      <c r="U11" s="9">
        <v>510264</v>
      </c>
      <c r="V11" s="9">
        <v>484963</v>
      </c>
      <c r="W11" s="9">
        <v>493984</v>
      </c>
      <c r="X11" s="9">
        <v>479410</v>
      </c>
      <c r="Y11" s="9">
        <v>490242</v>
      </c>
      <c r="Z11" s="9">
        <v>453638</v>
      </c>
      <c r="AA11" s="9">
        <v>462126</v>
      </c>
      <c r="AB11" s="9">
        <v>425171</v>
      </c>
      <c r="AC11" s="9">
        <v>429988</v>
      </c>
      <c r="AD11" s="9">
        <v>418153</v>
      </c>
      <c r="AE11" s="9">
        <v>426511</v>
      </c>
      <c r="AF11" s="9">
        <v>398087</v>
      </c>
      <c r="AG11" s="9">
        <v>371139</v>
      </c>
      <c r="AH11" s="9">
        <v>384129</v>
      </c>
      <c r="AI11" s="9">
        <v>358161</v>
      </c>
      <c r="AJ11" s="9">
        <v>367749</v>
      </c>
      <c r="AK11" s="9">
        <v>349221</v>
      </c>
      <c r="AL11" s="9">
        <v>312357</v>
      </c>
      <c r="AM11" s="9">
        <v>276945</v>
      </c>
      <c r="AN11" s="9">
        <v>293569</v>
      </c>
      <c r="AO11" s="9">
        <v>330113</v>
      </c>
      <c r="AP11" s="9">
        <v>243954</v>
      </c>
      <c r="AQ11" s="9">
        <v>261540</v>
      </c>
      <c r="AR11" s="9">
        <v>298587</v>
      </c>
      <c r="AS11" s="9">
        <v>239869</v>
      </c>
      <c r="AT11" s="9">
        <v>247977</v>
      </c>
      <c r="AU11" s="9">
        <v>299328</v>
      </c>
      <c r="AV11" s="9">
        <v>269208</v>
      </c>
      <c r="AW11" s="9">
        <v>294385</v>
      </c>
      <c r="AX11" s="9">
        <v>344905</v>
      </c>
      <c r="AY11" s="9">
        <v>322356</v>
      </c>
      <c r="AZ11" s="9">
        <v>323349</v>
      </c>
      <c r="BA11" s="9">
        <v>392092</v>
      </c>
      <c r="BB11" s="9">
        <v>341593</v>
      </c>
      <c r="BC11" s="9">
        <v>370541</v>
      </c>
      <c r="BD11" s="9">
        <v>398174</v>
      </c>
      <c r="BE11" s="9">
        <v>390578</v>
      </c>
      <c r="BF11" s="9">
        <v>363139</v>
      </c>
      <c r="BG11" s="9">
        <v>430880</v>
      </c>
      <c r="BH11" s="9">
        <v>345664</v>
      </c>
      <c r="BI11" s="9">
        <v>300617</v>
      </c>
      <c r="BJ11" s="9">
        <v>368904</v>
      </c>
      <c r="BK11" s="9">
        <v>352278</v>
      </c>
      <c r="BL11" s="9">
        <v>338767</v>
      </c>
      <c r="BM11" s="9">
        <v>389053</v>
      </c>
      <c r="BN11" s="9">
        <v>353513</v>
      </c>
      <c r="BO11" s="9">
        <v>374930</v>
      </c>
      <c r="BP11" s="9">
        <v>419901</v>
      </c>
      <c r="BQ11" s="9">
        <v>387787</v>
      </c>
      <c r="BR11" s="9">
        <v>397154</v>
      </c>
      <c r="BS11" s="9">
        <v>459225</v>
      </c>
      <c r="BT11" s="9">
        <v>435198</v>
      </c>
      <c r="BU11" s="9">
        <v>442247</v>
      </c>
      <c r="BV11" s="9">
        <v>409812</v>
      </c>
      <c r="BW11" s="9">
        <v>493774</v>
      </c>
      <c r="BX11" s="9">
        <v>426880</v>
      </c>
      <c r="BY11" s="9">
        <v>480132</v>
      </c>
      <c r="BZ11" s="9">
        <v>395285</v>
      </c>
      <c r="CA11" s="9">
        <v>457967</v>
      </c>
      <c r="CB11" s="9">
        <v>370822</v>
      </c>
      <c r="CC11" s="9">
        <v>440363</v>
      </c>
      <c r="CD11" s="9">
        <v>363498</v>
      </c>
      <c r="CE11" s="9">
        <v>418602</v>
      </c>
      <c r="CF11" s="9">
        <v>336802</v>
      </c>
      <c r="CG11" s="9">
        <v>302884</v>
      </c>
      <c r="CH11" s="9">
        <v>369686</v>
      </c>
      <c r="CI11" s="9">
        <v>323082</v>
      </c>
      <c r="CJ11" s="9">
        <v>318615</v>
      </c>
      <c r="CK11" s="9">
        <v>337786</v>
      </c>
      <c r="CL11" s="9">
        <v>265741</v>
      </c>
      <c r="CM11" s="9">
        <v>294163</v>
      </c>
      <c r="CN11" s="9">
        <v>315134</v>
      </c>
      <c r="CO11" s="9">
        <v>225426</v>
      </c>
      <c r="CP11" s="9">
        <v>283329</v>
      </c>
      <c r="CQ11" s="9">
        <v>254658</v>
      </c>
      <c r="CR11" s="9">
        <v>110480</v>
      </c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</row>
    <row r="12" spans="1:234" x14ac:dyDescent="0.2">
      <c r="G12" s="8" t="s">
        <v>7</v>
      </c>
      <c r="H12" s="8" t="s">
        <v>26</v>
      </c>
      <c r="I12" s="9">
        <v>84051</v>
      </c>
      <c r="J12" s="9">
        <v>84165</v>
      </c>
      <c r="K12" s="9">
        <v>85018</v>
      </c>
      <c r="L12" s="9">
        <v>83442</v>
      </c>
      <c r="M12" s="9">
        <v>84495</v>
      </c>
      <c r="N12" s="9">
        <v>83806</v>
      </c>
      <c r="O12" s="9">
        <v>83362</v>
      </c>
      <c r="P12" s="9">
        <v>83388</v>
      </c>
      <c r="Q12" s="9">
        <v>84165</v>
      </c>
      <c r="R12" s="9">
        <v>85967</v>
      </c>
      <c r="S12" s="9">
        <v>89150</v>
      </c>
      <c r="T12" s="9">
        <v>90953</v>
      </c>
      <c r="U12" s="9">
        <v>94165</v>
      </c>
      <c r="V12" s="9">
        <v>96745</v>
      </c>
      <c r="W12" s="9">
        <v>104135</v>
      </c>
      <c r="X12" s="9">
        <v>99381</v>
      </c>
      <c r="Y12" s="9">
        <v>100084</v>
      </c>
      <c r="Z12" s="9">
        <v>99586</v>
      </c>
      <c r="AA12" s="9">
        <v>96437</v>
      </c>
      <c r="AB12" s="9">
        <v>88835</v>
      </c>
      <c r="AC12" s="9">
        <v>83367</v>
      </c>
      <c r="AD12" s="9">
        <v>78048</v>
      </c>
      <c r="AE12" s="9">
        <v>72369</v>
      </c>
      <c r="AF12" s="9">
        <v>70319</v>
      </c>
      <c r="AG12" s="9">
        <v>68153</v>
      </c>
      <c r="AH12" s="9">
        <v>72753</v>
      </c>
      <c r="AI12" s="9">
        <v>72462</v>
      </c>
      <c r="AJ12" s="9">
        <v>64547</v>
      </c>
      <c r="AK12" s="9">
        <v>65331</v>
      </c>
      <c r="AL12" s="9">
        <v>72198</v>
      </c>
      <c r="AM12" s="9">
        <v>69842</v>
      </c>
      <c r="AN12" s="9">
        <v>68544</v>
      </c>
      <c r="AO12" s="9">
        <v>74340</v>
      </c>
      <c r="AP12" s="9">
        <v>71600</v>
      </c>
      <c r="AQ12" s="9">
        <v>66630</v>
      </c>
      <c r="AR12" s="9">
        <v>74496</v>
      </c>
      <c r="AS12" s="9">
        <v>56496</v>
      </c>
      <c r="AT12" s="9">
        <v>70007</v>
      </c>
      <c r="AU12" s="9">
        <v>70856</v>
      </c>
      <c r="AV12" s="9">
        <v>71096</v>
      </c>
      <c r="AW12" s="9">
        <v>71313</v>
      </c>
      <c r="AX12" s="9">
        <v>70089</v>
      </c>
      <c r="AY12" s="9">
        <v>74024</v>
      </c>
      <c r="AZ12" s="9">
        <v>71949</v>
      </c>
      <c r="BA12" s="9">
        <v>70232</v>
      </c>
      <c r="BB12" s="9">
        <v>73311</v>
      </c>
      <c r="BC12" s="9">
        <v>76305</v>
      </c>
      <c r="BD12" s="9">
        <v>77688</v>
      </c>
      <c r="BE12" s="9">
        <v>77911</v>
      </c>
      <c r="BF12" s="9">
        <v>64278</v>
      </c>
      <c r="BG12" s="9">
        <v>79944</v>
      </c>
      <c r="BH12" s="9">
        <v>79923</v>
      </c>
      <c r="BI12" s="9">
        <v>74655</v>
      </c>
      <c r="BJ12" s="9">
        <v>78896</v>
      </c>
      <c r="BK12" s="9">
        <v>77485</v>
      </c>
      <c r="BL12" s="9">
        <v>78479</v>
      </c>
      <c r="BM12" s="9">
        <v>76400</v>
      </c>
      <c r="BN12" s="9">
        <v>74848</v>
      </c>
      <c r="BO12" s="9">
        <v>73854</v>
      </c>
      <c r="BP12" s="9">
        <v>73167</v>
      </c>
      <c r="BQ12" s="9">
        <v>73366</v>
      </c>
      <c r="BR12" s="9">
        <v>74610</v>
      </c>
      <c r="BS12" s="9">
        <v>60777</v>
      </c>
      <c r="BT12" s="9">
        <v>200837</v>
      </c>
      <c r="BU12" s="9">
        <v>655159</v>
      </c>
      <c r="BV12" s="9">
        <v>648977</v>
      </c>
      <c r="BW12" s="9">
        <v>639666</v>
      </c>
      <c r="BX12" s="9">
        <v>622958</v>
      </c>
      <c r="BY12" s="9">
        <v>681645</v>
      </c>
      <c r="BZ12" s="9">
        <v>693444</v>
      </c>
      <c r="CA12" s="9">
        <v>731408</v>
      </c>
      <c r="CB12" s="9">
        <v>644352</v>
      </c>
      <c r="CC12" s="9">
        <v>628886</v>
      </c>
      <c r="CD12" s="9">
        <v>526385</v>
      </c>
      <c r="CE12" s="9">
        <v>600822</v>
      </c>
      <c r="CF12" s="9">
        <v>602884</v>
      </c>
      <c r="CG12" s="9">
        <v>568084</v>
      </c>
      <c r="CH12" s="9">
        <v>458941</v>
      </c>
      <c r="CI12" s="9">
        <v>65826</v>
      </c>
      <c r="CJ12" s="9">
        <v>63311</v>
      </c>
      <c r="CK12" s="9">
        <v>62848</v>
      </c>
      <c r="CL12" s="9">
        <v>66345</v>
      </c>
      <c r="CM12" s="9">
        <v>64645</v>
      </c>
      <c r="CN12" s="9">
        <v>64662</v>
      </c>
      <c r="CO12" s="9">
        <v>61539</v>
      </c>
      <c r="CP12" s="9">
        <v>64154</v>
      </c>
      <c r="CQ12" s="9">
        <v>63380</v>
      </c>
      <c r="CR12" s="9">
        <v>34774</v>
      </c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</row>
    <row r="13" spans="1:234" x14ac:dyDescent="0.2">
      <c r="G13" s="8" t="s">
        <v>8</v>
      </c>
      <c r="H13" s="8" t="s">
        <v>26</v>
      </c>
      <c r="I13" s="9">
        <v>448116</v>
      </c>
      <c r="J13" s="9">
        <v>461437</v>
      </c>
      <c r="K13" s="9">
        <v>449442</v>
      </c>
      <c r="L13" s="9">
        <v>451031</v>
      </c>
      <c r="M13" s="9">
        <v>449877</v>
      </c>
      <c r="N13" s="9">
        <v>445676</v>
      </c>
      <c r="O13" s="9">
        <v>445208</v>
      </c>
      <c r="P13" s="9">
        <v>450597</v>
      </c>
      <c r="Q13" s="9">
        <v>433104</v>
      </c>
      <c r="R13" s="9">
        <v>432339</v>
      </c>
      <c r="S13" s="9">
        <v>424525</v>
      </c>
      <c r="T13" s="9">
        <v>447286</v>
      </c>
      <c r="U13" s="9">
        <v>429801</v>
      </c>
      <c r="V13" s="9">
        <v>459373</v>
      </c>
      <c r="W13" s="9">
        <v>434778</v>
      </c>
      <c r="X13" s="9">
        <v>443131</v>
      </c>
      <c r="Y13" s="9">
        <v>443204</v>
      </c>
      <c r="Z13" s="9">
        <v>451405</v>
      </c>
      <c r="AA13" s="9">
        <v>480152</v>
      </c>
      <c r="AB13" s="9">
        <v>511505</v>
      </c>
      <c r="AC13" s="9">
        <v>525488</v>
      </c>
      <c r="AD13" s="9">
        <v>522868</v>
      </c>
      <c r="AE13" s="9">
        <v>504210</v>
      </c>
      <c r="AF13" s="9">
        <v>480637</v>
      </c>
      <c r="AG13" s="9">
        <v>465423</v>
      </c>
      <c r="AH13" s="9">
        <v>463925</v>
      </c>
      <c r="AI13" s="9">
        <v>445572</v>
      </c>
      <c r="AJ13" s="9">
        <v>433379</v>
      </c>
      <c r="AK13" s="9">
        <v>442028</v>
      </c>
      <c r="AL13" s="9">
        <v>443689</v>
      </c>
      <c r="AM13" s="9">
        <v>426151</v>
      </c>
      <c r="AN13" s="9">
        <v>437520</v>
      </c>
      <c r="AO13" s="9">
        <v>417862</v>
      </c>
      <c r="AP13" s="9">
        <v>414244</v>
      </c>
      <c r="AQ13" s="9">
        <v>410522</v>
      </c>
      <c r="AR13" s="9">
        <v>409026</v>
      </c>
      <c r="AS13" s="9">
        <v>401185</v>
      </c>
      <c r="AT13" s="9">
        <v>404815</v>
      </c>
      <c r="AU13" s="9">
        <v>398192</v>
      </c>
      <c r="AV13" s="9">
        <v>402970</v>
      </c>
      <c r="AW13" s="9">
        <v>380908</v>
      </c>
      <c r="AX13" s="9">
        <v>404930</v>
      </c>
      <c r="AY13" s="9">
        <v>399166</v>
      </c>
      <c r="AZ13" s="9">
        <v>417787</v>
      </c>
      <c r="BA13" s="9">
        <v>395737</v>
      </c>
      <c r="BB13" s="9">
        <v>435414</v>
      </c>
      <c r="BC13" s="9">
        <v>416231</v>
      </c>
      <c r="BD13" s="9">
        <v>437865</v>
      </c>
      <c r="BE13" s="9">
        <v>441560</v>
      </c>
      <c r="BF13" s="9">
        <v>445683</v>
      </c>
      <c r="BG13" s="9">
        <v>455857</v>
      </c>
      <c r="BH13" s="9">
        <v>464521</v>
      </c>
      <c r="BI13" s="9">
        <v>461077</v>
      </c>
      <c r="BJ13" s="9">
        <v>476451</v>
      </c>
      <c r="BK13" s="9">
        <v>470583</v>
      </c>
      <c r="BL13" s="9">
        <v>479991</v>
      </c>
      <c r="BM13" s="9">
        <v>479772</v>
      </c>
      <c r="BN13" s="9">
        <v>497353</v>
      </c>
      <c r="BO13" s="9">
        <v>457633</v>
      </c>
      <c r="BP13" s="9">
        <v>502600</v>
      </c>
      <c r="BQ13" s="9">
        <v>474085</v>
      </c>
      <c r="BR13" s="9">
        <v>490373</v>
      </c>
      <c r="BS13" s="9">
        <v>486724</v>
      </c>
      <c r="BT13" s="9">
        <v>488287</v>
      </c>
      <c r="BU13" s="9">
        <v>478464</v>
      </c>
      <c r="BV13" s="9">
        <v>503338</v>
      </c>
      <c r="BW13" s="9">
        <v>475278</v>
      </c>
      <c r="BX13" s="9">
        <v>496298</v>
      </c>
      <c r="BY13" s="9">
        <v>494365</v>
      </c>
      <c r="BZ13" s="9">
        <v>519087</v>
      </c>
      <c r="CA13" s="9">
        <v>499388</v>
      </c>
      <c r="CB13" s="9">
        <v>557792</v>
      </c>
      <c r="CC13" s="9">
        <v>523963</v>
      </c>
      <c r="CD13" s="9">
        <v>569065</v>
      </c>
      <c r="CE13" s="9">
        <v>508513</v>
      </c>
      <c r="CF13" s="9">
        <v>528325</v>
      </c>
      <c r="CG13" s="9">
        <v>474879</v>
      </c>
      <c r="CH13" s="9">
        <v>492918</v>
      </c>
      <c r="CI13" s="9">
        <v>464451</v>
      </c>
      <c r="CJ13" s="9">
        <v>490248</v>
      </c>
      <c r="CK13" s="9">
        <v>442411</v>
      </c>
      <c r="CL13" s="9">
        <v>432155</v>
      </c>
      <c r="CM13" s="9">
        <v>248416</v>
      </c>
      <c r="CN13" s="9">
        <v>309535</v>
      </c>
      <c r="CO13" s="9">
        <v>229707</v>
      </c>
      <c r="CP13" s="9">
        <v>294497</v>
      </c>
      <c r="CQ13" s="9">
        <v>221539</v>
      </c>
      <c r="CR13" s="9">
        <v>146014</v>
      </c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</row>
    <row r="14" spans="1:234" x14ac:dyDescent="0.2">
      <c r="G14" s="8" t="s">
        <v>9</v>
      </c>
      <c r="H14" s="8" t="s">
        <v>26</v>
      </c>
      <c r="I14" s="9">
        <v>852294</v>
      </c>
      <c r="J14" s="9">
        <v>809394</v>
      </c>
      <c r="K14" s="9">
        <v>830217</v>
      </c>
      <c r="L14" s="9">
        <v>810880</v>
      </c>
      <c r="M14" s="9">
        <v>838407</v>
      </c>
      <c r="N14" s="9">
        <v>780779</v>
      </c>
      <c r="O14" s="9">
        <v>806022</v>
      </c>
      <c r="P14" s="9">
        <v>768950</v>
      </c>
      <c r="Q14" s="9">
        <v>817910</v>
      </c>
      <c r="R14" s="9">
        <v>782214</v>
      </c>
      <c r="S14" s="9">
        <v>831747</v>
      </c>
      <c r="T14" s="9">
        <v>801115</v>
      </c>
      <c r="U14" s="9">
        <v>861989</v>
      </c>
      <c r="V14" s="9">
        <v>855190</v>
      </c>
      <c r="W14" s="9">
        <v>893459</v>
      </c>
      <c r="X14" s="9">
        <v>898513</v>
      </c>
      <c r="Y14" s="9">
        <v>925745</v>
      </c>
      <c r="Z14" s="9">
        <v>943020</v>
      </c>
      <c r="AA14" s="9">
        <v>938303</v>
      </c>
      <c r="AB14" s="9">
        <v>918934</v>
      </c>
      <c r="AC14" s="9">
        <v>881137</v>
      </c>
      <c r="AD14" s="9">
        <v>828609</v>
      </c>
      <c r="AE14" s="9">
        <v>818390</v>
      </c>
      <c r="AF14" s="9">
        <v>759385</v>
      </c>
      <c r="AG14" s="9">
        <v>760595</v>
      </c>
      <c r="AH14" s="9">
        <v>736188</v>
      </c>
      <c r="AI14" s="9">
        <v>752981</v>
      </c>
      <c r="AJ14" s="9">
        <v>722263</v>
      </c>
      <c r="AK14" s="9">
        <v>766264</v>
      </c>
      <c r="AL14" s="9">
        <v>735320</v>
      </c>
      <c r="AM14" s="9">
        <v>742670</v>
      </c>
      <c r="AN14" s="9">
        <v>735012</v>
      </c>
      <c r="AO14" s="9">
        <v>749772</v>
      </c>
      <c r="AP14" s="9">
        <v>722665</v>
      </c>
      <c r="AQ14" s="9">
        <v>741405</v>
      </c>
      <c r="AR14" s="9">
        <v>720583</v>
      </c>
      <c r="AS14" s="9">
        <v>752053</v>
      </c>
      <c r="AT14" s="9">
        <v>718614</v>
      </c>
      <c r="AU14" s="9">
        <v>757998</v>
      </c>
      <c r="AV14" s="9">
        <v>748479</v>
      </c>
      <c r="AW14" s="9">
        <v>802858</v>
      </c>
      <c r="AX14" s="9">
        <v>796530</v>
      </c>
      <c r="AY14" s="9">
        <v>835841</v>
      </c>
      <c r="AZ14" s="9">
        <v>794573</v>
      </c>
      <c r="BA14" s="9">
        <v>828471</v>
      </c>
      <c r="BB14" s="9">
        <v>810259</v>
      </c>
      <c r="BC14" s="9">
        <v>851638</v>
      </c>
      <c r="BD14" s="9">
        <v>819556</v>
      </c>
      <c r="BE14" s="9">
        <v>868378</v>
      </c>
      <c r="BF14" s="9">
        <v>863770</v>
      </c>
      <c r="BG14" s="9">
        <v>876933</v>
      </c>
      <c r="BH14" s="9">
        <v>877355</v>
      </c>
      <c r="BI14" s="9">
        <v>872937</v>
      </c>
      <c r="BJ14" s="9">
        <v>867916</v>
      </c>
      <c r="BK14" s="9">
        <v>850237</v>
      </c>
      <c r="BL14" s="9">
        <v>859298</v>
      </c>
      <c r="BM14" s="9">
        <v>855153</v>
      </c>
      <c r="BN14" s="9">
        <v>849533</v>
      </c>
      <c r="BO14" s="9">
        <v>841338</v>
      </c>
      <c r="BP14" s="9">
        <v>856848</v>
      </c>
      <c r="BQ14" s="9">
        <v>863213</v>
      </c>
      <c r="BR14" s="9">
        <v>866949</v>
      </c>
      <c r="BS14" s="9">
        <v>878705</v>
      </c>
      <c r="BT14" s="9">
        <v>881583</v>
      </c>
      <c r="BU14" s="9">
        <v>892078</v>
      </c>
      <c r="BV14" s="9">
        <v>877653</v>
      </c>
      <c r="BW14" s="9">
        <v>865346</v>
      </c>
      <c r="BX14" s="9">
        <v>886683</v>
      </c>
      <c r="BY14" s="9">
        <v>907697</v>
      </c>
      <c r="BZ14" s="9">
        <v>952511</v>
      </c>
      <c r="CA14" s="9">
        <v>968318</v>
      </c>
      <c r="CB14" s="9">
        <v>970193</v>
      </c>
      <c r="CC14" s="9">
        <v>966732</v>
      </c>
      <c r="CD14" s="9">
        <v>948563</v>
      </c>
      <c r="CE14" s="9">
        <v>919210</v>
      </c>
      <c r="CF14" s="9">
        <v>902963</v>
      </c>
      <c r="CG14" s="9">
        <v>855115</v>
      </c>
      <c r="CH14" s="9">
        <v>839447</v>
      </c>
      <c r="CI14" s="9">
        <v>816668</v>
      </c>
      <c r="CJ14" s="9">
        <v>817560</v>
      </c>
      <c r="CK14" s="9">
        <v>821513</v>
      </c>
      <c r="CL14" s="9">
        <v>794776</v>
      </c>
      <c r="CM14" s="9">
        <v>825877</v>
      </c>
      <c r="CN14" s="9">
        <v>811334</v>
      </c>
      <c r="CO14" s="9">
        <v>774735</v>
      </c>
      <c r="CP14" s="9">
        <v>855221</v>
      </c>
      <c r="CQ14" s="9">
        <v>813286</v>
      </c>
      <c r="CR14" s="9">
        <v>480055</v>
      </c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9"/>
    </row>
    <row r="15" spans="1:234" x14ac:dyDescent="0.2">
      <c r="G15" s="8" t="s">
        <v>10</v>
      </c>
      <c r="H15" s="8" t="s">
        <v>26</v>
      </c>
      <c r="I15" s="9">
        <v>2647342</v>
      </c>
      <c r="J15" s="9">
        <v>2619765</v>
      </c>
      <c r="K15" s="9">
        <v>2510558</v>
      </c>
      <c r="L15" s="9">
        <v>2582294</v>
      </c>
      <c r="M15" s="9">
        <v>2694291</v>
      </c>
      <c r="N15" s="9">
        <v>2622441</v>
      </c>
      <c r="O15" s="9">
        <v>2767872</v>
      </c>
      <c r="P15" s="9">
        <v>2635051</v>
      </c>
      <c r="Q15" s="9">
        <v>2577536</v>
      </c>
      <c r="R15" s="9">
        <v>2550097</v>
      </c>
      <c r="S15" s="9">
        <v>2779913</v>
      </c>
      <c r="T15" s="9">
        <v>2380293</v>
      </c>
      <c r="U15" s="9">
        <v>2387284</v>
      </c>
      <c r="V15" s="9">
        <v>2622287</v>
      </c>
      <c r="W15" s="9">
        <v>2585785</v>
      </c>
      <c r="X15" s="9">
        <v>2344424</v>
      </c>
      <c r="Y15" s="9">
        <v>2556305</v>
      </c>
      <c r="Z15" s="9">
        <v>2673621</v>
      </c>
      <c r="AA15" s="9">
        <v>2444134</v>
      </c>
      <c r="AB15" s="9">
        <v>2446100</v>
      </c>
      <c r="AC15" s="9">
        <v>2463891</v>
      </c>
      <c r="AD15" s="9">
        <v>2266366</v>
      </c>
      <c r="AE15" s="9">
        <v>2372861</v>
      </c>
      <c r="AF15" s="9">
        <v>2406895</v>
      </c>
      <c r="AG15" s="9">
        <v>2210005</v>
      </c>
      <c r="AH15" s="9">
        <v>2197627</v>
      </c>
      <c r="AI15" s="9">
        <v>2194122</v>
      </c>
      <c r="AJ15" s="9">
        <v>2002178</v>
      </c>
      <c r="AK15" s="9">
        <v>1851029</v>
      </c>
      <c r="AL15" s="9">
        <v>1831987</v>
      </c>
      <c r="AM15" s="9">
        <v>2229535</v>
      </c>
      <c r="AN15" s="9">
        <v>1838844</v>
      </c>
      <c r="AO15" s="9">
        <v>2066679</v>
      </c>
      <c r="AP15" s="9">
        <v>1844428</v>
      </c>
      <c r="AQ15" s="9">
        <v>1809741</v>
      </c>
      <c r="AR15" s="9">
        <v>1959426</v>
      </c>
      <c r="AS15" s="9">
        <v>2186342</v>
      </c>
      <c r="AT15" s="9">
        <v>1916933</v>
      </c>
      <c r="AU15" s="9">
        <v>2239632</v>
      </c>
      <c r="AV15" s="9">
        <v>1987211</v>
      </c>
      <c r="AW15" s="9">
        <v>2107302</v>
      </c>
      <c r="AX15" s="9">
        <v>1946638</v>
      </c>
      <c r="AY15" s="9">
        <v>2201147</v>
      </c>
      <c r="AZ15" s="9">
        <v>2050189</v>
      </c>
      <c r="BA15" s="9">
        <v>2259138</v>
      </c>
      <c r="BB15" s="9">
        <v>2261098</v>
      </c>
      <c r="BC15" s="9">
        <v>2673218</v>
      </c>
      <c r="BD15" s="9">
        <v>3012779</v>
      </c>
      <c r="BE15" s="9">
        <v>3132949</v>
      </c>
      <c r="BF15" s="9">
        <v>2647065</v>
      </c>
      <c r="BG15" s="9">
        <v>2613907</v>
      </c>
      <c r="BH15" s="9">
        <v>2564228</v>
      </c>
      <c r="BI15" s="9">
        <v>2663353</v>
      </c>
      <c r="BJ15" s="9">
        <v>2782466</v>
      </c>
      <c r="BK15" s="9">
        <v>2799185</v>
      </c>
      <c r="BL15" s="9">
        <v>2781899</v>
      </c>
      <c r="BM15" s="9">
        <v>2840962</v>
      </c>
      <c r="BN15" s="9">
        <v>2671336</v>
      </c>
      <c r="BO15" s="9">
        <v>2614216</v>
      </c>
      <c r="BP15" s="9">
        <v>2533498</v>
      </c>
      <c r="BQ15" s="9">
        <v>2547360</v>
      </c>
      <c r="BR15" s="9">
        <v>2743098</v>
      </c>
      <c r="BS15" s="9">
        <v>2607058</v>
      </c>
      <c r="BT15" s="9">
        <v>3005997</v>
      </c>
      <c r="BU15" s="9">
        <v>2973190</v>
      </c>
      <c r="BV15" s="9">
        <v>2854288</v>
      </c>
      <c r="BW15" s="9">
        <v>2803869</v>
      </c>
      <c r="BX15" s="9">
        <v>2627029</v>
      </c>
      <c r="BY15" s="9">
        <v>2791488</v>
      </c>
      <c r="BZ15" s="9">
        <v>2355848</v>
      </c>
      <c r="CA15" s="9">
        <v>3196253</v>
      </c>
      <c r="CB15" s="9">
        <v>2578267</v>
      </c>
      <c r="CC15" s="9">
        <v>2720018</v>
      </c>
      <c r="CD15" s="9">
        <v>2812761</v>
      </c>
      <c r="CE15" s="9">
        <v>2990444</v>
      </c>
      <c r="CF15" s="9">
        <v>2489554</v>
      </c>
      <c r="CG15" s="9">
        <v>2834264</v>
      </c>
      <c r="CH15" s="9">
        <v>2602614</v>
      </c>
      <c r="CI15" s="9">
        <v>2305750</v>
      </c>
      <c r="CJ15" s="9">
        <v>1951164</v>
      </c>
      <c r="CK15" s="9">
        <v>2036199</v>
      </c>
      <c r="CL15" s="9">
        <v>2625867</v>
      </c>
      <c r="CM15" s="9">
        <v>2255329</v>
      </c>
      <c r="CN15" s="9">
        <v>1919342</v>
      </c>
      <c r="CO15" s="9">
        <v>2085901</v>
      </c>
      <c r="CP15" s="9">
        <v>2369724</v>
      </c>
      <c r="CQ15" s="9">
        <v>2369004</v>
      </c>
      <c r="CR15" s="9">
        <v>1337057</v>
      </c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</row>
    <row r="16" spans="1:234" x14ac:dyDescent="0.2">
      <c r="G16" s="8" t="s">
        <v>11</v>
      </c>
      <c r="H16" s="8" t="s">
        <v>26</v>
      </c>
      <c r="I16" s="9">
        <v>98765</v>
      </c>
      <c r="J16" s="9">
        <v>112115</v>
      </c>
      <c r="K16" s="9">
        <v>106331</v>
      </c>
      <c r="L16" s="9">
        <v>127989</v>
      </c>
      <c r="M16" s="9">
        <v>108926</v>
      </c>
      <c r="N16" s="9">
        <v>129909</v>
      </c>
      <c r="O16" s="9">
        <v>110827</v>
      </c>
      <c r="P16" s="9">
        <v>143932</v>
      </c>
      <c r="Q16" s="9">
        <v>162162</v>
      </c>
      <c r="R16" s="9">
        <v>169001</v>
      </c>
      <c r="S16" s="9">
        <v>161304</v>
      </c>
      <c r="T16" s="9">
        <v>170799</v>
      </c>
      <c r="U16" s="9">
        <v>165225</v>
      </c>
      <c r="V16" s="9">
        <v>175235</v>
      </c>
      <c r="W16" s="9">
        <v>165136</v>
      </c>
      <c r="X16" s="9">
        <v>168921</v>
      </c>
      <c r="Y16" s="9">
        <v>158802</v>
      </c>
      <c r="Z16" s="9">
        <v>167409</v>
      </c>
      <c r="AA16" s="9">
        <v>148375</v>
      </c>
      <c r="AB16" s="9">
        <v>145696</v>
      </c>
      <c r="AC16" s="9">
        <v>138776</v>
      </c>
      <c r="AD16" s="9">
        <v>141116</v>
      </c>
      <c r="AE16" s="9">
        <v>133487</v>
      </c>
      <c r="AF16" s="9">
        <v>132266</v>
      </c>
      <c r="AG16" s="9">
        <v>128819</v>
      </c>
      <c r="AH16" s="9">
        <v>130543</v>
      </c>
      <c r="AI16" s="9">
        <v>127351</v>
      </c>
      <c r="AJ16" s="9">
        <v>125492</v>
      </c>
      <c r="AK16" s="9">
        <v>128188</v>
      </c>
      <c r="AL16" s="9">
        <v>117393</v>
      </c>
      <c r="AM16" s="9">
        <v>113533</v>
      </c>
      <c r="AN16" s="9">
        <v>114416</v>
      </c>
      <c r="AO16" s="9">
        <v>111801</v>
      </c>
      <c r="AP16" s="9">
        <v>107801</v>
      </c>
      <c r="AQ16" s="9">
        <v>105100</v>
      </c>
      <c r="AR16" s="9">
        <v>106700</v>
      </c>
      <c r="AS16" s="9">
        <v>110226</v>
      </c>
      <c r="AT16" s="9">
        <v>112186</v>
      </c>
      <c r="AU16" s="9">
        <v>112843</v>
      </c>
      <c r="AV16" s="9">
        <v>122422</v>
      </c>
      <c r="AW16" s="9">
        <v>120423</v>
      </c>
      <c r="AX16" s="9">
        <v>130096</v>
      </c>
      <c r="AY16" s="9">
        <v>131821</v>
      </c>
      <c r="AZ16" s="9">
        <v>143227</v>
      </c>
      <c r="BA16" s="9">
        <v>142485</v>
      </c>
      <c r="BB16" s="9">
        <v>152146</v>
      </c>
      <c r="BC16" s="9">
        <v>147541</v>
      </c>
      <c r="BD16" s="9">
        <v>157712</v>
      </c>
      <c r="BE16" s="9">
        <v>138608</v>
      </c>
      <c r="BF16" s="9">
        <v>167514</v>
      </c>
      <c r="BG16" s="9">
        <v>158740</v>
      </c>
      <c r="BH16" s="9">
        <v>171748</v>
      </c>
      <c r="BI16" s="9">
        <v>164413</v>
      </c>
      <c r="BJ16" s="9">
        <v>173719</v>
      </c>
      <c r="BK16" s="9">
        <v>165898</v>
      </c>
      <c r="BL16" s="9">
        <v>171873</v>
      </c>
      <c r="BM16" s="9">
        <v>167878</v>
      </c>
      <c r="BN16" s="9">
        <v>177577</v>
      </c>
      <c r="BO16" s="9">
        <v>167332</v>
      </c>
      <c r="BP16" s="9">
        <v>173498</v>
      </c>
      <c r="BQ16" s="9">
        <v>168868</v>
      </c>
      <c r="BR16" s="9">
        <v>177582</v>
      </c>
      <c r="BS16" s="9">
        <v>171611</v>
      </c>
      <c r="BT16" s="9">
        <v>178981</v>
      </c>
      <c r="BU16" s="9">
        <v>172508</v>
      </c>
      <c r="BV16" s="9">
        <v>182562</v>
      </c>
      <c r="BW16" s="9">
        <v>175759</v>
      </c>
      <c r="BX16" s="9">
        <v>179585</v>
      </c>
      <c r="BY16" s="9">
        <v>174458</v>
      </c>
      <c r="BZ16" s="9">
        <v>174044</v>
      </c>
      <c r="CA16" s="9">
        <v>160426</v>
      </c>
      <c r="CB16" s="9">
        <v>157427</v>
      </c>
      <c r="CC16" s="9">
        <v>151286</v>
      </c>
      <c r="CD16" s="9">
        <v>152397</v>
      </c>
      <c r="CE16" s="9">
        <v>151799</v>
      </c>
      <c r="CF16" s="9">
        <v>148101</v>
      </c>
      <c r="CG16" s="9">
        <v>138909</v>
      </c>
      <c r="CH16" s="9">
        <v>138586</v>
      </c>
      <c r="CI16" s="9">
        <v>136970</v>
      </c>
      <c r="CJ16" s="9">
        <v>134284</v>
      </c>
      <c r="CK16" s="9">
        <v>126759</v>
      </c>
      <c r="CL16" s="9">
        <v>124550</v>
      </c>
      <c r="CM16" s="9">
        <v>128278</v>
      </c>
      <c r="CN16" s="9">
        <v>118713</v>
      </c>
      <c r="CO16" s="9">
        <v>117016</v>
      </c>
      <c r="CP16" s="9">
        <v>102701</v>
      </c>
      <c r="CQ16" s="9">
        <v>128589</v>
      </c>
      <c r="CR16" s="9">
        <v>84038</v>
      </c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</row>
    <row r="17" spans="7:234" x14ac:dyDescent="0.2">
      <c r="G17" s="8" t="s">
        <v>12</v>
      </c>
      <c r="H17" s="8" t="s">
        <v>26</v>
      </c>
      <c r="I17" s="9">
        <v>19344</v>
      </c>
      <c r="J17" s="9">
        <v>19908</v>
      </c>
      <c r="K17" s="9">
        <v>19403</v>
      </c>
      <c r="L17" s="9">
        <v>19542</v>
      </c>
      <c r="M17" s="9">
        <v>20263</v>
      </c>
      <c r="N17" s="9">
        <v>20400</v>
      </c>
      <c r="O17" s="9">
        <v>21800</v>
      </c>
      <c r="P17" s="9">
        <v>20717</v>
      </c>
      <c r="Q17" s="9">
        <v>22275</v>
      </c>
      <c r="R17" s="9">
        <v>24240</v>
      </c>
      <c r="S17" s="9">
        <v>26971</v>
      </c>
      <c r="T17" s="9">
        <v>27612</v>
      </c>
      <c r="U17" s="9">
        <v>30531</v>
      </c>
      <c r="V17" s="9">
        <v>33249</v>
      </c>
      <c r="W17" s="9">
        <v>34084</v>
      </c>
      <c r="X17" s="9">
        <v>33386</v>
      </c>
      <c r="Y17" s="9">
        <v>33332</v>
      </c>
      <c r="Z17" s="9">
        <v>19238</v>
      </c>
      <c r="AA17" s="9">
        <v>30426</v>
      </c>
      <c r="AB17" s="9">
        <v>28369</v>
      </c>
      <c r="AC17" s="9">
        <v>28047</v>
      </c>
      <c r="AD17" s="9">
        <v>26796</v>
      </c>
      <c r="AE17" s="9">
        <v>26825</v>
      </c>
      <c r="AF17" s="9">
        <v>26319</v>
      </c>
      <c r="AG17" s="9">
        <v>22629</v>
      </c>
      <c r="AH17" s="9">
        <v>13931</v>
      </c>
      <c r="AI17" s="9">
        <v>19811</v>
      </c>
      <c r="AJ17" s="9">
        <v>19743</v>
      </c>
      <c r="AK17" s="9">
        <v>23011</v>
      </c>
      <c r="AL17" s="9">
        <v>26254</v>
      </c>
      <c r="AM17" s="9">
        <v>26914</v>
      </c>
      <c r="AN17" s="9">
        <v>28131</v>
      </c>
      <c r="AO17" s="9">
        <v>29123</v>
      </c>
      <c r="AP17" s="9">
        <v>20718</v>
      </c>
      <c r="AQ17" s="9">
        <v>24876</v>
      </c>
      <c r="AR17" s="9">
        <v>17730</v>
      </c>
      <c r="AS17" s="9">
        <v>13356</v>
      </c>
      <c r="AT17" s="9">
        <v>19130</v>
      </c>
      <c r="AU17" s="9">
        <v>17931</v>
      </c>
      <c r="AV17" s="9">
        <v>18054</v>
      </c>
      <c r="AW17" s="9">
        <v>18776</v>
      </c>
      <c r="AX17" s="9">
        <v>17181</v>
      </c>
      <c r="AY17" s="9">
        <v>16295</v>
      </c>
      <c r="AZ17" s="9">
        <v>16707</v>
      </c>
      <c r="BA17" s="9">
        <v>15932</v>
      </c>
      <c r="BB17" s="9">
        <v>16354</v>
      </c>
      <c r="BC17" s="9">
        <v>16060</v>
      </c>
      <c r="BD17" s="9">
        <v>14912</v>
      </c>
      <c r="BE17" s="9">
        <v>14490</v>
      </c>
      <c r="BF17" s="9">
        <v>10233</v>
      </c>
      <c r="BG17" s="9">
        <v>10464</v>
      </c>
      <c r="BH17" s="9">
        <v>11553</v>
      </c>
      <c r="BI17" s="9">
        <v>7582</v>
      </c>
      <c r="BJ17" s="9">
        <v>14166</v>
      </c>
      <c r="BK17" s="9">
        <v>11714</v>
      </c>
      <c r="BL17" s="9">
        <v>12326</v>
      </c>
      <c r="BM17" s="9">
        <v>12613</v>
      </c>
      <c r="BN17" s="9">
        <v>12901</v>
      </c>
      <c r="BO17" s="9">
        <v>12957</v>
      </c>
      <c r="BP17" s="9">
        <v>12284</v>
      </c>
      <c r="BQ17" s="9">
        <v>14886</v>
      </c>
      <c r="BR17" s="9">
        <v>15065</v>
      </c>
      <c r="BS17" s="9">
        <v>9076</v>
      </c>
      <c r="BT17" s="9">
        <v>16390</v>
      </c>
      <c r="BU17" s="9">
        <v>16678</v>
      </c>
      <c r="BV17" s="9">
        <v>15551</v>
      </c>
      <c r="BW17" s="9">
        <v>15164</v>
      </c>
      <c r="BX17" s="9">
        <v>15259</v>
      </c>
      <c r="BY17" s="9">
        <v>14376</v>
      </c>
      <c r="BZ17" s="9">
        <v>14628</v>
      </c>
      <c r="CA17" s="9">
        <v>11453</v>
      </c>
      <c r="CB17" s="9">
        <v>12040</v>
      </c>
      <c r="CC17" s="9">
        <v>11295</v>
      </c>
      <c r="CD17" s="9">
        <v>13244</v>
      </c>
      <c r="CE17" s="9">
        <v>11622</v>
      </c>
      <c r="CF17" s="9">
        <v>11515</v>
      </c>
      <c r="CG17" s="9">
        <v>12531</v>
      </c>
      <c r="CH17" s="9">
        <v>10119</v>
      </c>
      <c r="CI17" s="9">
        <v>10022</v>
      </c>
      <c r="CJ17" s="9">
        <v>8256</v>
      </c>
      <c r="CK17" s="9">
        <v>7481</v>
      </c>
      <c r="CL17" s="9">
        <v>6783</v>
      </c>
      <c r="CM17" s="9">
        <v>6571</v>
      </c>
      <c r="CN17" s="9">
        <v>6058</v>
      </c>
      <c r="CO17" s="9">
        <v>5199</v>
      </c>
      <c r="CP17" s="9">
        <v>6217</v>
      </c>
      <c r="CQ17" s="9">
        <v>4920</v>
      </c>
      <c r="CR17" s="9">
        <v>1881</v>
      </c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</row>
    <row r="18" spans="7:234" x14ac:dyDescent="0.2">
      <c r="G18" s="8" t="s">
        <v>13</v>
      </c>
      <c r="H18" s="8" t="s">
        <v>26</v>
      </c>
      <c r="I18" s="9">
        <v>27079</v>
      </c>
      <c r="J18" s="9">
        <v>35877</v>
      </c>
      <c r="K18" s="9">
        <v>28451</v>
      </c>
      <c r="L18" s="9">
        <v>39657</v>
      </c>
      <c r="M18" s="9">
        <v>34881</v>
      </c>
      <c r="N18" s="9">
        <v>34626</v>
      </c>
      <c r="O18" s="9">
        <v>30015</v>
      </c>
      <c r="P18" s="9">
        <v>39546</v>
      </c>
      <c r="Q18" s="9">
        <v>35104</v>
      </c>
      <c r="R18" s="9">
        <v>34162</v>
      </c>
      <c r="S18" s="9">
        <v>29994</v>
      </c>
      <c r="T18" s="9">
        <v>41214</v>
      </c>
      <c r="U18" s="9">
        <v>30679</v>
      </c>
      <c r="V18" s="9">
        <v>41956</v>
      </c>
      <c r="W18" s="9">
        <v>32091</v>
      </c>
      <c r="X18" s="9">
        <v>42434</v>
      </c>
      <c r="Y18" s="9">
        <v>32022</v>
      </c>
      <c r="Z18" s="9">
        <v>43601</v>
      </c>
      <c r="AA18" s="9">
        <v>37085</v>
      </c>
      <c r="AB18" s="9">
        <v>38463</v>
      </c>
      <c r="AC18" s="9">
        <v>38616</v>
      </c>
      <c r="AD18" s="9">
        <v>36219</v>
      </c>
      <c r="AE18" s="9">
        <v>36305</v>
      </c>
      <c r="AF18" s="9">
        <v>32884</v>
      </c>
      <c r="AG18" s="9">
        <v>32467</v>
      </c>
      <c r="AH18" s="9">
        <v>30919</v>
      </c>
      <c r="AI18" s="9">
        <v>33681</v>
      </c>
      <c r="AJ18" s="9">
        <v>30244</v>
      </c>
      <c r="AK18" s="9">
        <v>32479</v>
      </c>
      <c r="AL18" s="9">
        <v>30796</v>
      </c>
      <c r="AM18" s="9">
        <v>28982</v>
      </c>
      <c r="AN18" s="9">
        <v>34316</v>
      </c>
      <c r="AO18" s="9">
        <v>26438</v>
      </c>
      <c r="AP18" s="9">
        <v>31416</v>
      </c>
      <c r="AQ18" s="9">
        <v>24686</v>
      </c>
      <c r="AR18" s="9">
        <v>32770</v>
      </c>
      <c r="AS18" s="9">
        <v>24216</v>
      </c>
      <c r="AT18" s="9">
        <v>31024</v>
      </c>
      <c r="AU18" s="9">
        <v>30608</v>
      </c>
      <c r="AV18" s="9">
        <v>28527</v>
      </c>
      <c r="AW18" s="9">
        <v>24824</v>
      </c>
      <c r="AX18" s="9">
        <v>31554</v>
      </c>
      <c r="AY18" s="9">
        <v>26706</v>
      </c>
      <c r="AZ18" s="9">
        <v>27391</v>
      </c>
      <c r="BA18" s="9">
        <v>24640</v>
      </c>
      <c r="BB18" s="9">
        <v>31926</v>
      </c>
      <c r="BC18" s="9">
        <v>22977</v>
      </c>
      <c r="BD18" s="9">
        <v>29730</v>
      </c>
      <c r="BE18" s="9">
        <v>27272</v>
      </c>
      <c r="BF18" s="9">
        <v>27585</v>
      </c>
      <c r="BG18" s="9">
        <v>28843</v>
      </c>
      <c r="BH18" s="9">
        <v>29436</v>
      </c>
      <c r="BI18" s="9">
        <v>26039</v>
      </c>
      <c r="BJ18" s="9">
        <v>34944</v>
      </c>
      <c r="BK18" s="9">
        <v>31118</v>
      </c>
      <c r="BL18" s="9">
        <v>31650</v>
      </c>
      <c r="BM18" s="9">
        <v>34411</v>
      </c>
      <c r="BN18" s="9">
        <v>33237</v>
      </c>
      <c r="BO18" s="9">
        <v>29667</v>
      </c>
      <c r="BP18" s="9">
        <v>44544</v>
      </c>
      <c r="BQ18" s="9">
        <v>41337</v>
      </c>
      <c r="BR18" s="9">
        <v>42539</v>
      </c>
      <c r="BS18" s="9">
        <v>45288</v>
      </c>
      <c r="BT18" s="9">
        <v>45144</v>
      </c>
      <c r="BU18" s="9">
        <v>37685</v>
      </c>
      <c r="BV18" s="9">
        <v>49431</v>
      </c>
      <c r="BW18" s="9">
        <v>36862</v>
      </c>
      <c r="BX18" s="9">
        <v>50794</v>
      </c>
      <c r="BY18" s="9">
        <v>44917</v>
      </c>
      <c r="BZ18" s="9">
        <v>43608</v>
      </c>
      <c r="CA18" s="9">
        <v>37229</v>
      </c>
      <c r="CB18" s="9">
        <v>50537</v>
      </c>
      <c r="CC18" s="9">
        <v>38220</v>
      </c>
      <c r="CD18" s="9">
        <v>49816</v>
      </c>
      <c r="CE18" s="9">
        <v>42958</v>
      </c>
      <c r="CF18" s="9">
        <v>42023</v>
      </c>
      <c r="CG18" s="9">
        <v>35642</v>
      </c>
      <c r="CH18" s="9">
        <v>44682</v>
      </c>
      <c r="CI18" s="9">
        <v>34594</v>
      </c>
      <c r="CJ18" s="9">
        <v>43983</v>
      </c>
      <c r="CK18" s="9">
        <v>36154</v>
      </c>
      <c r="CL18" s="9">
        <v>39291</v>
      </c>
      <c r="CM18" s="9">
        <v>32773</v>
      </c>
      <c r="CN18" s="9">
        <v>39389</v>
      </c>
      <c r="CO18" s="9">
        <v>31057</v>
      </c>
      <c r="CP18" s="9">
        <v>39800</v>
      </c>
      <c r="CQ18" s="9">
        <v>16113</v>
      </c>
      <c r="CR18" s="9">
        <v>10578</v>
      </c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</row>
    <row r="19" spans="7:234" x14ac:dyDescent="0.2">
      <c r="G19" s="8" t="s">
        <v>14</v>
      </c>
      <c r="H19" s="8" t="s">
        <v>26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>
        <v>227857</v>
      </c>
      <c r="AK19" s="9">
        <v>267976</v>
      </c>
      <c r="AL19" s="9">
        <v>339248</v>
      </c>
      <c r="AM19" s="9">
        <v>312558</v>
      </c>
      <c r="AN19" s="9">
        <v>396738</v>
      </c>
      <c r="AO19" s="9">
        <v>278829</v>
      </c>
      <c r="AP19" s="9">
        <v>685476</v>
      </c>
      <c r="AQ19" s="9">
        <v>665216</v>
      </c>
      <c r="AR19" s="9">
        <v>610529</v>
      </c>
      <c r="AS19" s="9">
        <v>654631</v>
      </c>
      <c r="AT19" s="9">
        <v>677191</v>
      </c>
      <c r="AU19" s="9">
        <v>494523</v>
      </c>
      <c r="AV19" s="9">
        <v>354492</v>
      </c>
      <c r="AW19" s="9">
        <v>363286</v>
      </c>
      <c r="AX19" s="9">
        <v>583288</v>
      </c>
      <c r="AY19" s="9">
        <v>689161</v>
      </c>
      <c r="AZ19" s="9">
        <v>793384</v>
      </c>
      <c r="BA19" s="9">
        <v>652256</v>
      </c>
      <c r="BB19" s="9">
        <v>722713</v>
      </c>
      <c r="BC19" s="9">
        <v>716882</v>
      </c>
      <c r="BD19" s="9">
        <v>637028</v>
      </c>
      <c r="BE19" s="9">
        <v>652869</v>
      </c>
      <c r="BF19" s="9">
        <v>578693</v>
      </c>
      <c r="BG19" s="9">
        <v>752891</v>
      </c>
      <c r="BH19" s="9">
        <v>840365</v>
      </c>
      <c r="BI19" s="9">
        <v>706465</v>
      </c>
      <c r="BJ19" s="9">
        <v>706567</v>
      </c>
      <c r="BK19" s="9">
        <v>525673</v>
      </c>
      <c r="BL19" s="9">
        <v>662243</v>
      </c>
      <c r="BM19" s="9">
        <v>747306</v>
      </c>
      <c r="BN19" s="9">
        <v>663003</v>
      </c>
      <c r="BO19" s="9">
        <v>658377</v>
      </c>
      <c r="BP19" s="9">
        <v>877077</v>
      </c>
      <c r="BQ19" s="9">
        <v>833262</v>
      </c>
      <c r="BR19" s="9">
        <v>856389</v>
      </c>
      <c r="BS19" s="9">
        <v>812418</v>
      </c>
      <c r="BT19" s="9">
        <v>859514</v>
      </c>
      <c r="BU19" s="9">
        <v>851407</v>
      </c>
      <c r="BV19" s="9">
        <v>519393</v>
      </c>
      <c r="BW19" s="9">
        <v>526564</v>
      </c>
      <c r="BX19" s="9">
        <v>597601</v>
      </c>
      <c r="BY19" s="9">
        <v>615940</v>
      </c>
      <c r="BZ19" s="9">
        <v>593120</v>
      </c>
      <c r="CA19" s="9">
        <v>429635</v>
      </c>
      <c r="CB19" s="9">
        <v>476324</v>
      </c>
      <c r="CC19" s="9">
        <v>479738</v>
      </c>
      <c r="CD19" s="9">
        <v>472442</v>
      </c>
      <c r="CE19" s="9">
        <v>555129</v>
      </c>
      <c r="CF19" s="9">
        <v>658012</v>
      </c>
      <c r="CG19" s="9">
        <v>657595</v>
      </c>
      <c r="CH19" s="9">
        <v>557968</v>
      </c>
      <c r="CI19" s="9">
        <v>549923</v>
      </c>
      <c r="CJ19" s="9">
        <v>642391</v>
      </c>
      <c r="CK19" s="9">
        <v>336722</v>
      </c>
      <c r="CL19" s="9">
        <v>562399</v>
      </c>
      <c r="CM19" s="9">
        <v>860415</v>
      </c>
      <c r="CN19" s="9">
        <v>543636</v>
      </c>
      <c r="CO19" s="9">
        <v>660843</v>
      </c>
      <c r="CP19" s="9">
        <v>776400</v>
      </c>
      <c r="CQ19" s="9">
        <v>587889</v>
      </c>
      <c r="CR19" s="9">
        <v>105696</v>
      </c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9"/>
    </row>
    <row r="20" spans="7:234" x14ac:dyDescent="0.2">
      <c r="G20" s="8" t="s">
        <v>15</v>
      </c>
      <c r="H20" s="8" t="s">
        <v>26</v>
      </c>
      <c r="I20" s="9">
        <v>4319235</v>
      </c>
      <c r="J20" s="9">
        <v>3785838</v>
      </c>
      <c r="K20" s="9">
        <v>4063023</v>
      </c>
      <c r="L20" s="9">
        <v>3882218</v>
      </c>
      <c r="M20" s="9">
        <v>4530530</v>
      </c>
      <c r="N20" s="9">
        <v>4348990</v>
      </c>
      <c r="O20" s="9">
        <v>4582112</v>
      </c>
      <c r="P20" s="9">
        <v>4175546</v>
      </c>
      <c r="Q20" s="9">
        <v>4668230</v>
      </c>
      <c r="R20" s="9">
        <v>4957773</v>
      </c>
      <c r="S20" s="9">
        <v>5053885</v>
      </c>
      <c r="T20" s="9">
        <v>4322212</v>
      </c>
      <c r="U20" s="9">
        <v>4927763</v>
      </c>
      <c r="V20" s="9">
        <v>4314575</v>
      </c>
      <c r="W20" s="9">
        <v>5013337</v>
      </c>
      <c r="X20" s="9">
        <v>4983293</v>
      </c>
      <c r="Y20" s="9">
        <v>4801409</v>
      </c>
      <c r="Z20" s="9">
        <v>4892264</v>
      </c>
      <c r="AA20" s="9">
        <v>4678923</v>
      </c>
      <c r="AB20" s="9">
        <v>4223087</v>
      </c>
      <c r="AC20" s="9">
        <v>3778144</v>
      </c>
      <c r="AD20" s="9">
        <v>4051413</v>
      </c>
      <c r="AE20" s="9">
        <v>4100758</v>
      </c>
      <c r="AF20" s="9">
        <v>4143544</v>
      </c>
      <c r="AG20" s="9">
        <v>4130517</v>
      </c>
      <c r="AH20" s="9">
        <v>3814153</v>
      </c>
      <c r="AI20" s="9">
        <v>3904559</v>
      </c>
      <c r="AJ20" s="9">
        <v>3871061</v>
      </c>
      <c r="AK20" s="9">
        <v>4268761</v>
      </c>
      <c r="AL20" s="9">
        <v>4043874</v>
      </c>
      <c r="AM20" s="9">
        <v>3851896</v>
      </c>
      <c r="AN20" s="9">
        <v>3817465</v>
      </c>
      <c r="AO20" s="9">
        <v>3876890</v>
      </c>
      <c r="AP20" s="9">
        <v>4196948</v>
      </c>
      <c r="AQ20" s="9">
        <v>4221345</v>
      </c>
      <c r="AR20" s="9">
        <v>4254275</v>
      </c>
      <c r="AS20" s="9">
        <v>4147043</v>
      </c>
      <c r="AT20" s="9">
        <v>3966036</v>
      </c>
      <c r="AU20" s="9">
        <v>3993335</v>
      </c>
      <c r="AV20" s="9">
        <v>4224451</v>
      </c>
      <c r="AW20" s="9">
        <v>4417904</v>
      </c>
      <c r="AX20" s="9">
        <v>4573289</v>
      </c>
      <c r="AY20" s="9">
        <v>4475254</v>
      </c>
      <c r="AZ20" s="9">
        <v>4701321</v>
      </c>
      <c r="BA20" s="9">
        <v>4444488</v>
      </c>
      <c r="BB20" s="9">
        <v>4593388</v>
      </c>
      <c r="BC20" s="9">
        <v>4964897</v>
      </c>
      <c r="BD20" s="9">
        <v>4664180</v>
      </c>
      <c r="BE20" s="9">
        <v>4854591</v>
      </c>
      <c r="BF20" s="9">
        <v>4532804</v>
      </c>
      <c r="BG20" s="9">
        <v>4427733</v>
      </c>
      <c r="BH20" s="9">
        <v>4758882</v>
      </c>
      <c r="BI20" s="9">
        <v>4954526</v>
      </c>
      <c r="BJ20" s="9">
        <v>4771477</v>
      </c>
      <c r="BK20" s="9">
        <v>4980803</v>
      </c>
      <c r="BL20" s="9">
        <v>4611710</v>
      </c>
      <c r="BM20" s="9">
        <v>4106253</v>
      </c>
      <c r="BN20" s="9">
        <v>4650679</v>
      </c>
      <c r="BO20" s="9">
        <v>5149012</v>
      </c>
      <c r="BP20" s="9">
        <v>4654886</v>
      </c>
      <c r="BQ20" s="9">
        <v>5092715</v>
      </c>
      <c r="BR20" s="9">
        <v>5540251</v>
      </c>
      <c r="BS20" s="9">
        <v>5994815</v>
      </c>
      <c r="BT20" s="9">
        <v>5097239</v>
      </c>
      <c r="BU20" s="9">
        <v>4875974</v>
      </c>
      <c r="BV20" s="9">
        <v>4703845</v>
      </c>
      <c r="BW20" s="9">
        <v>4870782</v>
      </c>
      <c r="BX20" s="9">
        <v>4849358</v>
      </c>
      <c r="BY20" s="9">
        <v>4942317</v>
      </c>
      <c r="BZ20" s="9">
        <v>4775266</v>
      </c>
      <c r="CA20" s="9">
        <v>4384437</v>
      </c>
      <c r="CB20" s="9">
        <v>4128284</v>
      </c>
      <c r="CC20" s="9">
        <v>4148180</v>
      </c>
      <c r="CD20" s="9">
        <v>4284389</v>
      </c>
      <c r="CE20" s="9">
        <v>4032397</v>
      </c>
      <c r="CF20" s="9">
        <v>4390937</v>
      </c>
      <c r="CG20" s="9">
        <v>3993938</v>
      </c>
      <c r="CH20" s="9">
        <v>4380862</v>
      </c>
      <c r="CI20" s="9">
        <v>4071167</v>
      </c>
      <c r="CJ20" s="9">
        <v>3741438</v>
      </c>
      <c r="CK20" s="9">
        <v>4262799</v>
      </c>
      <c r="CL20" s="9">
        <v>3687469</v>
      </c>
      <c r="CM20" s="9">
        <v>3929753</v>
      </c>
      <c r="CN20" s="9">
        <v>4429338</v>
      </c>
      <c r="CO20" s="9">
        <v>4124042</v>
      </c>
      <c r="CP20" s="9">
        <v>4099047</v>
      </c>
      <c r="CQ20" s="9">
        <v>4031335</v>
      </c>
      <c r="CR20" s="9">
        <v>2367365</v>
      </c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</row>
    <row r="21" spans="7:234" x14ac:dyDescent="0.2">
      <c r="G21" s="8" t="s">
        <v>16</v>
      </c>
      <c r="H21" s="8" t="s">
        <v>26</v>
      </c>
      <c r="I21" s="9">
        <v>1146018</v>
      </c>
      <c r="J21" s="9">
        <v>1286318</v>
      </c>
      <c r="K21" s="9">
        <v>1141527</v>
      </c>
      <c r="L21" s="9">
        <v>1441817</v>
      </c>
      <c r="M21" s="9">
        <v>1144989</v>
      </c>
      <c r="N21" s="9">
        <v>1312233</v>
      </c>
      <c r="O21" s="9">
        <v>1155510</v>
      </c>
      <c r="P21" s="9">
        <v>1307017</v>
      </c>
      <c r="Q21" s="9">
        <v>1419732</v>
      </c>
      <c r="R21" s="9">
        <v>1425516</v>
      </c>
      <c r="S21" s="9">
        <v>1218229</v>
      </c>
      <c r="T21" s="9">
        <v>1779679</v>
      </c>
      <c r="U21" s="9">
        <v>2219862</v>
      </c>
      <c r="V21" s="9">
        <v>2500119</v>
      </c>
      <c r="W21" s="9">
        <v>2985283</v>
      </c>
      <c r="X21" s="9">
        <v>3195745</v>
      </c>
      <c r="Y21" s="9">
        <v>2946470</v>
      </c>
      <c r="Z21" s="9">
        <v>3048161</v>
      </c>
      <c r="AA21" s="9">
        <v>2628093</v>
      </c>
      <c r="AB21" s="9">
        <v>2459508</v>
      </c>
      <c r="AC21" s="9">
        <v>2658819</v>
      </c>
      <c r="AD21" s="9">
        <v>2548278</v>
      </c>
      <c r="AE21" s="9">
        <v>2634277</v>
      </c>
      <c r="AF21" s="9">
        <v>2819777</v>
      </c>
      <c r="AG21" s="9">
        <v>2636223</v>
      </c>
      <c r="AH21" s="9">
        <v>2975582</v>
      </c>
      <c r="AI21" s="9">
        <v>2466044</v>
      </c>
      <c r="AJ21" s="9">
        <v>2657715</v>
      </c>
      <c r="AK21" s="9">
        <v>2421446</v>
      </c>
      <c r="AL21" s="9">
        <v>2356924</v>
      </c>
      <c r="AM21" s="9">
        <v>2494236</v>
      </c>
      <c r="AN21" s="9">
        <v>2675118</v>
      </c>
      <c r="AO21" s="9">
        <v>2774800</v>
      </c>
      <c r="AP21" s="9">
        <v>2763783</v>
      </c>
      <c r="AQ21" s="9">
        <v>2726650</v>
      </c>
      <c r="AR21" s="9">
        <v>2603107</v>
      </c>
      <c r="AS21" s="9">
        <v>2577476</v>
      </c>
      <c r="AT21" s="9">
        <v>2920948</v>
      </c>
      <c r="AU21" s="9">
        <v>2941065</v>
      </c>
      <c r="AV21" s="9">
        <v>3018750</v>
      </c>
      <c r="AW21" s="9">
        <v>3187844</v>
      </c>
      <c r="AX21" s="9">
        <v>2945387</v>
      </c>
      <c r="AY21" s="9">
        <v>3066532</v>
      </c>
      <c r="AZ21" s="9">
        <v>2724596</v>
      </c>
      <c r="BA21" s="9">
        <v>2973122</v>
      </c>
      <c r="BB21" s="9">
        <v>2715101</v>
      </c>
      <c r="BC21" s="9">
        <v>2928793</v>
      </c>
      <c r="BD21" s="9">
        <v>2917799</v>
      </c>
      <c r="BE21" s="9">
        <v>2978466</v>
      </c>
      <c r="BF21" s="9">
        <v>3112562</v>
      </c>
      <c r="BG21" s="9">
        <v>3115533</v>
      </c>
      <c r="BH21" s="9">
        <v>3204196</v>
      </c>
      <c r="BI21" s="9">
        <v>3426209</v>
      </c>
      <c r="BJ21" s="9">
        <v>3391676</v>
      </c>
      <c r="BK21" s="9">
        <v>3201173</v>
      </c>
      <c r="BL21" s="9">
        <v>3262201</v>
      </c>
      <c r="BM21" s="9">
        <v>3647951</v>
      </c>
      <c r="BN21" s="9">
        <v>3668505</v>
      </c>
      <c r="BO21" s="9">
        <v>3558153</v>
      </c>
      <c r="BP21" s="9">
        <v>4017657</v>
      </c>
      <c r="BQ21" s="9">
        <v>3580041</v>
      </c>
      <c r="BR21" s="9">
        <v>3511546</v>
      </c>
      <c r="BS21" s="9">
        <v>3593692</v>
      </c>
      <c r="BT21" s="9">
        <v>3013724</v>
      </c>
      <c r="BU21" s="9">
        <v>3305561</v>
      </c>
      <c r="BV21" s="9">
        <v>3460967</v>
      </c>
      <c r="BW21" s="9">
        <v>3067999</v>
      </c>
      <c r="BX21" s="9">
        <v>3498470</v>
      </c>
      <c r="BY21" s="9">
        <v>3225990</v>
      </c>
      <c r="BZ21" s="9">
        <v>3149172</v>
      </c>
      <c r="CA21" s="9">
        <v>3116827</v>
      </c>
      <c r="CB21" s="9">
        <v>2893423</v>
      </c>
      <c r="CC21" s="9">
        <v>2757050</v>
      </c>
      <c r="CD21" s="9">
        <v>2690733</v>
      </c>
      <c r="CE21" s="9">
        <v>2619522</v>
      </c>
      <c r="CF21" s="9">
        <v>3028619</v>
      </c>
      <c r="CG21" s="9">
        <v>2927905</v>
      </c>
      <c r="CH21" s="9">
        <v>3094595</v>
      </c>
      <c r="CI21" s="9">
        <v>3140634</v>
      </c>
      <c r="CJ21" s="9">
        <v>2928456</v>
      </c>
      <c r="CK21" s="9">
        <v>2912527</v>
      </c>
      <c r="CL21" s="9">
        <v>2586667</v>
      </c>
      <c r="CM21" s="9">
        <v>2690210</v>
      </c>
      <c r="CN21" s="9">
        <v>2478710</v>
      </c>
      <c r="CO21" s="9">
        <v>2436613</v>
      </c>
      <c r="CP21" s="9">
        <v>2405117</v>
      </c>
      <c r="CQ21" s="9">
        <v>2753267</v>
      </c>
      <c r="CR21" s="9">
        <v>1253969</v>
      </c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</row>
    <row r="22" spans="7:234" x14ac:dyDescent="0.2">
      <c r="G22" s="8" t="s">
        <v>17</v>
      </c>
      <c r="H22" s="8" t="s">
        <v>26</v>
      </c>
      <c r="I22" s="9">
        <v>1384024</v>
      </c>
      <c r="J22" s="9">
        <v>1512619</v>
      </c>
      <c r="K22" s="9">
        <v>1342889</v>
      </c>
      <c r="L22" s="9">
        <v>1409207</v>
      </c>
      <c r="M22" s="9">
        <v>1366446</v>
      </c>
      <c r="N22" s="9">
        <v>1346979</v>
      </c>
      <c r="O22" s="9">
        <v>1545012</v>
      </c>
      <c r="P22" s="9">
        <v>1364684</v>
      </c>
      <c r="Q22" s="9">
        <v>1481158</v>
      </c>
      <c r="R22" s="9">
        <v>1464067</v>
      </c>
      <c r="S22" s="9">
        <v>1384972</v>
      </c>
      <c r="T22" s="9">
        <v>1474766</v>
      </c>
      <c r="U22" s="9">
        <v>1669183</v>
      </c>
      <c r="V22" s="9">
        <v>1685651</v>
      </c>
      <c r="W22" s="9">
        <v>1607691</v>
      </c>
      <c r="X22" s="9">
        <v>1683212</v>
      </c>
      <c r="Y22" s="9">
        <v>1703495</v>
      </c>
      <c r="Z22" s="9">
        <v>1617965</v>
      </c>
      <c r="AA22" s="9">
        <v>1776638</v>
      </c>
      <c r="AB22" s="9">
        <v>1773272</v>
      </c>
      <c r="AC22" s="9">
        <v>1818558</v>
      </c>
      <c r="AD22" s="9">
        <v>1767512</v>
      </c>
      <c r="AE22" s="9">
        <v>1805746</v>
      </c>
      <c r="AF22" s="9">
        <v>1751970</v>
      </c>
      <c r="AG22" s="9">
        <v>1965151</v>
      </c>
      <c r="AH22" s="9">
        <v>1711952</v>
      </c>
      <c r="AI22" s="9">
        <v>1788895</v>
      </c>
      <c r="AJ22" s="9">
        <v>1701262</v>
      </c>
      <c r="AK22" s="9">
        <v>1806354</v>
      </c>
      <c r="AL22" s="9">
        <v>1652848</v>
      </c>
      <c r="AM22" s="9">
        <v>1662870</v>
      </c>
      <c r="AN22" s="9">
        <v>1544993</v>
      </c>
      <c r="AO22" s="9">
        <v>1628192</v>
      </c>
      <c r="AP22" s="9">
        <v>1630326</v>
      </c>
      <c r="AQ22" s="9">
        <v>1511630</v>
      </c>
      <c r="AR22" s="9">
        <v>1350154</v>
      </c>
      <c r="AS22" s="9">
        <v>1586875</v>
      </c>
      <c r="AT22" s="9">
        <v>1474574</v>
      </c>
      <c r="AU22" s="9">
        <v>1679238</v>
      </c>
      <c r="AV22" s="9">
        <v>1729383</v>
      </c>
      <c r="AW22" s="9">
        <v>1701515</v>
      </c>
      <c r="AX22" s="9">
        <v>1520600</v>
      </c>
      <c r="AY22" s="9">
        <v>1666097</v>
      </c>
      <c r="AZ22" s="9">
        <v>1450354</v>
      </c>
      <c r="BA22" s="9">
        <v>1816234</v>
      </c>
      <c r="BB22" s="9">
        <v>1435623</v>
      </c>
      <c r="BC22" s="9">
        <v>1862301</v>
      </c>
      <c r="BD22" s="9">
        <v>2231267</v>
      </c>
      <c r="BE22" s="9">
        <v>2430522</v>
      </c>
      <c r="BF22" s="9">
        <v>2379538</v>
      </c>
      <c r="BG22" s="9">
        <v>2689236</v>
      </c>
      <c r="BH22" s="9">
        <v>2498828</v>
      </c>
      <c r="BI22" s="9">
        <v>2805343</v>
      </c>
      <c r="BJ22" s="9">
        <v>2750605</v>
      </c>
      <c r="BK22" s="9">
        <v>3040282</v>
      </c>
      <c r="BL22" s="9">
        <v>2746563</v>
      </c>
      <c r="BM22" s="9">
        <v>3427022</v>
      </c>
      <c r="BN22" s="9">
        <v>3240588</v>
      </c>
      <c r="BO22" s="9">
        <v>3486267</v>
      </c>
      <c r="BP22" s="9">
        <v>3293931</v>
      </c>
      <c r="BQ22" s="9">
        <v>3818173</v>
      </c>
      <c r="BR22" s="9">
        <v>4034410</v>
      </c>
      <c r="BS22" s="9">
        <v>4226313</v>
      </c>
      <c r="BT22" s="9">
        <v>3866071</v>
      </c>
      <c r="BU22" s="9">
        <v>3890844</v>
      </c>
      <c r="BV22" s="9">
        <v>3506176</v>
      </c>
      <c r="BW22" s="9">
        <v>3581445</v>
      </c>
      <c r="BX22" s="9">
        <v>3268559</v>
      </c>
      <c r="BY22" s="9">
        <v>2988286</v>
      </c>
      <c r="BZ22" s="9">
        <v>3235151</v>
      </c>
      <c r="CA22" s="9">
        <v>2883828</v>
      </c>
      <c r="CB22" s="9">
        <v>3002379</v>
      </c>
      <c r="CC22" s="9">
        <v>3182230</v>
      </c>
      <c r="CD22" s="9">
        <v>2979022</v>
      </c>
      <c r="CE22" s="9">
        <v>2934481</v>
      </c>
      <c r="CF22" s="9">
        <v>2903790</v>
      </c>
      <c r="CG22" s="9">
        <v>2742498</v>
      </c>
      <c r="CH22" s="9">
        <v>2841261</v>
      </c>
      <c r="CI22" s="9">
        <v>2743632</v>
      </c>
      <c r="CJ22" s="9">
        <v>2924087</v>
      </c>
      <c r="CK22" s="9">
        <v>2969331</v>
      </c>
      <c r="CL22" s="9">
        <v>2978419</v>
      </c>
      <c r="CM22" s="9">
        <v>3142240</v>
      </c>
      <c r="CN22" s="9">
        <v>3029762</v>
      </c>
      <c r="CO22" s="9">
        <v>3179962</v>
      </c>
      <c r="CP22" s="9">
        <v>3115528</v>
      </c>
      <c r="CQ22" s="9">
        <v>3413724</v>
      </c>
      <c r="CR22" s="9">
        <v>2571210</v>
      </c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</row>
    <row r="23" spans="7:234" x14ac:dyDescent="0.2">
      <c r="G23" s="8" t="s">
        <v>18</v>
      </c>
      <c r="H23" s="8" t="s">
        <v>26</v>
      </c>
      <c r="I23" s="9">
        <v>3330403</v>
      </c>
      <c r="J23" s="9">
        <v>3235402</v>
      </c>
      <c r="K23" s="9">
        <v>3420539</v>
      </c>
      <c r="L23" s="9">
        <v>3409159</v>
      </c>
      <c r="M23" s="9">
        <v>3494269</v>
      </c>
      <c r="N23" s="9">
        <v>3468889</v>
      </c>
      <c r="O23" s="9">
        <v>3458957</v>
      </c>
      <c r="P23" s="9">
        <v>3556360</v>
      </c>
      <c r="Q23" s="9">
        <v>3596222</v>
      </c>
      <c r="R23" s="9">
        <v>3678104</v>
      </c>
      <c r="S23" s="9">
        <v>3839081</v>
      </c>
      <c r="T23" s="9">
        <v>3755702</v>
      </c>
      <c r="U23" s="9">
        <v>3818427</v>
      </c>
      <c r="V23" s="9">
        <v>3751190</v>
      </c>
      <c r="W23" s="9">
        <v>3799793</v>
      </c>
      <c r="X23" s="9">
        <v>3926210</v>
      </c>
      <c r="Y23" s="9">
        <v>3834618</v>
      </c>
      <c r="Z23" s="9">
        <v>3804134</v>
      </c>
      <c r="AA23" s="9">
        <v>3704737</v>
      </c>
      <c r="AB23" s="9">
        <v>3518300</v>
      </c>
      <c r="AC23" s="9">
        <v>3403355</v>
      </c>
      <c r="AD23" s="9">
        <v>3457899</v>
      </c>
      <c r="AE23" s="9">
        <v>3381294</v>
      </c>
      <c r="AF23" s="9">
        <v>3334968</v>
      </c>
      <c r="AG23" s="9">
        <v>3103197</v>
      </c>
      <c r="AH23" s="9">
        <v>3255916</v>
      </c>
      <c r="AI23" s="9">
        <v>3090810</v>
      </c>
      <c r="AJ23" s="9">
        <v>2996707</v>
      </c>
      <c r="AK23" s="9">
        <v>3161245</v>
      </c>
      <c r="AL23" s="9">
        <v>3176971</v>
      </c>
      <c r="AM23" s="9">
        <v>2983218</v>
      </c>
      <c r="AN23" s="9">
        <v>3140524</v>
      </c>
      <c r="AO23" s="9">
        <v>3092801</v>
      </c>
      <c r="AP23" s="9">
        <v>3097290</v>
      </c>
      <c r="AQ23" s="9">
        <v>2973869</v>
      </c>
      <c r="AR23" s="9">
        <v>3136806</v>
      </c>
      <c r="AS23" s="9">
        <v>3073687</v>
      </c>
      <c r="AT23" s="9">
        <v>3073963</v>
      </c>
      <c r="AU23" s="9">
        <v>2945344</v>
      </c>
      <c r="AV23" s="9">
        <v>2941786</v>
      </c>
      <c r="AW23" s="9">
        <v>2999657</v>
      </c>
      <c r="AX23" s="9">
        <v>3061188</v>
      </c>
      <c r="AY23" s="9">
        <v>3106919</v>
      </c>
      <c r="AZ23" s="9">
        <v>3070194</v>
      </c>
      <c r="BA23" s="9">
        <v>3011647</v>
      </c>
      <c r="BB23" s="9">
        <v>3078055</v>
      </c>
      <c r="BC23" s="9">
        <v>3060595</v>
      </c>
      <c r="BD23" s="9">
        <v>3075652</v>
      </c>
      <c r="BE23" s="9">
        <v>3147461</v>
      </c>
      <c r="BF23" s="9">
        <v>3170017</v>
      </c>
      <c r="BG23" s="9">
        <v>3275685</v>
      </c>
      <c r="BH23" s="9">
        <v>3192328</v>
      </c>
      <c r="BI23" s="9">
        <v>3205457</v>
      </c>
      <c r="BJ23" s="9">
        <v>3298600</v>
      </c>
      <c r="BK23" s="9">
        <v>3212803</v>
      </c>
      <c r="BL23" s="9">
        <v>3310243</v>
      </c>
      <c r="BM23" s="9">
        <v>3323038</v>
      </c>
      <c r="BN23" s="9">
        <v>3332637</v>
      </c>
      <c r="BO23" s="9">
        <v>3402903</v>
      </c>
      <c r="BP23" s="9">
        <v>3517459</v>
      </c>
      <c r="BQ23" s="9">
        <v>3540491</v>
      </c>
      <c r="BR23" s="9">
        <v>3576585</v>
      </c>
      <c r="BS23" s="9">
        <v>3536310</v>
      </c>
      <c r="BT23" s="9">
        <v>3524459</v>
      </c>
      <c r="BU23" s="9">
        <v>3618781</v>
      </c>
      <c r="BV23" s="9">
        <v>3651582</v>
      </c>
      <c r="BW23" s="9">
        <v>3601671</v>
      </c>
      <c r="BX23" s="9">
        <v>3643734</v>
      </c>
      <c r="BY23" s="9">
        <v>3664595</v>
      </c>
      <c r="BZ23" s="9">
        <v>3592379</v>
      </c>
      <c r="CA23" s="9">
        <v>3445026</v>
      </c>
      <c r="CB23" s="9">
        <v>3387275</v>
      </c>
      <c r="CC23" s="9">
        <v>3345001</v>
      </c>
      <c r="CD23" s="9">
        <v>3210041</v>
      </c>
      <c r="CE23" s="9">
        <v>3167601</v>
      </c>
      <c r="CF23" s="9">
        <v>3230706</v>
      </c>
      <c r="CG23" s="9">
        <v>3011476</v>
      </c>
      <c r="CH23" s="9">
        <v>2910927</v>
      </c>
      <c r="CI23" s="9">
        <v>3018313</v>
      </c>
      <c r="CJ23" s="9">
        <v>2881614</v>
      </c>
      <c r="CK23" s="9">
        <v>2919783</v>
      </c>
      <c r="CL23" s="9">
        <v>2887620</v>
      </c>
      <c r="CM23" s="9">
        <v>2855289</v>
      </c>
      <c r="CN23" s="9">
        <v>2944475</v>
      </c>
      <c r="CO23" s="9">
        <v>2816236</v>
      </c>
      <c r="CP23" s="9">
        <v>2949665</v>
      </c>
      <c r="CQ23" s="9">
        <v>2855415</v>
      </c>
      <c r="CR23" s="9">
        <v>1879925</v>
      </c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</row>
    <row r="24" spans="7:234" x14ac:dyDescent="0.2">
      <c r="G24" s="8" t="s">
        <v>19</v>
      </c>
      <c r="H24" s="8" t="s">
        <v>26</v>
      </c>
      <c r="I24" s="9">
        <v>65840</v>
      </c>
      <c r="J24" s="9">
        <v>89964</v>
      </c>
      <c r="K24" s="9">
        <v>69095</v>
      </c>
      <c r="L24" s="9">
        <v>93031</v>
      </c>
      <c r="M24" s="9">
        <v>70669</v>
      </c>
      <c r="N24" s="9">
        <v>91770</v>
      </c>
      <c r="O24" s="9">
        <v>67907</v>
      </c>
      <c r="P24" s="9">
        <v>90767</v>
      </c>
      <c r="Q24" s="9">
        <v>69320</v>
      </c>
      <c r="R24" s="9">
        <v>89928</v>
      </c>
      <c r="S24" s="9">
        <v>66833</v>
      </c>
      <c r="T24" s="9">
        <v>88157</v>
      </c>
      <c r="U24" s="9">
        <v>65507</v>
      </c>
      <c r="V24" s="9">
        <v>87267</v>
      </c>
      <c r="W24" s="9">
        <v>65553</v>
      </c>
      <c r="X24" s="9">
        <v>86263</v>
      </c>
      <c r="Y24" s="9">
        <v>66867</v>
      </c>
      <c r="Z24" s="9">
        <v>77218</v>
      </c>
      <c r="AA24" s="9">
        <v>67400</v>
      </c>
      <c r="AB24" s="9">
        <v>69049</v>
      </c>
      <c r="AC24" s="9">
        <v>94737</v>
      </c>
      <c r="AD24" s="9">
        <v>70342</v>
      </c>
      <c r="AE24" s="9">
        <v>81124</v>
      </c>
      <c r="AF24" s="9">
        <v>86370</v>
      </c>
      <c r="AG24" s="9">
        <v>62693</v>
      </c>
      <c r="AH24" s="9">
        <v>80913</v>
      </c>
      <c r="AI24" s="9">
        <v>57140</v>
      </c>
      <c r="AJ24" s="9">
        <v>69465</v>
      </c>
      <c r="AK24" s="9">
        <v>51889</v>
      </c>
      <c r="AL24" s="9">
        <v>62442</v>
      </c>
      <c r="AM24" s="9">
        <v>45486</v>
      </c>
      <c r="AN24" s="9">
        <v>64402</v>
      </c>
      <c r="AO24" s="9">
        <v>46078</v>
      </c>
      <c r="AP24" s="9">
        <v>57630</v>
      </c>
      <c r="AQ24" s="9">
        <v>42491</v>
      </c>
      <c r="AR24" s="9">
        <v>58685</v>
      </c>
      <c r="AS24" s="9">
        <v>43044</v>
      </c>
      <c r="AT24" s="9">
        <v>62363</v>
      </c>
      <c r="AU24" s="9">
        <v>48748</v>
      </c>
      <c r="AV24" s="9">
        <v>69153</v>
      </c>
      <c r="AW24" s="9">
        <v>53752</v>
      </c>
      <c r="AX24" s="9">
        <v>68214</v>
      </c>
      <c r="AY24" s="9">
        <v>48914</v>
      </c>
      <c r="AZ24" s="9">
        <v>65078</v>
      </c>
      <c r="BA24" s="9">
        <v>49538</v>
      </c>
      <c r="BB24" s="9">
        <v>65773</v>
      </c>
      <c r="BC24" s="9">
        <v>50936</v>
      </c>
      <c r="BD24" s="9">
        <v>74194</v>
      </c>
      <c r="BE24" s="9">
        <v>59662</v>
      </c>
      <c r="BF24" s="9">
        <v>85251</v>
      </c>
      <c r="BG24" s="9">
        <v>66454</v>
      </c>
      <c r="BH24" s="9">
        <v>88256</v>
      </c>
      <c r="BI24" s="9">
        <v>66010</v>
      </c>
      <c r="BJ24" s="9">
        <v>87743</v>
      </c>
      <c r="BK24" s="9">
        <v>67264</v>
      </c>
      <c r="BL24" s="9">
        <v>91159</v>
      </c>
      <c r="BM24" s="9">
        <v>70410</v>
      </c>
      <c r="BN24" s="9">
        <v>94300</v>
      </c>
      <c r="BO24" s="9">
        <v>71890</v>
      </c>
      <c r="BP24" s="9">
        <v>73567</v>
      </c>
      <c r="BQ24" s="9">
        <v>74123</v>
      </c>
      <c r="BR24" s="9">
        <v>99111</v>
      </c>
      <c r="BS24" s="9">
        <v>73307</v>
      </c>
      <c r="BT24" s="9">
        <v>97121</v>
      </c>
      <c r="BU24" s="9">
        <v>73349</v>
      </c>
      <c r="BV24" s="9">
        <v>98196</v>
      </c>
      <c r="BW24" s="9">
        <v>75084</v>
      </c>
      <c r="BX24" s="9">
        <v>101172</v>
      </c>
      <c r="BY24" s="9">
        <v>77146</v>
      </c>
      <c r="BZ24" s="9">
        <v>102891</v>
      </c>
      <c r="CA24" s="9">
        <v>76630</v>
      </c>
      <c r="CB24" s="9">
        <v>103952</v>
      </c>
      <c r="CC24" s="9">
        <v>80685</v>
      </c>
      <c r="CD24" s="9">
        <v>106157</v>
      </c>
      <c r="CE24" s="9">
        <v>79925</v>
      </c>
      <c r="CF24" s="9">
        <v>99585</v>
      </c>
      <c r="CG24" s="9">
        <v>68871</v>
      </c>
      <c r="CH24" s="9">
        <v>88117</v>
      </c>
      <c r="CI24" s="9">
        <v>60708</v>
      </c>
      <c r="CJ24" s="9">
        <v>81100</v>
      </c>
      <c r="CK24" s="9">
        <v>61468</v>
      </c>
      <c r="CL24" s="9">
        <v>76135</v>
      </c>
      <c r="CM24" s="9">
        <v>55097</v>
      </c>
      <c r="CN24" s="9">
        <v>70607</v>
      </c>
      <c r="CO24" s="9">
        <v>53133</v>
      </c>
      <c r="CP24" s="9">
        <v>69249</v>
      </c>
      <c r="CQ24" s="9">
        <v>51944</v>
      </c>
      <c r="CR24" s="9">
        <v>33598</v>
      </c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9"/>
    </row>
    <row r="25" spans="7:234" x14ac:dyDescent="0.2">
      <c r="G25" s="8" t="s">
        <v>20</v>
      </c>
      <c r="H25" s="8" t="s">
        <v>26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66982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>
        <v>83316</v>
      </c>
      <c r="BE25" s="9">
        <v>124303</v>
      </c>
      <c r="BF25" s="9">
        <v>84618</v>
      </c>
      <c r="BG25" s="9">
        <v>132765</v>
      </c>
      <c r="BH25" s="9">
        <v>87069</v>
      </c>
      <c r="BI25" s="9">
        <v>134436</v>
      </c>
      <c r="BJ25" s="9">
        <v>86085</v>
      </c>
      <c r="BK25" s="9">
        <v>126959</v>
      </c>
      <c r="BL25" s="9">
        <v>81615</v>
      </c>
      <c r="BM25" s="9">
        <v>122366</v>
      </c>
      <c r="BN25" s="9">
        <v>80167</v>
      </c>
      <c r="BO25" s="9">
        <v>129507</v>
      </c>
      <c r="BP25" s="9">
        <v>81276</v>
      </c>
      <c r="BQ25" s="9">
        <v>131006</v>
      </c>
      <c r="BR25" s="9">
        <v>78837</v>
      </c>
      <c r="BS25" s="9">
        <v>126451</v>
      </c>
      <c r="BT25" s="9">
        <v>75872</v>
      </c>
      <c r="BU25" s="9">
        <v>28627</v>
      </c>
      <c r="BV25" s="9">
        <v>32047</v>
      </c>
      <c r="BW25" s="9">
        <v>31330</v>
      </c>
      <c r="BX25" s="9">
        <v>35495</v>
      </c>
      <c r="BY25" s="9">
        <v>108402</v>
      </c>
      <c r="BZ25" s="9">
        <v>291004</v>
      </c>
      <c r="CA25" s="9">
        <v>193411</v>
      </c>
      <c r="CB25" s="9">
        <v>216224</v>
      </c>
      <c r="CC25" s="9">
        <v>204929</v>
      </c>
      <c r="CD25" s="9">
        <v>362080</v>
      </c>
      <c r="CE25" s="9">
        <v>342281</v>
      </c>
      <c r="CF25" s="9">
        <v>281107</v>
      </c>
      <c r="CG25" s="9">
        <v>342882</v>
      </c>
      <c r="CH25" s="9">
        <v>484044</v>
      </c>
      <c r="CI25" s="9">
        <v>346642</v>
      </c>
      <c r="CJ25" s="9">
        <v>268734</v>
      </c>
      <c r="CK25" s="9">
        <v>212716</v>
      </c>
      <c r="CL25" s="9">
        <v>288924</v>
      </c>
      <c r="CM25" s="9">
        <v>211982</v>
      </c>
      <c r="CN25" s="9">
        <v>203165</v>
      </c>
      <c r="CO25" s="9">
        <v>206626</v>
      </c>
      <c r="CP25" s="9">
        <v>199910</v>
      </c>
      <c r="CQ25" s="9">
        <v>206141</v>
      </c>
      <c r="CR25" s="9">
        <v>29071</v>
      </c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</row>
    <row r="26" spans="7:234" x14ac:dyDescent="0.2">
      <c r="G26" s="8" t="s">
        <v>21</v>
      </c>
      <c r="H26" s="8" t="s">
        <v>26</v>
      </c>
      <c r="I26" s="9">
        <v>1539607</v>
      </c>
      <c r="J26" s="9">
        <v>1337074</v>
      </c>
      <c r="K26" s="9">
        <v>1238497</v>
      </c>
      <c r="L26" s="9">
        <v>1353681</v>
      </c>
      <c r="M26" s="9">
        <v>1460701</v>
      </c>
      <c r="N26" s="9">
        <v>1652916</v>
      </c>
      <c r="O26" s="9">
        <v>1485250</v>
      </c>
      <c r="P26" s="9">
        <v>1415219</v>
      </c>
      <c r="Q26" s="9">
        <v>1264191</v>
      </c>
      <c r="R26" s="9">
        <v>1329818</v>
      </c>
      <c r="S26" s="9">
        <v>1330767</v>
      </c>
      <c r="T26" s="9">
        <v>1002797</v>
      </c>
      <c r="U26" s="9">
        <v>1381746</v>
      </c>
      <c r="V26" s="9">
        <v>1322796</v>
      </c>
      <c r="W26" s="9">
        <v>1239960</v>
      </c>
      <c r="X26" s="9">
        <v>1293949</v>
      </c>
      <c r="Y26" s="9">
        <v>1467174</v>
      </c>
      <c r="Z26" s="9">
        <v>1183161</v>
      </c>
      <c r="AA26" s="9">
        <v>1195056</v>
      </c>
      <c r="AB26" s="9">
        <v>1360322</v>
      </c>
      <c r="AC26" s="9">
        <v>1308734</v>
      </c>
      <c r="AD26" s="9">
        <v>1444516</v>
      </c>
      <c r="AE26" s="9">
        <v>1314539</v>
      </c>
      <c r="AF26" s="9">
        <v>1163970</v>
      </c>
      <c r="AG26" s="9">
        <v>1011415</v>
      </c>
      <c r="AH26" s="9">
        <v>1133663</v>
      </c>
      <c r="AI26" s="9">
        <v>1087411</v>
      </c>
      <c r="AJ26" s="9">
        <v>849145</v>
      </c>
      <c r="AK26" s="9">
        <v>879249</v>
      </c>
      <c r="AL26" s="9">
        <v>738206</v>
      </c>
      <c r="AM26" s="9">
        <v>944046</v>
      </c>
      <c r="AN26" s="9">
        <v>828450</v>
      </c>
      <c r="AO26" s="9">
        <v>1086257</v>
      </c>
      <c r="AP26" s="9">
        <v>194586</v>
      </c>
      <c r="AQ26" s="9">
        <v>209608</v>
      </c>
      <c r="AR26" s="9">
        <v>188245</v>
      </c>
      <c r="AS26" s="9">
        <v>180692</v>
      </c>
      <c r="AT26" s="9">
        <v>206413</v>
      </c>
      <c r="AU26" s="9">
        <v>192095</v>
      </c>
      <c r="AV26" s="9">
        <v>203121</v>
      </c>
      <c r="AW26" s="9">
        <v>219216</v>
      </c>
      <c r="AX26" s="9">
        <v>220035</v>
      </c>
      <c r="AY26" s="9">
        <v>222928</v>
      </c>
      <c r="AZ26" s="9">
        <v>224100</v>
      </c>
      <c r="BA26" s="9">
        <v>229578</v>
      </c>
      <c r="BB26" s="9">
        <v>218325</v>
      </c>
      <c r="BC26" s="9">
        <v>227791</v>
      </c>
      <c r="BD26" s="9">
        <v>220762</v>
      </c>
      <c r="BE26" s="9">
        <v>220012</v>
      </c>
      <c r="BF26" s="9">
        <v>225918</v>
      </c>
      <c r="BG26" s="9">
        <v>219005</v>
      </c>
      <c r="BH26" s="9">
        <v>217028</v>
      </c>
      <c r="BI26" s="9">
        <v>205481</v>
      </c>
      <c r="BJ26" s="9">
        <v>219579</v>
      </c>
      <c r="BK26" s="9">
        <v>206123</v>
      </c>
      <c r="BL26" s="9">
        <v>210452</v>
      </c>
      <c r="BM26" s="9">
        <v>210500</v>
      </c>
      <c r="BN26" s="9">
        <v>211359</v>
      </c>
      <c r="BO26" s="9">
        <v>217019</v>
      </c>
      <c r="BP26" s="9">
        <v>218795</v>
      </c>
      <c r="BQ26" s="9">
        <v>229695</v>
      </c>
      <c r="BR26" s="9">
        <v>233172</v>
      </c>
      <c r="BS26" s="9">
        <v>207401</v>
      </c>
      <c r="BT26" s="9">
        <v>255584</v>
      </c>
      <c r="BU26" s="9">
        <v>254453</v>
      </c>
      <c r="BV26" s="9">
        <v>270653</v>
      </c>
      <c r="BW26" s="9">
        <v>247332</v>
      </c>
      <c r="BX26" s="9">
        <v>282661</v>
      </c>
      <c r="BY26" s="9">
        <v>277775</v>
      </c>
      <c r="BZ26" s="9">
        <v>267459</v>
      </c>
      <c r="CA26" s="9">
        <v>227682</v>
      </c>
      <c r="CB26" s="9">
        <v>271893</v>
      </c>
      <c r="CC26" s="9">
        <v>267869</v>
      </c>
      <c r="CD26" s="9">
        <v>268362</v>
      </c>
      <c r="CE26" s="9">
        <v>263392</v>
      </c>
      <c r="CF26" s="9">
        <v>239899</v>
      </c>
      <c r="CG26" s="9">
        <v>240743</v>
      </c>
      <c r="CH26" s="9">
        <v>245449</v>
      </c>
      <c r="CI26" s="9">
        <v>244534</v>
      </c>
      <c r="CJ26" s="9">
        <v>243309</v>
      </c>
      <c r="CK26" s="9">
        <v>237810</v>
      </c>
      <c r="CL26" s="9">
        <v>236440</v>
      </c>
      <c r="CM26" s="9">
        <v>232001</v>
      </c>
      <c r="CN26" s="9">
        <v>232321</v>
      </c>
      <c r="CO26" s="9">
        <v>212802</v>
      </c>
      <c r="CP26" s="9">
        <v>214796</v>
      </c>
      <c r="CQ26" s="9">
        <v>221870</v>
      </c>
      <c r="CR26" s="9">
        <v>126186</v>
      </c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</row>
    <row r="27" spans="7:234" x14ac:dyDescent="0.2">
      <c r="G27" s="8" t="s">
        <v>22</v>
      </c>
      <c r="H27" s="8" t="s">
        <v>26</v>
      </c>
      <c r="I27" s="9">
        <v>2321188</v>
      </c>
      <c r="J27" s="9">
        <v>2229396</v>
      </c>
      <c r="K27" s="9">
        <v>2401001</v>
      </c>
      <c r="L27" s="9">
        <v>2365755</v>
      </c>
      <c r="M27" s="9">
        <v>2339306</v>
      </c>
      <c r="N27" s="9">
        <v>2303307</v>
      </c>
      <c r="O27" s="9">
        <v>2280782</v>
      </c>
      <c r="P27" s="9">
        <v>2109050</v>
      </c>
      <c r="Q27" s="9">
        <v>2272194</v>
      </c>
      <c r="R27" s="9">
        <v>2140597</v>
      </c>
      <c r="S27" s="9">
        <v>2207631</v>
      </c>
      <c r="T27" s="9">
        <v>2338933</v>
      </c>
      <c r="U27" s="9">
        <v>2361360</v>
      </c>
      <c r="V27" s="9">
        <v>2181708</v>
      </c>
      <c r="W27" s="9">
        <v>2227315</v>
      </c>
      <c r="X27" s="9">
        <v>2124428</v>
      </c>
      <c r="Y27" s="9">
        <v>2221891</v>
      </c>
      <c r="Z27" s="9">
        <v>2169735</v>
      </c>
      <c r="AA27" s="9">
        <v>2370543</v>
      </c>
      <c r="AB27" s="9">
        <v>2193217</v>
      </c>
      <c r="AC27" s="9">
        <v>2237999</v>
      </c>
      <c r="AD27" s="9">
        <v>1849556</v>
      </c>
      <c r="AE27" s="9">
        <v>2192474</v>
      </c>
      <c r="AF27" s="9">
        <v>1878914</v>
      </c>
      <c r="AG27" s="9">
        <v>2109027</v>
      </c>
      <c r="AH27" s="9">
        <v>1789402</v>
      </c>
      <c r="AI27" s="9">
        <v>1824019</v>
      </c>
      <c r="AJ27" s="9">
        <v>1581898</v>
      </c>
      <c r="AK27" s="9">
        <v>1875866</v>
      </c>
      <c r="AL27" s="9">
        <v>1814802</v>
      </c>
      <c r="AM27" s="9">
        <v>1854796</v>
      </c>
      <c r="AN27" s="9">
        <v>1736164</v>
      </c>
      <c r="AO27" s="9">
        <v>1785107</v>
      </c>
      <c r="AP27" s="9">
        <v>1807976</v>
      </c>
      <c r="AQ27" s="9">
        <v>1855898</v>
      </c>
      <c r="AR27" s="9">
        <v>1825163</v>
      </c>
      <c r="AS27" s="9">
        <v>1841783</v>
      </c>
      <c r="AT27" s="9">
        <v>1734205</v>
      </c>
      <c r="AU27" s="9">
        <v>1690001</v>
      </c>
      <c r="AV27" s="9">
        <v>1800866</v>
      </c>
      <c r="AW27" s="9">
        <v>1929737</v>
      </c>
      <c r="AX27" s="9">
        <v>1915135</v>
      </c>
      <c r="AY27" s="9">
        <v>1874078</v>
      </c>
      <c r="AZ27" s="9">
        <v>1824680</v>
      </c>
      <c r="BA27" s="9">
        <v>2008178</v>
      </c>
      <c r="BB27" s="9">
        <v>1951819</v>
      </c>
      <c r="BC27" s="9">
        <v>1880544</v>
      </c>
      <c r="BD27" s="9">
        <v>1982662</v>
      </c>
      <c r="BE27" s="9">
        <v>2002716</v>
      </c>
      <c r="BF27" s="9">
        <v>1844749</v>
      </c>
      <c r="BG27" s="9">
        <v>1828899</v>
      </c>
      <c r="BH27" s="9">
        <v>1765225</v>
      </c>
      <c r="BI27" s="9">
        <v>1789324</v>
      </c>
      <c r="BJ27" s="9">
        <v>1699580</v>
      </c>
      <c r="BK27" s="9">
        <v>1817556</v>
      </c>
      <c r="BL27" s="9">
        <v>1615678</v>
      </c>
      <c r="BM27" s="9">
        <v>1987329</v>
      </c>
      <c r="BN27" s="9">
        <v>1662583</v>
      </c>
      <c r="BO27" s="9">
        <v>1791497</v>
      </c>
      <c r="BP27" s="9">
        <v>1774079</v>
      </c>
      <c r="BQ27" s="9">
        <v>1995658</v>
      </c>
      <c r="BR27" s="9">
        <v>1727048</v>
      </c>
      <c r="BS27" s="9">
        <v>1779732</v>
      </c>
      <c r="BT27" s="9">
        <v>1629345</v>
      </c>
      <c r="BU27" s="9">
        <v>1877248</v>
      </c>
      <c r="BV27" s="9">
        <v>1781590</v>
      </c>
      <c r="BW27" s="9">
        <v>2065255</v>
      </c>
      <c r="BX27" s="9">
        <v>1869091</v>
      </c>
      <c r="BY27" s="9">
        <v>1758570</v>
      </c>
      <c r="BZ27" s="9">
        <v>1536255</v>
      </c>
      <c r="CA27" s="9">
        <v>1810278</v>
      </c>
      <c r="CB27" s="9">
        <v>1509534</v>
      </c>
      <c r="CC27" s="9">
        <v>1701105</v>
      </c>
      <c r="CD27" s="9">
        <v>1621501</v>
      </c>
      <c r="CE27" s="9">
        <v>1619205</v>
      </c>
      <c r="CF27" s="9">
        <v>1421292</v>
      </c>
      <c r="CG27" s="9">
        <v>1661382</v>
      </c>
      <c r="CH27" s="9">
        <v>1646281</v>
      </c>
      <c r="CI27" s="9">
        <v>1702144</v>
      </c>
      <c r="CJ27" s="9">
        <v>1377493</v>
      </c>
      <c r="CK27" s="9">
        <v>1546210</v>
      </c>
      <c r="CL27" s="9">
        <v>1509709</v>
      </c>
      <c r="CM27" s="9">
        <v>1593903</v>
      </c>
      <c r="CN27" s="9">
        <v>1257646</v>
      </c>
      <c r="CO27" s="9">
        <v>1532496</v>
      </c>
      <c r="CP27" s="9">
        <v>1413739</v>
      </c>
      <c r="CQ27" s="9">
        <v>1512077</v>
      </c>
      <c r="CR27" s="9">
        <v>973560</v>
      </c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</row>
    <row r="28" spans="7:234" x14ac:dyDescent="0.2">
      <c r="G28" s="8" t="s">
        <v>23</v>
      </c>
      <c r="H28" s="8" t="s">
        <v>26</v>
      </c>
      <c r="I28" s="9">
        <v>1165789</v>
      </c>
      <c r="J28" s="9">
        <v>1178234</v>
      </c>
      <c r="K28" s="9">
        <v>1173888</v>
      </c>
      <c r="L28" s="9">
        <v>1261674</v>
      </c>
      <c r="M28" s="9">
        <v>1211115</v>
      </c>
      <c r="N28" s="9">
        <v>1233746</v>
      </c>
      <c r="O28" s="9">
        <v>1224070</v>
      </c>
      <c r="P28" s="9">
        <v>1266135</v>
      </c>
      <c r="Q28" s="9">
        <v>1198652</v>
      </c>
      <c r="R28" s="9">
        <v>1267632</v>
      </c>
      <c r="S28" s="9">
        <v>1225623</v>
      </c>
      <c r="T28" s="9">
        <v>1338630</v>
      </c>
      <c r="U28" s="9">
        <v>1547670</v>
      </c>
      <c r="V28" s="9">
        <v>1563116</v>
      </c>
      <c r="W28" s="9">
        <v>1549562</v>
      </c>
      <c r="X28" s="9">
        <v>1616309</v>
      </c>
      <c r="Y28" s="9">
        <v>1459764</v>
      </c>
      <c r="Z28" s="9">
        <v>1430166</v>
      </c>
      <c r="AA28" s="9">
        <v>1509323</v>
      </c>
      <c r="AB28" s="9">
        <v>1485258</v>
      </c>
      <c r="AC28" s="9">
        <v>1434011</v>
      </c>
      <c r="AD28" s="9">
        <v>1433253</v>
      </c>
      <c r="AE28" s="9">
        <v>1469426</v>
      </c>
      <c r="AF28" s="9">
        <v>1353438</v>
      </c>
      <c r="AG28" s="9">
        <v>1332114</v>
      </c>
      <c r="AH28" s="9">
        <v>1298354</v>
      </c>
      <c r="AI28" s="9">
        <v>1314318</v>
      </c>
      <c r="AJ28" s="9">
        <v>1315026</v>
      </c>
      <c r="AK28" s="9">
        <v>1175888</v>
      </c>
      <c r="AL28" s="9">
        <v>1297709</v>
      </c>
      <c r="AM28" s="9">
        <v>1220867</v>
      </c>
      <c r="AN28" s="9">
        <v>1144453</v>
      </c>
      <c r="AO28" s="9">
        <v>1190740</v>
      </c>
      <c r="AP28" s="9">
        <v>1194847</v>
      </c>
      <c r="AQ28" s="9">
        <v>1168712</v>
      </c>
      <c r="AR28" s="9">
        <v>1258047</v>
      </c>
      <c r="AS28" s="9">
        <v>1204094</v>
      </c>
      <c r="AT28" s="9">
        <v>1181817</v>
      </c>
      <c r="AU28" s="9">
        <v>1317515</v>
      </c>
      <c r="AV28" s="9">
        <v>1278495</v>
      </c>
      <c r="AW28" s="9">
        <v>1560213</v>
      </c>
      <c r="AX28" s="9">
        <v>1445044</v>
      </c>
      <c r="AY28" s="9">
        <v>1501001</v>
      </c>
      <c r="AZ28" s="9">
        <v>1506257</v>
      </c>
      <c r="BA28" s="9">
        <v>1518037</v>
      </c>
      <c r="BB28" s="9">
        <v>1481991</v>
      </c>
      <c r="BC28" s="9">
        <v>1430571</v>
      </c>
      <c r="BD28" s="9">
        <v>1378625</v>
      </c>
      <c r="BE28" s="9">
        <v>1480249</v>
      </c>
      <c r="BF28" s="9">
        <v>1492203</v>
      </c>
      <c r="BG28" s="9">
        <v>1553556</v>
      </c>
      <c r="BH28" s="9">
        <v>1488195</v>
      </c>
      <c r="BI28" s="9">
        <v>1594694</v>
      </c>
      <c r="BJ28" s="9">
        <v>1454812</v>
      </c>
      <c r="BK28" s="9">
        <v>1606018</v>
      </c>
      <c r="BL28" s="9">
        <v>1467496</v>
      </c>
      <c r="BM28" s="9">
        <v>1644427</v>
      </c>
      <c r="BN28" s="9">
        <v>1541205</v>
      </c>
      <c r="BO28" s="9">
        <v>1541354</v>
      </c>
      <c r="BP28" s="9">
        <v>1542233</v>
      </c>
      <c r="BQ28" s="9">
        <v>1751914</v>
      </c>
      <c r="BR28" s="9">
        <v>1689141</v>
      </c>
      <c r="BS28" s="9">
        <v>1691828</v>
      </c>
      <c r="BT28" s="9">
        <v>1652339</v>
      </c>
      <c r="BU28" s="9">
        <v>1789610</v>
      </c>
      <c r="BV28" s="9">
        <v>1726464</v>
      </c>
      <c r="BW28" s="9">
        <v>1842964</v>
      </c>
      <c r="BX28" s="9">
        <v>1680074</v>
      </c>
      <c r="BY28" s="9">
        <v>1681267</v>
      </c>
      <c r="BZ28" s="9">
        <v>1785414</v>
      </c>
      <c r="CA28" s="9">
        <v>1709011</v>
      </c>
      <c r="CB28" s="9">
        <v>1736551</v>
      </c>
      <c r="CC28" s="9">
        <v>1590770</v>
      </c>
      <c r="CD28" s="9">
        <v>1677112</v>
      </c>
      <c r="CE28" s="9">
        <v>1529266</v>
      </c>
      <c r="CF28" s="9">
        <v>1655180</v>
      </c>
      <c r="CG28" s="9">
        <v>1599713</v>
      </c>
      <c r="CH28" s="9">
        <v>1702185</v>
      </c>
      <c r="CI28" s="9">
        <v>1618328</v>
      </c>
      <c r="CJ28" s="9">
        <v>1737370</v>
      </c>
      <c r="CK28" s="9">
        <v>1658315</v>
      </c>
      <c r="CL28" s="9">
        <v>1771754</v>
      </c>
      <c r="CM28" s="9">
        <v>1570561</v>
      </c>
      <c r="CN28" s="9">
        <v>1715707</v>
      </c>
      <c r="CO28" s="9">
        <v>1736985</v>
      </c>
      <c r="CP28" s="9">
        <v>1686333</v>
      </c>
      <c r="CQ28" s="9">
        <v>1661762</v>
      </c>
      <c r="CR28" s="9">
        <v>1044779</v>
      </c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</row>
    <row r="29" spans="7:234" x14ac:dyDescent="0.2">
      <c r="G29" s="8" t="s">
        <v>24</v>
      </c>
      <c r="H29" s="8" t="s">
        <v>26</v>
      </c>
      <c r="I29" s="9">
        <v>7956391</v>
      </c>
      <c r="J29" s="9">
        <v>7218512</v>
      </c>
      <c r="K29" s="9">
        <v>7217789</v>
      </c>
      <c r="L29" s="9">
        <v>7054550</v>
      </c>
      <c r="M29" s="9">
        <v>7177388</v>
      </c>
      <c r="N29" s="9">
        <v>6807604</v>
      </c>
      <c r="O29" s="9">
        <v>6659456</v>
      </c>
      <c r="P29" s="9">
        <v>6639823</v>
      </c>
      <c r="Q29" s="9">
        <v>6856961</v>
      </c>
      <c r="R29" s="9">
        <v>6999880</v>
      </c>
      <c r="S29" s="9">
        <v>6866332</v>
      </c>
      <c r="T29" s="9">
        <v>7018372</v>
      </c>
      <c r="U29" s="9">
        <v>7273083</v>
      </c>
      <c r="V29" s="9">
        <v>8212920</v>
      </c>
      <c r="W29" s="9">
        <v>7580837</v>
      </c>
      <c r="X29" s="9">
        <v>7293356</v>
      </c>
      <c r="Y29" s="9">
        <v>6568028</v>
      </c>
      <c r="Z29" s="9">
        <v>7335852</v>
      </c>
      <c r="AA29" s="9">
        <v>6474402</v>
      </c>
      <c r="AB29" s="9">
        <v>7363619</v>
      </c>
      <c r="AC29" s="9">
        <v>6807161</v>
      </c>
      <c r="AD29" s="9">
        <v>6601333</v>
      </c>
      <c r="AE29" s="9">
        <v>6495019</v>
      </c>
      <c r="AF29" s="9">
        <v>6461191</v>
      </c>
      <c r="AG29" s="9">
        <v>6092497</v>
      </c>
      <c r="AH29" s="9">
        <v>6304767</v>
      </c>
      <c r="AI29" s="9">
        <v>5644579</v>
      </c>
      <c r="AJ29" s="9">
        <v>5559380</v>
      </c>
      <c r="AK29" s="9">
        <v>5874468</v>
      </c>
      <c r="AL29" s="9">
        <v>5539370</v>
      </c>
      <c r="AM29" s="9">
        <v>5459255</v>
      </c>
      <c r="AN29" s="9">
        <v>5617373</v>
      </c>
      <c r="AO29" s="9">
        <v>5293629</v>
      </c>
      <c r="AP29" s="9">
        <v>5400587</v>
      </c>
      <c r="AQ29" s="9">
        <v>5588273</v>
      </c>
      <c r="AR29" s="9">
        <v>5593749</v>
      </c>
      <c r="AS29" s="9">
        <v>5420876</v>
      </c>
      <c r="AT29" s="9">
        <v>5647205</v>
      </c>
      <c r="AU29" s="9">
        <v>5562621</v>
      </c>
      <c r="AV29" s="9">
        <v>5852690</v>
      </c>
      <c r="AW29" s="9">
        <v>5977027</v>
      </c>
      <c r="AX29" s="9">
        <v>6035135</v>
      </c>
      <c r="AY29" s="9">
        <v>5780614</v>
      </c>
      <c r="AZ29" s="9">
        <v>5951606</v>
      </c>
      <c r="BA29" s="9">
        <v>5952475</v>
      </c>
      <c r="BB29" s="9">
        <v>6002639</v>
      </c>
      <c r="BC29" s="9">
        <v>6165953</v>
      </c>
      <c r="BD29" s="9">
        <v>6437750</v>
      </c>
      <c r="BE29" s="9">
        <v>6795428</v>
      </c>
      <c r="BF29" s="9">
        <v>6592281</v>
      </c>
      <c r="BG29" s="9">
        <v>6754608</v>
      </c>
      <c r="BH29" s="9">
        <v>6964987</v>
      </c>
      <c r="BI29" s="9">
        <v>7031805</v>
      </c>
      <c r="BJ29" s="9">
        <v>7114251</v>
      </c>
      <c r="BK29" s="9">
        <v>6715014</v>
      </c>
      <c r="BL29" s="9">
        <v>7494630</v>
      </c>
      <c r="BM29" s="9">
        <v>7029235</v>
      </c>
      <c r="BN29" s="9">
        <v>7176947</v>
      </c>
      <c r="BO29" s="9">
        <v>7196614</v>
      </c>
      <c r="BP29" s="9">
        <v>7398238</v>
      </c>
      <c r="BQ29" s="9">
        <v>7247269</v>
      </c>
      <c r="BR29" s="9">
        <v>7451363</v>
      </c>
      <c r="BS29" s="9">
        <v>7456511</v>
      </c>
      <c r="BT29" s="9">
        <v>7986575</v>
      </c>
      <c r="BU29" s="9">
        <v>7594016</v>
      </c>
      <c r="BV29" s="9">
        <v>8106327</v>
      </c>
      <c r="BW29" s="9">
        <v>7749487</v>
      </c>
      <c r="BX29" s="9">
        <v>8384797</v>
      </c>
      <c r="BY29" s="9">
        <v>7766240</v>
      </c>
      <c r="BZ29" s="9">
        <v>7762619</v>
      </c>
      <c r="CA29" s="9">
        <v>7974405</v>
      </c>
      <c r="CB29" s="9">
        <v>7739947</v>
      </c>
      <c r="CC29" s="9">
        <v>7475400</v>
      </c>
      <c r="CD29" s="9">
        <v>6993130</v>
      </c>
      <c r="CE29" s="9">
        <v>6675006</v>
      </c>
      <c r="CF29" s="9">
        <v>6964655</v>
      </c>
      <c r="CG29" s="9">
        <v>6426878</v>
      </c>
      <c r="CH29" s="9">
        <v>6408642</v>
      </c>
      <c r="CI29" s="9">
        <v>6689676</v>
      </c>
      <c r="CJ29" s="9">
        <v>7092422</v>
      </c>
      <c r="CK29" s="9">
        <v>6808899</v>
      </c>
      <c r="CL29" s="9">
        <v>6238169</v>
      </c>
      <c r="CM29" s="9">
        <v>6257497</v>
      </c>
      <c r="CN29" s="9">
        <v>6300061</v>
      </c>
      <c r="CO29" s="9">
        <v>6142621</v>
      </c>
      <c r="CP29" s="9">
        <v>5809676</v>
      </c>
      <c r="CQ29" s="9">
        <v>5853898</v>
      </c>
      <c r="CR29" s="9">
        <v>5475888</v>
      </c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9"/>
    </row>
    <row r="30" spans="7:234" x14ac:dyDescent="0.2">
      <c r="G30" s="8" t="s">
        <v>25</v>
      </c>
      <c r="H30" s="8" t="s">
        <v>26</v>
      </c>
      <c r="I30" s="9">
        <v>80606</v>
      </c>
      <c r="J30" s="9">
        <v>74445</v>
      </c>
      <c r="K30" s="9">
        <v>81330</v>
      </c>
      <c r="L30" s="9">
        <v>83634</v>
      </c>
      <c r="M30" s="9">
        <v>82548</v>
      </c>
      <c r="N30" s="9">
        <v>77075</v>
      </c>
      <c r="O30" s="9">
        <v>71586</v>
      </c>
      <c r="P30" s="9">
        <v>67007</v>
      </c>
      <c r="Q30" s="9">
        <v>73186</v>
      </c>
      <c r="R30" s="9">
        <v>69322</v>
      </c>
      <c r="S30" s="9">
        <v>71346</v>
      </c>
      <c r="T30" s="9">
        <v>73313</v>
      </c>
      <c r="U30" s="9">
        <v>74108</v>
      </c>
      <c r="V30" s="9">
        <v>77665</v>
      </c>
      <c r="W30" s="9">
        <v>90162</v>
      </c>
      <c r="X30" s="9">
        <v>97649</v>
      </c>
      <c r="Y30" s="9">
        <v>103641</v>
      </c>
      <c r="Z30" s="9">
        <v>104976</v>
      </c>
      <c r="AA30" s="9">
        <v>106595</v>
      </c>
      <c r="AB30" s="9">
        <v>110830</v>
      </c>
      <c r="AC30" s="9">
        <v>92830</v>
      </c>
      <c r="AD30" s="9">
        <v>89281</v>
      </c>
      <c r="AE30" s="9">
        <v>92073</v>
      </c>
      <c r="AF30" s="9">
        <v>84081</v>
      </c>
      <c r="AG30" s="9">
        <v>76924</v>
      </c>
      <c r="AH30" s="9">
        <v>78006</v>
      </c>
      <c r="AI30" s="9">
        <v>76816</v>
      </c>
      <c r="AJ30" s="9">
        <v>78233</v>
      </c>
      <c r="AK30" s="9">
        <v>73197</v>
      </c>
      <c r="AL30" s="9">
        <v>71210</v>
      </c>
      <c r="AM30" s="9">
        <v>72062</v>
      </c>
      <c r="AN30" s="9">
        <v>79469</v>
      </c>
      <c r="AO30" s="9">
        <v>70183</v>
      </c>
      <c r="AP30" s="9">
        <v>62855</v>
      </c>
      <c r="AQ30" s="9">
        <v>52946</v>
      </c>
      <c r="AR30" s="9">
        <v>50531</v>
      </c>
      <c r="AS30" s="9">
        <v>52769</v>
      </c>
      <c r="AT30" s="9">
        <v>55297</v>
      </c>
      <c r="AU30" s="9">
        <v>48133</v>
      </c>
      <c r="AV30" s="9">
        <v>61115</v>
      </c>
      <c r="AW30" s="9">
        <v>62889</v>
      </c>
      <c r="AX30" s="9">
        <v>67890</v>
      </c>
      <c r="AY30" s="9">
        <v>73440</v>
      </c>
      <c r="AZ30" s="9">
        <v>72252</v>
      </c>
      <c r="BA30" s="9">
        <v>73452</v>
      </c>
      <c r="BB30" s="9">
        <v>75708</v>
      </c>
      <c r="BC30" s="9">
        <v>75820</v>
      </c>
      <c r="BD30" s="9">
        <v>73864</v>
      </c>
      <c r="BE30" s="9">
        <v>72662</v>
      </c>
      <c r="BF30" s="9">
        <v>76902</v>
      </c>
      <c r="BG30" s="9">
        <v>72840</v>
      </c>
      <c r="BH30" s="9">
        <v>73443</v>
      </c>
      <c r="BI30" s="9">
        <v>41605</v>
      </c>
      <c r="BJ30" s="9">
        <v>68641</v>
      </c>
      <c r="BK30" s="9">
        <v>61166</v>
      </c>
      <c r="BL30" s="9">
        <v>63183</v>
      </c>
      <c r="BM30" s="9">
        <v>62286</v>
      </c>
      <c r="BN30" s="9">
        <v>61380</v>
      </c>
      <c r="BO30" s="9">
        <v>57412</v>
      </c>
      <c r="BP30" s="9">
        <v>56258</v>
      </c>
      <c r="BQ30" s="9">
        <v>55421</v>
      </c>
      <c r="BR30" s="9">
        <v>52223</v>
      </c>
      <c r="BS30" s="9">
        <v>27338</v>
      </c>
      <c r="BT30" s="9">
        <v>50669</v>
      </c>
      <c r="BU30" s="9">
        <v>52593</v>
      </c>
      <c r="BV30" s="9">
        <v>56958</v>
      </c>
      <c r="BW30" s="9">
        <v>44704</v>
      </c>
      <c r="BX30" s="9">
        <v>73007</v>
      </c>
      <c r="BY30" s="9">
        <v>42059</v>
      </c>
      <c r="BZ30" s="9">
        <v>73926</v>
      </c>
      <c r="CA30" s="9">
        <v>60518</v>
      </c>
      <c r="CB30" s="9">
        <v>87463</v>
      </c>
      <c r="CC30" s="9">
        <v>78673</v>
      </c>
      <c r="CD30" s="9">
        <v>74389</v>
      </c>
      <c r="CE30" s="9">
        <v>70754</v>
      </c>
      <c r="CF30" s="9">
        <v>68656</v>
      </c>
      <c r="CG30" s="9">
        <v>35525</v>
      </c>
      <c r="CH30" s="9">
        <v>48582</v>
      </c>
      <c r="CI30" s="9">
        <v>43361</v>
      </c>
      <c r="CJ30" s="9">
        <v>45830</v>
      </c>
      <c r="CK30" s="9">
        <v>35813</v>
      </c>
      <c r="CL30" s="9">
        <v>34968</v>
      </c>
      <c r="CM30" s="9">
        <v>34279</v>
      </c>
      <c r="CN30" s="9">
        <v>23959</v>
      </c>
      <c r="CO30" s="9">
        <v>37336</v>
      </c>
      <c r="CP30" s="9">
        <v>30394</v>
      </c>
      <c r="CQ30" s="9">
        <v>33001</v>
      </c>
      <c r="CR30" s="9">
        <v>24851</v>
      </c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</row>
    <row r="31" spans="7:234" x14ac:dyDescent="0.2">
      <c r="G31" s="8" t="s">
        <v>2</v>
      </c>
      <c r="H31" s="8" t="s">
        <v>26</v>
      </c>
      <c r="I31" s="9">
        <v>54687</v>
      </c>
      <c r="J31" s="9">
        <v>42767</v>
      </c>
      <c r="K31" s="9">
        <v>55486</v>
      </c>
      <c r="L31" s="9">
        <v>39904</v>
      </c>
      <c r="M31" s="9">
        <v>50956</v>
      </c>
      <c r="N31" s="9">
        <v>37240</v>
      </c>
      <c r="O31" s="9">
        <v>49290</v>
      </c>
      <c r="P31" s="9">
        <v>35499</v>
      </c>
      <c r="Q31" s="9">
        <v>45523</v>
      </c>
      <c r="R31" s="9">
        <v>32465</v>
      </c>
      <c r="S31" s="9">
        <v>42607</v>
      </c>
      <c r="T31" s="9">
        <v>32787</v>
      </c>
      <c r="U31" s="9">
        <v>48783</v>
      </c>
      <c r="V31" s="9">
        <v>38816</v>
      </c>
      <c r="W31" s="9">
        <v>56099</v>
      </c>
      <c r="X31" s="9">
        <v>45179</v>
      </c>
      <c r="Y31" s="9">
        <v>64356</v>
      </c>
      <c r="Z31" s="9">
        <v>53389</v>
      </c>
      <c r="AA31" s="9">
        <v>72006</v>
      </c>
      <c r="AB31" s="9">
        <v>49909</v>
      </c>
      <c r="AC31" s="9">
        <v>62133</v>
      </c>
      <c r="AD31" s="9">
        <v>42630</v>
      </c>
      <c r="AE31" s="9">
        <v>53625</v>
      </c>
      <c r="AF31" s="9">
        <v>39278</v>
      </c>
      <c r="AG31" s="9">
        <v>50182</v>
      </c>
      <c r="AH31" s="9">
        <v>37974</v>
      </c>
      <c r="AI31" s="9">
        <v>51411</v>
      </c>
      <c r="AJ31" s="9">
        <v>39324</v>
      </c>
      <c r="AK31" s="9">
        <v>52702</v>
      </c>
      <c r="AL31" s="9">
        <v>38727</v>
      </c>
      <c r="AM31" s="9">
        <v>51435</v>
      </c>
      <c r="AN31" s="9">
        <v>41416</v>
      </c>
      <c r="AO31" s="9">
        <v>50711</v>
      </c>
      <c r="AP31" s="9">
        <v>36746</v>
      </c>
      <c r="AQ31" s="9">
        <v>50533</v>
      </c>
      <c r="AR31" s="9">
        <v>39943</v>
      </c>
      <c r="AS31" s="9">
        <v>52077</v>
      </c>
      <c r="AT31" s="9">
        <v>36263</v>
      </c>
      <c r="AU31" s="9">
        <v>47208</v>
      </c>
      <c r="AV31" s="9">
        <v>36834</v>
      </c>
      <c r="AW31" s="9">
        <v>47628</v>
      </c>
      <c r="AX31" s="9">
        <v>34825</v>
      </c>
      <c r="AY31" s="9">
        <v>43661</v>
      </c>
      <c r="AZ31" s="9">
        <v>31495</v>
      </c>
      <c r="BA31" s="9">
        <v>42030</v>
      </c>
      <c r="BB31" s="9">
        <v>31584</v>
      </c>
      <c r="BC31" s="9">
        <v>42046</v>
      </c>
      <c r="BD31" s="9">
        <v>32620</v>
      </c>
      <c r="BE31" s="9">
        <v>39966</v>
      </c>
      <c r="BF31" s="9">
        <v>33862</v>
      </c>
      <c r="BG31" s="9">
        <v>45176</v>
      </c>
      <c r="BH31" s="9">
        <v>34088</v>
      </c>
      <c r="BI31" s="9">
        <v>46748</v>
      </c>
      <c r="BJ31" s="9">
        <v>35466</v>
      </c>
      <c r="BK31" s="9">
        <v>46992</v>
      </c>
      <c r="BL31" s="9">
        <v>36011</v>
      </c>
      <c r="BM31" s="9">
        <v>46926</v>
      </c>
      <c r="BN31" s="9">
        <v>33377</v>
      </c>
      <c r="BO31" s="9">
        <v>41491</v>
      </c>
      <c r="BP31" s="9">
        <v>31457</v>
      </c>
      <c r="BQ31" s="9">
        <v>41392</v>
      </c>
      <c r="BR31" s="9">
        <v>31155</v>
      </c>
      <c r="BS31" s="9">
        <v>42948</v>
      </c>
      <c r="BT31" s="9">
        <v>31127</v>
      </c>
      <c r="BU31" s="9">
        <v>47237</v>
      </c>
      <c r="BV31" s="9">
        <v>36956</v>
      </c>
      <c r="BW31" s="9">
        <v>51704</v>
      </c>
      <c r="BX31" s="9">
        <v>40121</v>
      </c>
      <c r="BY31" s="9">
        <v>50773</v>
      </c>
      <c r="BZ31" s="9">
        <v>37522</v>
      </c>
      <c r="CA31" s="9">
        <v>56357</v>
      </c>
      <c r="CB31" s="9">
        <v>44773</v>
      </c>
      <c r="CC31" s="9">
        <v>61034</v>
      </c>
      <c r="CD31" s="9">
        <v>52593</v>
      </c>
      <c r="CE31" s="9">
        <v>49642</v>
      </c>
      <c r="CF31" s="9">
        <v>38595</v>
      </c>
      <c r="CG31" s="9">
        <v>49468</v>
      </c>
      <c r="CH31" s="9">
        <v>35972</v>
      </c>
      <c r="CI31" s="9">
        <v>45467</v>
      </c>
      <c r="CJ31" s="9">
        <v>34527</v>
      </c>
      <c r="CK31" s="9">
        <v>44593</v>
      </c>
      <c r="CL31" s="9">
        <v>32862</v>
      </c>
      <c r="CM31" s="9">
        <v>47929</v>
      </c>
      <c r="CN31" s="9">
        <v>33342</v>
      </c>
      <c r="CO31" s="9">
        <v>41975</v>
      </c>
      <c r="CP31" s="9">
        <v>29997</v>
      </c>
      <c r="CQ31" s="9">
        <v>39015</v>
      </c>
      <c r="CR31" s="9">
        <v>20184</v>
      </c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9"/>
    </row>
    <row r="32" spans="7:234" x14ac:dyDescent="0.2">
      <c r="G32" s="8" t="s">
        <v>5</v>
      </c>
      <c r="H32" s="8" t="s">
        <v>26</v>
      </c>
      <c r="I32" s="9">
        <v>685082</v>
      </c>
      <c r="J32" s="9">
        <v>519077</v>
      </c>
      <c r="K32" s="9">
        <v>582352</v>
      </c>
      <c r="L32" s="9">
        <v>721507</v>
      </c>
      <c r="M32" s="9">
        <v>669579</v>
      </c>
      <c r="N32" s="9">
        <v>672089</v>
      </c>
      <c r="O32" s="9">
        <v>704701</v>
      </c>
      <c r="P32" s="9">
        <v>731672</v>
      </c>
      <c r="Q32" s="9">
        <v>603433</v>
      </c>
      <c r="R32" s="9">
        <v>645584</v>
      </c>
      <c r="S32" s="9">
        <v>697679</v>
      </c>
      <c r="T32" s="9">
        <v>820376</v>
      </c>
      <c r="U32" s="9">
        <v>526256</v>
      </c>
      <c r="V32" s="9">
        <v>875188</v>
      </c>
      <c r="W32" s="9">
        <v>778346</v>
      </c>
      <c r="X32" s="9">
        <v>765686</v>
      </c>
      <c r="Y32" s="9">
        <v>820559</v>
      </c>
      <c r="Z32" s="9">
        <v>641799</v>
      </c>
      <c r="AA32" s="9">
        <v>927098</v>
      </c>
      <c r="AB32" s="9">
        <v>680661</v>
      </c>
      <c r="AC32" s="9">
        <v>647612</v>
      </c>
      <c r="AD32" s="9">
        <v>683274</v>
      </c>
      <c r="AE32" s="9">
        <v>776782</v>
      </c>
      <c r="AF32" s="9">
        <v>754381</v>
      </c>
      <c r="AG32" s="9">
        <v>708323</v>
      </c>
      <c r="AH32" s="9">
        <v>816252</v>
      </c>
      <c r="AI32" s="9">
        <v>716769</v>
      </c>
      <c r="AJ32" s="9">
        <v>603837</v>
      </c>
      <c r="AK32" s="9">
        <v>612796</v>
      </c>
      <c r="AL32" s="9">
        <v>695132</v>
      </c>
      <c r="AM32" s="9">
        <v>553037</v>
      </c>
      <c r="AN32" s="9">
        <v>632010</v>
      </c>
      <c r="AO32" s="9">
        <v>626632</v>
      </c>
      <c r="AP32" s="9">
        <v>682540</v>
      </c>
      <c r="AQ32" s="9">
        <v>605465</v>
      </c>
      <c r="AR32" s="9">
        <v>756730</v>
      </c>
      <c r="AS32" s="9">
        <v>612823</v>
      </c>
      <c r="AT32" s="9">
        <v>474698</v>
      </c>
      <c r="AU32" s="9">
        <v>659343</v>
      </c>
      <c r="AV32" s="9">
        <v>710070</v>
      </c>
      <c r="AW32" s="9">
        <v>472287</v>
      </c>
      <c r="AX32" s="9">
        <v>719897</v>
      </c>
      <c r="AY32" s="9">
        <v>691793</v>
      </c>
      <c r="AZ32" s="9">
        <v>661733</v>
      </c>
      <c r="BA32" s="9">
        <v>691434</v>
      </c>
      <c r="BB32" s="9">
        <v>673910</v>
      </c>
      <c r="BC32" s="9">
        <v>718859</v>
      </c>
      <c r="BD32" s="9">
        <v>705243</v>
      </c>
      <c r="BE32" s="9">
        <v>684092</v>
      </c>
      <c r="BF32" s="9">
        <v>775989</v>
      </c>
      <c r="BG32" s="9">
        <v>807752</v>
      </c>
      <c r="BH32" s="9">
        <v>767417</v>
      </c>
      <c r="BI32" s="9">
        <v>628806</v>
      </c>
      <c r="BJ32" s="9">
        <v>533309</v>
      </c>
      <c r="BK32" s="9">
        <v>659774</v>
      </c>
      <c r="BL32" s="9">
        <v>753236</v>
      </c>
      <c r="BM32" s="9">
        <v>747567</v>
      </c>
      <c r="BN32" s="9">
        <v>700420</v>
      </c>
      <c r="BO32" s="9">
        <v>780005</v>
      </c>
      <c r="BP32" s="9">
        <v>695833</v>
      </c>
      <c r="BQ32" s="9">
        <v>807569</v>
      </c>
      <c r="BR32" s="9">
        <v>750462</v>
      </c>
      <c r="BS32" s="9">
        <v>841176</v>
      </c>
      <c r="BT32" s="9">
        <v>863296</v>
      </c>
      <c r="BU32" s="9">
        <v>895600</v>
      </c>
      <c r="BV32" s="9">
        <v>724531</v>
      </c>
      <c r="BW32" s="9">
        <v>1010460</v>
      </c>
      <c r="BX32" s="9">
        <v>881237</v>
      </c>
      <c r="BY32" s="9">
        <v>966677</v>
      </c>
      <c r="BZ32" s="9">
        <v>976480</v>
      </c>
      <c r="CA32" s="9">
        <v>1107735</v>
      </c>
      <c r="CB32" s="9">
        <v>928121</v>
      </c>
      <c r="CC32" s="9">
        <v>1034939</v>
      </c>
      <c r="CD32" s="9">
        <v>822391</v>
      </c>
      <c r="CE32" s="9">
        <v>640121</v>
      </c>
      <c r="CF32" s="9">
        <v>423964</v>
      </c>
      <c r="CG32" s="9">
        <v>982597</v>
      </c>
      <c r="CH32" s="9">
        <v>565823</v>
      </c>
      <c r="CI32" s="9">
        <v>752883</v>
      </c>
      <c r="CJ32" s="9">
        <v>684252</v>
      </c>
      <c r="CK32" s="9">
        <v>1069740</v>
      </c>
      <c r="CL32" s="9">
        <v>756976</v>
      </c>
      <c r="CM32" s="9">
        <v>871915</v>
      </c>
      <c r="CN32" s="9">
        <v>720778</v>
      </c>
      <c r="CO32" s="9">
        <v>815198</v>
      </c>
      <c r="CP32" s="9">
        <v>799042</v>
      </c>
      <c r="CQ32" s="9">
        <v>806295</v>
      </c>
      <c r="CR32" s="9">
        <v>522443</v>
      </c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</row>
    <row r="33" spans="7:199" x14ac:dyDescent="0.2">
      <c r="G33" s="8" t="s">
        <v>7</v>
      </c>
      <c r="H33" s="8" t="s">
        <v>26</v>
      </c>
      <c r="I33" s="9">
        <v>74691</v>
      </c>
      <c r="J33" s="9">
        <v>75415</v>
      </c>
      <c r="K33" s="9">
        <v>72476</v>
      </c>
      <c r="L33" s="9">
        <v>72014</v>
      </c>
      <c r="M33" s="9">
        <v>69035</v>
      </c>
      <c r="N33" s="9">
        <v>70692</v>
      </c>
      <c r="O33" s="9">
        <v>44806</v>
      </c>
      <c r="P33" s="9">
        <v>66064</v>
      </c>
      <c r="Q33" s="9">
        <v>68239</v>
      </c>
      <c r="R33" s="9">
        <v>75994</v>
      </c>
      <c r="S33" s="9">
        <v>82380</v>
      </c>
      <c r="T33" s="9">
        <v>86972</v>
      </c>
      <c r="U33" s="9">
        <v>92259</v>
      </c>
      <c r="V33" s="9">
        <v>99599</v>
      </c>
      <c r="W33" s="9">
        <v>113563</v>
      </c>
      <c r="X33" s="9">
        <v>116883</v>
      </c>
      <c r="Y33" s="9">
        <v>117072</v>
      </c>
      <c r="Z33" s="9">
        <v>113882</v>
      </c>
      <c r="AA33" s="9">
        <v>107765</v>
      </c>
      <c r="AB33" s="9">
        <v>103663</v>
      </c>
      <c r="AC33" s="9">
        <v>99040</v>
      </c>
      <c r="AD33" s="9">
        <v>80247</v>
      </c>
      <c r="AE33" s="9">
        <v>91530</v>
      </c>
      <c r="AF33" s="9">
        <v>72228</v>
      </c>
      <c r="AG33" s="9">
        <v>83095</v>
      </c>
      <c r="AH33" s="9">
        <v>58306</v>
      </c>
      <c r="AI33" s="9">
        <v>76937</v>
      </c>
      <c r="AJ33" s="9">
        <v>72485</v>
      </c>
      <c r="AK33" s="9">
        <v>78443</v>
      </c>
      <c r="AL33" s="9">
        <v>78321</v>
      </c>
      <c r="AM33" s="9">
        <v>73376</v>
      </c>
      <c r="AN33" s="9">
        <v>75030</v>
      </c>
      <c r="AO33" s="9">
        <v>74094</v>
      </c>
      <c r="AP33" s="9">
        <v>71068</v>
      </c>
      <c r="AQ33" s="9">
        <v>70812</v>
      </c>
      <c r="AR33" s="9">
        <v>73329</v>
      </c>
      <c r="AS33" s="9">
        <v>81775</v>
      </c>
      <c r="AT33" s="9">
        <v>75327</v>
      </c>
      <c r="AU33" s="9">
        <v>70543</v>
      </c>
      <c r="AV33" s="9">
        <v>73750</v>
      </c>
      <c r="AW33" s="9">
        <v>76532</v>
      </c>
      <c r="AX33" s="9">
        <v>76370</v>
      </c>
      <c r="AY33" s="9">
        <v>77619</v>
      </c>
      <c r="AZ33" s="9">
        <v>76816</v>
      </c>
      <c r="BA33" s="9">
        <v>75012</v>
      </c>
      <c r="BB33" s="9">
        <v>77629</v>
      </c>
      <c r="BC33" s="9">
        <v>76718</v>
      </c>
      <c r="BD33" s="9">
        <v>74533</v>
      </c>
      <c r="BE33" s="9">
        <v>75498</v>
      </c>
      <c r="BF33" s="9">
        <v>78413</v>
      </c>
      <c r="BG33" s="9">
        <v>76569</v>
      </c>
      <c r="BH33" s="9">
        <v>75418</v>
      </c>
      <c r="BI33" s="9">
        <v>69711</v>
      </c>
      <c r="BJ33" s="9">
        <v>72380</v>
      </c>
      <c r="BK33" s="9">
        <v>67529</v>
      </c>
      <c r="BL33" s="9">
        <v>71702</v>
      </c>
      <c r="BM33" s="9">
        <v>63273</v>
      </c>
      <c r="BN33" s="9">
        <v>70391</v>
      </c>
      <c r="BO33" s="9">
        <v>67261</v>
      </c>
      <c r="BP33" s="9">
        <v>68048</v>
      </c>
      <c r="BQ33" s="9">
        <v>68333</v>
      </c>
      <c r="BR33" s="9">
        <v>64243</v>
      </c>
      <c r="BS33" s="9">
        <v>64264</v>
      </c>
      <c r="BT33" s="9">
        <v>80203</v>
      </c>
      <c r="BU33" s="9">
        <v>88228</v>
      </c>
      <c r="BV33" s="9">
        <v>91017</v>
      </c>
      <c r="BW33" s="9">
        <v>106596</v>
      </c>
      <c r="BX33" s="9">
        <v>118978</v>
      </c>
      <c r="BY33" s="9">
        <v>127780</v>
      </c>
      <c r="BZ33" s="9">
        <v>127665</v>
      </c>
      <c r="CA33" s="9">
        <v>83027</v>
      </c>
      <c r="CB33" s="9">
        <v>97886</v>
      </c>
      <c r="CC33" s="9">
        <v>98491</v>
      </c>
      <c r="CD33" s="9">
        <v>101141</v>
      </c>
      <c r="CE33" s="9">
        <v>92723</v>
      </c>
      <c r="CF33" s="9">
        <v>91641</v>
      </c>
      <c r="CG33" s="9">
        <v>70167</v>
      </c>
      <c r="CH33" s="9">
        <v>76152</v>
      </c>
      <c r="CI33" s="9">
        <v>73544</v>
      </c>
      <c r="CJ33" s="9">
        <v>67915</v>
      </c>
      <c r="CK33" s="9">
        <v>74057</v>
      </c>
      <c r="CL33" s="9">
        <v>63813</v>
      </c>
      <c r="CM33" s="9">
        <v>70004</v>
      </c>
      <c r="CN33" s="9">
        <v>70332</v>
      </c>
      <c r="CO33" s="9">
        <v>65582</v>
      </c>
      <c r="CP33" s="9">
        <v>69208</v>
      </c>
      <c r="CQ33" s="9">
        <v>66778</v>
      </c>
      <c r="CR33" s="9">
        <v>46646</v>
      </c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</row>
    <row r="34" spans="7:199" x14ac:dyDescent="0.2">
      <c r="G34" s="8" t="s">
        <v>9</v>
      </c>
      <c r="H34" s="8" t="s">
        <v>26</v>
      </c>
      <c r="I34" s="9">
        <v>20472</v>
      </c>
      <c r="J34" s="9">
        <v>26330</v>
      </c>
      <c r="K34" s="9">
        <v>19184</v>
      </c>
      <c r="L34" s="9">
        <v>24972</v>
      </c>
      <c r="M34" s="9">
        <v>18646</v>
      </c>
      <c r="N34" s="9">
        <v>24235</v>
      </c>
      <c r="O34" s="9">
        <v>18966</v>
      </c>
      <c r="P34" s="9">
        <v>25801</v>
      </c>
      <c r="Q34" s="9">
        <v>19155</v>
      </c>
      <c r="R34" s="9">
        <v>25863</v>
      </c>
      <c r="S34" s="9">
        <v>19317</v>
      </c>
      <c r="T34" s="9">
        <v>26366</v>
      </c>
      <c r="U34" s="9">
        <v>18557</v>
      </c>
      <c r="V34" s="9">
        <v>24887</v>
      </c>
      <c r="W34" s="9">
        <v>18936</v>
      </c>
      <c r="X34" s="9">
        <v>25707</v>
      </c>
      <c r="Y34" s="9">
        <v>21658</v>
      </c>
      <c r="Z34" s="9">
        <v>28657</v>
      </c>
      <c r="AA34" s="9">
        <v>19607</v>
      </c>
      <c r="AB34" s="9">
        <v>24150</v>
      </c>
      <c r="AC34" s="9">
        <v>18127</v>
      </c>
      <c r="AD34" s="9">
        <v>23206</v>
      </c>
      <c r="AE34" s="9">
        <v>16041</v>
      </c>
      <c r="AF34" s="9">
        <v>20479</v>
      </c>
      <c r="AG34" s="9">
        <v>15250</v>
      </c>
      <c r="AH34" s="9">
        <v>20812</v>
      </c>
      <c r="AI34" s="9">
        <v>16352</v>
      </c>
      <c r="AJ34" s="9">
        <v>21028</v>
      </c>
      <c r="AK34" s="9">
        <v>15321</v>
      </c>
      <c r="AL34" s="9">
        <v>19873</v>
      </c>
      <c r="AM34" s="9">
        <v>13827</v>
      </c>
      <c r="AN34" s="9">
        <v>17513</v>
      </c>
      <c r="AO34" s="9">
        <v>13822</v>
      </c>
      <c r="AP34" s="9">
        <v>17796</v>
      </c>
      <c r="AQ34" s="9">
        <v>13145</v>
      </c>
      <c r="AR34" s="9">
        <v>17906</v>
      </c>
      <c r="AS34" s="9">
        <v>13507</v>
      </c>
      <c r="AT34" s="9">
        <v>18907</v>
      </c>
      <c r="AU34" s="9">
        <v>14148</v>
      </c>
      <c r="AV34" s="9">
        <v>19092</v>
      </c>
      <c r="AW34" s="9">
        <v>14391</v>
      </c>
      <c r="AX34" s="9">
        <v>20431</v>
      </c>
      <c r="AY34" s="9">
        <v>16323</v>
      </c>
      <c r="AZ34" s="9">
        <v>21571</v>
      </c>
      <c r="BA34" s="9">
        <v>16450</v>
      </c>
      <c r="BB34" s="9">
        <v>21512</v>
      </c>
      <c r="BC34" s="9">
        <v>16406</v>
      </c>
      <c r="BD34" s="9">
        <v>21310</v>
      </c>
      <c r="BE34" s="9">
        <v>16321</v>
      </c>
      <c r="BF34" s="9">
        <v>21326</v>
      </c>
      <c r="BG34" s="9">
        <v>16180</v>
      </c>
      <c r="BH34" s="9">
        <v>21669</v>
      </c>
      <c r="BI34" s="9">
        <v>15765</v>
      </c>
      <c r="BJ34" s="9">
        <v>20703</v>
      </c>
      <c r="BK34" s="9">
        <v>15736</v>
      </c>
      <c r="BL34" s="9">
        <v>22208</v>
      </c>
      <c r="BM34" s="9">
        <v>18124</v>
      </c>
      <c r="BN34" s="9">
        <v>23248</v>
      </c>
      <c r="BO34" s="9">
        <v>17188</v>
      </c>
      <c r="BP34" s="9">
        <v>23011</v>
      </c>
      <c r="BQ34" s="9">
        <v>17237</v>
      </c>
      <c r="BR34" s="9">
        <v>23739</v>
      </c>
      <c r="BS34" s="9">
        <v>18058</v>
      </c>
      <c r="BT34" s="9">
        <v>23406</v>
      </c>
      <c r="BU34" s="9">
        <v>16996</v>
      </c>
      <c r="BV34" s="9">
        <v>23794</v>
      </c>
      <c r="BW34" s="9">
        <v>17027</v>
      </c>
      <c r="BX34" s="9">
        <v>24375</v>
      </c>
      <c r="BY34" s="9">
        <v>20750</v>
      </c>
      <c r="BZ34" s="9">
        <v>28345</v>
      </c>
      <c r="CA34" s="9">
        <v>20777</v>
      </c>
      <c r="CB34" s="9">
        <v>27390</v>
      </c>
      <c r="CC34" s="9">
        <v>16723</v>
      </c>
      <c r="CD34" s="9">
        <v>22643</v>
      </c>
      <c r="CE34" s="9">
        <v>17182</v>
      </c>
      <c r="CF34" s="9">
        <v>20883</v>
      </c>
      <c r="CG34" s="9">
        <v>14244</v>
      </c>
      <c r="CH34" s="9">
        <v>16944</v>
      </c>
      <c r="CI34" s="9">
        <v>14423</v>
      </c>
      <c r="CJ34" s="9">
        <v>19157</v>
      </c>
      <c r="CK34" s="9">
        <v>13429</v>
      </c>
      <c r="CL34" s="9">
        <v>15683</v>
      </c>
      <c r="CM34" s="9">
        <v>13599</v>
      </c>
      <c r="CN34" s="9">
        <v>16482</v>
      </c>
      <c r="CO34" s="9">
        <v>12211</v>
      </c>
      <c r="CP34" s="9">
        <v>17147</v>
      </c>
      <c r="CQ34" s="9">
        <v>12277</v>
      </c>
      <c r="CR34" s="9">
        <v>8420</v>
      </c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</row>
    <row r="35" spans="7:199" x14ac:dyDescent="0.2">
      <c r="G35" s="8" t="s">
        <v>10</v>
      </c>
      <c r="H35" s="8" t="s">
        <v>26</v>
      </c>
      <c r="I35" s="9">
        <v>301674</v>
      </c>
      <c r="J35" s="9">
        <v>406013</v>
      </c>
      <c r="K35" s="9">
        <v>439544</v>
      </c>
      <c r="L35" s="9">
        <v>408062</v>
      </c>
      <c r="M35" s="9">
        <v>490692</v>
      </c>
      <c r="N35" s="9">
        <v>360362</v>
      </c>
      <c r="O35" s="9">
        <v>314817</v>
      </c>
      <c r="P35" s="9">
        <v>320333</v>
      </c>
      <c r="Q35" s="9">
        <v>280467</v>
      </c>
      <c r="R35" s="9">
        <v>246422</v>
      </c>
      <c r="S35" s="9">
        <v>255306</v>
      </c>
      <c r="T35" s="9">
        <v>277536</v>
      </c>
      <c r="U35" s="9">
        <v>358581</v>
      </c>
      <c r="V35" s="9">
        <v>304627</v>
      </c>
      <c r="W35" s="9">
        <v>432159</v>
      </c>
      <c r="X35" s="9">
        <v>335805</v>
      </c>
      <c r="Y35" s="9">
        <v>438492</v>
      </c>
      <c r="Z35" s="9">
        <v>596861</v>
      </c>
      <c r="AA35" s="9">
        <v>428639</v>
      </c>
      <c r="AB35" s="9">
        <v>404037</v>
      </c>
      <c r="AC35" s="9">
        <v>464608</v>
      </c>
      <c r="AD35" s="9">
        <v>379695</v>
      </c>
      <c r="AE35" s="9">
        <v>357359</v>
      </c>
      <c r="AF35" s="9">
        <v>343565</v>
      </c>
      <c r="AG35" s="9">
        <v>318410</v>
      </c>
      <c r="AH35" s="9">
        <v>281681</v>
      </c>
      <c r="AI35" s="9">
        <v>268858</v>
      </c>
      <c r="AJ35" s="9">
        <v>270939</v>
      </c>
      <c r="AK35" s="9">
        <v>145910</v>
      </c>
      <c r="AL35" s="9">
        <v>224419</v>
      </c>
      <c r="AM35" s="9">
        <v>346055</v>
      </c>
      <c r="AN35" s="9">
        <v>262362</v>
      </c>
      <c r="AO35" s="9">
        <v>306113</v>
      </c>
      <c r="AP35" s="9">
        <v>271894</v>
      </c>
      <c r="AQ35" s="9">
        <v>212896</v>
      </c>
      <c r="AR35" s="9">
        <v>289616</v>
      </c>
      <c r="AS35" s="9">
        <v>257654</v>
      </c>
      <c r="AT35" s="9">
        <v>250617</v>
      </c>
      <c r="AU35" s="9">
        <v>281859</v>
      </c>
      <c r="AV35" s="9">
        <v>293539</v>
      </c>
      <c r="AW35" s="9">
        <v>222078</v>
      </c>
      <c r="AX35" s="9">
        <v>177009</v>
      </c>
      <c r="AY35" s="9">
        <v>266646</v>
      </c>
      <c r="AZ35" s="9">
        <v>339293</v>
      </c>
      <c r="BA35" s="9">
        <v>261848</v>
      </c>
      <c r="BB35" s="9">
        <v>305819</v>
      </c>
      <c r="BC35" s="9">
        <v>265725</v>
      </c>
      <c r="BD35" s="9">
        <v>234169</v>
      </c>
      <c r="BE35" s="9">
        <v>331844</v>
      </c>
      <c r="BF35" s="9">
        <v>303271</v>
      </c>
      <c r="BG35" s="9">
        <v>266557</v>
      </c>
      <c r="BH35" s="9">
        <v>264797</v>
      </c>
      <c r="BI35" s="9">
        <v>260241</v>
      </c>
      <c r="BJ35" s="9">
        <v>299897</v>
      </c>
      <c r="BK35" s="9">
        <v>331230</v>
      </c>
      <c r="BL35" s="9">
        <v>301212</v>
      </c>
      <c r="BM35" s="9">
        <v>199186</v>
      </c>
      <c r="BN35" s="9">
        <v>245006</v>
      </c>
      <c r="BO35" s="9">
        <v>232821</v>
      </c>
      <c r="BP35" s="9">
        <v>240225</v>
      </c>
      <c r="BQ35" s="9">
        <v>232542</v>
      </c>
      <c r="BR35" s="9">
        <v>236780</v>
      </c>
      <c r="BS35" s="9">
        <v>245866</v>
      </c>
      <c r="BT35" s="9">
        <v>261662</v>
      </c>
      <c r="BU35" s="9">
        <v>261921</v>
      </c>
      <c r="BV35" s="9">
        <v>438069</v>
      </c>
      <c r="BW35" s="9">
        <v>278981</v>
      </c>
      <c r="BX35" s="9">
        <v>300601</v>
      </c>
      <c r="BY35" s="9">
        <v>421845</v>
      </c>
      <c r="BZ35" s="9">
        <v>466410</v>
      </c>
      <c r="CA35" s="9">
        <v>525877</v>
      </c>
      <c r="CB35" s="9">
        <v>439134</v>
      </c>
      <c r="CC35" s="9">
        <v>398036</v>
      </c>
      <c r="CD35" s="9">
        <v>438631</v>
      </c>
      <c r="CE35" s="9">
        <v>440462</v>
      </c>
      <c r="CF35" s="9">
        <v>437482</v>
      </c>
      <c r="CG35" s="9">
        <v>326237</v>
      </c>
      <c r="CH35" s="9">
        <v>365311</v>
      </c>
      <c r="CI35" s="9">
        <v>309192</v>
      </c>
      <c r="CJ35" s="9">
        <v>311037</v>
      </c>
      <c r="CK35" s="9">
        <v>295851</v>
      </c>
      <c r="CL35" s="9">
        <v>289604</v>
      </c>
      <c r="CM35" s="9">
        <v>296329</v>
      </c>
      <c r="CN35" s="9">
        <v>293843</v>
      </c>
      <c r="CO35" s="9">
        <v>290075</v>
      </c>
      <c r="CP35" s="9">
        <v>290366</v>
      </c>
      <c r="CQ35" s="9">
        <v>198879</v>
      </c>
      <c r="CR35" s="9">
        <v>143170</v>
      </c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</row>
    <row r="36" spans="7:199" x14ac:dyDescent="0.2">
      <c r="G36" s="8" t="s">
        <v>14</v>
      </c>
      <c r="H36" s="8" t="s">
        <v>26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>
        <v>1367</v>
      </c>
      <c r="AK36" s="9">
        <v>2790</v>
      </c>
      <c r="AL36" s="9">
        <v>3333</v>
      </c>
      <c r="AM36" s="9">
        <v>3119</v>
      </c>
      <c r="AN36" s="9">
        <v>3289</v>
      </c>
      <c r="AO36" s="9">
        <v>3017</v>
      </c>
      <c r="AP36" s="9">
        <v>4388</v>
      </c>
      <c r="AQ36" s="9">
        <v>2095</v>
      </c>
      <c r="AR36" s="9">
        <v>5748</v>
      </c>
      <c r="AS36" s="9">
        <v>3578</v>
      </c>
      <c r="AT36" s="9"/>
      <c r="AU36" s="9">
        <v>3528</v>
      </c>
      <c r="AV36" s="9">
        <v>3127</v>
      </c>
      <c r="AW36" s="9"/>
      <c r="AX36" s="9">
        <v>3088</v>
      </c>
      <c r="AY36" s="9">
        <v>5879</v>
      </c>
      <c r="AZ36" s="9"/>
      <c r="BA36" s="9">
        <v>4432</v>
      </c>
      <c r="BB36" s="9">
        <v>7496</v>
      </c>
      <c r="BC36" s="9">
        <v>10100</v>
      </c>
      <c r="BD36" s="9">
        <v>6630</v>
      </c>
      <c r="BE36" s="9">
        <v>3396</v>
      </c>
      <c r="BF36" s="9"/>
      <c r="BG36" s="9"/>
      <c r="BH36" s="9">
        <v>8162</v>
      </c>
      <c r="BI36" s="9">
        <v>7731</v>
      </c>
      <c r="BJ36" s="9">
        <v>8982</v>
      </c>
      <c r="BK36" s="9">
        <v>15269</v>
      </c>
      <c r="BL36" s="9">
        <v>8129</v>
      </c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>
        <v>5928</v>
      </c>
      <c r="BX36" s="9">
        <v>12648</v>
      </c>
      <c r="BY36" s="9">
        <v>5880</v>
      </c>
      <c r="BZ36" s="9"/>
      <c r="CA36" s="9"/>
      <c r="CB36" s="9"/>
      <c r="CC36" s="9"/>
      <c r="CD36" s="9">
        <v>6528</v>
      </c>
      <c r="CE36" s="9">
        <v>3319</v>
      </c>
      <c r="CF36" s="9">
        <v>5166</v>
      </c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</row>
    <row r="37" spans="7:199" x14ac:dyDescent="0.2">
      <c r="G37" s="8" t="s">
        <v>15</v>
      </c>
      <c r="H37" s="8" t="s">
        <v>26</v>
      </c>
      <c r="I37" s="9">
        <v>1858557</v>
      </c>
      <c r="J37" s="9">
        <v>1594975</v>
      </c>
      <c r="K37" s="9">
        <v>1620978</v>
      </c>
      <c r="L37" s="9">
        <v>1384482</v>
      </c>
      <c r="M37" s="9">
        <v>1642804</v>
      </c>
      <c r="N37" s="9">
        <v>1602501</v>
      </c>
      <c r="O37" s="9">
        <v>1470613</v>
      </c>
      <c r="P37" s="9">
        <v>1555177</v>
      </c>
      <c r="Q37" s="9">
        <v>1756592</v>
      </c>
      <c r="R37" s="9">
        <v>1781072</v>
      </c>
      <c r="S37" s="9">
        <v>1848136</v>
      </c>
      <c r="T37" s="9">
        <v>1503668</v>
      </c>
      <c r="U37" s="9">
        <v>2019409</v>
      </c>
      <c r="V37" s="9">
        <v>1790816</v>
      </c>
      <c r="W37" s="9">
        <v>2006527</v>
      </c>
      <c r="X37" s="9">
        <v>2007637</v>
      </c>
      <c r="Y37" s="9">
        <v>1712896</v>
      </c>
      <c r="Z37" s="9">
        <v>1848622</v>
      </c>
      <c r="AA37" s="9">
        <v>1876971</v>
      </c>
      <c r="AB37" s="9">
        <v>1659344</v>
      </c>
      <c r="AC37" s="9">
        <v>1755533</v>
      </c>
      <c r="AD37" s="9">
        <v>1478014</v>
      </c>
      <c r="AE37" s="9">
        <v>1736517</v>
      </c>
      <c r="AF37" s="9">
        <v>1628508</v>
      </c>
      <c r="AG37" s="9">
        <v>1667948</v>
      </c>
      <c r="AH37" s="9">
        <v>1668067</v>
      </c>
      <c r="AI37" s="9">
        <v>1679632</v>
      </c>
      <c r="AJ37" s="9">
        <v>1670545</v>
      </c>
      <c r="AK37" s="9">
        <v>1835668</v>
      </c>
      <c r="AL37" s="9">
        <v>1503287</v>
      </c>
      <c r="AM37" s="9">
        <v>1311245</v>
      </c>
      <c r="AN37" s="9">
        <v>1622278</v>
      </c>
      <c r="AO37" s="9">
        <v>1609829</v>
      </c>
      <c r="AP37" s="9">
        <v>1583307</v>
      </c>
      <c r="AQ37" s="9">
        <v>1664542</v>
      </c>
      <c r="AR37" s="9">
        <v>1516756</v>
      </c>
      <c r="AS37" s="9">
        <v>1769191</v>
      </c>
      <c r="AT37" s="9">
        <v>1735362</v>
      </c>
      <c r="AU37" s="9">
        <v>1830960</v>
      </c>
      <c r="AV37" s="9">
        <v>1717841</v>
      </c>
      <c r="AW37" s="9">
        <v>2165888</v>
      </c>
      <c r="AX37" s="9">
        <v>1711559</v>
      </c>
      <c r="AY37" s="9">
        <v>1856102</v>
      </c>
      <c r="AZ37" s="9">
        <v>1913764</v>
      </c>
      <c r="BA37" s="9">
        <v>2037661</v>
      </c>
      <c r="BB37" s="9">
        <v>1682305</v>
      </c>
      <c r="BC37" s="9">
        <v>1878987</v>
      </c>
      <c r="BD37" s="9">
        <v>1747274</v>
      </c>
      <c r="BE37" s="9">
        <v>1876075</v>
      </c>
      <c r="BF37" s="9">
        <v>1772252</v>
      </c>
      <c r="BG37" s="9">
        <v>1765821</v>
      </c>
      <c r="BH37" s="9">
        <v>1878527</v>
      </c>
      <c r="BI37" s="9">
        <v>2051589</v>
      </c>
      <c r="BJ37" s="9">
        <v>2113100</v>
      </c>
      <c r="BK37" s="9">
        <v>2065543</v>
      </c>
      <c r="BL37" s="9">
        <v>1828049</v>
      </c>
      <c r="BM37" s="9">
        <v>1942549</v>
      </c>
      <c r="BN37" s="9">
        <v>1932451</v>
      </c>
      <c r="BO37" s="9">
        <v>1782402</v>
      </c>
      <c r="BP37" s="9">
        <v>1893302</v>
      </c>
      <c r="BQ37" s="9">
        <v>1704892</v>
      </c>
      <c r="BR37" s="9">
        <v>1833704</v>
      </c>
      <c r="BS37" s="9">
        <v>1754547</v>
      </c>
      <c r="BT37" s="9">
        <v>1817336</v>
      </c>
      <c r="BU37" s="9">
        <v>1978389</v>
      </c>
      <c r="BV37" s="9">
        <v>1862728</v>
      </c>
      <c r="BW37" s="9">
        <v>1891219</v>
      </c>
      <c r="BX37" s="9">
        <v>2272705</v>
      </c>
      <c r="BY37" s="9">
        <v>2452318</v>
      </c>
      <c r="BZ37" s="9">
        <v>2384440</v>
      </c>
      <c r="CA37" s="9">
        <v>2274110</v>
      </c>
      <c r="CB37" s="9">
        <v>2421074</v>
      </c>
      <c r="CC37" s="9">
        <v>2372320</v>
      </c>
      <c r="CD37" s="9">
        <v>2208741</v>
      </c>
      <c r="CE37" s="9">
        <v>2392870</v>
      </c>
      <c r="CF37" s="9">
        <v>2502874</v>
      </c>
      <c r="CG37" s="9">
        <v>1944273</v>
      </c>
      <c r="CH37" s="9">
        <v>2279521</v>
      </c>
      <c r="CI37" s="9">
        <v>1999707</v>
      </c>
      <c r="CJ37" s="9">
        <v>1911286</v>
      </c>
      <c r="CK37" s="9">
        <v>1305510</v>
      </c>
      <c r="CL37" s="9">
        <v>1737360</v>
      </c>
      <c r="CM37" s="9">
        <v>1887930</v>
      </c>
      <c r="CN37" s="9">
        <v>1882887</v>
      </c>
      <c r="CO37" s="9">
        <v>1827329</v>
      </c>
      <c r="CP37" s="9">
        <v>1860952</v>
      </c>
      <c r="CQ37" s="9">
        <v>1930335</v>
      </c>
      <c r="CR37" s="9">
        <v>1138366</v>
      </c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</row>
    <row r="38" spans="7:199" x14ac:dyDescent="0.2">
      <c r="G38" s="8" t="s">
        <v>16</v>
      </c>
      <c r="H38" s="8" t="s">
        <v>26</v>
      </c>
      <c r="I38" s="9">
        <v>707731</v>
      </c>
      <c r="J38" s="9">
        <v>643535</v>
      </c>
      <c r="K38" s="9">
        <v>634018</v>
      </c>
      <c r="L38" s="9">
        <v>689742</v>
      </c>
      <c r="M38" s="9">
        <v>682334</v>
      </c>
      <c r="N38" s="9">
        <v>671156</v>
      </c>
      <c r="O38" s="9">
        <v>667535</v>
      </c>
      <c r="P38" s="9">
        <v>680362</v>
      </c>
      <c r="Q38" s="9">
        <v>702725</v>
      </c>
      <c r="R38" s="9">
        <v>723754</v>
      </c>
      <c r="S38" s="9">
        <v>707662</v>
      </c>
      <c r="T38" s="9">
        <v>781776</v>
      </c>
      <c r="U38" s="9">
        <v>821102</v>
      </c>
      <c r="V38" s="9">
        <v>849983</v>
      </c>
      <c r="W38" s="9">
        <v>909093</v>
      </c>
      <c r="X38" s="9">
        <v>978314</v>
      </c>
      <c r="Y38" s="9">
        <v>1087420</v>
      </c>
      <c r="Z38" s="9">
        <v>1009295</v>
      </c>
      <c r="AA38" s="9">
        <v>931212</v>
      </c>
      <c r="AB38" s="9">
        <v>853166</v>
      </c>
      <c r="AC38" s="9">
        <v>825708</v>
      </c>
      <c r="AD38" s="9">
        <v>883519</v>
      </c>
      <c r="AE38" s="9">
        <v>803162</v>
      </c>
      <c r="AF38" s="9">
        <v>745539</v>
      </c>
      <c r="AG38" s="9">
        <v>685738</v>
      </c>
      <c r="AH38" s="9">
        <v>673535</v>
      </c>
      <c r="AI38" s="9">
        <v>659005</v>
      </c>
      <c r="AJ38" s="9">
        <v>628203</v>
      </c>
      <c r="AK38" s="9">
        <v>618609</v>
      </c>
      <c r="AL38" s="9">
        <v>553567</v>
      </c>
      <c r="AM38" s="9">
        <v>554622</v>
      </c>
      <c r="AN38" s="9">
        <v>556269</v>
      </c>
      <c r="AO38" s="9">
        <v>544593</v>
      </c>
      <c r="AP38" s="9">
        <v>531549</v>
      </c>
      <c r="AQ38" s="9">
        <v>525759</v>
      </c>
      <c r="AR38" s="9">
        <v>556258</v>
      </c>
      <c r="AS38" s="9">
        <v>557161</v>
      </c>
      <c r="AT38" s="9">
        <v>566824</v>
      </c>
      <c r="AU38" s="9">
        <v>590739</v>
      </c>
      <c r="AV38" s="9">
        <v>604512</v>
      </c>
      <c r="AW38" s="9">
        <v>633739</v>
      </c>
      <c r="AX38" s="9">
        <v>705043</v>
      </c>
      <c r="AY38" s="9">
        <v>653404</v>
      </c>
      <c r="AZ38" s="9">
        <v>654896</v>
      </c>
      <c r="BA38" s="9">
        <v>648017</v>
      </c>
      <c r="BB38" s="9">
        <v>657492</v>
      </c>
      <c r="BC38" s="9">
        <v>643399</v>
      </c>
      <c r="BD38" s="9">
        <v>634565</v>
      </c>
      <c r="BE38" s="9">
        <v>643963</v>
      </c>
      <c r="BF38" s="9">
        <v>658667</v>
      </c>
      <c r="BG38" s="9">
        <v>667529</v>
      </c>
      <c r="BH38" s="9">
        <v>667003</v>
      </c>
      <c r="BI38" s="9">
        <v>650075</v>
      </c>
      <c r="BJ38" s="9">
        <v>639367</v>
      </c>
      <c r="BK38" s="9">
        <v>628180</v>
      </c>
      <c r="BL38" s="9">
        <v>628375</v>
      </c>
      <c r="BM38" s="9">
        <v>594909</v>
      </c>
      <c r="BN38" s="9">
        <v>638566</v>
      </c>
      <c r="BO38" s="9">
        <v>637074</v>
      </c>
      <c r="BP38" s="9">
        <v>645889</v>
      </c>
      <c r="BQ38" s="9">
        <v>659602</v>
      </c>
      <c r="BR38" s="9">
        <v>684314</v>
      </c>
      <c r="BS38" s="9">
        <v>722549</v>
      </c>
      <c r="BT38" s="9">
        <v>750523</v>
      </c>
      <c r="BU38" s="9">
        <v>778223</v>
      </c>
      <c r="BV38" s="9">
        <v>780951</v>
      </c>
      <c r="BW38" s="9">
        <v>803249</v>
      </c>
      <c r="BX38" s="9">
        <v>923136</v>
      </c>
      <c r="BY38" s="9">
        <v>963422</v>
      </c>
      <c r="BZ38" s="9">
        <v>925830</v>
      </c>
      <c r="CA38" s="9">
        <v>921857</v>
      </c>
      <c r="CB38" s="9">
        <v>862905</v>
      </c>
      <c r="CC38" s="9">
        <v>852334</v>
      </c>
      <c r="CD38" s="9">
        <v>819164</v>
      </c>
      <c r="CE38" s="9">
        <v>1271166</v>
      </c>
      <c r="CF38" s="9">
        <v>740030</v>
      </c>
      <c r="CG38" s="9">
        <v>677904</v>
      </c>
      <c r="CH38" s="9">
        <v>586242</v>
      </c>
      <c r="CI38" s="9">
        <v>520024</v>
      </c>
      <c r="CJ38" s="9">
        <v>491758</v>
      </c>
      <c r="CK38" s="9">
        <v>494406</v>
      </c>
      <c r="CL38" s="9">
        <v>465301</v>
      </c>
      <c r="CM38" s="9">
        <v>501131</v>
      </c>
      <c r="CN38" s="9">
        <v>505010</v>
      </c>
      <c r="CO38" s="9">
        <v>496562</v>
      </c>
      <c r="CP38" s="9">
        <v>501970</v>
      </c>
      <c r="CQ38" s="9">
        <v>502512</v>
      </c>
      <c r="CR38" s="9">
        <v>323952</v>
      </c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</row>
    <row r="39" spans="7:199" x14ac:dyDescent="0.2">
      <c r="G39" s="8" t="s">
        <v>17</v>
      </c>
      <c r="H39" s="8" t="s">
        <v>26</v>
      </c>
      <c r="I39" s="9">
        <v>117014</v>
      </c>
      <c r="J39" s="9">
        <v>115971</v>
      </c>
      <c r="K39" s="9">
        <v>150880</v>
      </c>
      <c r="L39" s="9">
        <v>124242</v>
      </c>
      <c r="M39" s="9">
        <v>127112</v>
      </c>
      <c r="N39" s="9">
        <v>127638</v>
      </c>
      <c r="O39" s="9">
        <v>126511</v>
      </c>
      <c r="P39" s="9">
        <v>126871</v>
      </c>
      <c r="Q39" s="9">
        <v>124872</v>
      </c>
      <c r="R39" s="9">
        <v>129728</v>
      </c>
      <c r="S39" s="9">
        <v>171334</v>
      </c>
      <c r="T39" s="9">
        <v>135114</v>
      </c>
      <c r="U39" s="9">
        <v>123555</v>
      </c>
      <c r="V39" s="9">
        <v>132514</v>
      </c>
      <c r="W39" s="9">
        <v>121391</v>
      </c>
      <c r="X39" s="9">
        <v>126868</v>
      </c>
      <c r="Y39" s="9">
        <v>124784</v>
      </c>
      <c r="Z39" s="9">
        <v>126754</v>
      </c>
      <c r="AA39" s="9">
        <v>121943</v>
      </c>
      <c r="AB39" s="9">
        <v>124789</v>
      </c>
      <c r="AC39" s="9">
        <v>146723</v>
      </c>
      <c r="AD39" s="9">
        <v>98611</v>
      </c>
      <c r="AE39" s="9">
        <v>96168</v>
      </c>
      <c r="AF39" s="9">
        <v>122193</v>
      </c>
      <c r="AG39" s="9">
        <v>123577</v>
      </c>
      <c r="AH39" s="9">
        <v>148166</v>
      </c>
      <c r="AI39" s="9">
        <v>121165</v>
      </c>
      <c r="AJ39" s="9">
        <v>120589</v>
      </c>
      <c r="AK39" s="9">
        <v>120365</v>
      </c>
      <c r="AL39" s="9">
        <v>118297</v>
      </c>
      <c r="AM39" s="9">
        <v>114849</v>
      </c>
      <c r="AN39" s="9">
        <v>114540</v>
      </c>
      <c r="AO39" s="9">
        <v>112114</v>
      </c>
      <c r="AP39" s="9">
        <v>114161</v>
      </c>
      <c r="AQ39" s="9">
        <v>109552</v>
      </c>
      <c r="AR39" s="9">
        <v>104175</v>
      </c>
      <c r="AS39" s="9">
        <v>101657</v>
      </c>
      <c r="AT39" s="9">
        <v>103745</v>
      </c>
      <c r="AU39" s="9">
        <v>103816</v>
      </c>
      <c r="AV39" s="9">
        <v>100642</v>
      </c>
      <c r="AW39" s="9">
        <v>99462</v>
      </c>
      <c r="AX39" s="9">
        <v>85314</v>
      </c>
      <c r="AY39" s="9">
        <v>50028</v>
      </c>
      <c r="AZ39" s="9">
        <v>50948</v>
      </c>
      <c r="BA39" s="9">
        <v>61386</v>
      </c>
      <c r="BB39" s="9">
        <v>46391</v>
      </c>
      <c r="BC39" s="9">
        <v>61604</v>
      </c>
      <c r="BD39" s="9">
        <v>67541</v>
      </c>
      <c r="BE39" s="9">
        <v>43039</v>
      </c>
      <c r="BF39" s="9">
        <v>50457</v>
      </c>
      <c r="BG39" s="9">
        <v>57925</v>
      </c>
      <c r="BH39" s="9">
        <v>29136</v>
      </c>
      <c r="BI39" s="9">
        <v>45142</v>
      </c>
      <c r="BJ39" s="9">
        <v>77640</v>
      </c>
      <c r="BK39" s="9">
        <v>47829</v>
      </c>
      <c r="BL39" s="9">
        <v>33363</v>
      </c>
      <c r="BM39" s="9">
        <v>67497</v>
      </c>
      <c r="BN39" s="9">
        <v>50507</v>
      </c>
      <c r="BO39" s="9">
        <v>47481</v>
      </c>
      <c r="BP39" s="9">
        <v>63557</v>
      </c>
      <c r="BQ39" s="9">
        <v>51831</v>
      </c>
      <c r="BR39" s="9">
        <v>49933</v>
      </c>
      <c r="BS39" s="9">
        <v>49915</v>
      </c>
      <c r="BT39" s="9">
        <v>36199</v>
      </c>
      <c r="BU39" s="9">
        <v>36857</v>
      </c>
      <c r="BV39" s="9">
        <v>100564</v>
      </c>
      <c r="BW39" s="9">
        <v>45086</v>
      </c>
      <c r="BX39" s="9">
        <v>73863</v>
      </c>
      <c r="BY39" s="9">
        <v>114676</v>
      </c>
      <c r="BZ39" s="9">
        <v>72599</v>
      </c>
      <c r="CA39" s="9">
        <v>51123</v>
      </c>
      <c r="CB39" s="9">
        <v>94981</v>
      </c>
      <c r="CC39" s="9">
        <v>52698</v>
      </c>
      <c r="CD39" s="9">
        <v>75238</v>
      </c>
      <c r="CE39" s="9">
        <v>74496</v>
      </c>
      <c r="CF39" s="9">
        <v>46591</v>
      </c>
      <c r="CG39" s="9">
        <v>47588</v>
      </c>
      <c r="CH39" s="9">
        <v>83316</v>
      </c>
      <c r="CI39" s="9">
        <v>44100</v>
      </c>
      <c r="CJ39" s="9">
        <v>63462</v>
      </c>
      <c r="CK39" s="9">
        <v>58862</v>
      </c>
      <c r="CL39" s="9">
        <v>57871</v>
      </c>
      <c r="CM39" s="9">
        <v>40042</v>
      </c>
      <c r="CN39" s="9">
        <v>55657</v>
      </c>
      <c r="CO39" s="9">
        <v>40056</v>
      </c>
      <c r="CP39" s="9">
        <v>42854</v>
      </c>
      <c r="CQ39" s="9">
        <v>62361</v>
      </c>
      <c r="CR39" s="9">
        <v>63962</v>
      </c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</row>
    <row r="40" spans="7:199" x14ac:dyDescent="0.2">
      <c r="G40" s="8" t="s">
        <v>18</v>
      </c>
      <c r="H40" s="8" t="s">
        <v>26</v>
      </c>
      <c r="I40" s="9">
        <v>290911</v>
      </c>
      <c r="J40" s="9">
        <v>277090</v>
      </c>
      <c r="K40" s="9">
        <v>272835</v>
      </c>
      <c r="L40" s="9">
        <v>273951</v>
      </c>
      <c r="M40" s="9">
        <v>267624</v>
      </c>
      <c r="N40" s="9">
        <v>264829</v>
      </c>
      <c r="O40" s="9">
        <v>146836</v>
      </c>
      <c r="P40" s="9">
        <v>263366</v>
      </c>
      <c r="Q40" s="9">
        <v>271383</v>
      </c>
      <c r="R40" s="9">
        <v>278593</v>
      </c>
      <c r="S40" s="9">
        <v>310305</v>
      </c>
      <c r="T40" s="9">
        <v>324793</v>
      </c>
      <c r="U40" s="9">
        <v>369675</v>
      </c>
      <c r="V40" s="9">
        <v>390122</v>
      </c>
      <c r="W40" s="9">
        <v>411779</v>
      </c>
      <c r="X40" s="9">
        <v>404276</v>
      </c>
      <c r="Y40" s="9">
        <v>373056</v>
      </c>
      <c r="Z40" s="9">
        <v>409118</v>
      </c>
      <c r="AA40" s="9">
        <v>366015</v>
      </c>
      <c r="AB40" s="9">
        <v>336810</v>
      </c>
      <c r="AC40" s="9">
        <v>317988</v>
      </c>
      <c r="AD40" s="9">
        <v>271990</v>
      </c>
      <c r="AE40" s="9">
        <v>292984</v>
      </c>
      <c r="AF40" s="9">
        <v>260288</v>
      </c>
      <c r="AG40" s="9">
        <v>272407</v>
      </c>
      <c r="AH40" s="9">
        <v>202497</v>
      </c>
      <c r="AI40" s="9">
        <v>227499</v>
      </c>
      <c r="AJ40" s="9">
        <v>221829</v>
      </c>
      <c r="AK40" s="9">
        <v>227677</v>
      </c>
      <c r="AL40" s="9">
        <v>222407</v>
      </c>
      <c r="AM40" s="9">
        <v>210255</v>
      </c>
      <c r="AN40" s="9">
        <v>213190</v>
      </c>
      <c r="AO40" s="9">
        <v>219968</v>
      </c>
      <c r="AP40" s="9">
        <v>215167</v>
      </c>
      <c r="AQ40" s="9">
        <v>204763</v>
      </c>
      <c r="AR40" s="9">
        <v>214700</v>
      </c>
      <c r="AS40" s="9">
        <v>225695</v>
      </c>
      <c r="AT40" s="9">
        <v>229090</v>
      </c>
      <c r="AU40" s="9">
        <v>246591</v>
      </c>
      <c r="AV40" s="9">
        <v>253749</v>
      </c>
      <c r="AW40" s="9">
        <v>273952</v>
      </c>
      <c r="AX40" s="9">
        <v>277440</v>
      </c>
      <c r="AY40" s="9">
        <v>285168</v>
      </c>
      <c r="AZ40" s="9">
        <v>301856</v>
      </c>
      <c r="BA40" s="9">
        <v>306553</v>
      </c>
      <c r="BB40" s="9">
        <v>316968</v>
      </c>
      <c r="BC40" s="9">
        <v>330789</v>
      </c>
      <c r="BD40" s="9">
        <v>352488</v>
      </c>
      <c r="BE40" s="9">
        <v>362514</v>
      </c>
      <c r="BF40" s="9">
        <v>364708</v>
      </c>
      <c r="BG40" s="9">
        <v>367426</v>
      </c>
      <c r="BH40" s="9">
        <v>380415</v>
      </c>
      <c r="BI40" s="9">
        <v>387586</v>
      </c>
      <c r="BJ40" s="9">
        <v>376479</v>
      </c>
      <c r="BK40" s="9">
        <v>383346</v>
      </c>
      <c r="BL40" s="9">
        <v>382274</v>
      </c>
      <c r="BM40" s="9">
        <v>379242</v>
      </c>
      <c r="BN40" s="9">
        <v>360090</v>
      </c>
      <c r="BO40" s="9">
        <v>375658</v>
      </c>
      <c r="BP40" s="9">
        <v>383636</v>
      </c>
      <c r="BQ40" s="9">
        <v>351432</v>
      </c>
      <c r="BR40" s="9">
        <v>361194</v>
      </c>
      <c r="BS40" s="9">
        <v>329123</v>
      </c>
      <c r="BT40" s="9">
        <v>362695</v>
      </c>
      <c r="BU40" s="9">
        <v>389260</v>
      </c>
      <c r="BV40" s="9">
        <v>366230</v>
      </c>
      <c r="BW40" s="9">
        <v>428747</v>
      </c>
      <c r="BX40" s="9">
        <v>476878</v>
      </c>
      <c r="BY40" s="9">
        <v>516529</v>
      </c>
      <c r="BZ40" s="9">
        <v>517322</v>
      </c>
      <c r="CA40" s="9">
        <v>415714</v>
      </c>
      <c r="CB40" s="9">
        <v>434162</v>
      </c>
      <c r="CC40" s="9">
        <v>427350</v>
      </c>
      <c r="CD40" s="9">
        <v>403841</v>
      </c>
      <c r="CE40" s="9">
        <v>403771</v>
      </c>
      <c r="CF40" s="9">
        <v>379891</v>
      </c>
      <c r="CG40" s="9">
        <v>282043</v>
      </c>
      <c r="CH40" s="9">
        <v>341743</v>
      </c>
      <c r="CI40" s="9">
        <v>334702</v>
      </c>
      <c r="CJ40" s="9">
        <v>284483</v>
      </c>
      <c r="CK40" s="9">
        <v>322200</v>
      </c>
      <c r="CL40" s="9">
        <v>282266</v>
      </c>
      <c r="CM40" s="9">
        <v>306917</v>
      </c>
      <c r="CN40" s="9">
        <v>309472</v>
      </c>
      <c r="CO40" s="9">
        <v>288288</v>
      </c>
      <c r="CP40" s="9">
        <v>289940</v>
      </c>
      <c r="CQ40" s="9">
        <v>293699</v>
      </c>
      <c r="CR40" s="9">
        <v>205301</v>
      </c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</row>
    <row r="41" spans="7:199" x14ac:dyDescent="0.2">
      <c r="G41" s="8" t="s">
        <v>20</v>
      </c>
      <c r="H41" s="8" t="s">
        <v>26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>
        <v>571</v>
      </c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</row>
    <row r="42" spans="7:199" x14ac:dyDescent="0.2">
      <c r="G42" s="8" t="s">
        <v>21</v>
      </c>
      <c r="H42" s="8" t="s">
        <v>26</v>
      </c>
      <c r="I42" s="9">
        <v>55725</v>
      </c>
      <c r="J42" s="9">
        <v>53831</v>
      </c>
      <c r="K42" s="9">
        <v>55230</v>
      </c>
      <c r="L42" s="9">
        <v>50889</v>
      </c>
      <c r="M42" s="9">
        <v>53257</v>
      </c>
      <c r="N42" s="9">
        <v>51195</v>
      </c>
      <c r="O42" s="9">
        <v>56377</v>
      </c>
      <c r="P42" s="9">
        <v>51334</v>
      </c>
      <c r="Q42" s="9">
        <v>53310</v>
      </c>
      <c r="R42" s="9">
        <v>56981</v>
      </c>
      <c r="S42" s="9">
        <v>59211</v>
      </c>
      <c r="T42" s="9">
        <v>60159</v>
      </c>
      <c r="U42" s="9">
        <v>77164</v>
      </c>
      <c r="V42" s="9">
        <v>73095</v>
      </c>
      <c r="W42" s="9">
        <v>77016</v>
      </c>
      <c r="X42" s="9">
        <v>85165</v>
      </c>
      <c r="Y42" s="9">
        <v>78533</v>
      </c>
      <c r="Z42" s="9">
        <v>69272</v>
      </c>
      <c r="AA42" s="9">
        <v>72605</v>
      </c>
      <c r="AB42" s="9">
        <v>68059</v>
      </c>
      <c r="AC42" s="9">
        <v>112303</v>
      </c>
      <c r="AD42" s="9">
        <v>62847</v>
      </c>
      <c r="AE42" s="9">
        <v>103597</v>
      </c>
      <c r="AF42" s="9">
        <v>39744</v>
      </c>
      <c r="AG42" s="9">
        <v>58634</v>
      </c>
      <c r="AH42" s="9">
        <v>42371</v>
      </c>
      <c r="AI42" s="9">
        <v>56643</v>
      </c>
      <c r="AJ42" s="9">
        <v>54026</v>
      </c>
      <c r="AK42" s="9">
        <v>51279</v>
      </c>
      <c r="AL42" s="9">
        <v>51460</v>
      </c>
      <c r="AM42" s="9">
        <v>50522</v>
      </c>
      <c r="AN42" s="9">
        <v>51975</v>
      </c>
      <c r="AO42" s="9">
        <v>51400</v>
      </c>
      <c r="AP42" s="9">
        <v>53894</v>
      </c>
      <c r="AQ42" s="9">
        <v>50636</v>
      </c>
      <c r="AR42" s="9">
        <v>49866</v>
      </c>
      <c r="AS42" s="9">
        <v>48711</v>
      </c>
      <c r="AT42" s="9">
        <v>44447</v>
      </c>
      <c r="AU42" s="9">
        <v>45404</v>
      </c>
      <c r="AV42" s="9">
        <v>44242</v>
      </c>
      <c r="AW42" s="9">
        <v>44988</v>
      </c>
      <c r="AX42" s="9">
        <v>47479</v>
      </c>
      <c r="AY42" s="9">
        <v>49167</v>
      </c>
      <c r="AZ42" s="9">
        <v>47976</v>
      </c>
      <c r="BA42" s="9">
        <v>47553</v>
      </c>
      <c r="BB42" s="9">
        <v>48673</v>
      </c>
      <c r="BC42" s="9">
        <v>50167</v>
      </c>
      <c r="BD42" s="9">
        <v>46767</v>
      </c>
      <c r="BE42" s="9">
        <v>47567</v>
      </c>
      <c r="BF42" s="9">
        <v>48454</v>
      </c>
      <c r="BG42" s="9">
        <v>49931</v>
      </c>
      <c r="BH42" s="9">
        <v>50571</v>
      </c>
      <c r="BI42" s="9">
        <v>33415</v>
      </c>
      <c r="BJ42" s="9">
        <v>46818</v>
      </c>
      <c r="BK42" s="9">
        <v>51493</v>
      </c>
      <c r="BL42" s="9">
        <v>52533</v>
      </c>
      <c r="BM42" s="9">
        <v>53430</v>
      </c>
      <c r="BN42" s="9">
        <v>52027</v>
      </c>
      <c r="BO42" s="9">
        <v>50688</v>
      </c>
      <c r="BP42" s="9">
        <v>49215</v>
      </c>
      <c r="BQ42" s="9">
        <v>52752</v>
      </c>
      <c r="BR42" s="9">
        <v>35020</v>
      </c>
      <c r="BS42" s="9">
        <v>48099</v>
      </c>
      <c r="BT42" s="9">
        <v>51431</v>
      </c>
      <c r="BU42" s="9">
        <v>55926</v>
      </c>
      <c r="BV42" s="9">
        <v>57457</v>
      </c>
      <c r="BW42" s="9">
        <v>62721</v>
      </c>
      <c r="BX42" s="9">
        <v>61283</v>
      </c>
      <c r="BY42" s="9">
        <v>61033</v>
      </c>
      <c r="BZ42" s="9">
        <v>66469</v>
      </c>
      <c r="CA42" s="9">
        <v>52872</v>
      </c>
      <c r="CB42" s="9">
        <v>53388</v>
      </c>
      <c r="CC42" s="9">
        <v>54713</v>
      </c>
      <c r="CD42" s="9">
        <v>53872</v>
      </c>
      <c r="CE42" s="9">
        <v>52819</v>
      </c>
      <c r="CF42" s="9">
        <v>51876</v>
      </c>
      <c r="CG42" s="9">
        <v>46773</v>
      </c>
      <c r="CH42" s="9">
        <v>47835</v>
      </c>
      <c r="CI42" s="9">
        <v>50962</v>
      </c>
      <c r="CJ42" s="9">
        <v>50500</v>
      </c>
      <c r="CK42" s="9">
        <v>48642</v>
      </c>
      <c r="CL42" s="9">
        <v>46846</v>
      </c>
      <c r="CM42" s="9">
        <v>45364</v>
      </c>
      <c r="CN42" s="9">
        <v>46338</v>
      </c>
      <c r="CO42" s="9">
        <v>44925</v>
      </c>
      <c r="CP42" s="9">
        <v>45070</v>
      </c>
      <c r="CQ42" s="9">
        <v>45970</v>
      </c>
      <c r="CR42" s="9">
        <v>34204</v>
      </c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</row>
    <row r="43" spans="7:199" x14ac:dyDescent="0.2">
      <c r="G43" s="8" t="s">
        <v>22</v>
      </c>
      <c r="H43" s="8" t="s">
        <v>26</v>
      </c>
      <c r="I43" s="9">
        <v>163334</v>
      </c>
      <c r="J43" s="9">
        <v>199673</v>
      </c>
      <c r="K43" s="9">
        <v>173115</v>
      </c>
      <c r="L43" s="9">
        <v>170373</v>
      </c>
      <c r="M43" s="9">
        <v>186279</v>
      </c>
      <c r="N43" s="9">
        <v>163111</v>
      </c>
      <c r="O43" s="9">
        <v>164088</v>
      </c>
      <c r="P43" s="9">
        <v>169138</v>
      </c>
      <c r="Q43" s="9">
        <v>172913</v>
      </c>
      <c r="R43" s="9">
        <v>167996</v>
      </c>
      <c r="S43" s="9">
        <v>220981</v>
      </c>
      <c r="T43" s="9">
        <v>153989</v>
      </c>
      <c r="U43" s="9">
        <v>190239</v>
      </c>
      <c r="V43" s="9">
        <v>165071</v>
      </c>
      <c r="W43" s="9">
        <v>156033</v>
      </c>
      <c r="X43" s="9">
        <v>160835</v>
      </c>
      <c r="Y43" s="9">
        <v>153206</v>
      </c>
      <c r="Z43" s="9">
        <v>167643</v>
      </c>
      <c r="AA43" s="9">
        <v>177281</v>
      </c>
      <c r="AB43" s="9">
        <v>189773</v>
      </c>
      <c r="AC43" s="9">
        <v>176135</v>
      </c>
      <c r="AD43" s="9">
        <v>174138</v>
      </c>
      <c r="AE43" s="9">
        <v>162306</v>
      </c>
      <c r="AF43" s="9">
        <v>121370</v>
      </c>
      <c r="AG43" s="9">
        <v>150203</v>
      </c>
      <c r="AH43" s="9">
        <v>163516</v>
      </c>
      <c r="AI43" s="9">
        <v>127201</v>
      </c>
      <c r="AJ43" s="9">
        <v>148183</v>
      </c>
      <c r="AK43" s="9">
        <v>137273</v>
      </c>
      <c r="AL43" s="9">
        <v>147208</v>
      </c>
      <c r="AM43" s="9">
        <v>129681</v>
      </c>
      <c r="AN43" s="9">
        <v>150183</v>
      </c>
      <c r="AO43" s="9">
        <v>136128</v>
      </c>
      <c r="AP43" s="9">
        <v>154338</v>
      </c>
      <c r="AQ43" s="9">
        <v>134660</v>
      </c>
      <c r="AR43" s="9">
        <v>153842</v>
      </c>
      <c r="AS43" s="9">
        <v>139454</v>
      </c>
      <c r="AT43" s="9">
        <v>150422</v>
      </c>
      <c r="AU43" s="9">
        <v>129096</v>
      </c>
      <c r="AV43" s="9">
        <v>152237</v>
      </c>
      <c r="AW43" s="9">
        <v>132994</v>
      </c>
      <c r="AX43" s="9">
        <v>145261</v>
      </c>
      <c r="AY43" s="9">
        <v>126961</v>
      </c>
      <c r="AZ43" s="9">
        <v>143513</v>
      </c>
      <c r="BA43" s="9">
        <v>122667</v>
      </c>
      <c r="BB43" s="9">
        <v>140507</v>
      </c>
      <c r="BC43" s="9">
        <v>125342</v>
      </c>
      <c r="BD43" s="9">
        <v>147945</v>
      </c>
      <c r="BE43" s="9">
        <v>140265</v>
      </c>
      <c r="BF43" s="9">
        <v>155358</v>
      </c>
      <c r="BG43" s="9">
        <v>138272</v>
      </c>
      <c r="BH43" s="9">
        <v>161736</v>
      </c>
      <c r="BI43" s="9">
        <v>133647</v>
      </c>
      <c r="BJ43" s="9">
        <v>166539</v>
      </c>
      <c r="BK43" s="9">
        <v>149470</v>
      </c>
      <c r="BL43" s="9">
        <v>106723</v>
      </c>
      <c r="BM43" s="9">
        <v>159137</v>
      </c>
      <c r="BN43" s="9">
        <v>150901</v>
      </c>
      <c r="BO43" s="9">
        <v>131842</v>
      </c>
      <c r="BP43" s="9">
        <v>152539</v>
      </c>
      <c r="BQ43" s="9">
        <v>142613</v>
      </c>
      <c r="BR43" s="9">
        <v>152167</v>
      </c>
      <c r="BS43" s="9">
        <v>145423</v>
      </c>
      <c r="BT43" s="9">
        <v>151596</v>
      </c>
      <c r="BU43" s="9">
        <v>140159</v>
      </c>
      <c r="BV43" s="9">
        <v>146168</v>
      </c>
      <c r="BW43" s="9">
        <v>131161</v>
      </c>
      <c r="BX43" s="9">
        <v>163785</v>
      </c>
      <c r="BY43" s="9">
        <v>142200</v>
      </c>
      <c r="BZ43" s="9">
        <v>153303</v>
      </c>
      <c r="CA43" s="9">
        <v>143518</v>
      </c>
      <c r="CB43" s="9">
        <v>168668</v>
      </c>
      <c r="CC43" s="9">
        <v>158370</v>
      </c>
      <c r="CD43" s="9">
        <v>167614</v>
      </c>
      <c r="CE43" s="9">
        <v>144311</v>
      </c>
      <c r="CF43" s="9">
        <v>117730</v>
      </c>
      <c r="CG43" s="9">
        <v>97571</v>
      </c>
      <c r="CH43" s="9">
        <v>151958</v>
      </c>
      <c r="CI43" s="9">
        <v>116085</v>
      </c>
      <c r="CJ43" s="9">
        <v>122048</v>
      </c>
      <c r="CK43" s="9">
        <v>145533</v>
      </c>
      <c r="CL43" s="9">
        <v>156433</v>
      </c>
      <c r="CM43" s="9">
        <v>141700</v>
      </c>
      <c r="CN43" s="9">
        <v>163466</v>
      </c>
      <c r="CO43" s="9">
        <v>133359</v>
      </c>
      <c r="CP43" s="9">
        <v>143720</v>
      </c>
      <c r="CQ43" s="9">
        <v>130222</v>
      </c>
      <c r="CR43" s="9">
        <v>76289</v>
      </c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</row>
    <row r="44" spans="7:199" x14ac:dyDescent="0.2">
      <c r="G44" s="8" t="s">
        <v>24</v>
      </c>
      <c r="H44" s="8" t="s">
        <v>26</v>
      </c>
      <c r="I44" s="9">
        <v>618300</v>
      </c>
      <c r="J44" s="9">
        <v>852940</v>
      </c>
      <c r="K44" s="9">
        <v>762838</v>
      </c>
      <c r="L44" s="9">
        <v>729280</v>
      </c>
      <c r="M44" s="9">
        <v>623485</v>
      </c>
      <c r="N44" s="9">
        <v>540685</v>
      </c>
      <c r="O44" s="9">
        <v>565260</v>
      </c>
      <c r="P44" s="9">
        <v>497951</v>
      </c>
      <c r="Q44" s="9">
        <v>619527</v>
      </c>
      <c r="R44" s="9">
        <v>606229</v>
      </c>
      <c r="S44" s="9">
        <v>497753</v>
      </c>
      <c r="T44" s="9">
        <v>570390</v>
      </c>
      <c r="U44" s="9">
        <v>594801</v>
      </c>
      <c r="V44" s="9">
        <v>646037</v>
      </c>
      <c r="W44" s="9">
        <v>610369</v>
      </c>
      <c r="X44" s="9">
        <v>685062</v>
      </c>
      <c r="Y44" s="9">
        <v>731696</v>
      </c>
      <c r="Z44" s="9">
        <v>856464</v>
      </c>
      <c r="AA44" s="9">
        <v>907212</v>
      </c>
      <c r="AB44" s="9">
        <v>1071185</v>
      </c>
      <c r="AC44" s="9">
        <v>831918</v>
      </c>
      <c r="AD44" s="9">
        <v>880823</v>
      </c>
      <c r="AE44" s="9">
        <v>683101</v>
      </c>
      <c r="AF44" s="9">
        <v>565236</v>
      </c>
      <c r="AG44" s="9">
        <v>543184</v>
      </c>
      <c r="AH44" s="9">
        <v>675536</v>
      </c>
      <c r="AI44" s="9">
        <v>692203</v>
      </c>
      <c r="AJ44" s="9">
        <v>605094</v>
      </c>
      <c r="AK44" s="9">
        <v>725134</v>
      </c>
      <c r="AL44" s="9">
        <v>612675</v>
      </c>
      <c r="AM44" s="9">
        <v>849786</v>
      </c>
      <c r="AN44" s="9">
        <v>575717</v>
      </c>
      <c r="AO44" s="9">
        <v>618467</v>
      </c>
      <c r="AP44" s="9">
        <v>512998</v>
      </c>
      <c r="AQ44" s="9">
        <v>654489</v>
      </c>
      <c r="AR44" s="9">
        <v>614728</v>
      </c>
      <c r="AS44" s="9">
        <v>651724</v>
      </c>
      <c r="AT44" s="9">
        <v>634242</v>
      </c>
      <c r="AU44" s="9">
        <v>602441</v>
      </c>
      <c r="AV44" s="9">
        <v>619276</v>
      </c>
      <c r="AW44" s="9">
        <v>592498</v>
      </c>
      <c r="AX44" s="9">
        <v>751829</v>
      </c>
      <c r="AY44" s="9">
        <v>626008</v>
      </c>
      <c r="AZ44" s="9">
        <v>487340</v>
      </c>
      <c r="BA44" s="9">
        <v>463544</v>
      </c>
      <c r="BB44" s="9">
        <v>713059</v>
      </c>
      <c r="BC44" s="9">
        <v>551474</v>
      </c>
      <c r="BD44" s="9">
        <v>677658</v>
      </c>
      <c r="BE44" s="9">
        <v>599624</v>
      </c>
      <c r="BF44" s="9">
        <v>658673</v>
      </c>
      <c r="BG44" s="9">
        <v>671519</v>
      </c>
      <c r="BH44" s="9">
        <v>709000</v>
      </c>
      <c r="BI44" s="9">
        <v>717069</v>
      </c>
      <c r="BJ44" s="9">
        <v>659940</v>
      </c>
      <c r="BK44" s="9">
        <v>505996</v>
      </c>
      <c r="BL44" s="9">
        <v>600705</v>
      </c>
      <c r="BM44" s="9">
        <v>586648</v>
      </c>
      <c r="BN44" s="9">
        <v>568432</v>
      </c>
      <c r="BO44" s="9">
        <v>613655</v>
      </c>
      <c r="BP44" s="9">
        <v>569018</v>
      </c>
      <c r="BQ44" s="9">
        <v>661147</v>
      </c>
      <c r="BR44" s="9">
        <v>524938</v>
      </c>
      <c r="BS44" s="9">
        <v>637223</v>
      </c>
      <c r="BT44" s="9">
        <v>610317</v>
      </c>
      <c r="BU44" s="9">
        <v>573156</v>
      </c>
      <c r="BV44" s="9">
        <v>674629</v>
      </c>
      <c r="BW44" s="9">
        <v>750635</v>
      </c>
      <c r="BX44" s="9">
        <v>677391</v>
      </c>
      <c r="BY44" s="9">
        <v>611755</v>
      </c>
      <c r="BZ44" s="9">
        <v>776342</v>
      </c>
      <c r="CA44" s="9">
        <v>874292</v>
      </c>
      <c r="CB44" s="9">
        <v>717100</v>
      </c>
      <c r="CC44" s="9">
        <v>796971</v>
      </c>
      <c r="CD44" s="9">
        <v>929595</v>
      </c>
      <c r="CE44" s="9">
        <v>637500</v>
      </c>
      <c r="CF44" s="9">
        <v>850182</v>
      </c>
      <c r="CG44" s="9">
        <v>666200</v>
      </c>
      <c r="CH44" s="9">
        <v>594762</v>
      </c>
      <c r="CI44" s="9">
        <v>645036</v>
      </c>
      <c r="CJ44" s="9">
        <v>584298</v>
      </c>
      <c r="CK44" s="9">
        <v>602014</v>
      </c>
      <c r="CL44" s="9">
        <v>592526</v>
      </c>
      <c r="CM44" s="9">
        <v>609914</v>
      </c>
      <c r="CN44" s="9">
        <v>574957</v>
      </c>
      <c r="CO44" s="9">
        <v>593280</v>
      </c>
      <c r="CP44" s="9">
        <v>569633</v>
      </c>
      <c r="CQ44" s="9">
        <v>722368</v>
      </c>
      <c r="CR44" s="9">
        <v>521982</v>
      </c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</row>
    <row r="45" spans="7:199" x14ac:dyDescent="0.2">
      <c r="G45" s="8" t="s">
        <v>1</v>
      </c>
      <c r="H45" s="8" t="s">
        <v>26</v>
      </c>
      <c r="I45" s="9">
        <v>3415517</v>
      </c>
      <c r="J45" s="9">
        <v>3493580</v>
      </c>
      <c r="K45" s="9">
        <v>3418852</v>
      </c>
      <c r="L45" s="9">
        <v>3874714</v>
      </c>
      <c r="M45" s="9">
        <v>3532385</v>
      </c>
      <c r="N45" s="9">
        <v>3351566</v>
      </c>
      <c r="O45" s="9">
        <v>3587367</v>
      </c>
      <c r="P45" s="9">
        <v>3626253</v>
      </c>
      <c r="Q45" s="9">
        <v>3544172</v>
      </c>
      <c r="R45" s="9">
        <v>3641758</v>
      </c>
      <c r="S45" s="9">
        <v>3351801</v>
      </c>
      <c r="T45" s="9">
        <v>3423856</v>
      </c>
      <c r="U45" s="9">
        <v>3539032</v>
      </c>
      <c r="V45" s="9">
        <v>3535306</v>
      </c>
      <c r="W45" s="9">
        <v>3422651</v>
      </c>
      <c r="X45" s="9">
        <v>3343767</v>
      </c>
      <c r="Y45" s="9">
        <v>3443886</v>
      </c>
      <c r="Z45" s="9">
        <v>3456771</v>
      </c>
      <c r="AA45" s="9">
        <v>3369839</v>
      </c>
      <c r="AB45" s="9">
        <v>3404728</v>
      </c>
      <c r="AC45" s="9">
        <v>3399413</v>
      </c>
      <c r="AD45" s="9">
        <v>3360551</v>
      </c>
      <c r="AE45" s="9">
        <v>3348156</v>
      </c>
      <c r="AF45" s="9">
        <v>3302165</v>
      </c>
      <c r="AG45" s="9">
        <v>3469090</v>
      </c>
      <c r="AH45" s="9">
        <v>3517180</v>
      </c>
      <c r="AI45" s="9">
        <v>3271690</v>
      </c>
      <c r="AJ45" s="9">
        <v>3609658</v>
      </c>
      <c r="AK45" s="9">
        <v>3490134</v>
      </c>
      <c r="AL45" s="9">
        <v>3417886</v>
      </c>
      <c r="AM45" s="9">
        <v>3211280</v>
      </c>
      <c r="AN45" s="9">
        <v>3065729</v>
      </c>
      <c r="AO45" s="9">
        <v>3061398</v>
      </c>
      <c r="AP45" s="9">
        <v>3333537</v>
      </c>
      <c r="AQ45" s="9">
        <v>2870509</v>
      </c>
      <c r="AR45" s="9">
        <v>3074678</v>
      </c>
      <c r="AS45" s="9">
        <v>3076051</v>
      </c>
      <c r="AT45" s="9">
        <v>3183402</v>
      </c>
      <c r="AU45" s="9">
        <v>3126264</v>
      </c>
      <c r="AV45" s="9">
        <v>3194361</v>
      </c>
      <c r="AW45" s="9">
        <v>3095980</v>
      </c>
      <c r="AX45" s="9">
        <v>3237189</v>
      </c>
      <c r="AY45" s="9">
        <v>3218911</v>
      </c>
      <c r="AZ45" s="9">
        <v>3250157</v>
      </c>
      <c r="BA45" s="9">
        <v>3141584</v>
      </c>
      <c r="BB45" s="9">
        <v>3104048</v>
      </c>
      <c r="BC45" s="9">
        <v>3213277</v>
      </c>
      <c r="BD45" s="9">
        <v>2546696</v>
      </c>
      <c r="BE45" s="9">
        <v>2616656</v>
      </c>
      <c r="BF45" s="9">
        <v>2484781</v>
      </c>
      <c r="BG45" s="9">
        <v>2609008</v>
      </c>
      <c r="BH45" s="9">
        <v>2336843</v>
      </c>
      <c r="BI45" s="9">
        <v>2153977</v>
      </c>
      <c r="BJ45" s="9">
        <v>2212777</v>
      </c>
      <c r="BK45" s="9">
        <v>2212680</v>
      </c>
      <c r="BL45" s="9">
        <v>2150534</v>
      </c>
      <c r="BM45" s="9">
        <v>2232054</v>
      </c>
      <c r="BN45" s="9">
        <v>2306466</v>
      </c>
      <c r="BO45" s="9">
        <v>2291511</v>
      </c>
      <c r="BP45" s="9">
        <v>2314330</v>
      </c>
      <c r="BQ45" s="9">
        <v>2304830</v>
      </c>
      <c r="BR45" s="9">
        <v>2218383</v>
      </c>
      <c r="BS45" s="9">
        <v>2236282</v>
      </c>
      <c r="BT45" s="9">
        <v>2534019</v>
      </c>
      <c r="BU45" s="9">
        <v>2229757</v>
      </c>
      <c r="BV45" s="9">
        <v>2287739</v>
      </c>
      <c r="BW45" s="9">
        <v>2305978</v>
      </c>
      <c r="BX45" s="9">
        <v>2153850</v>
      </c>
      <c r="BY45" s="9">
        <v>2261642</v>
      </c>
      <c r="BZ45" s="9">
        <v>2486209</v>
      </c>
      <c r="CA45" s="9">
        <v>1875471</v>
      </c>
      <c r="CB45" s="9">
        <v>1572175</v>
      </c>
      <c r="CC45" s="9">
        <v>1625582</v>
      </c>
      <c r="CD45" s="9">
        <v>1569832</v>
      </c>
      <c r="CE45" s="9">
        <v>1654131</v>
      </c>
      <c r="CF45" s="9">
        <v>1671167</v>
      </c>
      <c r="CG45" s="9">
        <v>1805477</v>
      </c>
      <c r="CH45" s="9">
        <v>1698073</v>
      </c>
      <c r="CI45" s="9">
        <v>1669261</v>
      </c>
      <c r="CJ45" s="9">
        <v>1734892</v>
      </c>
      <c r="CK45" s="9">
        <v>1646313</v>
      </c>
      <c r="CL45" s="9">
        <v>1801475</v>
      </c>
      <c r="CM45" s="9">
        <v>1896317</v>
      </c>
      <c r="CN45" s="9">
        <v>1893496</v>
      </c>
      <c r="CO45" s="9">
        <v>1832228</v>
      </c>
      <c r="CP45" s="9">
        <v>1860197</v>
      </c>
      <c r="CQ45" s="9">
        <v>1869643</v>
      </c>
      <c r="CR45" s="9">
        <v>1005899</v>
      </c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</row>
    <row r="46" spans="7:199" x14ac:dyDescent="0.2">
      <c r="G46" s="8" t="s">
        <v>27</v>
      </c>
      <c r="H46" s="8" t="s">
        <v>26</v>
      </c>
      <c r="I46" s="9">
        <v>86564</v>
      </c>
      <c r="J46" s="9">
        <v>101772</v>
      </c>
      <c r="K46" s="9">
        <v>122014</v>
      </c>
      <c r="L46" s="9">
        <v>91844</v>
      </c>
      <c r="M46" s="9">
        <v>91351</v>
      </c>
      <c r="N46" s="9">
        <v>137514</v>
      </c>
      <c r="O46" s="9">
        <v>90035</v>
      </c>
      <c r="P46" s="9">
        <v>106736</v>
      </c>
      <c r="Q46" s="9">
        <v>115036</v>
      </c>
      <c r="R46" s="9">
        <v>86884</v>
      </c>
      <c r="S46" s="9">
        <v>105455</v>
      </c>
      <c r="T46" s="9">
        <v>118776</v>
      </c>
      <c r="U46" s="9">
        <v>92327</v>
      </c>
      <c r="V46" s="9">
        <v>108659</v>
      </c>
      <c r="W46" s="9">
        <v>122589</v>
      </c>
      <c r="X46" s="9">
        <v>93275</v>
      </c>
      <c r="Y46" s="9">
        <v>106245</v>
      </c>
      <c r="Z46" s="9">
        <v>114479</v>
      </c>
      <c r="AA46" s="9">
        <v>90316</v>
      </c>
      <c r="AB46" s="9">
        <v>108748</v>
      </c>
      <c r="AC46" s="9">
        <v>122529</v>
      </c>
      <c r="AD46" s="9">
        <v>93383</v>
      </c>
      <c r="AE46" s="9">
        <v>105877</v>
      </c>
      <c r="AF46" s="9">
        <v>120575</v>
      </c>
      <c r="AG46" s="9">
        <v>87888</v>
      </c>
      <c r="AH46" s="9">
        <v>102248</v>
      </c>
      <c r="AI46" s="9">
        <v>106363</v>
      </c>
      <c r="AJ46" s="9">
        <v>78168</v>
      </c>
      <c r="AK46" s="9">
        <v>94746</v>
      </c>
      <c r="AL46" s="9">
        <v>93100</v>
      </c>
      <c r="AM46" s="9">
        <v>64285</v>
      </c>
      <c r="AN46" s="9">
        <v>74750</v>
      </c>
      <c r="AO46" s="9">
        <v>70927</v>
      </c>
      <c r="AP46" s="9">
        <v>57181</v>
      </c>
      <c r="AQ46" s="9">
        <v>74242</v>
      </c>
      <c r="AR46" s="9">
        <v>66920</v>
      </c>
      <c r="AS46" s="9">
        <v>56763</v>
      </c>
      <c r="AT46" s="9">
        <v>87613</v>
      </c>
      <c r="AU46" s="9">
        <v>61946</v>
      </c>
      <c r="AV46" s="9">
        <v>66975</v>
      </c>
      <c r="AW46" s="9">
        <v>90331</v>
      </c>
      <c r="AX46" s="9">
        <v>100115</v>
      </c>
      <c r="AY46" s="9">
        <v>84092</v>
      </c>
      <c r="AZ46" s="9">
        <v>102157</v>
      </c>
      <c r="BA46" s="9">
        <v>118297</v>
      </c>
      <c r="BB46" s="9">
        <v>94040</v>
      </c>
      <c r="BC46" s="9">
        <v>120177</v>
      </c>
      <c r="BD46" s="9">
        <v>124320</v>
      </c>
      <c r="BE46" s="9">
        <v>103082</v>
      </c>
      <c r="BF46" s="9">
        <v>100143</v>
      </c>
      <c r="BG46" s="9">
        <v>127002</v>
      </c>
      <c r="BH46" s="9">
        <v>127242</v>
      </c>
      <c r="BI46" s="9">
        <v>129063</v>
      </c>
      <c r="BJ46" s="9">
        <v>113146</v>
      </c>
      <c r="BK46" s="9">
        <v>99742</v>
      </c>
      <c r="BL46" s="9">
        <v>128025</v>
      </c>
      <c r="BM46" s="9">
        <v>121801</v>
      </c>
      <c r="BN46" s="9">
        <v>122809</v>
      </c>
      <c r="BO46" s="9">
        <v>103848</v>
      </c>
      <c r="BP46" s="9">
        <v>91683</v>
      </c>
      <c r="BQ46" s="9">
        <v>114676</v>
      </c>
      <c r="BR46" s="9">
        <v>113977</v>
      </c>
      <c r="BS46" s="9">
        <v>114323</v>
      </c>
      <c r="BT46" s="9">
        <v>98586</v>
      </c>
      <c r="BU46" s="9">
        <v>92020</v>
      </c>
      <c r="BV46" s="9">
        <v>119987</v>
      </c>
      <c r="BW46" s="9">
        <v>120206</v>
      </c>
      <c r="BX46" s="9">
        <v>122520</v>
      </c>
      <c r="BY46" s="9">
        <v>110513</v>
      </c>
      <c r="BZ46" s="9">
        <v>102285</v>
      </c>
      <c r="CA46" s="9">
        <v>132859</v>
      </c>
      <c r="CB46" s="9">
        <v>131792</v>
      </c>
      <c r="CC46" s="9">
        <v>133680</v>
      </c>
      <c r="CD46" s="9">
        <v>113739</v>
      </c>
      <c r="CE46" s="9">
        <v>95162</v>
      </c>
      <c r="CF46" s="9">
        <v>130359</v>
      </c>
      <c r="CG46" s="9">
        <v>127920</v>
      </c>
      <c r="CH46" s="9">
        <v>128180</v>
      </c>
      <c r="CI46" s="9">
        <v>60980</v>
      </c>
      <c r="CJ46" s="9">
        <v>88714</v>
      </c>
      <c r="CK46" s="9">
        <v>75843</v>
      </c>
      <c r="CL46" s="9">
        <v>109347</v>
      </c>
      <c r="CM46" s="9">
        <v>72168</v>
      </c>
      <c r="CN46" s="9">
        <v>69774</v>
      </c>
      <c r="CO46" s="9">
        <v>97913</v>
      </c>
      <c r="CP46" s="9">
        <v>63893</v>
      </c>
      <c r="CQ46" s="9">
        <v>65457</v>
      </c>
      <c r="CR46" s="9">
        <v>67071</v>
      </c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</row>
    <row r="47" spans="7:199" x14ac:dyDescent="0.2">
      <c r="G47" s="8" t="s">
        <v>3</v>
      </c>
      <c r="H47" s="8" t="s">
        <v>26</v>
      </c>
      <c r="I47" s="9">
        <v>542977</v>
      </c>
      <c r="J47" s="9">
        <v>537739</v>
      </c>
      <c r="K47" s="9">
        <v>554653</v>
      </c>
      <c r="L47" s="9">
        <v>558433</v>
      </c>
      <c r="M47" s="9">
        <v>553900</v>
      </c>
      <c r="N47" s="9">
        <v>548235</v>
      </c>
      <c r="O47" s="9">
        <v>536432</v>
      </c>
      <c r="P47" s="9">
        <v>541562</v>
      </c>
      <c r="Q47" s="9">
        <v>537788</v>
      </c>
      <c r="R47" s="9">
        <v>538430</v>
      </c>
      <c r="S47" s="9">
        <v>547600</v>
      </c>
      <c r="T47" s="9">
        <v>566873</v>
      </c>
      <c r="U47" s="9">
        <v>570057</v>
      </c>
      <c r="V47" s="9">
        <v>567830</v>
      </c>
      <c r="W47" s="9">
        <v>571896</v>
      </c>
      <c r="X47" s="9">
        <v>585199</v>
      </c>
      <c r="Y47" s="9">
        <v>601522</v>
      </c>
      <c r="Z47" s="9">
        <v>632834</v>
      </c>
      <c r="AA47" s="9">
        <v>640430</v>
      </c>
      <c r="AB47" s="9">
        <v>657775</v>
      </c>
      <c r="AC47" s="9">
        <v>663540</v>
      </c>
      <c r="AD47" s="9">
        <v>656927</v>
      </c>
      <c r="AE47" s="9">
        <v>650847</v>
      </c>
      <c r="AF47" s="9">
        <v>665518</v>
      </c>
      <c r="AG47" s="9">
        <v>677965</v>
      </c>
      <c r="AH47" s="9">
        <v>680732</v>
      </c>
      <c r="AI47" s="9">
        <v>690836</v>
      </c>
      <c r="AJ47" s="9">
        <v>696844</v>
      </c>
      <c r="AK47" s="9">
        <v>690523</v>
      </c>
      <c r="AL47" s="9">
        <v>691832</v>
      </c>
      <c r="AM47" s="9">
        <v>686766</v>
      </c>
      <c r="AN47" s="9">
        <v>678406</v>
      </c>
      <c r="AO47" s="9">
        <v>681492</v>
      </c>
      <c r="AP47" s="9">
        <v>672421</v>
      </c>
      <c r="AQ47" s="9">
        <v>655596</v>
      </c>
      <c r="AR47" s="9">
        <v>640425</v>
      </c>
      <c r="AS47" s="9">
        <v>654295</v>
      </c>
      <c r="AT47" s="9">
        <v>661022</v>
      </c>
      <c r="AU47" s="9">
        <v>316408</v>
      </c>
      <c r="AV47" s="9">
        <v>672368</v>
      </c>
      <c r="AW47" s="9">
        <v>674896</v>
      </c>
      <c r="AX47" s="9">
        <v>673091</v>
      </c>
      <c r="AY47" s="9">
        <v>670128</v>
      </c>
      <c r="AZ47" s="9">
        <v>666804</v>
      </c>
      <c r="BA47" s="9">
        <v>317711</v>
      </c>
      <c r="BB47" s="9">
        <v>667654</v>
      </c>
      <c r="BC47" s="9">
        <v>668692</v>
      </c>
      <c r="BD47" s="9">
        <v>676063</v>
      </c>
      <c r="BE47" s="9">
        <v>672569</v>
      </c>
      <c r="BF47" s="9">
        <v>681038</v>
      </c>
      <c r="BG47" s="9">
        <v>697757</v>
      </c>
      <c r="BH47" s="9">
        <v>249529</v>
      </c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</row>
    <row r="48" spans="7:199" x14ac:dyDescent="0.2">
      <c r="G48" s="8" t="s">
        <v>5</v>
      </c>
      <c r="H48" s="8" t="s">
        <v>26</v>
      </c>
      <c r="I48" s="9">
        <v>471479</v>
      </c>
      <c r="J48" s="9">
        <v>510123</v>
      </c>
      <c r="K48" s="9">
        <v>751097</v>
      </c>
      <c r="L48" s="9">
        <v>710260</v>
      </c>
      <c r="M48" s="9">
        <v>693915</v>
      </c>
      <c r="N48" s="9">
        <v>619599</v>
      </c>
      <c r="O48" s="9">
        <v>703878</v>
      </c>
      <c r="P48" s="9">
        <v>521467</v>
      </c>
      <c r="Q48" s="9">
        <v>561271</v>
      </c>
      <c r="R48" s="9">
        <v>377725</v>
      </c>
      <c r="S48" s="9">
        <v>718066</v>
      </c>
      <c r="T48" s="9">
        <v>723432</v>
      </c>
      <c r="U48" s="9">
        <v>280687</v>
      </c>
      <c r="V48" s="9"/>
      <c r="W48" s="9"/>
      <c r="X48" s="9">
        <v>14160</v>
      </c>
      <c r="Y48" s="9">
        <v>13864</v>
      </c>
      <c r="Z48" s="9">
        <v>14279</v>
      </c>
      <c r="AA48" s="9"/>
      <c r="AB48" s="9"/>
      <c r="AC48" s="9"/>
      <c r="AD48" s="9">
        <v>14160</v>
      </c>
      <c r="AE48" s="9"/>
      <c r="AF48" s="9">
        <v>14057</v>
      </c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>
        <v>2635</v>
      </c>
      <c r="BM48" s="9">
        <v>2475</v>
      </c>
      <c r="BN48" s="9">
        <v>2772</v>
      </c>
      <c r="BO48" s="9"/>
      <c r="BP48" s="9"/>
      <c r="BQ48" s="9"/>
      <c r="BR48" s="9"/>
      <c r="BS48" s="9"/>
      <c r="BT48" s="9"/>
      <c r="BU48" s="9"/>
      <c r="BV48" s="9"/>
      <c r="BW48" s="9"/>
      <c r="BX48" s="9">
        <v>3321</v>
      </c>
      <c r="BY48" s="9"/>
      <c r="BZ48" s="9">
        <v>4083</v>
      </c>
      <c r="CA48" s="9">
        <v>4054</v>
      </c>
      <c r="CB48" s="9">
        <v>7844</v>
      </c>
      <c r="CC48" s="9">
        <v>3837</v>
      </c>
      <c r="CD48" s="9">
        <v>88446</v>
      </c>
      <c r="CE48" s="9"/>
      <c r="CF48" s="9"/>
      <c r="CG48" s="9">
        <v>81019</v>
      </c>
      <c r="CH48" s="9">
        <v>3601</v>
      </c>
      <c r="CI48" s="9">
        <v>3790</v>
      </c>
      <c r="CJ48" s="9"/>
      <c r="CK48" s="9">
        <v>24110</v>
      </c>
      <c r="CL48" s="9">
        <v>97475</v>
      </c>
      <c r="CM48" s="9">
        <v>50465</v>
      </c>
      <c r="CN48" s="9">
        <v>37556</v>
      </c>
      <c r="CO48" s="9">
        <v>13782</v>
      </c>
      <c r="CP48" s="9">
        <v>23125</v>
      </c>
      <c r="CQ48" s="9">
        <v>15010</v>
      </c>
      <c r="CR48" s="9">
        <v>23373</v>
      </c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</row>
    <row r="49" spans="7:199" x14ac:dyDescent="0.2">
      <c r="G49" s="8" t="s">
        <v>10</v>
      </c>
      <c r="H49" s="8" t="s">
        <v>26</v>
      </c>
      <c r="I49" s="9">
        <v>2411778</v>
      </c>
      <c r="J49" s="9">
        <v>2209351</v>
      </c>
      <c r="K49" s="9">
        <v>2076647</v>
      </c>
      <c r="L49" s="9">
        <v>2537819</v>
      </c>
      <c r="M49" s="9">
        <v>2326474</v>
      </c>
      <c r="N49" s="9">
        <v>2320002</v>
      </c>
      <c r="O49" s="9">
        <v>2264036</v>
      </c>
      <c r="P49" s="9">
        <v>2254990</v>
      </c>
      <c r="Q49" s="9">
        <v>2115388</v>
      </c>
      <c r="R49" s="9">
        <v>2540292</v>
      </c>
      <c r="S49" s="9">
        <v>1836328</v>
      </c>
      <c r="T49" s="9">
        <v>1937914</v>
      </c>
      <c r="U49" s="9">
        <v>1499376</v>
      </c>
      <c r="V49" s="9">
        <v>2342808</v>
      </c>
      <c r="W49" s="9">
        <v>1336606</v>
      </c>
      <c r="X49" s="9">
        <v>1988753</v>
      </c>
      <c r="Y49" s="9">
        <v>1822091</v>
      </c>
      <c r="Z49" s="9">
        <v>2008440</v>
      </c>
      <c r="AA49" s="9">
        <v>1347966</v>
      </c>
      <c r="AB49" s="9">
        <v>2080203</v>
      </c>
      <c r="AC49" s="9">
        <v>2014180</v>
      </c>
      <c r="AD49" s="9">
        <v>2009404</v>
      </c>
      <c r="AE49" s="9">
        <v>1846352</v>
      </c>
      <c r="AF49" s="9">
        <v>1754886</v>
      </c>
      <c r="AG49" s="9">
        <v>1601238</v>
      </c>
      <c r="AH49" s="9">
        <v>1366581</v>
      </c>
      <c r="AI49" s="9">
        <v>1777296</v>
      </c>
      <c r="AJ49" s="9">
        <v>1546832</v>
      </c>
      <c r="AK49" s="9">
        <v>1377805</v>
      </c>
      <c r="AL49" s="9">
        <v>1850927</v>
      </c>
      <c r="AM49" s="9">
        <v>1309840</v>
      </c>
      <c r="AN49" s="9">
        <v>1522710</v>
      </c>
      <c r="AO49" s="9">
        <v>1617051</v>
      </c>
      <c r="AP49" s="9">
        <v>1213690</v>
      </c>
      <c r="AQ49" s="9">
        <v>1753110</v>
      </c>
      <c r="AR49" s="9">
        <v>1373530</v>
      </c>
      <c r="AS49" s="9">
        <v>1199987</v>
      </c>
      <c r="AT49" s="9">
        <v>1191278</v>
      </c>
      <c r="AU49" s="9">
        <v>1930799</v>
      </c>
      <c r="AV49" s="9">
        <v>1411488</v>
      </c>
      <c r="AW49" s="9">
        <v>1377826</v>
      </c>
      <c r="AX49" s="9">
        <v>1269943</v>
      </c>
      <c r="AY49" s="9">
        <v>1314805</v>
      </c>
      <c r="AZ49" s="9">
        <v>1852139</v>
      </c>
      <c r="BA49" s="9">
        <v>1535883</v>
      </c>
      <c r="BB49" s="9">
        <v>1605618</v>
      </c>
      <c r="BC49" s="9">
        <v>1034580</v>
      </c>
      <c r="BD49" s="9">
        <v>1701438</v>
      </c>
      <c r="BE49" s="9">
        <v>1333822</v>
      </c>
      <c r="BF49" s="9">
        <v>1659353</v>
      </c>
      <c r="BG49" s="9">
        <v>1197125</v>
      </c>
      <c r="BH49" s="9">
        <v>1496615</v>
      </c>
      <c r="BI49" s="9">
        <v>1434022</v>
      </c>
      <c r="BJ49" s="9">
        <v>1397749</v>
      </c>
      <c r="BK49" s="9">
        <v>1277035</v>
      </c>
      <c r="BL49" s="9">
        <v>1387823</v>
      </c>
      <c r="BM49" s="9">
        <v>1664083</v>
      </c>
      <c r="BN49" s="9">
        <v>1379986</v>
      </c>
      <c r="BO49" s="9">
        <v>1176150</v>
      </c>
      <c r="BP49" s="9">
        <v>1792957</v>
      </c>
      <c r="BQ49" s="9">
        <v>1702948</v>
      </c>
      <c r="BR49" s="9">
        <v>1734003</v>
      </c>
      <c r="BS49" s="9">
        <v>1715618</v>
      </c>
      <c r="BT49" s="9">
        <v>1454738</v>
      </c>
      <c r="BU49" s="9">
        <v>1449978</v>
      </c>
      <c r="BV49" s="9">
        <v>1942926</v>
      </c>
      <c r="BW49" s="9">
        <v>1450074</v>
      </c>
      <c r="BX49" s="9">
        <v>1555088</v>
      </c>
      <c r="BY49" s="9">
        <v>1266857</v>
      </c>
      <c r="BZ49" s="9">
        <v>1723824</v>
      </c>
      <c r="CA49" s="9">
        <v>1303989</v>
      </c>
      <c r="CB49" s="9">
        <v>1782816</v>
      </c>
      <c r="CC49" s="9">
        <v>1330621</v>
      </c>
      <c r="CD49" s="9">
        <v>1463325</v>
      </c>
      <c r="CE49" s="9">
        <v>1077964</v>
      </c>
      <c r="CF49" s="9">
        <v>1563007</v>
      </c>
      <c r="CG49" s="9">
        <v>1658725</v>
      </c>
      <c r="CH49" s="9">
        <v>1523999</v>
      </c>
      <c r="CI49" s="9">
        <v>1497437</v>
      </c>
      <c r="CJ49" s="9">
        <v>1223804</v>
      </c>
      <c r="CK49" s="9">
        <v>1648904</v>
      </c>
      <c r="CL49" s="9">
        <v>1289129</v>
      </c>
      <c r="CM49" s="9">
        <v>1109897</v>
      </c>
      <c r="CN49" s="9">
        <v>1522833</v>
      </c>
      <c r="CO49" s="9">
        <v>1087795</v>
      </c>
      <c r="CP49" s="9">
        <v>1558482</v>
      </c>
      <c r="CQ49" s="9">
        <v>1460895</v>
      </c>
      <c r="CR49" s="9">
        <v>858589</v>
      </c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</row>
    <row r="50" spans="7:199" x14ac:dyDescent="0.2">
      <c r="G50" s="8" t="s">
        <v>14</v>
      </c>
      <c r="H50" s="8" t="s">
        <v>26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>
        <v>134296</v>
      </c>
      <c r="AX50" s="9"/>
      <c r="AY50" s="9">
        <v>38278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>
        <v>94481</v>
      </c>
      <c r="BK50" s="9">
        <v>88435</v>
      </c>
      <c r="BL50" s="9"/>
      <c r="BM50" s="9"/>
      <c r="BN50" s="9"/>
      <c r="BO50" s="9">
        <v>92229</v>
      </c>
      <c r="BP50" s="9">
        <v>46514</v>
      </c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>
        <v>3979</v>
      </c>
      <c r="CE50" s="9"/>
      <c r="CF50" s="9">
        <v>41159</v>
      </c>
      <c r="CG50" s="9">
        <v>41008</v>
      </c>
      <c r="CH50" s="9"/>
      <c r="CI50" s="9"/>
      <c r="CJ50" s="9"/>
      <c r="CK50" s="9">
        <v>40345</v>
      </c>
      <c r="CL50" s="9"/>
      <c r="CM50" s="9"/>
      <c r="CN50" s="9"/>
      <c r="CO50" s="9"/>
      <c r="CP50" s="9">
        <v>14193</v>
      </c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</row>
    <row r="51" spans="7:199" x14ac:dyDescent="0.2">
      <c r="G51" s="8" t="s">
        <v>15</v>
      </c>
      <c r="H51" s="8" t="s">
        <v>26</v>
      </c>
      <c r="I51" s="9">
        <v>151216</v>
      </c>
      <c r="J51" s="9"/>
      <c r="K51" s="9">
        <v>3056</v>
      </c>
      <c r="L51" s="9"/>
      <c r="M51" s="9">
        <v>2854</v>
      </c>
      <c r="N51" s="9"/>
      <c r="O51" s="9">
        <v>3497</v>
      </c>
      <c r="P51" s="9"/>
      <c r="Q51" s="9"/>
      <c r="R51" s="9">
        <v>12072</v>
      </c>
      <c r="S51" s="9">
        <v>12056</v>
      </c>
      <c r="T51" s="9">
        <v>12384</v>
      </c>
      <c r="U51" s="9"/>
      <c r="V51" s="9">
        <v>12348</v>
      </c>
      <c r="W51" s="9"/>
      <c r="X51" s="9">
        <v>75960</v>
      </c>
      <c r="Y51" s="9"/>
      <c r="Z51" s="9">
        <v>85689</v>
      </c>
      <c r="AA51" s="9">
        <v>37995</v>
      </c>
      <c r="AB51" s="9"/>
      <c r="AC51" s="9"/>
      <c r="AD51" s="9"/>
      <c r="AE51" s="9">
        <v>13938</v>
      </c>
      <c r="AF51" s="9"/>
      <c r="AG51" s="9"/>
      <c r="AH51" s="9"/>
      <c r="AI51" s="9"/>
      <c r="AJ51" s="9"/>
      <c r="AK51" s="9"/>
      <c r="AL51" s="9"/>
      <c r="AM51" s="9">
        <v>43110</v>
      </c>
      <c r="AN51" s="9"/>
      <c r="AO51" s="9"/>
      <c r="AP51" s="9"/>
      <c r="AQ51" s="9"/>
      <c r="AR51" s="9"/>
      <c r="AS51" s="9">
        <v>75711</v>
      </c>
      <c r="AT51" s="9"/>
      <c r="AU51" s="9"/>
      <c r="AV51" s="9"/>
      <c r="AW51" s="9">
        <v>48875</v>
      </c>
      <c r="AX51" s="9">
        <v>48993</v>
      </c>
      <c r="AY51" s="9">
        <v>88782</v>
      </c>
      <c r="AZ51" s="9">
        <v>131077</v>
      </c>
      <c r="BA51" s="9">
        <v>181141</v>
      </c>
      <c r="BB51" s="9">
        <v>40103</v>
      </c>
      <c r="BC51" s="9">
        <v>85982</v>
      </c>
      <c r="BD51" s="9">
        <v>42650</v>
      </c>
      <c r="BE51" s="9">
        <v>89056</v>
      </c>
      <c r="BF51" s="9"/>
      <c r="BG51" s="9">
        <v>45526</v>
      </c>
      <c r="BH51" s="9"/>
      <c r="BI51" s="9">
        <v>95658</v>
      </c>
      <c r="BJ51" s="9">
        <v>92829</v>
      </c>
      <c r="BK51" s="9">
        <v>50979</v>
      </c>
      <c r="BL51" s="9"/>
      <c r="BM51" s="9">
        <v>138907</v>
      </c>
      <c r="BN51" s="9"/>
      <c r="BO51" s="9">
        <v>46524</v>
      </c>
      <c r="BP51" s="9">
        <v>92447</v>
      </c>
      <c r="BQ51" s="9">
        <v>89679</v>
      </c>
      <c r="BR51" s="9">
        <v>90531</v>
      </c>
      <c r="BS51" s="9">
        <v>90033</v>
      </c>
      <c r="BT51" s="9">
        <v>87518</v>
      </c>
      <c r="BU51" s="9"/>
      <c r="BV51" s="9"/>
      <c r="BW51" s="9"/>
      <c r="BX51" s="9"/>
      <c r="BY51" s="9"/>
      <c r="BZ51" s="9"/>
      <c r="CA51" s="9">
        <v>41688</v>
      </c>
      <c r="CB51" s="9"/>
      <c r="CC51" s="9"/>
      <c r="CD51" s="9"/>
      <c r="CE51" s="9"/>
      <c r="CF51" s="9">
        <v>43472</v>
      </c>
      <c r="CG51" s="9">
        <v>82743</v>
      </c>
      <c r="CH51" s="9">
        <v>3695</v>
      </c>
      <c r="CI51" s="9"/>
      <c r="CJ51" s="9"/>
      <c r="CK51" s="9"/>
      <c r="CL51" s="9">
        <v>41367</v>
      </c>
      <c r="CM51" s="9">
        <v>39620</v>
      </c>
      <c r="CN51" s="9">
        <v>51641</v>
      </c>
      <c r="CO51" s="9">
        <v>120417</v>
      </c>
      <c r="CP51" s="9">
        <v>9592</v>
      </c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</row>
    <row r="52" spans="7:199" x14ac:dyDescent="0.2">
      <c r="G52" s="8" t="s">
        <v>16</v>
      </c>
      <c r="H52" s="8" t="s">
        <v>26</v>
      </c>
      <c r="I52" s="9">
        <v>981251</v>
      </c>
      <c r="J52" s="9">
        <v>866559</v>
      </c>
      <c r="K52" s="9">
        <v>973497</v>
      </c>
      <c r="L52" s="9">
        <v>832956</v>
      </c>
      <c r="M52" s="9">
        <v>1037151</v>
      </c>
      <c r="N52" s="9">
        <v>842009</v>
      </c>
      <c r="O52" s="9">
        <v>987981</v>
      </c>
      <c r="P52" s="9">
        <v>912083</v>
      </c>
      <c r="Q52" s="9">
        <v>957726</v>
      </c>
      <c r="R52" s="9">
        <v>796896</v>
      </c>
      <c r="S52" s="9">
        <v>972615</v>
      </c>
      <c r="T52" s="9">
        <v>1060817</v>
      </c>
      <c r="U52" s="9">
        <v>1263993</v>
      </c>
      <c r="V52" s="9">
        <v>1312469</v>
      </c>
      <c r="W52" s="9">
        <v>1188376</v>
      </c>
      <c r="X52" s="9">
        <v>1174997</v>
      </c>
      <c r="Y52" s="9">
        <v>1264371</v>
      </c>
      <c r="Z52" s="9">
        <v>1132464</v>
      </c>
      <c r="AA52" s="9">
        <v>1139581</v>
      </c>
      <c r="AB52" s="9">
        <v>1077783</v>
      </c>
      <c r="AC52" s="9">
        <v>1078952</v>
      </c>
      <c r="AD52" s="9">
        <v>1077705</v>
      </c>
      <c r="AE52" s="9">
        <v>1168123</v>
      </c>
      <c r="AF52" s="9">
        <v>1060606</v>
      </c>
      <c r="AG52" s="9">
        <v>1086255</v>
      </c>
      <c r="AH52" s="9">
        <v>953270</v>
      </c>
      <c r="AI52" s="9">
        <v>1049483</v>
      </c>
      <c r="AJ52" s="9">
        <v>920913</v>
      </c>
      <c r="AK52" s="9">
        <v>1010775</v>
      </c>
      <c r="AL52" s="9">
        <v>909678</v>
      </c>
      <c r="AM52" s="9">
        <v>952004</v>
      </c>
      <c r="AN52" s="9">
        <v>890542</v>
      </c>
      <c r="AO52" s="9">
        <v>1060809</v>
      </c>
      <c r="AP52" s="9">
        <v>885047</v>
      </c>
      <c r="AQ52" s="9">
        <v>1005489</v>
      </c>
      <c r="AR52" s="9">
        <v>869815</v>
      </c>
      <c r="AS52" s="9">
        <v>929490</v>
      </c>
      <c r="AT52" s="9">
        <v>881619</v>
      </c>
      <c r="AU52" s="9">
        <v>1039674</v>
      </c>
      <c r="AV52" s="9">
        <v>927813</v>
      </c>
      <c r="AW52" s="9">
        <v>1027760</v>
      </c>
      <c r="AX52" s="9">
        <v>981591</v>
      </c>
      <c r="AY52" s="9">
        <v>1146782</v>
      </c>
      <c r="AZ52" s="9">
        <v>1089210</v>
      </c>
      <c r="BA52" s="9">
        <v>1064028</v>
      </c>
      <c r="BB52" s="9">
        <v>1120992</v>
      </c>
      <c r="BC52" s="9">
        <v>1073222</v>
      </c>
      <c r="BD52" s="9">
        <v>1157945</v>
      </c>
      <c r="BE52" s="9">
        <v>1169455</v>
      </c>
      <c r="BF52" s="9">
        <v>1166683</v>
      </c>
      <c r="BG52" s="9">
        <v>1267038</v>
      </c>
      <c r="BH52" s="9">
        <v>1249520</v>
      </c>
      <c r="BI52" s="9">
        <v>1348534</v>
      </c>
      <c r="BJ52" s="9">
        <v>1260417</v>
      </c>
      <c r="BK52" s="9">
        <v>1107860</v>
      </c>
      <c r="BL52" s="9">
        <v>1077762</v>
      </c>
      <c r="BM52" s="9">
        <v>1236898</v>
      </c>
      <c r="BN52" s="9">
        <v>1100813</v>
      </c>
      <c r="BO52" s="9">
        <v>1069610</v>
      </c>
      <c r="BP52" s="9">
        <v>973787</v>
      </c>
      <c r="BQ52" s="9">
        <v>1114898</v>
      </c>
      <c r="BR52" s="9">
        <v>1001983</v>
      </c>
      <c r="BS52" s="9">
        <v>1079245</v>
      </c>
      <c r="BT52" s="9">
        <v>993091</v>
      </c>
      <c r="BU52" s="9">
        <v>912345</v>
      </c>
      <c r="BV52" s="9">
        <v>862409</v>
      </c>
      <c r="BW52" s="9">
        <v>906388</v>
      </c>
      <c r="BX52" s="9">
        <v>1027515</v>
      </c>
      <c r="BY52" s="9">
        <v>1100061</v>
      </c>
      <c r="BZ52" s="9">
        <v>1010921</v>
      </c>
      <c r="CA52" s="9">
        <v>1074887</v>
      </c>
      <c r="CB52" s="9">
        <v>983602</v>
      </c>
      <c r="CC52" s="9">
        <v>1049322</v>
      </c>
      <c r="CD52" s="9">
        <v>970931</v>
      </c>
      <c r="CE52" s="9">
        <v>1215851</v>
      </c>
      <c r="CF52" s="9">
        <v>1171100</v>
      </c>
      <c r="CG52" s="9">
        <v>1014777</v>
      </c>
      <c r="CH52" s="9">
        <v>999621</v>
      </c>
      <c r="CI52" s="9">
        <v>1340836</v>
      </c>
      <c r="CJ52" s="9">
        <v>949809</v>
      </c>
      <c r="CK52" s="9">
        <v>1397885</v>
      </c>
      <c r="CL52" s="9">
        <v>1163373</v>
      </c>
      <c r="CM52" s="9">
        <v>1237438</v>
      </c>
      <c r="CN52" s="9">
        <v>1331281</v>
      </c>
      <c r="CO52" s="9">
        <v>1055076</v>
      </c>
      <c r="CP52" s="9">
        <v>1248507</v>
      </c>
      <c r="CQ52" s="9">
        <v>1153288</v>
      </c>
      <c r="CR52" s="9">
        <v>822253</v>
      </c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</row>
    <row r="53" spans="7:199" x14ac:dyDescent="0.2">
      <c r="G53" s="8" t="s">
        <v>17</v>
      </c>
      <c r="H53" s="8" t="s">
        <v>26</v>
      </c>
      <c r="I53" s="9">
        <v>782003</v>
      </c>
      <c r="J53" s="9">
        <v>733806</v>
      </c>
      <c r="K53" s="9">
        <v>703580</v>
      </c>
      <c r="L53" s="9">
        <v>857876</v>
      </c>
      <c r="M53" s="9">
        <v>649324</v>
      </c>
      <c r="N53" s="9">
        <v>661606</v>
      </c>
      <c r="O53" s="9">
        <v>754971</v>
      </c>
      <c r="P53" s="9">
        <v>726515</v>
      </c>
      <c r="Q53" s="9">
        <v>785633</v>
      </c>
      <c r="R53" s="9">
        <v>746202</v>
      </c>
      <c r="S53" s="9">
        <v>758756</v>
      </c>
      <c r="T53" s="9">
        <v>738700</v>
      </c>
      <c r="U53" s="9">
        <v>779373</v>
      </c>
      <c r="V53" s="9">
        <v>627113</v>
      </c>
      <c r="W53" s="9">
        <v>658348</v>
      </c>
      <c r="X53" s="9">
        <v>599474</v>
      </c>
      <c r="Y53" s="9">
        <v>660275</v>
      </c>
      <c r="Z53" s="9">
        <v>676586</v>
      </c>
      <c r="AA53" s="9">
        <v>662504</v>
      </c>
      <c r="AB53" s="9">
        <v>736360</v>
      </c>
      <c r="AC53" s="9">
        <v>583621</v>
      </c>
      <c r="AD53" s="9">
        <v>646856</v>
      </c>
      <c r="AE53" s="9">
        <v>625111</v>
      </c>
      <c r="AF53" s="9">
        <v>615737</v>
      </c>
      <c r="AG53" s="9">
        <v>663092</v>
      </c>
      <c r="AH53" s="9">
        <v>584015</v>
      </c>
      <c r="AI53" s="9">
        <v>580969</v>
      </c>
      <c r="AJ53" s="9">
        <v>642536</v>
      </c>
      <c r="AK53" s="9">
        <v>509573</v>
      </c>
      <c r="AL53" s="9">
        <v>556284</v>
      </c>
      <c r="AM53" s="9">
        <v>539298</v>
      </c>
      <c r="AN53" s="9">
        <v>590638</v>
      </c>
      <c r="AO53" s="9">
        <v>573370</v>
      </c>
      <c r="AP53" s="9">
        <v>638861</v>
      </c>
      <c r="AQ53" s="9">
        <v>570063</v>
      </c>
      <c r="AR53" s="9">
        <v>554118</v>
      </c>
      <c r="AS53" s="9">
        <v>558978</v>
      </c>
      <c r="AT53" s="9">
        <v>571372</v>
      </c>
      <c r="AU53" s="9">
        <v>683546</v>
      </c>
      <c r="AV53" s="9">
        <v>606602</v>
      </c>
      <c r="AW53" s="9">
        <v>588921</v>
      </c>
      <c r="AX53" s="9">
        <v>605907</v>
      </c>
      <c r="AY53" s="9">
        <v>582108</v>
      </c>
      <c r="AZ53" s="9">
        <v>607195</v>
      </c>
      <c r="BA53" s="9">
        <v>703917</v>
      </c>
      <c r="BB53" s="9">
        <v>614464</v>
      </c>
      <c r="BC53" s="9">
        <v>594019</v>
      </c>
      <c r="BD53" s="9">
        <v>613522</v>
      </c>
      <c r="BE53" s="9">
        <v>615759</v>
      </c>
      <c r="BF53" s="9">
        <v>597108</v>
      </c>
      <c r="BG53" s="9">
        <v>642398</v>
      </c>
      <c r="BH53" s="9">
        <v>69444</v>
      </c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>
        <v>50015</v>
      </c>
      <c r="BZ53" s="9"/>
      <c r="CA53" s="9"/>
      <c r="CB53" s="9">
        <v>44899</v>
      </c>
      <c r="CC53" s="9"/>
      <c r="CD53" s="9"/>
      <c r="CE53" s="9"/>
      <c r="CF53" s="9"/>
      <c r="CG53" s="9">
        <v>186259</v>
      </c>
      <c r="CH53" s="9"/>
      <c r="CI53" s="9">
        <v>50164</v>
      </c>
      <c r="CJ53" s="9"/>
      <c r="CK53" s="9"/>
      <c r="CL53" s="9"/>
      <c r="CM53" s="9"/>
      <c r="CN53" s="9"/>
      <c r="CO53" s="9"/>
      <c r="CP53" s="9"/>
      <c r="CQ53" s="9">
        <v>32613</v>
      </c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</row>
    <row r="54" spans="7:199" x14ac:dyDescent="0.2">
      <c r="G54" s="8" t="s">
        <v>20</v>
      </c>
      <c r="H54" s="8" t="s">
        <v>26</v>
      </c>
      <c r="I54" s="9">
        <v>269463</v>
      </c>
      <c r="J54" s="9">
        <v>270654</v>
      </c>
      <c r="K54" s="9">
        <v>271431</v>
      </c>
      <c r="L54" s="9">
        <v>25305</v>
      </c>
      <c r="M54" s="9">
        <v>265767</v>
      </c>
      <c r="N54" s="9">
        <v>267232</v>
      </c>
      <c r="O54" s="9">
        <v>272356</v>
      </c>
      <c r="P54" s="9">
        <v>263057</v>
      </c>
      <c r="Q54" s="9">
        <v>264764</v>
      </c>
      <c r="R54" s="9">
        <v>117063</v>
      </c>
      <c r="S54" s="9">
        <v>410649</v>
      </c>
      <c r="T54" s="9">
        <v>266403</v>
      </c>
      <c r="U54" s="9">
        <v>270717</v>
      </c>
      <c r="V54" s="9">
        <v>273819</v>
      </c>
      <c r="W54" s="9">
        <v>335721</v>
      </c>
      <c r="X54" s="9">
        <v>276134</v>
      </c>
      <c r="Y54" s="9">
        <v>282456</v>
      </c>
      <c r="Z54" s="9">
        <v>283376</v>
      </c>
      <c r="AA54" s="9">
        <v>274179</v>
      </c>
      <c r="AB54" s="9">
        <v>275678</v>
      </c>
      <c r="AC54" s="9">
        <v>284786</v>
      </c>
      <c r="AD54" s="9">
        <v>282213</v>
      </c>
      <c r="AE54" s="9">
        <v>278742</v>
      </c>
      <c r="AF54" s="9">
        <v>270938</v>
      </c>
      <c r="AG54" s="9">
        <v>277282</v>
      </c>
      <c r="AH54" s="9">
        <v>129045</v>
      </c>
      <c r="AI54" s="9">
        <v>422087</v>
      </c>
      <c r="AJ54" s="9">
        <v>274270</v>
      </c>
      <c r="AK54" s="9">
        <v>275443</v>
      </c>
      <c r="AL54" s="9">
        <v>274409</v>
      </c>
      <c r="AM54" s="9">
        <v>320434</v>
      </c>
      <c r="AN54" s="9">
        <v>363225</v>
      </c>
      <c r="AO54" s="9">
        <v>364100</v>
      </c>
      <c r="AP54" s="9">
        <v>219357</v>
      </c>
      <c r="AQ54" s="9">
        <v>508460</v>
      </c>
      <c r="AR54" s="9">
        <v>358170</v>
      </c>
      <c r="AS54" s="9">
        <v>408921</v>
      </c>
      <c r="AT54" s="9">
        <v>272301</v>
      </c>
      <c r="AU54" s="9">
        <v>568146</v>
      </c>
      <c r="AV54" s="9">
        <v>362769</v>
      </c>
      <c r="AW54" s="9">
        <v>408753</v>
      </c>
      <c r="AX54" s="9">
        <v>266234</v>
      </c>
      <c r="AY54" s="9">
        <v>368963</v>
      </c>
      <c r="AZ54" s="9">
        <v>272293</v>
      </c>
      <c r="BA54" s="9">
        <v>574281</v>
      </c>
      <c r="BB54" s="9">
        <v>365380</v>
      </c>
      <c r="BC54" s="9">
        <v>412672</v>
      </c>
      <c r="BD54" s="9">
        <v>318953</v>
      </c>
      <c r="BE54" s="9">
        <v>272692</v>
      </c>
      <c r="BF54" s="9">
        <v>330312</v>
      </c>
      <c r="BG54" s="9">
        <v>286803</v>
      </c>
      <c r="BH54" s="9">
        <v>298761</v>
      </c>
      <c r="BI54" s="9">
        <v>333181</v>
      </c>
      <c r="BJ54" s="9">
        <v>357351</v>
      </c>
      <c r="BK54" s="9">
        <v>343520</v>
      </c>
      <c r="BL54" s="9">
        <v>324991</v>
      </c>
      <c r="BM54" s="9">
        <v>329405</v>
      </c>
      <c r="BN54" s="9">
        <v>373818</v>
      </c>
      <c r="BO54" s="9">
        <v>359981</v>
      </c>
      <c r="BP54" s="9">
        <v>352748</v>
      </c>
      <c r="BQ54" s="9">
        <v>343559</v>
      </c>
      <c r="BR54" s="9">
        <v>341026</v>
      </c>
      <c r="BS54" s="9">
        <v>377562</v>
      </c>
      <c r="BT54" s="9">
        <v>60269</v>
      </c>
      <c r="BU54" s="9">
        <v>152260</v>
      </c>
      <c r="BV54" s="9">
        <v>193384</v>
      </c>
      <c r="BW54" s="9">
        <v>140624</v>
      </c>
      <c r="BX54" s="9">
        <v>283276</v>
      </c>
      <c r="BY54" s="9">
        <v>69023</v>
      </c>
      <c r="BZ54" s="9">
        <v>58089</v>
      </c>
      <c r="CA54" s="9">
        <v>44310</v>
      </c>
      <c r="CB54" s="9">
        <v>43174</v>
      </c>
      <c r="CC54" s="9">
        <v>43517</v>
      </c>
      <c r="CD54" s="9">
        <v>41626</v>
      </c>
      <c r="CE54" s="9">
        <v>40425</v>
      </c>
      <c r="CF54" s="9">
        <v>43454</v>
      </c>
      <c r="CG54" s="9">
        <v>41774</v>
      </c>
      <c r="CH54" s="9">
        <v>42214</v>
      </c>
      <c r="CI54" s="9">
        <v>60980</v>
      </c>
      <c r="CJ54" s="9">
        <v>53340</v>
      </c>
      <c r="CK54" s="9">
        <v>37725</v>
      </c>
      <c r="CL54" s="9">
        <v>35868</v>
      </c>
      <c r="CM54" s="9">
        <v>35570</v>
      </c>
      <c r="CN54" s="9">
        <v>34521</v>
      </c>
      <c r="CO54" s="9">
        <v>31778</v>
      </c>
      <c r="CP54" s="9">
        <v>31864</v>
      </c>
      <c r="CQ54" s="9">
        <v>32844</v>
      </c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</row>
    <row r="55" spans="7:199" x14ac:dyDescent="0.2">
      <c r="G55" s="8" t="s">
        <v>21</v>
      </c>
      <c r="H55" s="8" t="s">
        <v>26</v>
      </c>
      <c r="I55" s="9"/>
      <c r="J55" s="9"/>
      <c r="K55" s="9"/>
      <c r="L55" s="9"/>
      <c r="M55" s="9"/>
      <c r="N55" s="9">
        <v>2983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>
        <v>37684</v>
      </c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</row>
    <row r="56" spans="7:199" x14ac:dyDescent="0.2">
      <c r="G56" s="8" t="s">
        <v>23</v>
      </c>
      <c r="H56" s="8" t="s">
        <v>26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>
        <v>67813</v>
      </c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</row>
    <row r="57" spans="7:199" x14ac:dyDescent="0.2">
      <c r="G57" s="8" t="s">
        <v>24</v>
      </c>
      <c r="H57" s="8" t="s">
        <v>26</v>
      </c>
      <c r="I57" s="9">
        <v>3058396</v>
      </c>
      <c r="J57" s="9">
        <v>3315021</v>
      </c>
      <c r="K57" s="9">
        <v>3328294</v>
      </c>
      <c r="L57" s="9">
        <v>3011030</v>
      </c>
      <c r="M57" s="9">
        <v>3027528</v>
      </c>
      <c r="N57" s="9">
        <v>3159629</v>
      </c>
      <c r="O57" s="9">
        <v>2947446</v>
      </c>
      <c r="P57" s="9">
        <v>3182780</v>
      </c>
      <c r="Q57" s="9">
        <v>3168235</v>
      </c>
      <c r="R57" s="9">
        <v>2999773</v>
      </c>
      <c r="S57" s="9">
        <v>3438269</v>
      </c>
      <c r="T57" s="9">
        <v>3374827</v>
      </c>
      <c r="U57" s="9">
        <v>3055099</v>
      </c>
      <c r="V57" s="9">
        <v>3195217</v>
      </c>
      <c r="W57" s="9">
        <v>3049078</v>
      </c>
      <c r="X57" s="9">
        <v>3352143</v>
      </c>
      <c r="Y57" s="9">
        <v>3354988</v>
      </c>
      <c r="Z57" s="9">
        <v>3634627</v>
      </c>
      <c r="AA57" s="9">
        <v>2946785</v>
      </c>
      <c r="AB57" s="9">
        <v>3064337</v>
      </c>
      <c r="AC57" s="9">
        <v>2910894</v>
      </c>
      <c r="AD57" s="9">
        <v>3363569</v>
      </c>
      <c r="AE57" s="9">
        <v>3099395</v>
      </c>
      <c r="AF57" s="9">
        <v>2557494</v>
      </c>
      <c r="AG57" s="9">
        <v>2678606</v>
      </c>
      <c r="AH57" s="9">
        <v>2795495</v>
      </c>
      <c r="AI57" s="9">
        <v>2842054</v>
      </c>
      <c r="AJ57" s="9">
        <v>2560664</v>
      </c>
      <c r="AK57" s="9">
        <v>3042818</v>
      </c>
      <c r="AL57" s="9">
        <v>2890841</v>
      </c>
      <c r="AM57" s="9">
        <v>2261819</v>
      </c>
      <c r="AN57" s="9">
        <v>2676265</v>
      </c>
      <c r="AO57" s="9">
        <v>2639325</v>
      </c>
      <c r="AP57" s="9">
        <v>2585472</v>
      </c>
      <c r="AQ57" s="9">
        <v>2618816</v>
      </c>
      <c r="AR57" s="9">
        <v>2359240</v>
      </c>
      <c r="AS57" s="9">
        <v>2387844</v>
      </c>
      <c r="AT57" s="9">
        <v>2422423</v>
      </c>
      <c r="AU57" s="9">
        <v>2460318</v>
      </c>
      <c r="AV57" s="9">
        <v>2995943</v>
      </c>
      <c r="AW57" s="9">
        <v>2419921</v>
      </c>
      <c r="AX57" s="9">
        <v>2523525</v>
      </c>
      <c r="AY57" s="9">
        <v>2508674</v>
      </c>
      <c r="AZ57" s="9">
        <v>2828967</v>
      </c>
      <c r="BA57" s="9">
        <v>2410856</v>
      </c>
      <c r="BB57" s="9">
        <v>2730065</v>
      </c>
      <c r="BC57" s="9">
        <v>2831431</v>
      </c>
      <c r="BD57" s="9">
        <v>2958490</v>
      </c>
      <c r="BE57" s="9">
        <v>2326263</v>
      </c>
      <c r="BF57" s="9">
        <v>2640613</v>
      </c>
      <c r="BG57" s="9">
        <v>3170812</v>
      </c>
      <c r="BH57" s="9">
        <v>3268306</v>
      </c>
      <c r="BI57" s="9">
        <v>3015459</v>
      </c>
      <c r="BJ57" s="9">
        <v>2615317</v>
      </c>
      <c r="BK57" s="9">
        <v>2626785</v>
      </c>
      <c r="BL57" s="9">
        <v>2782431</v>
      </c>
      <c r="BM57" s="9">
        <v>2986668</v>
      </c>
      <c r="BN57" s="9">
        <v>2761481</v>
      </c>
      <c r="BO57" s="9">
        <v>2804322</v>
      </c>
      <c r="BP57" s="9">
        <v>3085122</v>
      </c>
      <c r="BQ57" s="9">
        <v>2968970</v>
      </c>
      <c r="BR57" s="9">
        <v>3133263</v>
      </c>
      <c r="BS57" s="9">
        <v>2767033</v>
      </c>
      <c r="BT57" s="9">
        <v>2909366</v>
      </c>
      <c r="BU57" s="9">
        <v>3180752</v>
      </c>
      <c r="BV57" s="9">
        <v>2881759</v>
      </c>
      <c r="BW57" s="9">
        <v>3209446</v>
      </c>
      <c r="BX57" s="9">
        <v>3123549</v>
      </c>
      <c r="BY57" s="9">
        <v>3025712</v>
      </c>
      <c r="BZ57" s="9">
        <v>2877389</v>
      </c>
      <c r="CA57" s="9">
        <v>2973878</v>
      </c>
      <c r="CB57" s="9">
        <v>2688695</v>
      </c>
      <c r="CC57" s="9">
        <v>2559116</v>
      </c>
      <c r="CD57" s="9">
        <v>2863313</v>
      </c>
      <c r="CE57" s="9">
        <v>2443456</v>
      </c>
      <c r="CF57" s="9">
        <v>2820812</v>
      </c>
      <c r="CG57" s="9">
        <v>2391915</v>
      </c>
      <c r="CH57" s="9">
        <v>2652275</v>
      </c>
      <c r="CI57" s="9">
        <v>2401238</v>
      </c>
      <c r="CJ57" s="9">
        <v>3209835</v>
      </c>
      <c r="CK57" s="9">
        <v>2768966</v>
      </c>
      <c r="CL57" s="9">
        <v>2779645</v>
      </c>
      <c r="CM57" s="9">
        <v>2752143</v>
      </c>
      <c r="CN57" s="9">
        <v>2993036</v>
      </c>
      <c r="CO57" s="9">
        <v>2552773</v>
      </c>
      <c r="CP57" s="9">
        <v>2515325</v>
      </c>
      <c r="CQ57" s="9">
        <v>2537648</v>
      </c>
      <c r="CR57" s="9">
        <v>2255600</v>
      </c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</row>
    <row r="58" spans="7:199" x14ac:dyDescent="0.2">
      <c r="G58" s="8"/>
      <c r="H58" s="8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</row>
    <row r="59" spans="7:199" x14ac:dyDescent="0.2">
      <c r="G59" s="8"/>
      <c r="H59" s="8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</row>
    <row r="60" spans="7:199" x14ac:dyDescent="0.2">
      <c r="G60" s="8"/>
      <c r="H60" s="8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</row>
    <row r="61" spans="7:199" x14ac:dyDescent="0.2">
      <c r="G61" s="8"/>
      <c r="H61" s="8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</row>
    <row r="62" spans="7:199" x14ac:dyDescent="0.2">
      <c r="G62" s="8"/>
      <c r="H62" s="8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</row>
    <row r="63" spans="7:199" x14ac:dyDescent="0.2">
      <c r="G63" s="8"/>
      <c r="H63" s="8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</row>
    <row r="64" spans="7:199" x14ac:dyDescent="0.2">
      <c r="G64" s="8"/>
      <c r="H64" s="8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</row>
    <row r="65" spans="7:199" x14ac:dyDescent="0.2">
      <c r="G65" s="8"/>
      <c r="H65" s="8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</row>
    <row r="66" spans="7:199" x14ac:dyDescent="0.2">
      <c r="G66" s="8"/>
      <c r="H66" s="8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</row>
    <row r="67" spans="7:199" x14ac:dyDescent="0.2">
      <c r="G67" s="8"/>
      <c r="H67" s="8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</row>
    <row r="68" spans="7:199" x14ac:dyDescent="0.2">
      <c r="G68" s="8"/>
      <c r="H68" s="8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</row>
    <row r="69" spans="7:199" x14ac:dyDescent="0.2">
      <c r="G69" s="8"/>
      <c r="H69" s="8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</row>
    <row r="70" spans="7:199" x14ac:dyDescent="0.2"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</row>
    <row r="71" spans="7:199" x14ac:dyDescent="0.2">
      <c r="G71" s="8"/>
      <c r="H71" s="8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</row>
    <row r="72" spans="7:199" x14ac:dyDescent="0.2">
      <c r="G72" s="8"/>
      <c r="H72" s="8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</row>
    <row r="73" spans="7:199" x14ac:dyDescent="0.2">
      <c r="G73" s="8"/>
      <c r="H73" s="8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</row>
    <row r="74" spans="7:199" x14ac:dyDescent="0.2">
      <c r="G74" s="8"/>
      <c r="H74" s="8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</row>
    <row r="75" spans="7:199" x14ac:dyDescent="0.2">
      <c r="G75" s="8"/>
      <c r="H75" s="8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</row>
    <row r="76" spans="7:199" x14ac:dyDescent="0.2">
      <c r="G76" s="8"/>
      <c r="H76" s="8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</row>
    <row r="77" spans="7:199" x14ac:dyDescent="0.2">
      <c r="G77" s="8"/>
      <c r="H77" s="8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</row>
    <row r="78" spans="7:199" x14ac:dyDescent="0.2">
      <c r="G78" s="8"/>
      <c r="H78" s="8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</row>
    <row r="79" spans="7:199" x14ac:dyDescent="0.2">
      <c r="G79" s="8"/>
      <c r="H79" s="8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</row>
    <row r="80" spans="7:199" x14ac:dyDescent="0.2">
      <c r="G80" s="8"/>
      <c r="H80" s="8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</row>
    <row r="81" spans="7:199" x14ac:dyDescent="0.2">
      <c r="G81" s="8"/>
      <c r="H81" s="8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</row>
    <row r="82" spans="7:199" x14ac:dyDescent="0.2">
      <c r="G82" s="8"/>
      <c r="H82" s="8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</row>
    <row r="83" spans="7:199" x14ac:dyDescent="0.2">
      <c r="G83" s="8"/>
      <c r="H83" s="8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</row>
    <row r="84" spans="7:199" x14ac:dyDescent="0.2">
      <c r="G84" s="8"/>
      <c r="H84" s="8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</row>
    <row r="85" spans="7:199" x14ac:dyDescent="0.2">
      <c r="G85" s="8"/>
      <c r="H85" s="8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</row>
    <row r="86" spans="7:199" x14ac:dyDescent="0.2">
      <c r="G86" s="8"/>
      <c r="H86" s="8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</row>
    <row r="87" spans="7:199" x14ac:dyDescent="0.2">
      <c r="G87" s="8"/>
      <c r="H87" s="8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</row>
    <row r="88" spans="7:199" x14ac:dyDescent="0.2">
      <c r="G88" s="8"/>
      <c r="H88" s="8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</row>
    <row r="89" spans="7:199" x14ac:dyDescent="0.2">
      <c r="G89" s="8"/>
      <c r="H89" s="8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</row>
    <row r="90" spans="7:199" x14ac:dyDescent="0.2">
      <c r="G90" s="8"/>
      <c r="H90" s="8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</row>
    <row r="91" spans="7:199" x14ac:dyDescent="0.2">
      <c r="G91" s="8"/>
      <c r="H91" s="8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</row>
    <row r="92" spans="7:199" x14ac:dyDescent="0.2">
      <c r="G92" s="8"/>
      <c r="H92" s="8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</row>
    <row r="93" spans="7:199" x14ac:dyDescent="0.2">
      <c r="G93" s="8"/>
      <c r="H93" s="8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</row>
    <row r="94" spans="7:199" x14ac:dyDescent="0.2">
      <c r="G94" s="8"/>
      <c r="H94" s="8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</row>
    <row r="95" spans="7:199" x14ac:dyDescent="0.2">
      <c r="G95" s="8"/>
      <c r="H95" s="8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</row>
    <row r="96" spans="7:199" x14ac:dyDescent="0.2">
      <c r="G96" s="8"/>
      <c r="H96" s="8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</row>
    <row r="97" spans="7:199" x14ac:dyDescent="0.2">
      <c r="G97" s="8"/>
      <c r="H97" s="8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</row>
    <row r="98" spans="7:199" x14ac:dyDescent="0.2">
      <c r="G98" s="8"/>
      <c r="H98" s="8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</row>
    <row r="99" spans="7:199" x14ac:dyDescent="0.2">
      <c r="G99" s="8"/>
      <c r="H99" s="8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</row>
    <row r="100" spans="7:199" x14ac:dyDescent="0.2">
      <c r="G100" s="8"/>
      <c r="H100" s="8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</row>
    <row r="101" spans="7:199" x14ac:dyDescent="0.2">
      <c r="G101" s="8"/>
      <c r="H101" s="8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</row>
    <row r="102" spans="7:199" x14ac:dyDescent="0.2">
      <c r="G102" s="8"/>
      <c r="H102" s="8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</row>
    <row r="103" spans="7:199" x14ac:dyDescent="0.2">
      <c r="G103" s="8"/>
      <c r="H103" s="8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</row>
    <row r="104" spans="7:199" x14ac:dyDescent="0.2">
      <c r="G104" s="8"/>
      <c r="H104" s="8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</row>
    <row r="105" spans="7:199" x14ac:dyDescent="0.2">
      <c r="G105" s="8"/>
      <c r="H105" s="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</row>
    <row r="106" spans="7:199" x14ac:dyDescent="0.2">
      <c r="G106" s="8"/>
      <c r="H106" s="8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</row>
    <row r="107" spans="7:199" x14ac:dyDescent="0.2">
      <c r="G107" s="8"/>
      <c r="H107" s="8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</row>
    <row r="108" spans="7:199" x14ac:dyDescent="0.2">
      <c r="G108" s="8"/>
      <c r="H108" s="8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</row>
    <row r="109" spans="7:199" x14ac:dyDescent="0.2">
      <c r="G109" s="8"/>
      <c r="H109" s="8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</row>
    <row r="110" spans="7:199" x14ac:dyDescent="0.2">
      <c r="G110" s="8"/>
      <c r="H110" s="8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</row>
    <row r="111" spans="7:199" x14ac:dyDescent="0.2">
      <c r="G111" s="8"/>
      <c r="H111" s="8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</row>
    <row r="112" spans="7:199" x14ac:dyDescent="0.2">
      <c r="G112" s="8"/>
      <c r="H112" s="8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</row>
    <row r="113" spans="7:199" x14ac:dyDescent="0.2">
      <c r="G113" s="8"/>
      <c r="H113" s="8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</row>
    <row r="114" spans="7:199" x14ac:dyDescent="0.2">
      <c r="G114" s="8"/>
      <c r="H114" s="8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</row>
    <row r="115" spans="7:199" x14ac:dyDescent="0.2">
      <c r="G115" s="8"/>
      <c r="H115" s="8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</row>
    <row r="116" spans="7:199" x14ac:dyDescent="0.2">
      <c r="G116" s="8"/>
      <c r="H116" s="8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</row>
    <row r="117" spans="7:199" x14ac:dyDescent="0.2">
      <c r="G117" s="8"/>
      <c r="H117" s="8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</row>
    <row r="118" spans="7:199" x14ac:dyDescent="0.2">
      <c r="G118" s="8"/>
      <c r="H118" s="8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</row>
    <row r="119" spans="7:199" x14ac:dyDescent="0.2">
      <c r="G119" s="8"/>
      <c r="H119" s="8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</row>
    <row r="120" spans="7:199" x14ac:dyDescent="0.2">
      <c r="G120" s="8"/>
      <c r="H120" s="8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</row>
    <row r="121" spans="7:199" x14ac:dyDescent="0.2">
      <c r="G121" s="8"/>
      <c r="H121" s="8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</row>
    <row r="122" spans="7:199" x14ac:dyDescent="0.2">
      <c r="G122" s="8"/>
      <c r="H122" s="8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</row>
    <row r="123" spans="7:199" x14ac:dyDescent="0.2">
      <c r="G123" s="8"/>
      <c r="H123" s="8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</row>
    <row r="124" spans="7:199" x14ac:dyDescent="0.2">
      <c r="G124" s="8"/>
      <c r="H124" s="8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</row>
    <row r="125" spans="7:199" x14ac:dyDescent="0.2">
      <c r="G125" s="8"/>
      <c r="H125" s="8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</row>
    <row r="126" spans="7:199" x14ac:dyDescent="0.2">
      <c r="G126" s="8"/>
      <c r="H126" s="8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</row>
    <row r="127" spans="7:199" x14ac:dyDescent="0.2">
      <c r="G127" s="8"/>
      <c r="H127" s="8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</row>
    <row r="128" spans="7:199" x14ac:dyDescent="0.2">
      <c r="G128" s="8"/>
      <c r="H128" s="8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</row>
    <row r="129" spans="7:199" x14ac:dyDescent="0.2">
      <c r="G129" s="8"/>
      <c r="H129" s="8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</row>
    <row r="130" spans="7:199" x14ac:dyDescent="0.2">
      <c r="G130" s="8"/>
      <c r="H130" s="8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</row>
    <row r="131" spans="7:199" x14ac:dyDescent="0.2">
      <c r="G131" s="8"/>
      <c r="H131" s="8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</row>
    <row r="132" spans="7:199" x14ac:dyDescent="0.2">
      <c r="G132" s="8"/>
      <c r="H132" s="8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</row>
    <row r="133" spans="7:199" x14ac:dyDescent="0.2">
      <c r="G133" s="8"/>
      <c r="H133" s="8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</row>
    <row r="134" spans="7:199" x14ac:dyDescent="0.2">
      <c r="G134" s="8"/>
      <c r="H134" s="8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</row>
    <row r="135" spans="7:199" x14ac:dyDescent="0.2">
      <c r="G135" s="8"/>
      <c r="H135" s="8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</row>
    <row r="136" spans="7:199" x14ac:dyDescent="0.2">
      <c r="G136" s="8"/>
      <c r="H136" s="8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</row>
    <row r="137" spans="7:199" x14ac:dyDescent="0.2">
      <c r="G137" s="8"/>
      <c r="H137" s="8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</row>
    <row r="138" spans="7:199" x14ac:dyDescent="0.2">
      <c r="G138" s="8"/>
      <c r="H138" s="8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</row>
    <row r="139" spans="7:199" x14ac:dyDescent="0.2">
      <c r="G139" s="8"/>
      <c r="H139" s="8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</row>
    <row r="140" spans="7:199" x14ac:dyDescent="0.2">
      <c r="G140" s="8"/>
      <c r="H140" s="8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</row>
    <row r="141" spans="7:199" x14ac:dyDescent="0.2">
      <c r="G141" s="8"/>
      <c r="H141" s="8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</row>
    <row r="142" spans="7:199" x14ac:dyDescent="0.2">
      <c r="G142" s="8"/>
      <c r="H142" s="8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</row>
    <row r="143" spans="7:199" x14ac:dyDescent="0.2">
      <c r="G143" s="8"/>
      <c r="H143" s="8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</row>
    <row r="144" spans="7:199" x14ac:dyDescent="0.2">
      <c r="G144" s="8"/>
      <c r="H144" s="8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</row>
    <row r="145" spans="7:199" x14ac:dyDescent="0.2">
      <c r="G145" s="8"/>
      <c r="H145" s="8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</row>
    <row r="146" spans="7:199" x14ac:dyDescent="0.2">
      <c r="G146" s="8"/>
      <c r="H146" s="8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</row>
    <row r="147" spans="7:199" x14ac:dyDescent="0.2">
      <c r="G147" s="8"/>
      <c r="H147" s="8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</row>
    <row r="148" spans="7:199" x14ac:dyDescent="0.2">
      <c r="G148" s="8"/>
      <c r="H148" s="8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</row>
    <row r="149" spans="7:199" x14ac:dyDescent="0.2">
      <c r="G149" s="8"/>
      <c r="H149" s="8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</row>
    <row r="150" spans="7:199" x14ac:dyDescent="0.2">
      <c r="G150" s="8"/>
      <c r="H150" s="8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</row>
    <row r="151" spans="7:199" x14ac:dyDescent="0.2">
      <c r="G151" s="8"/>
      <c r="H151" s="8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</row>
    <row r="152" spans="7:199" x14ac:dyDescent="0.2">
      <c r="G152" s="8"/>
      <c r="H152" s="8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</row>
    <row r="153" spans="7:199" x14ac:dyDescent="0.2">
      <c r="G153" s="8"/>
      <c r="H153" s="8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</row>
    <row r="154" spans="7:199" x14ac:dyDescent="0.2">
      <c r="G154" s="8"/>
      <c r="H154" s="8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</row>
    <row r="155" spans="7:199" x14ac:dyDescent="0.2">
      <c r="G155" s="8"/>
      <c r="H155" s="8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</row>
    <row r="156" spans="7:199" x14ac:dyDescent="0.2">
      <c r="G156" s="8"/>
      <c r="H156" s="8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</row>
    <row r="157" spans="7:199" x14ac:dyDescent="0.2">
      <c r="G157" s="8"/>
      <c r="H157" s="8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</row>
    <row r="158" spans="7:199" x14ac:dyDescent="0.2">
      <c r="G158" s="8"/>
      <c r="H158" s="8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</row>
    <row r="159" spans="7:199" x14ac:dyDescent="0.2">
      <c r="G159" s="8"/>
      <c r="H159" s="8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</row>
    <row r="160" spans="7:199" x14ac:dyDescent="0.2">
      <c r="G160" s="8"/>
      <c r="H160" s="8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</row>
    <row r="161" spans="7:199" x14ac:dyDescent="0.2">
      <c r="G161" s="8"/>
      <c r="H161" s="8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</row>
    <row r="162" spans="7:199" x14ac:dyDescent="0.2">
      <c r="G162" s="8"/>
      <c r="H162" s="8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</row>
    <row r="163" spans="7:199" x14ac:dyDescent="0.2">
      <c r="G163" s="8"/>
      <c r="H163" s="8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</row>
    <row r="164" spans="7:199" x14ac:dyDescent="0.2">
      <c r="G164" s="8"/>
      <c r="H164" s="8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</row>
    <row r="165" spans="7:199" x14ac:dyDescent="0.2">
      <c r="G165" s="8"/>
      <c r="H165" s="8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</row>
    <row r="166" spans="7:199" x14ac:dyDescent="0.2">
      <c r="G166" s="8"/>
      <c r="H166" s="8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</row>
    <row r="167" spans="7:199" x14ac:dyDescent="0.2">
      <c r="G167" s="8"/>
      <c r="H167" s="8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</row>
    <row r="168" spans="7:199" x14ac:dyDescent="0.2">
      <c r="G168" s="8"/>
      <c r="H168" s="8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</row>
    <row r="169" spans="7:199" x14ac:dyDescent="0.2">
      <c r="G169" s="8"/>
      <c r="H169" s="8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</row>
    <row r="170" spans="7:199" x14ac:dyDescent="0.2">
      <c r="G170" s="8"/>
      <c r="H170" s="8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</row>
    <row r="171" spans="7:199" x14ac:dyDescent="0.2">
      <c r="G171" s="8"/>
      <c r="H171" s="8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</row>
    <row r="172" spans="7:199" x14ac:dyDescent="0.2">
      <c r="G172" s="8"/>
      <c r="H172" s="8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</row>
    <row r="173" spans="7:199" x14ac:dyDescent="0.2">
      <c r="G173" s="8"/>
      <c r="H173" s="8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</row>
    <row r="174" spans="7:199" x14ac:dyDescent="0.2">
      <c r="G174" s="8"/>
      <c r="H174" s="8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</row>
    <row r="175" spans="7:199" x14ac:dyDescent="0.2">
      <c r="G175" s="8"/>
      <c r="H175" s="8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</row>
    <row r="176" spans="7:199" x14ac:dyDescent="0.2">
      <c r="G176" s="8"/>
      <c r="H176" s="8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</row>
    <row r="177" spans="7:199" x14ac:dyDescent="0.2">
      <c r="G177" s="8"/>
      <c r="H177" s="8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</row>
    <row r="178" spans="7:199" x14ac:dyDescent="0.2">
      <c r="G178" s="8"/>
      <c r="H178" s="8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</row>
    <row r="179" spans="7:199" x14ac:dyDescent="0.2">
      <c r="G179" s="8"/>
      <c r="H179" s="8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</row>
    <row r="180" spans="7:199" x14ac:dyDescent="0.2">
      <c r="G180" s="8"/>
      <c r="H180" s="8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</row>
    <row r="181" spans="7:199" x14ac:dyDescent="0.2">
      <c r="G181" s="8"/>
      <c r="H181" s="8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</row>
    <row r="182" spans="7:199" x14ac:dyDescent="0.2">
      <c r="G182" s="8"/>
      <c r="H182" s="8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</row>
    <row r="183" spans="7:199" x14ac:dyDescent="0.2">
      <c r="G183" s="8"/>
      <c r="H183" s="8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</row>
    <row r="184" spans="7:199" x14ac:dyDescent="0.2">
      <c r="G184" s="8"/>
      <c r="H184" s="8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</row>
    <row r="185" spans="7:199" x14ac:dyDescent="0.2">
      <c r="G185" s="8"/>
      <c r="H185" s="8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</row>
    <row r="186" spans="7:199" x14ac:dyDescent="0.2">
      <c r="G186" s="8"/>
      <c r="H186" s="8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</row>
    <row r="187" spans="7:199" x14ac:dyDescent="0.2">
      <c r="G187" s="8"/>
      <c r="H187" s="8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</row>
    <row r="188" spans="7:199" x14ac:dyDescent="0.2">
      <c r="G188" s="8"/>
      <c r="H188" s="8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FF188" s="18"/>
      <c r="FG188" s="18"/>
      <c r="FH188" s="18"/>
      <c r="FI188" s="18"/>
      <c r="FJ188" s="18"/>
      <c r="FK188" s="18"/>
      <c r="FL188" s="18"/>
      <c r="FM188" s="18"/>
      <c r="FN188" s="18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</row>
    <row r="189" spans="7:199" x14ac:dyDescent="0.2">
      <c r="G189" s="8"/>
      <c r="H189" s="8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FF189" s="15"/>
      <c r="FG189" s="15"/>
      <c r="FH189" s="15"/>
      <c r="FI189" s="15"/>
      <c r="FJ189" s="15"/>
      <c r="FK189" s="15"/>
      <c r="FL189" s="15"/>
      <c r="FM189" s="15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</row>
    <row r="190" spans="7:199" x14ac:dyDescent="0.2">
      <c r="G190" s="8"/>
      <c r="H190" s="8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</row>
    <row r="191" spans="7:199" x14ac:dyDescent="0.2">
      <c r="G191" s="8"/>
      <c r="H191" s="8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</row>
    <row r="192" spans="7:199" x14ac:dyDescent="0.2">
      <c r="G192" s="8"/>
      <c r="H192" s="8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</row>
    <row r="193" spans="7:193" x14ac:dyDescent="0.2">
      <c r="G193" s="8"/>
      <c r="H193" s="8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FF193" s="18"/>
      <c r="FG193" s="18"/>
      <c r="FH193" s="18"/>
      <c r="FI193" s="18"/>
      <c r="FJ193" s="18"/>
      <c r="FK193" s="18"/>
      <c r="FL193" s="18"/>
      <c r="FM193" s="18"/>
      <c r="FN193" s="18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</row>
    <row r="194" spans="7:193" x14ac:dyDescent="0.2">
      <c r="G194" s="8"/>
      <c r="H194" s="8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FF194" s="15"/>
      <c r="FG194" s="15"/>
      <c r="FH194" s="15"/>
      <c r="FI194" s="15"/>
      <c r="FJ194" s="15"/>
      <c r="FK194" s="15"/>
      <c r="FL194" s="15"/>
      <c r="FM194" s="15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</row>
    <row r="195" spans="7:193" x14ac:dyDescent="0.2">
      <c r="G195" s="8"/>
      <c r="H195" s="8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</row>
    <row r="196" spans="7:193" x14ac:dyDescent="0.2">
      <c r="G196" s="8"/>
      <c r="H196" s="8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</row>
    <row r="197" spans="7:193" x14ac:dyDescent="0.2">
      <c r="G197" s="8"/>
      <c r="H197" s="8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</row>
    <row r="198" spans="7:193" x14ac:dyDescent="0.2">
      <c r="G198" s="8"/>
      <c r="H198" s="8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FF198" s="18"/>
      <c r="FG198" s="18"/>
      <c r="FH198" s="18"/>
      <c r="FI198" s="18"/>
      <c r="FJ198" s="18"/>
      <c r="FK198" s="18"/>
      <c r="FL198" s="18"/>
      <c r="FM198" s="18"/>
      <c r="FN198" s="18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</row>
    <row r="199" spans="7:193" x14ac:dyDescent="0.2">
      <c r="G199" s="8"/>
      <c r="H199" s="8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FF199" s="15"/>
      <c r="FG199" s="15"/>
      <c r="FH199" s="15"/>
      <c r="FI199" s="15"/>
      <c r="FJ199" s="15"/>
      <c r="FK199" s="15"/>
      <c r="FL199" s="15"/>
      <c r="FM199" s="15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</row>
    <row r="200" spans="7:193" x14ac:dyDescent="0.2">
      <c r="G200" s="8"/>
      <c r="H200" s="8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</row>
    <row r="201" spans="7:193" x14ac:dyDescent="0.2">
      <c r="G201" s="8"/>
      <c r="H201" s="8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</row>
    <row r="202" spans="7:193" x14ac:dyDescent="0.2">
      <c r="G202" s="8"/>
      <c r="H202" s="8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</row>
    <row r="203" spans="7:193" x14ac:dyDescent="0.2">
      <c r="G203" s="8"/>
      <c r="H203" s="8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FF203" s="18"/>
      <c r="FG203" s="18"/>
      <c r="FH203" s="18"/>
      <c r="FI203" s="18"/>
      <c r="FJ203" s="18"/>
      <c r="FK203" s="18"/>
      <c r="FL203" s="18"/>
      <c r="FM203" s="18"/>
      <c r="FN203" s="18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</row>
    <row r="204" spans="7:193" x14ac:dyDescent="0.2">
      <c r="G204" s="8"/>
      <c r="H204" s="8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FF204" s="15"/>
      <c r="FG204" s="15"/>
      <c r="FH204" s="15"/>
      <c r="FI204" s="15"/>
      <c r="FJ204" s="15"/>
      <c r="FK204" s="15"/>
      <c r="FL204" s="15"/>
      <c r="FM204" s="15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</row>
    <row r="205" spans="7:193" x14ac:dyDescent="0.2">
      <c r="G205" s="8"/>
      <c r="H205" s="8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</row>
    <row r="206" spans="7:193" x14ac:dyDescent="0.2">
      <c r="G206" s="8"/>
      <c r="H206" s="8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FF206" s="9"/>
      <c r="FG206" s="9"/>
      <c r="FH206" s="9"/>
      <c r="FI206" s="9"/>
      <c r="FJ206" s="9"/>
      <c r="FK206" s="9"/>
      <c r="FL206" s="9"/>
      <c r="FM206" s="9"/>
      <c r="FN206" s="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</row>
    <row r="207" spans="7:193" x14ac:dyDescent="0.2">
      <c r="G207" s="8"/>
      <c r="H207" s="8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FF207" s="9"/>
      <c r="FG207" s="9"/>
      <c r="FH207" s="9"/>
      <c r="FI207" s="9"/>
      <c r="FJ207" s="9"/>
      <c r="FK207" s="9"/>
      <c r="FL207" s="9"/>
      <c r="FM207" s="9"/>
      <c r="FN207" s="9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</row>
    <row r="208" spans="7:193" x14ac:dyDescent="0.2">
      <c r="G208" s="8"/>
      <c r="H208" s="8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FF208" s="18"/>
      <c r="FG208" s="18"/>
      <c r="FH208" s="18"/>
      <c r="FI208" s="18"/>
      <c r="FJ208" s="18"/>
      <c r="FK208" s="18"/>
      <c r="FL208" s="18"/>
      <c r="FM208" s="18"/>
      <c r="FN208" s="18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</row>
    <row r="209" spans="7:193" x14ac:dyDescent="0.2">
      <c r="G209" s="8"/>
      <c r="H209" s="8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FF209" s="15"/>
      <c r="FG209" s="15"/>
      <c r="FH209" s="15"/>
      <c r="FI209" s="15"/>
      <c r="FJ209" s="15"/>
      <c r="FK209" s="15"/>
      <c r="FL209" s="15"/>
      <c r="FM209" s="15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</row>
    <row r="210" spans="7:193" x14ac:dyDescent="0.2">
      <c r="G210" s="8"/>
      <c r="H210" s="8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FF210" s="9"/>
      <c r="FG210" s="9"/>
      <c r="FH210" s="9"/>
      <c r="FI210" s="9"/>
      <c r="FJ210" s="9"/>
      <c r="FK210" s="9"/>
      <c r="FL210" s="9"/>
      <c r="FM210" s="9"/>
      <c r="FN210" s="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</row>
    <row r="211" spans="7:193" x14ac:dyDescent="0.2">
      <c r="G211" s="8"/>
      <c r="H211" s="8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FF211" s="9"/>
      <c r="FG211" s="9"/>
      <c r="FH211" s="9"/>
      <c r="FI211" s="9"/>
      <c r="FJ211" s="9"/>
      <c r="FK211" s="9"/>
      <c r="FL211" s="9"/>
      <c r="FM211" s="9"/>
      <c r="FN211" s="9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</row>
    <row r="212" spans="7:193" x14ac:dyDescent="0.2">
      <c r="G212" s="8"/>
      <c r="H212" s="8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</row>
    <row r="213" spans="7:193" x14ac:dyDescent="0.2">
      <c r="G213" s="8"/>
      <c r="H213" s="8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FF213" s="18"/>
      <c r="FG213" s="18"/>
      <c r="FH213" s="18"/>
      <c r="FI213" s="18"/>
      <c r="FJ213" s="18"/>
      <c r="FK213" s="18"/>
      <c r="FL213" s="18"/>
      <c r="FM213" s="18"/>
      <c r="FN213" s="18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</row>
    <row r="214" spans="7:193" x14ac:dyDescent="0.2">
      <c r="G214" s="8"/>
      <c r="H214" s="8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FF214" s="15"/>
      <c r="FG214" s="15"/>
      <c r="FH214" s="15"/>
      <c r="FI214" s="15"/>
      <c r="FJ214" s="15"/>
      <c r="FK214" s="15"/>
      <c r="FL214" s="15"/>
      <c r="FM214" s="15"/>
      <c r="FN214" s="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</row>
    <row r="215" spans="7:193" x14ac:dyDescent="0.2">
      <c r="G215" s="8"/>
      <c r="H215" s="8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FF215" s="9"/>
      <c r="FG215" s="9"/>
      <c r="FH215" s="9"/>
      <c r="FI215" s="9"/>
      <c r="FJ215" s="9"/>
      <c r="FK215" s="9"/>
      <c r="FL215" s="9"/>
      <c r="FM215" s="9"/>
      <c r="FN215" s="9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</row>
    <row r="216" spans="7:193" x14ac:dyDescent="0.2">
      <c r="G216" s="8"/>
      <c r="H216" s="8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</row>
    <row r="217" spans="7:193" x14ac:dyDescent="0.2">
      <c r="G217" s="8"/>
      <c r="H217" s="8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</row>
    <row r="218" spans="7:193" x14ac:dyDescent="0.2">
      <c r="G218" s="8"/>
      <c r="H218" s="8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FF218" s="18"/>
      <c r="FG218" s="18"/>
      <c r="FH218" s="18"/>
      <c r="FI218" s="18"/>
      <c r="FJ218" s="18"/>
      <c r="FK218" s="18"/>
      <c r="FL218" s="18"/>
      <c r="FM218" s="18"/>
      <c r="FN218" s="18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</row>
    <row r="219" spans="7:193" x14ac:dyDescent="0.2">
      <c r="G219" s="8"/>
      <c r="H219" s="8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FF219" s="15"/>
      <c r="FG219" s="15"/>
      <c r="FH219" s="15"/>
      <c r="FI219" s="15"/>
      <c r="FJ219" s="15"/>
      <c r="FK219" s="15"/>
      <c r="FL219" s="15"/>
      <c r="FM219" s="15"/>
      <c r="FN219" s="9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</row>
    <row r="220" spans="7:193" x14ac:dyDescent="0.2">
      <c r="G220" s="8"/>
      <c r="H220" s="8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</row>
    <row r="221" spans="7:193" x14ac:dyDescent="0.2">
      <c r="G221" s="8"/>
      <c r="H221" s="8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</row>
    <row r="222" spans="7:193" x14ac:dyDescent="0.2">
      <c r="G222" s="8"/>
      <c r="H222" s="8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FF222" s="9"/>
      <c r="FG222" s="9"/>
      <c r="FH222" s="9"/>
      <c r="FI222" s="9"/>
      <c r="FJ222" s="9"/>
      <c r="FK222" s="9"/>
      <c r="FL222" s="9"/>
      <c r="FM222" s="9"/>
      <c r="FN222" s="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</row>
    <row r="223" spans="7:193" x14ac:dyDescent="0.2">
      <c r="G223" s="8"/>
      <c r="H223" s="8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FF223" s="18"/>
      <c r="FG223" s="18"/>
      <c r="FH223" s="18"/>
      <c r="FI223" s="18"/>
      <c r="FJ223" s="18"/>
      <c r="FK223" s="18"/>
      <c r="FL223" s="18"/>
      <c r="FM223" s="18"/>
      <c r="FN223" s="18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</row>
    <row r="224" spans="7:193" x14ac:dyDescent="0.2">
      <c r="G224" s="8"/>
      <c r="H224" s="8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FF224" s="15"/>
      <c r="FG224" s="15"/>
      <c r="FH224" s="15"/>
      <c r="FI224" s="15"/>
      <c r="FJ224" s="15"/>
      <c r="FK224" s="15"/>
      <c r="FL224" s="15"/>
      <c r="FM224" s="15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</row>
    <row r="225" spans="7:193" x14ac:dyDescent="0.2">
      <c r="G225" s="8"/>
      <c r="H225" s="8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</row>
    <row r="226" spans="7:193" x14ac:dyDescent="0.2">
      <c r="G226" s="8"/>
      <c r="H226" s="8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FF226" s="9"/>
      <c r="FG226" s="9"/>
      <c r="FH226" s="9"/>
      <c r="FI226" s="9"/>
      <c r="FJ226" s="9"/>
      <c r="FK226" s="9"/>
      <c r="FL226" s="9"/>
      <c r="FM226" s="9"/>
      <c r="FN226" s="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</row>
    <row r="227" spans="7:193" x14ac:dyDescent="0.2">
      <c r="G227" s="8"/>
      <c r="H227" s="8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FF227" s="9"/>
      <c r="FG227" s="9"/>
      <c r="FH227" s="9"/>
      <c r="FI227" s="9"/>
      <c r="FJ227" s="9"/>
      <c r="FK227" s="9"/>
      <c r="FL227" s="9"/>
      <c r="FM227" s="9"/>
      <c r="FN227" s="9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</row>
    <row r="228" spans="7:193" x14ac:dyDescent="0.2">
      <c r="G228" s="8"/>
      <c r="H228" s="8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FF228" s="18"/>
      <c r="FG228" s="18"/>
      <c r="FH228" s="18"/>
      <c r="FI228" s="18"/>
      <c r="FJ228" s="18"/>
      <c r="FK228" s="18"/>
      <c r="FL228" s="18"/>
      <c r="FM228" s="18"/>
      <c r="FN228" s="18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</row>
    <row r="229" spans="7:193" x14ac:dyDescent="0.2">
      <c r="G229" s="8"/>
      <c r="H229" s="8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FF229" s="15"/>
      <c r="FG229" s="15"/>
      <c r="FH229" s="15"/>
      <c r="FI229" s="15"/>
      <c r="FJ229" s="15"/>
      <c r="FK229" s="15"/>
      <c r="FL229" s="15"/>
      <c r="FM229" s="15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</row>
    <row r="230" spans="7:193" x14ac:dyDescent="0.2">
      <c r="G230" s="8"/>
      <c r="H230" s="8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FF230" s="9"/>
      <c r="FG230" s="9"/>
      <c r="FH230" s="9"/>
      <c r="FI230" s="9"/>
      <c r="FJ230" s="9"/>
      <c r="FK230" s="9"/>
      <c r="FL230" s="9"/>
      <c r="FM230" s="9"/>
      <c r="FN230" s="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</row>
    <row r="231" spans="7:193" x14ac:dyDescent="0.2">
      <c r="G231" s="8"/>
      <c r="H231" s="8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FF231" s="9"/>
      <c r="FG231" s="9"/>
      <c r="FH231" s="9"/>
      <c r="FI231" s="9"/>
      <c r="FJ231" s="9"/>
      <c r="FK231" s="9"/>
      <c r="FL231" s="9"/>
      <c r="FM231" s="9"/>
      <c r="FN231" s="9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</row>
    <row r="232" spans="7:193" x14ac:dyDescent="0.2">
      <c r="G232" s="8"/>
      <c r="H232" s="8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</row>
    <row r="233" spans="7:193" x14ac:dyDescent="0.2">
      <c r="G233" s="8"/>
      <c r="H233" s="8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FF233" s="18"/>
      <c r="FG233" s="18"/>
      <c r="FH233" s="18"/>
      <c r="FI233" s="18"/>
      <c r="FJ233" s="18"/>
      <c r="FK233" s="18"/>
      <c r="FL233" s="18"/>
      <c r="FM233" s="18"/>
      <c r="FN233" s="18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</row>
    <row r="234" spans="7:193" x14ac:dyDescent="0.2">
      <c r="G234" s="8"/>
      <c r="H234" s="8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FF234" s="15"/>
      <c r="FG234" s="15"/>
      <c r="FH234" s="15"/>
      <c r="FI234" s="15"/>
      <c r="FJ234" s="15"/>
      <c r="FK234" s="15"/>
      <c r="FL234" s="15"/>
      <c r="FM234" s="15"/>
      <c r="FN234" s="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</row>
    <row r="235" spans="7:193" x14ac:dyDescent="0.2">
      <c r="G235" s="8"/>
      <c r="H235" s="8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FF235" s="9"/>
      <c r="FG235" s="9"/>
      <c r="FH235" s="9"/>
      <c r="FI235" s="9"/>
      <c r="FJ235" s="9"/>
      <c r="FK235" s="9"/>
      <c r="FL235" s="9"/>
      <c r="FM235" s="9"/>
      <c r="FN235" s="9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</row>
    <row r="236" spans="7:193" x14ac:dyDescent="0.2">
      <c r="G236" s="8"/>
      <c r="H236" s="8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</row>
    <row r="237" spans="7:193" x14ac:dyDescent="0.2">
      <c r="G237" s="8"/>
      <c r="H237" s="8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</row>
    <row r="238" spans="7:193" x14ac:dyDescent="0.2">
      <c r="G238" s="8"/>
      <c r="H238" s="8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FF238" s="18"/>
      <c r="FG238" s="18"/>
      <c r="FH238" s="18"/>
      <c r="FI238" s="18"/>
      <c r="FJ238" s="18"/>
      <c r="FK238" s="18"/>
      <c r="FL238" s="18"/>
      <c r="FM238" s="18"/>
      <c r="FN238" s="18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</row>
    <row r="239" spans="7:193" x14ac:dyDescent="0.2">
      <c r="G239" s="8"/>
      <c r="H239" s="8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FF239" s="15"/>
      <c r="FG239" s="15"/>
      <c r="FH239" s="15"/>
      <c r="FI239" s="15"/>
      <c r="FJ239" s="15"/>
      <c r="FK239" s="15"/>
      <c r="FL239" s="15"/>
      <c r="FM239" s="15"/>
      <c r="FN239" s="9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</row>
    <row r="240" spans="7:193" x14ac:dyDescent="0.2">
      <c r="G240" s="8"/>
      <c r="H240" s="8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</row>
    <row r="241" spans="7:193" x14ac:dyDescent="0.2">
      <c r="G241" s="8"/>
      <c r="H241" s="8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</row>
    <row r="242" spans="7:193" x14ac:dyDescent="0.2">
      <c r="G242" s="8"/>
      <c r="H242" s="8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FF242" s="9"/>
      <c r="FG242" s="9"/>
      <c r="FH242" s="9"/>
      <c r="FI242" s="9"/>
      <c r="FJ242" s="9"/>
      <c r="FK242" s="9"/>
      <c r="FL242" s="9"/>
      <c r="FM242" s="9"/>
      <c r="FN242" s="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</row>
    <row r="243" spans="7:193" x14ac:dyDescent="0.2">
      <c r="G243" s="8"/>
      <c r="H243" s="8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FF243" s="18"/>
      <c r="FG243" s="18"/>
      <c r="FH243" s="18"/>
      <c r="FI243" s="18"/>
      <c r="FJ243" s="18"/>
      <c r="FK243" s="18"/>
      <c r="FL243" s="18"/>
      <c r="FM243" s="18"/>
      <c r="FN243" s="18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</row>
    <row r="244" spans="7:193" x14ac:dyDescent="0.2">
      <c r="G244" s="8"/>
      <c r="H244" s="8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FF244" s="15"/>
      <c r="FG244" s="15"/>
      <c r="FH244" s="15"/>
      <c r="FI244" s="15"/>
      <c r="FJ244" s="15"/>
      <c r="FK244" s="15"/>
      <c r="FL244" s="15"/>
      <c r="FM244" s="15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</row>
    <row r="245" spans="7:193" x14ac:dyDescent="0.2">
      <c r="G245" s="8"/>
      <c r="H245" s="8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</row>
    <row r="246" spans="7:193" x14ac:dyDescent="0.2">
      <c r="G246" s="8"/>
      <c r="H246" s="8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FF246" s="9"/>
      <c r="FG246" s="9"/>
      <c r="FH246" s="9"/>
      <c r="FI246" s="9"/>
      <c r="FJ246" s="9"/>
      <c r="FK246" s="9"/>
      <c r="FL246" s="9"/>
      <c r="FM246" s="9"/>
      <c r="FN246" s="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</row>
    <row r="247" spans="7:193" x14ac:dyDescent="0.2">
      <c r="G247" s="8"/>
      <c r="H247" s="8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FF247" s="9"/>
      <c r="FG247" s="9"/>
      <c r="FH247" s="9"/>
      <c r="FI247" s="9"/>
      <c r="FJ247" s="9"/>
      <c r="FK247" s="9"/>
      <c r="FL247" s="9"/>
      <c r="FM247" s="9"/>
      <c r="FN247" s="9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</row>
    <row r="248" spans="7:193" x14ac:dyDescent="0.2">
      <c r="G248" s="8"/>
      <c r="H248" s="8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FF248" s="18"/>
      <c r="FG248" s="18"/>
      <c r="FH248" s="18"/>
      <c r="FI248" s="18"/>
      <c r="FJ248" s="18"/>
      <c r="FK248" s="18"/>
      <c r="FL248" s="18"/>
      <c r="FM248" s="18"/>
      <c r="FN248" s="18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</row>
    <row r="249" spans="7:193" x14ac:dyDescent="0.2">
      <c r="G249" s="8"/>
      <c r="H249" s="8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FF249" s="15"/>
      <c r="FG249" s="15"/>
      <c r="FH249" s="15"/>
      <c r="FI249" s="15"/>
      <c r="FJ249" s="15"/>
      <c r="FK249" s="15"/>
      <c r="FL249" s="15"/>
      <c r="FM249" s="15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</row>
    <row r="250" spans="7:193" x14ac:dyDescent="0.2">
      <c r="G250" s="8"/>
      <c r="H250" s="8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FF250" s="9"/>
      <c r="FG250" s="9"/>
      <c r="FH250" s="9"/>
      <c r="FI250" s="9"/>
      <c r="FJ250" s="9"/>
      <c r="FK250" s="9"/>
      <c r="FL250" s="9"/>
      <c r="FM250" s="9"/>
      <c r="FN250" s="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</row>
    <row r="251" spans="7:193" x14ac:dyDescent="0.2">
      <c r="G251" s="8"/>
      <c r="H251" s="8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FF251" s="9"/>
      <c r="FG251" s="9"/>
      <c r="FH251" s="9"/>
      <c r="FI251" s="9"/>
      <c r="FJ251" s="9"/>
      <c r="FK251" s="9"/>
      <c r="FL251" s="9"/>
      <c r="FM251" s="9"/>
      <c r="FN251" s="9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20"/>
      <c r="GA251" s="20"/>
      <c r="GB251" s="20"/>
      <c r="GC251" s="20"/>
      <c r="GD251" s="20"/>
      <c r="GE251" s="20"/>
      <c r="GF251" s="20"/>
      <c r="GG251" s="20"/>
      <c r="GH251" s="20"/>
      <c r="GI251" s="20"/>
      <c r="GJ251" s="20"/>
      <c r="GK251" s="20"/>
    </row>
    <row r="252" spans="7:193" x14ac:dyDescent="0.2">
      <c r="G252" s="8"/>
      <c r="H252" s="8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</row>
    <row r="253" spans="7:193" x14ac:dyDescent="0.2">
      <c r="G253" s="8"/>
      <c r="H253" s="8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FF253" s="18"/>
      <c r="FG253" s="18"/>
      <c r="FH253" s="18"/>
      <c r="FI253" s="18"/>
      <c r="FJ253" s="18"/>
      <c r="FK253" s="18"/>
      <c r="FL253" s="18"/>
      <c r="FM253" s="18"/>
      <c r="FN253" s="18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</row>
    <row r="254" spans="7:193" x14ac:dyDescent="0.2">
      <c r="G254" s="8"/>
      <c r="H254" s="8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FF254" s="15"/>
      <c r="FG254" s="15"/>
      <c r="FH254" s="15"/>
      <c r="FI254" s="15"/>
      <c r="FJ254" s="15"/>
      <c r="FK254" s="15"/>
      <c r="FL254" s="15"/>
      <c r="FM254" s="15"/>
      <c r="FN254" s="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</row>
    <row r="255" spans="7:193" x14ac:dyDescent="0.2">
      <c r="G255" s="8"/>
      <c r="H255" s="8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FF255" s="9"/>
      <c r="FG255" s="9"/>
      <c r="FH255" s="9"/>
      <c r="FI255" s="9"/>
      <c r="FJ255" s="9"/>
      <c r="FK255" s="9"/>
      <c r="FL255" s="9"/>
      <c r="FM255" s="9"/>
      <c r="FN255" s="9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  <c r="GD255" s="20"/>
      <c r="GE255" s="20"/>
      <c r="GF255" s="20"/>
      <c r="GG255" s="20"/>
      <c r="GH255" s="20"/>
      <c r="GI255" s="20"/>
      <c r="GJ255" s="20"/>
      <c r="GK255" s="20"/>
    </row>
    <row r="256" spans="7:193" x14ac:dyDescent="0.2">
      <c r="G256" s="8"/>
      <c r="H256" s="8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</row>
    <row r="257" spans="7:193" x14ac:dyDescent="0.2">
      <c r="G257" s="8"/>
      <c r="H257" s="8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</row>
    <row r="258" spans="7:193" x14ac:dyDescent="0.2">
      <c r="G258" s="8"/>
      <c r="H258" s="8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FF258" s="18"/>
      <c r="FG258" s="18"/>
      <c r="FH258" s="18"/>
      <c r="FI258" s="18"/>
      <c r="FJ258" s="18"/>
      <c r="FK258" s="18"/>
      <c r="FL258" s="18"/>
      <c r="FM258" s="18"/>
      <c r="FN258" s="18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</row>
    <row r="259" spans="7:193" x14ac:dyDescent="0.2">
      <c r="G259" s="8"/>
      <c r="H259" s="8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FF259" s="15"/>
      <c r="FG259" s="15"/>
      <c r="FH259" s="15"/>
      <c r="FI259" s="15"/>
      <c r="FJ259" s="15"/>
      <c r="FK259" s="15"/>
      <c r="FL259" s="15"/>
      <c r="FM259" s="15"/>
      <c r="FN259" s="9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</row>
    <row r="260" spans="7:193" x14ac:dyDescent="0.2">
      <c r="G260" s="8"/>
      <c r="H260" s="8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</row>
    <row r="261" spans="7:193" x14ac:dyDescent="0.2">
      <c r="G261" s="8"/>
      <c r="H261" s="8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</row>
    <row r="262" spans="7:193" x14ac:dyDescent="0.2">
      <c r="G262" s="8"/>
      <c r="H262" s="8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FF262" s="9"/>
      <c r="FG262" s="9"/>
      <c r="FH262" s="9"/>
      <c r="FI262" s="9"/>
      <c r="FJ262" s="9"/>
      <c r="FK262" s="9"/>
      <c r="FL262" s="9"/>
      <c r="FM262" s="9"/>
      <c r="FN262" s="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</row>
    <row r="263" spans="7:193" x14ac:dyDescent="0.2">
      <c r="G263" s="8"/>
      <c r="H263" s="8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FF263" s="18"/>
      <c r="FG263" s="18"/>
      <c r="FH263" s="18"/>
      <c r="FI263" s="18"/>
      <c r="FJ263" s="18"/>
      <c r="FK263" s="18"/>
      <c r="FL263" s="18"/>
      <c r="FM263" s="18"/>
      <c r="FN263" s="18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</row>
    <row r="264" spans="7:193" x14ac:dyDescent="0.2">
      <c r="G264" s="8"/>
      <c r="H264" s="8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FF264" s="15"/>
      <c r="FG264" s="15"/>
      <c r="FH264" s="15"/>
      <c r="FI264" s="15"/>
      <c r="FJ264" s="15"/>
      <c r="FK264" s="15"/>
      <c r="FL264" s="15"/>
      <c r="FM264" s="15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</row>
    <row r="265" spans="7:193" x14ac:dyDescent="0.2">
      <c r="G265" s="8"/>
      <c r="H265" s="8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</row>
    <row r="266" spans="7:193" x14ac:dyDescent="0.2">
      <c r="G266" s="8"/>
      <c r="H266" s="8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FF266" s="9"/>
      <c r="FG266" s="9"/>
      <c r="FH266" s="9"/>
      <c r="FI266" s="9"/>
      <c r="FJ266" s="9"/>
      <c r="FK266" s="9"/>
      <c r="FL266" s="9"/>
      <c r="FM266" s="9"/>
      <c r="FN266" s="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</row>
    <row r="267" spans="7:193" x14ac:dyDescent="0.2">
      <c r="G267" s="8"/>
      <c r="H267" s="8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FF267" s="9"/>
      <c r="FG267" s="9"/>
      <c r="FH267" s="9"/>
      <c r="FI267" s="9"/>
      <c r="FJ267" s="9"/>
      <c r="FK267" s="9"/>
      <c r="FL267" s="9"/>
      <c r="FM267" s="9"/>
      <c r="FN267" s="9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</row>
    <row r="268" spans="7:193" x14ac:dyDescent="0.2">
      <c r="G268" s="8"/>
      <c r="H268" s="8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FF268" s="18"/>
      <c r="FG268" s="18"/>
      <c r="FH268" s="18"/>
      <c r="FI268" s="18"/>
      <c r="FJ268" s="18"/>
      <c r="FK268" s="18"/>
      <c r="FL268" s="18"/>
      <c r="FM268" s="18"/>
      <c r="FN268" s="18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</row>
    <row r="269" spans="7:193" x14ac:dyDescent="0.2">
      <c r="G269" s="8"/>
      <c r="H269" s="8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FF269" s="15"/>
      <c r="FG269" s="15"/>
      <c r="FH269" s="15"/>
      <c r="FI269" s="15"/>
      <c r="FJ269" s="15"/>
      <c r="FK269" s="15"/>
      <c r="FL269" s="15"/>
      <c r="FM269" s="15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</row>
    <row r="270" spans="7:193" x14ac:dyDescent="0.2">
      <c r="G270" s="8"/>
      <c r="H270" s="8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FF270" s="9"/>
      <c r="FG270" s="9"/>
      <c r="FH270" s="9"/>
      <c r="FI270" s="9"/>
      <c r="FJ270" s="9"/>
      <c r="FK270" s="9"/>
      <c r="FL270" s="9"/>
      <c r="FM270" s="9"/>
      <c r="FN270" s="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</row>
    <row r="271" spans="7:193" x14ac:dyDescent="0.2">
      <c r="G271" s="8"/>
      <c r="H271" s="8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FF271" s="9"/>
      <c r="FG271" s="9"/>
      <c r="FH271" s="9"/>
      <c r="FI271" s="9"/>
      <c r="FJ271" s="9"/>
      <c r="FK271" s="9"/>
      <c r="FL271" s="9"/>
      <c r="FM271" s="9"/>
      <c r="FN271" s="9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</row>
    <row r="272" spans="7:193" x14ac:dyDescent="0.2">
      <c r="G272" s="8"/>
      <c r="H272" s="8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</row>
    <row r="273" spans="7:193" x14ac:dyDescent="0.2">
      <c r="G273" s="8"/>
      <c r="H273" s="8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FF273" s="18"/>
      <c r="FG273" s="18"/>
      <c r="FH273" s="18"/>
      <c r="FI273" s="18"/>
      <c r="FJ273" s="18"/>
      <c r="FK273" s="18"/>
      <c r="FL273" s="18"/>
      <c r="FM273" s="18"/>
      <c r="FN273" s="18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</row>
    <row r="274" spans="7:193" x14ac:dyDescent="0.2">
      <c r="G274" s="8"/>
      <c r="H274" s="8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FF274" s="15"/>
      <c r="FG274" s="15"/>
      <c r="FH274" s="15"/>
      <c r="FI274" s="15"/>
      <c r="FJ274" s="15"/>
      <c r="FK274" s="15"/>
      <c r="FL274" s="15"/>
      <c r="FM274" s="15"/>
      <c r="FN274" s="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</row>
    <row r="275" spans="7:193" x14ac:dyDescent="0.2">
      <c r="G275" s="8"/>
      <c r="H275" s="8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FF275" s="9"/>
      <c r="FG275" s="9"/>
      <c r="FH275" s="9"/>
      <c r="FI275" s="9"/>
      <c r="FJ275" s="9"/>
      <c r="FK275" s="9"/>
      <c r="FL275" s="9"/>
      <c r="FM275" s="9"/>
      <c r="FN275" s="9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</row>
    <row r="276" spans="7:193" x14ac:dyDescent="0.2">
      <c r="G276" s="8"/>
      <c r="H276" s="8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</row>
    <row r="277" spans="7:193" x14ac:dyDescent="0.2">
      <c r="G277" s="8"/>
      <c r="H277" s="8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</row>
    <row r="278" spans="7:193" x14ac:dyDescent="0.2">
      <c r="G278" s="8"/>
      <c r="H278" s="8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FF278" s="18"/>
      <c r="FG278" s="18"/>
      <c r="FH278" s="18"/>
      <c r="FI278" s="18"/>
      <c r="FJ278" s="18"/>
      <c r="FK278" s="18"/>
      <c r="FL278" s="18"/>
      <c r="FM278" s="18"/>
      <c r="FN278" s="18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</row>
    <row r="279" spans="7:193" x14ac:dyDescent="0.2">
      <c r="G279" s="8"/>
      <c r="H279" s="8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FF279" s="15"/>
      <c r="FG279" s="15"/>
      <c r="FH279" s="15"/>
      <c r="FI279" s="15"/>
      <c r="FJ279" s="15"/>
      <c r="FK279" s="15"/>
      <c r="FL279" s="15"/>
      <c r="FM279" s="15"/>
      <c r="FN279" s="9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</row>
    <row r="280" spans="7:193" x14ac:dyDescent="0.2">
      <c r="G280" s="8"/>
      <c r="H280" s="8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</row>
    <row r="281" spans="7:193" x14ac:dyDescent="0.2">
      <c r="G281" s="8"/>
      <c r="H281" s="8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</row>
    <row r="282" spans="7:193" x14ac:dyDescent="0.2">
      <c r="G282" s="8"/>
      <c r="H282" s="8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FF282" s="9"/>
      <c r="FG282" s="9"/>
      <c r="FH282" s="9"/>
      <c r="FI282" s="9"/>
      <c r="FJ282" s="9"/>
      <c r="FK282" s="9"/>
      <c r="FL282" s="9"/>
      <c r="FM282" s="9"/>
      <c r="FN282" s="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</row>
    <row r="283" spans="7:193" x14ac:dyDescent="0.2">
      <c r="G283" s="8"/>
      <c r="H283" s="8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FF283" s="18"/>
      <c r="FG283" s="18"/>
      <c r="FH283" s="18"/>
      <c r="FI283" s="18"/>
      <c r="FJ283" s="18"/>
      <c r="FK283" s="18"/>
      <c r="FL283" s="18"/>
      <c r="FM283" s="18"/>
      <c r="FN283" s="18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</row>
    <row r="284" spans="7:193" x14ac:dyDescent="0.2">
      <c r="G284" s="8"/>
      <c r="H284" s="8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FF284" s="15"/>
      <c r="FG284" s="15"/>
      <c r="FH284" s="15"/>
      <c r="FI284" s="15"/>
      <c r="FJ284" s="15"/>
      <c r="FK284" s="15"/>
      <c r="FL284" s="15"/>
      <c r="FM284" s="15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</row>
    <row r="285" spans="7:193" x14ac:dyDescent="0.2">
      <c r="G285" s="8"/>
      <c r="H285" s="8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</row>
    <row r="286" spans="7:193" x14ac:dyDescent="0.2">
      <c r="G286" s="8"/>
      <c r="H286" s="8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FF286" s="9"/>
      <c r="FG286" s="9"/>
      <c r="FH286" s="9"/>
      <c r="FI286" s="9"/>
      <c r="FJ286" s="9"/>
      <c r="FK286" s="9"/>
      <c r="FL286" s="9"/>
      <c r="FM286" s="9"/>
      <c r="FN286" s="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</row>
    <row r="287" spans="7:193" x14ac:dyDescent="0.2">
      <c r="G287" s="8"/>
      <c r="H287" s="8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FF287" s="9"/>
      <c r="FG287" s="9"/>
      <c r="FH287" s="9"/>
      <c r="FI287" s="9"/>
      <c r="FJ287" s="9"/>
      <c r="FK287" s="9"/>
      <c r="FL287" s="9"/>
      <c r="FM287" s="9"/>
      <c r="FN287" s="9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</row>
    <row r="288" spans="7:193" x14ac:dyDescent="0.2">
      <c r="G288" s="8"/>
      <c r="H288" s="8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FF288" s="18"/>
      <c r="FG288" s="18"/>
      <c r="FH288" s="18"/>
      <c r="FI288" s="18"/>
      <c r="FJ288" s="18"/>
      <c r="FK288" s="18"/>
      <c r="FL288" s="18"/>
      <c r="FM288" s="18"/>
      <c r="FN288" s="18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</row>
    <row r="289" spans="7:193" x14ac:dyDescent="0.2">
      <c r="G289" s="8"/>
      <c r="H289" s="8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FF289" s="15"/>
      <c r="FG289" s="15"/>
      <c r="FH289" s="15"/>
      <c r="FI289" s="15"/>
      <c r="FJ289" s="15"/>
      <c r="FK289" s="15"/>
      <c r="FL289" s="15"/>
      <c r="FM289" s="15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</row>
    <row r="290" spans="7:193" x14ac:dyDescent="0.2">
      <c r="G290" s="8"/>
      <c r="H290" s="8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FF290" s="9"/>
      <c r="FG290" s="9"/>
      <c r="FH290" s="9"/>
      <c r="FI290" s="9"/>
      <c r="FJ290" s="9"/>
      <c r="FK290" s="9"/>
      <c r="FL290" s="9"/>
      <c r="FM290" s="9"/>
      <c r="FN290" s="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</row>
    <row r="291" spans="7:193" x14ac:dyDescent="0.2">
      <c r="G291" s="8"/>
      <c r="H291" s="8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FF291" s="9"/>
      <c r="FG291" s="9"/>
      <c r="FH291" s="9"/>
      <c r="FI291" s="9"/>
      <c r="FJ291" s="9"/>
      <c r="FK291" s="9"/>
      <c r="FL291" s="9"/>
      <c r="FM291" s="9"/>
      <c r="FN291" s="9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</row>
    <row r="292" spans="7:193" x14ac:dyDescent="0.2">
      <c r="G292" s="8"/>
      <c r="H292" s="8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</row>
    <row r="293" spans="7:193" x14ac:dyDescent="0.2">
      <c r="G293" s="8"/>
      <c r="H293" s="8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FF293" s="18"/>
      <c r="FG293" s="18"/>
      <c r="FH293" s="18"/>
      <c r="FI293" s="18"/>
      <c r="FJ293" s="18"/>
      <c r="FK293" s="18"/>
      <c r="FL293" s="18"/>
      <c r="FM293" s="18"/>
      <c r="FN293" s="18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</row>
    <row r="294" spans="7:193" x14ac:dyDescent="0.2">
      <c r="G294" s="8"/>
      <c r="H294" s="8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FF294" s="15"/>
      <c r="FG294" s="15"/>
      <c r="FH294" s="15"/>
      <c r="FI294" s="15"/>
      <c r="FJ294" s="15"/>
      <c r="FK294" s="15"/>
      <c r="FL294" s="15"/>
      <c r="FM294" s="15"/>
      <c r="FN294" s="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</row>
    <row r="295" spans="7:193" x14ac:dyDescent="0.2">
      <c r="G295" s="8"/>
      <c r="H295" s="8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FF295" s="9"/>
      <c r="FG295" s="9"/>
      <c r="FH295" s="9"/>
      <c r="FI295" s="9"/>
      <c r="FJ295" s="9"/>
      <c r="FK295" s="9"/>
      <c r="FL295" s="9"/>
      <c r="FM295" s="9"/>
      <c r="FN295" s="9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</row>
    <row r="296" spans="7:193" x14ac:dyDescent="0.2">
      <c r="G296" s="8"/>
      <c r="H296" s="8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</row>
    <row r="297" spans="7:193" x14ac:dyDescent="0.2">
      <c r="G297" s="8"/>
      <c r="H297" s="8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</row>
    <row r="298" spans="7:193" x14ac:dyDescent="0.2">
      <c r="G298" s="8"/>
      <c r="H298" s="8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FF298" s="18"/>
      <c r="FG298" s="18"/>
      <c r="FH298" s="18"/>
      <c r="FI298" s="18"/>
      <c r="FJ298" s="18"/>
      <c r="FK298" s="18"/>
      <c r="FL298" s="18"/>
      <c r="FM298" s="18"/>
      <c r="FN298" s="18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</row>
    <row r="299" spans="7:193" x14ac:dyDescent="0.2">
      <c r="G299" s="8"/>
      <c r="H299" s="8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FF299" s="15"/>
      <c r="FG299" s="15"/>
      <c r="FH299" s="15"/>
      <c r="FI299" s="15"/>
      <c r="FJ299" s="15"/>
      <c r="FK299" s="15"/>
      <c r="FL299" s="15"/>
      <c r="FM299" s="15"/>
      <c r="FN299" s="9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</row>
    <row r="300" spans="7:193" x14ac:dyDescent="0.2">
      <c r="G300" s="8"/>
      <c r="H300" s="8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</row>
    <row r="301" spans="7:193" x14ac:dyDescent="0.2">
      <c r="G301" s="8"/>
      <c r="H301" s="8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</row>
    <row r="302" spans="7:193" x14ac:dyDescent="0.2">
      <c r="G302" s="8"/>
      <c r="H302" s="8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FF302" s="9"/>
      <c r="FG302" s="9"/>
      <c r="FH302" s="9"/>
      <c r="FI302" s="9"/>
      <c r="FJ302" s="9"/>
      <c r="FK302" s="9"/>
      <c r="FL302" s="9"/>
      <c r="FM302" s="9"/>
      <c r="FN302" s="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</row>
    <row r="303" spans="7:193" x14ac:dyDescent="0.2">
      <c r="G303" s="8"/>
      <c r="H303" s="8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FF303" s="18"/>
      <c r="FG303" s="18"/>
      <c r="FH303" s="18"/>
      <c r="FI303" s="18"/>
      <c r="FJ303" s="18"/>
      <c r="FK303" s="18"/>
      <c r="FL303" s="18"/>
      <c r="FM303" s="18"/>
      <c r="FN303" s="18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</row>
    <row r="304" spans="7:193" x14ac:dyDescent="0.2">
      <c r="G304" s="8"/>
      <c r="H304" s="8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FF304" s="15"/>
      <c r="FG304" s="15"/>
      <c r="FH304" s="15"/>
      <c r="FI304" s="15"/>
      <c r="FJ304" s="15"/>
      <c r="FK304" s="15"/>
      <c r="FL304" s="15"/>
      <c r="FM304" s="15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</row>
    <row r="305" spans="7:193" x14ac:dyDescent="0.2">
      <c r="G305" s="8"/>
      <c r="H305" s="8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</row>
    <row r="306" spans="7:193" x14ac:dyDescent="0.2">
      <c r="G306" s="8"/>
      <c r="H306" s="8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FF306" s="9"/>
      <c r="FG306" s="9"/>
      <c r="FH306" s="9"/>
      <c r="FI306" s="9"/>
      <c r="FJ306" s="9"/>
      <c r="FK306" s="9"/>
      <c r="FL306" s="9"/>
      <c r="FM306" s="9"/>
      <c r="FN306" s="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</row>
    <row r="307" spans="7:193" x14ac:dyDescent="0.2">
      <c r="G307" s="8"/>
      <c r="H307" s="8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FF307" s="9"/>
      <c r="FG307" s="9"/>
      <c r="FH307" s="9"/>
      <c r="FI307" s="9"/>
      <c r="FJ307" s="9"/>
      <c r="FK307" s="9"/>
      <c r="FL307" s="9"/>
      <c r="FM307" s="9"/>
      <c r="FN307" s="9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</row>
    <row r="308" spans="7:193" x14ac:dyDescent="0.2">
      <c r="G308" s="8"/>
      <c r="H308" s="8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FF308" s="18"/>
      <c r="FG308" s="18"/>
      <c r="FH308" s="18"/>
      <c r="FI308" s="18"/>
      <c r="FJ308" s="18"/>
      <c r="FK308" s="18"/>
      <c r="FL308" s="18"/>
      <c r="FM308" s="18"/>
      <c r="FN308" s="18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</row>
    <row r="309" spans="7:193" x14ac:dyDescent="0.2">
      <c r="G309" s="8"/>
      <c r="H309" s="8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FF309" s="15"/>
      <c r="FG309" s="15"/>
      <c r="FH309" s="15"/>
      <c r="FI309" s="15"/>
      <c r="FJ309" s="15"/>
      <c r="FK309" s="15"/>
      <c r="FL309" s="15"/>
      <c r="FM309" s="15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</row>
    <row r="310" spans="7:193" x14ac:dyDescent="0.2">
      <c r="G310" s="8"/>
      <c r="H310" s="8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FF310" s="9"/>
      <c r="FG310" s="9"/>
      <c r="FH310" s="9"/>
      <c r="FI310" s="9"/>
      <c r="FJ310" s="9"/>
      <c r="FK310" s="9"/>
      <c r="FL310" s="9"/>
      <c r="FM310" s="9"/>
      <c r="FN310" s="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</row>
    <row r="311" spans="7:193" x14ac:dyDescent="0.2">
      <c r="G311" s="8"/>
      <c r="H311" s="8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FF311" s="9"/>
      <c r="FG311" s="9"/>
      <c r="FH311" s="9"/>
      <c r="FI311" s="9"/>
      <c r="FJ311" s="9"/>
      <c r="FK311" s="9"/>
      <c r="FL311" s="9"/>
      <c r="FM311" s="9"/>
      <c r="FN311" s="9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</row>
    <row r="312" spans="7:193" x14ac:dyDescent="0.2">
      <c r="G312" s="8"/>
      <c r="H312" s="8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</row>
    <row r="313" spans="7:193" x14ac:dyDescent="0.2">
      <c r="G313" s="8"/>
      <c r="H313" s="8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FF313" s="18"/>
      <c r="FG313" s="18"/>
      <c r="FH313" s="18"/>
      <c r="FI313" s="18"/>
      <c r="FJ313" s="18"/>
      <c r="FK313" s="18"/>
      <c r="FL313" s="18"/>
      <c r="FM313" s="18"/>
      <c r="FN313" s="18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</row>
    <row r="314" spans="7:193" x14ac:dyDescent="0.2">
      <c r="G314" s="8"/>
      <c r="H314" s="8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FF314" s="15"/>
      <c r="FG314" s="15"/>
      <c r="FH314" s="15"/>
      <c r="FI314" s="15"/>
      <c r="FJ314" s="15"/>
      <c r="FK314" s="15"/>
      <c r="FL314" s="15"/>
      <c r="FM314" s="15"/>
      <c r="FN314" s="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</row>
    <row r="315" spans="7:193" x14ac:dyDescent="0.2">
      <c r="G315" s="8"/>
      <c r="H315" s="8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FF315" s="9"/>
      <c r="FG315" s="9"/>
      <c r="FH315" s="9"/>
      <c r="FI315" s="9"/>
      <c r="FJ315" s="9"/>
      <c r="FK315" s="9"/>
      <c r="FL315" s="9"/>
      <c r="FM315" s="9"/>
      <c r="FN315" s="9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</row>
    <row r="316" spans="7:193" x14ac:dyDescent="0.2">
      <c r="G316" s="8"/>
      <c r="H316" s="8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</row>
    <row r="317" spans="7:193" x14ac:dyDescent="0.2">
      <c r="G317" s="8"/>
      <c r="H317" s="8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</row>
    <row r="318" spans="7:193" x14ac:dyDescent="0.2">
      <c r="G318" s="8"/>
      <c r="H318" s="8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FF318" s="18"/>
      <c r="FG318" s="18"/>
      <c r="FH318" s="18"/>
      <c r="FI318" s="18"/>
      <c r="FJ318" s="18"/>
      <c r="FK318" s="18"/>
      <c r="FL318" s="18"/>
      <c r="FM318" s="18"/>
      <c r="FN318" s="18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</row>
    <row r="319" spans="7:193" x14ac:dyDescent="0.2">
      <c r="G319" s="8"/>
      <c r="H319" s="8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FF319" s="15"/>
      <c r="FG319" s="15"/>
      <c r="FH319" s="15"/>
      <c r="FI319" s="15"/>
      <c r="FJ319" s="15"/>
      <c r="FK319" s="15"/>
      <c r="FL319" s="15"/>
      <c r="FM319" s="15"/>
      <c r="FN319" s="9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/>
      <c r="GE319" s="20"/>
      <c r="GF319" s="20"/>
      <c r="GG319" s="20"/>
      <c r="GH319" s="20"/>
      <c r="GI319" s="20"/>
      <c r="GJ319" s="20"/>
      <c r="GK319" s="20"/>
    </row>
    <row r="320" spans="7:193" x14ac:dyDescent="0.2">
      <c r="G320" s="8"/>
      <c r="H320" s="8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</row>
    <row r="321" spans="7:193" x14ac:dyDescent="0.2">
      <c r="G321" s="8"/>
      <c r="H321" s="8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</row>
    <row r="322" spans="7:193" x14ac:dyDescent="0.2">
      <c r="G322" s="8"/>
      <c r="H322" s="8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FF322" s="9"/>
      <c r="FG322" s="9"/>
      <c r="FH322" s="9"/>
      <c r="FI322" s="9"/>
      <c r="FJ322" s="9"/>
      <c r="FK322" s="9"/>
      <c r="FL322" s="9"/>
      <c r="FM322" s="9"/>
      <c r="FN322" s="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</row>
    <row r="323" spans="7:193" x14ac:dyDescent="0.2">
      <c r="G323" s="8"/>
      <c r="H323" s="8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FF323" s="18"/>
      <c r="FG323" s="18"/>
      <c r="FH323" s="18"/>
      <c r="FI323" s="18"/>
      <c r="FJ323" s="18"/>
      <c r="FK323" s="18"/>
      <c r="FL323" s="18"/>
      <c r="FM323" s="18"/>
      <c r="FN323" s="18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/>
      <c r="GG323" s="20"/>
      <c r="GH323" s="20"/>
      <c r="GI323" s="20"/>
      <c r="GJ323" s="20"/>
      <c r="GK323" s="20"/>
    </row>
    <row r="324" spans="7:193" x14ac:dyDescent="0.2">
      <c r="G324" s="8"/>
      <c r="H324" s="8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FF324" s="15"/>
      <c r="FG324" s="15"/>
      <c r="FH324" s="15"/>
      <c r="FI324" s="15"/>
      <c r="FJ324" s="15"/>
      <c r="FK324" s="15"/>
      <c r="FL324" s="15"/>
      <c r="FM324" s="15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</row>
    <row r="325" spans="7:193" x14ac:dyDescent="0.2">
      <c r="G325" s="8"/>
      <c r="H325" s="8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</row>
    <row r="326" spans="7:193" x14ac:dyDescent="0.2">
      <c r="G326" s="8"/>
      <c r="H326" s="8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FF326" s="9"/>
      <c r="FG326" s="9"/>
      <c r="FH326" s="9"/>
      <c r="FI326" s="9"/>
      <c r="FJ326" s="9"/>
      <c r="FK326" s="9"/>
      <c r="FL326" s="9"/>
      <c r="FM326" s="9"/>
      <c r="FN326" s="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</row>
    <row r="327" spans="7:193" x14ac:dyDescent="0.2">
      <c r="G327" s="8"/>
      <c r="H327" s="8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FF327" s="9"/>
      <c r="FG327" s="9"/>
      <c r="FH327" s="9"/>
      <c r="FI327" s="9"/>
      <c r="FJ327" s="9"/>
      <c r="FK327" s="9"/>
      <c r="FL327" s="9"/>
      <c r="FM327" s="9"/>
      <c r="FN327" s="9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/>
      <c r="GK327" s="20"/>
    </row>
    <row r="328" spans="7:193" x14ac:dyDescent="0.2">
      <c r="G328" s="8"/>
      <c r="H328" s="8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FF328" s="18"/>
      <c r="FG328" s="18"/>
      <c r="FH328" s="18"/>
      <c r="FI328" s="18"/>
      <c r="FJ328" s="18"/>
      <c r="FK328" s="18"/>
      <c r="FL328" s="18"/>
      <c r="FM328" s="18"/>
      <c r="FN328" s="18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</row>
    <row r="329" spans="7:193" x14ac:dyDescent="0.2">
      <c r="G329" s="8"/>
      <c r="H329" s="8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FF329" s="15"/>
      <c r="FG329" s="15"/>
      <c r="FH329" s="15"/>
      <c r="FI329" s="15"/>
      <c r="FJ329" s="15"/>
      <c r="FK329" s="15"/>
      <c r="FL329" s="15"/>
      <c r="FM329" s="15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</row>
    <row r="330" spans="7:193" x14ac:dyDescent="0.2">
      <c r="G330" s="8"/>
      <c r="H330" s="8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FF330" s="9"/>
      <c r="FG330" s="9"/>
      <c r="FH330" s="9"/>
      <c r="FI330" s="9"/>
      <c r="FJ330" s="9"/>
      <c r="FK330" s="9"/>
      <c r="FL330" s="9"/>
      <c r="FM330" s="9"/>
      <c r="FN330" s="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</row>
    <row r="331" spans="7:193" x14ac:dyDescent="0.2">
      <c r="G331" s="8"/>
      <c r="H331" s="8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FF331" s="9"/>
      <c r="FG331" s="9"/>
      <c r="FH331" s="9"/>
      <c r="FI331" s="9"/>
      <c r="FJ331" s="9"/>
      <c r="FK331" s="9"/>
      <c r="FL331" s="9"/>
      <c r="FM331" s="9"/>
      <c r="FN331" s="9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</row>
    <row r="332" spans="7:193" x14ac:dyDescent="0.2">
      <c r="G332" s="8"/>
      <c r="H332" s="8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</row>
    <row r="333" spans="7:193" x14ac:dyDescent="0.2">
      <c r="G333" s="8"/>
      <c r="H333" s="8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FF333" s="18"/>
      <c r="FG333" s="18"/>
      <c r="FH333" s="18"/>
      <c r="FI333" s="18"/>
      <c r="FJ333" s="18"/>
      <c r="FK333" s="18"/>
      <c r="FL333" s="18"/>
      <c r="FM333" s="18"/>
      <c r="FN333" s="18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</row>
    <row r="334" spans="7:193" x14ac:dyDescent="0.2">
      <c r="G334" s="8"/>
      <c r="H334" s="8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FF334" s="15"/>
      <c r="FG334" s="15"/>
      <c r="FH334" s="15"/>
      <c r="FI334" s="15"/>
      <c r="FJ334" s="15"/>
      <c r="FK334" s="15"/>
      <c r="FL334" s="15"/>
      <c r="FM334" s="15"/>
      <c r="FN334" s="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</row>
    <row r="335" spans="7:193" x14ac:dyDescent="0.2">
      <c r="G335" s="8"/>
      <c r="H335" s="8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FF335" s="9"/>
      <c r="FG335" s="9"/>
      <c r="FH335" s="9"/>
      <c r="FI335" s="9"/>
      <c r="FJ335" s="9"/>
      <c r="FK335" s="9"/>
      <c r="FL335" s="9"/>
      <c r="FM335" s="9"/>
      <c r="FN335" s="9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</row>
    <row r="336" spans="7:193" x14ac:dyDescent="0.2">
      <c r="G336" s="8"/>
      <c r="H336" s="8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</row>
    <row r="337" spans="7:193" x14ac:dyDescent="0.2">
      <c r="G337" s="8"/>
      <c r="H337" s="8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</row>
    <row r="338" spans="7:193" x14ac:dyDescent="0.2">
      <c r="G338" s="8"/>
      <c r="H338" s="8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FF338" s="18"/>
      <c r="FG338" s="18"/>
      <c r="FH338" s="18"/>
      <c r="FI338" s="18"/>
      <c r="FJ338" s="18"/>
      <c r="FK338" s="18"/>
      <c r="FL338" s="18"/>
      <c r="FM338" s="18"/>
      <c r="FN338" s="18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  <c r="GJ338" s="19"/>
      <c r="GK338" s="19"/>
    </row>
    <row r="339" spans="7:193" x14ac:dyDescent="0.2">
      <c r="G339" s="8"/>
      <c r="H339" s="8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FF339" s="15"/>
      <c r="FG339" s="15"/>
      <c r="FH339" s="15"/>
      <c r="FI339" s="15"/>
      <c r="FJ339" s="15"/>
      <c r="FK339" s="15"/>
      <c r="FL339" s="15"/>
      <c r="FM339" s="15"/>
      <c r="FN339" s="9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/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</row>
    <row r="340" spans="7:193" x14ac:dyDescent="0.2">
      <c r="G340" s="8"/>
      <c r="H340" s="8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</row>
    <row r="341" spans="7:193" x14ac:dyDescent="0.2">
      <c r="G341" s="8"/>
      <c r="H341" s="8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</row>
    <row r="342" spans="7:193" x14ac:dyDescent="0.2">
      <c r="G342" s="8"/>
      <c r="H342" s="8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FF342" s="9"/>
      <c r="FG342" s="9"/>
      <c r="FH342" s="9"/>
      <c r="FI342" s="9"/>
      <c r="FJ342" s="9"/>
      <c r="FK342" s="9"/>
      <c r="FL342" s="9"/>
      <c r="FM342" s="9"/>
      <c r="FN342" s="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</row>
    <row r="343" spans="7:193" x14ac:dyDescent="0.2">
      <c r="G343" s="8"/>
      <c r="H343" s="8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FF343" s="18"/>
      <c r="FG343" s="18"/>
      <c r="FH343" s="18"/>
      <c r="FI343" s="18"/>
      <c r="FJ343" s="18"/>
      <c r="FK343" s="18"/>
      <c r="FL343" s="18"/>
      <c r="FM343" s="18"/>
      <c r="FN343" s="18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  <c r="GD343" s="20"/>
      <c r="GE343" s="20"/>
      <c r="GF343" s="20"/>
      <c r="GG343" s="20"/>
      <c r="GH343" s="20"/>
      <c r="GI343" s="20"/>
      <c r="GJ343" s="20"/>
      <c r="GK343" s="20"/>
    </row>
    <row r="344" spans="7:193" x14ac:dyDescent="0.2">
      <c r="G344" s="8"/>
      <c r="H344" s="8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FF344" s="15"/>
      <c r="FG344" s="15"/>
      <c r="FH344" s="15"/>
      <c r="FI344" s="15"/>
      <c r="FJ344" s="15"/>
      <c r="FK344" s="15"/>
      <c r="FL344" s="15"/>
      <c r="FM344" s="15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</row>
    <row r="345" spans="7:193" x14ac:dyDescent="0.2">
      <c r="G345" s="8"/>
      <c r="H345" s="8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</row>
    <row r="346" spans="7:193" x14ac:dyDescent="0.2">
      <c r="G346" s="8"/>
      <c r="H346" s="8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FF346" s="9"/>
      <c r="FG346" s="9"/>
      <c r="FH346" s="9"/>
      <c r="FI346" s="9"/>
      <c r="FJ346" s="9"/>
      <c r="FK346" s="9"/>
      <c r="FL346" s="9"/>
      <c r="FM346" s="9"/>
      <c r="FN346" s="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</row>
    <row r="347" spans="7:193" x14ac:dyDescent="0.2">
      <c r="G347" s="8"/>
      <c r="H347" s="8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FF347" s="9"/>
      <c r="FG347" s="9"/>
      <c r="FH347" s="9"/>
      <c r="FI347" s="9"/>
      <c r="FJ347" s="9"/>
      <c r="FK347" s="9"/>
      <c r="FL347" s="9"/>
      <c r="FM347" s="9"/>
      <c r="FN347" s="9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</row>
    <row r="348" spans="7:193" x14ac:dyDescent="0.2">
      <c r="G348" s="8"/>
      <c r="H348" s="8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FF348" s="18"/>
      <c r="FG348" s="18"/>
      <c r="FH348" s="18"/>
      <c r="FI348" s="18"/>
      <c r="FJ348" s="18"/>
      <c r="FK348" s="18"/>
      <c r="FL348" s="18"/>
      <c r="FM348" s="18"/>
      <c r="FN348" s="18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</row>
    <row r="349" spans="7:193" x14ac:dyDescent="0.2">
      <c r="G349" s="8"/>
      <c r="H349" s="8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FF349" s="15"/>
      <c r="FG349" s="15"/>
      <c r="FH349" s="15"/>
      <c r="FI349" s="15"/>
      <c r="FJ349" s="15"/>
      <c r="FK349" s="15"/>
      <c r="FL349" s="15"/>
      <c r="FM349" s="15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</row>
    <row r="350" spans="7:193" x14ac:dyDescent="0.2">
      <c r="G350" s="8"/>
      <c r="H350" s="8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FF350" s="9"/>
      <c r="FG350" s="9"/>
      <c r="FH350" s="9"/>
      <c r="FI350" s="9"/>
      <c r="FJ350" s="9"/>
      <c r="FK350" s="9"/>
      <c r="FL350" s="9"/>
      <c r="FM350" s="9"/>
      <c r="FN350" s="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</row>
    <row r="351" spans="7:193" x14ac:dyDescent="0.2">
      <c r="G351" s="8"/>
      <c r="H351" s="8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FF351" s="9"/>
      <c r="FG351" s="9"/>
      <c r="FH351" s="9"/>
      <c r="FI351" s="9"/>
      <c r="FJ351" s="9"/>
      <c r="FK351" s="9"/>
      <c r="FL351" s="9"/>
      <c r="FM351" s="9"/>
      <c r="FN351" s="9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/>
      <c r="GI351" s="20"/>
      <c r="GJ351" s="20"/>
      <c r="GK351" s="20"/>
    </row>
    <row r="352" spans="7:193" x14ac:dyDescent="0.2">
      <c r="G352" s="8"/>
      <c r="H352" s="8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</row>
    <row r="353" spans="7:193" x14ac:dyDescent="0.2">
      <c r="G353" s="8"/>
      <c r="H353" s="8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FF353" s="18"/>
      <c r="FG353" s="18"/>
      <c r="FH353" s="18"/>
      <c r="FI353" s="18"/>
      <c r="FJ353" s="18"/>
      <c r="FK353" s="18"/>
      <c r="FL353" s="18"/>
      <c r="FM353" s="18"/>
      <c r="FN353" s="18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</row>
    <row r="354" spans="7:193" x14ac:dyDescent="0.2">
      <c r="G354" s="8"/>
      <c r="H354" s="8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FF354" s="15"/>
      <c r="FG354" s="15"/>
      <c r="FH354" s="15"/>
      <c r="FI354" s="15"/>
      <c r="FJ354" s="15"/>
      <c r="FK354" s="15"/>
      <c r="FL354" s="15"/>
      <c r="FM354" s="15"/>
      <c r="FN354" s="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  <c r="GJ354" s="19"/>
      <c r="GK354" s="19"/>
    </row>
    <row r="355" spans="7:193" x14ac:dyDescent="0.2">
      <c r="G355" s="8"/>
      <c r="H355" s="8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FF355" s="9"/>
      <c r="FG355" s="9"/>
      <c r="FH355" s="9"/>
      <c r="FI355" s="9"/>
      <c r="FJ355" s="9"/>
      <c r="FK355" s="9"/>
      <c r="FL355" s="9"/>
      <c r="FM355" s="9"/>
      <c r="FN355" s="9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/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</row>
    <row r="356" spans="7:193" x14ac:dyDescent="0.2">
      <c r="G356" s="8"/>
      <c r="H356" s="8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</row>
    <row r="357" spans="7:193" x14ac:dyDescent="0.2">
      <c r="G357" s="8"/>
      <c r="H357" s="8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</row>
    <row r="358" spans="7:193" x14ac:dyDescent="0.2">
      <c r="G358" s="8"/>
      <c r="H358" s="8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FF358" s="18"/>
      <c r="FG358" s="18"/>
      <c r="FH358" s="18"/>
      <c r="FI358" s="18"/>
      <c r="FJ358" s="18"/>
      <c r="FK358" s="18"/>
      <c r="FL358" s="18"/>
      <c r="FM358" s="18"/>
      <c r="FN358" s="18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</row>
    <row r="359" spans="7:193" x14ac:dyDescent="0.2">
      <c r="G359" s="8"/>
      <c r="H359" s="8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FF359" s="15"/>
      <c r="FG359" s="15"/>
      <c r="FH359" s="15"/>
      <c r="FI359" s="15"/>
      <c r="FJ359" s="15"/>
      <c r="FK359" s="15"/>
      <c r="FL359" s="15"/>
      <c r="FM359" s="15"/>
      <c r="FN359" s="9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</row>
    <row r="360" spans="7:193" x14ac:dyDescent="0.2">
      <c r="G360" s="8"/>
      <c r="H360" s="8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</row>
    <row r="361" spans="7:193" x14ac:dyDescent="0.2">
      <c r="G361" s="8"/>
      <c r="H361" s="8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</row>
    <row r="362" spans="7:193" x14ac:dyDescent="0.2">
      <c r="G362" s="8"/>
      <c r="H362" s="8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FF362" s="9"/>
      <c r="FG362" s="9"/>
      <c r="FH362" s="9"/>
      <c r="FI362" s="9"/>
      <c r="FJ362" s="9"/>
      <c r="FK362" s="9"/>
      <c r="FL362" s="9"/>
      <c r="FM362" s="9"/>
      <c r="FN362" s="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</row>
    <row r="363" spans="7:193" x14ac:dyDescent="0.2">
      <c r="G363" s="8"/>
      <c r="H363" s="8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FF363" s="18"/>
      <c r="FG363" s="18"/>
      <c r="FH363" s="18"/>
      <c r="FI363" s="18"/>
      <c r="FJ363" s="18"/>
      <c r="FK363" s="18"/>
      <c r="FL363" s="18"/>
      <c r="FM363" s="18"/>
      <c r="FN363" s="18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/>
      <c r="GD363" s="20"/>
      <c r="GE363" s="20"/>
      <c r="GF363" s="20"/>
      <c r="GG363" s="20"/>
      <c r="GH363" s="20"/>
      <c r="GI363" s="20"/>
      <c r="GJ363" s="20"/>
      <c r="GK363" s="20"/>
    </row>
    <row r="364" spans="7:193" x14ac:dyDescent="0.2">
      <c r="G364" s="8"/>
      <c r="H364" s="8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FF364" s="15"/>
      <c r="FG364" s="15"/>
      <c r="FH364" s="15"/>
      <c r="FI364" s="15"/>
      <c r="FJ364" s="15"/>
      <c r="FK364" s="15"/>
      <c r="FL364" s="15"/>
      <c r="FM364" s="15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</row>
    <row r="365" spans="7:193" x14ac:dyDescent="0.2">
      <c r="G365" s="8"/>
      <c r="H365" s="8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</row>
    <row r="366" spans="7:193" x14ac:dyDescent="0.2">
      <c r="G366" s="8"/>
      <c r="H366" s="8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FF366" s="9"/>
      <c r="FG366" s="9"/>
      <c r="FH366" s="9"/>
      <c r="FI366" s="9"/>
      <c r="FJ366" s="9"/>
      <c r="FK366" s="9"/>
      <c r="FL366" s="9"/>
      <c r="FM366" s="9"/>
      <c r="FN366" s="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  <c r="GA366" s="19"/>
      <c r="GB366" s="19"/>
      <c r="GC366" s="19"/>
      <c r="GD366" s="19"/>
      <c r="GE366" s="19"/>
      <c r="GF366" s="19"/>
      <c r="GG366" s="19"/>
      <c r="GH366" s="19"/>
      <c r="GI366" s="19"/>
      <c r="GJ366" s="19"/>
      <c r="GK366" s="19"/>
    </row>
    <row r="367" spans="7:193" x14ac:dyDescent="0.2">
      <c r="G367" s="8"/>
      <c r="H367" s="8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FF367" s="9"/>
      <c r="FG367" s="9"/>
      <c r="FH367" s="9"/>
      <c r="FI367" s="9"/>
      <c r="FJ367" s="9"/>
      <c r="FK367" s="9"/>
      <c r="FL367" s="9"/>
      <c r="FM367" s="9"/>
      <c r="FN367" s="9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</row>
    <row r="368" spans="7:193" x14ac:dyDescent="0.2">
      <c r="G368" s="8"/>
      <c r="H368" s="8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FF368" s="18"/>
      <c r="FG368" s="18"/>
      <c r="FH368" s="18"/>
      <c r="FI368" s="18"/>
      <c r="FJ368" s="18"/>
      <c r="FK368" s="18"/>
      <c r="FL368" s="18"/>
      <c r="FM368" s="18"/>
      <c r="FN368" s="18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</row>
    <row r="369" spans="7:193" x14ac:dyDescent="0.2">
      <c r="G369" s="8"/>
      <c r="H369" s="8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FF369" s="15"/>
      <c r="FG369" s="15"/>
      <c r="FH369" s="15"/>
      <c r="FI369" s="15"/>
      <c r="FJ369" s="15"/>
      <c r="FK369" s="15"/>
      <c r="FL369" s="15"/>
      <c r="FM369" s="15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</row>
    <row r="370" spans="7:193" x14ac:dyDescent="0.2">
      <c r="G370" s="8"/>
      <c r="H370" s="8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FF370" s="9"/>
      <c r="FG370" s="9"/>
      <c r="FH370" s="9"/>
      <c r="FI370" s="9"/>
      <c r="FJ370" s="9"/>
      <c r="FK370" s="9"/>
      <c r="FL370" s="9"/>
      <c r="FM370" s="9"/>
      <c r="FN370" s="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</row>
    <row r="371" spans="7:193" x14ac:dyDescent="0.2">
      <c r="G371" s="8"/>
      <c r="H371" s="8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FF371" s="9"/>
      <c r="FG371" s="9"/>
      <c r="FH371" s="9"/>
      <c r="FI371" s="9"/>
      <c r="FJ371" s="9"/>
      <c r="FK371" s="9"/>
      <c r="FL371" s="9"/>
      <c r="FM371" s="9"/>
      <c r="FN371" s="9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</row>
    <row r="372" spans="7:193" x14ac:dyDescent="0.2">
      <c r="G372" s="8"/>
      <c r="H372" s="8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</row>
    <row r="373" spans="7:193" x14ac:dyDescent="0.2">
      <c r="G373" s="8"/>
      <c r="H373" s="8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FF373" s="18"/>
      <c r="FG373" s="18"/>
      <c r="FH373" s="18"/>
      <c r="FI373" s="18"/>
      <c r="FJ373" s="18"/>
      <c r="FK373" s="18"/>
      <c r="FL373" s="18"/>
      <c r="FM373" s="18"/>
      <c r="FN373" s="18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</row>
    <row r="374" spans="7:193" x14ac:dyDescent="0.2">
      <c r="G374" s="8"/>
      <c r="H374" s="8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FF374" s="15"/>
      <c r="FG374" s="15"/>
      <c r="FH374" s="15"/>
      <c r="FI374" s="15"/>
      <c r="FJ374" s="15"/>
      <c r="FK374" s="15"/>
      <c r="FL374" s="15"/>
      <c r="FM374" s="15"/>
      <c r="FN374" s="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  <c r="GA374" s="19"/>
      <c r="GB374" s="19"/>
      <c r="GC374" s="19"/>
      <c r="GD374" s="19"/>
      <c r="GE374" s="19"/>
      <c r="GF374" s="19"/>
      <c r="GG374" s="19"/>
      <c r="GH374" s="19"/>
      <c r="GI374" s="19"/>
      <c r="GJ374" s="19"/>
      <c r="GK374" s="19"/>
    </row>
    <row r="375" spans="7:193" x14ac:dyDescent="0.2">
      <c r="G375" s="8"/>
      <c r="H375" s="8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FF375" s="9"/>
      <c r="FG375" s="9"/>
      <c r="FH375" s="9"/>
      <c r="FI375" s="9"/>
      <c r="FJ375" s="9"/>
      <c r="FK375" s="9"/>
      <c r="FL375" s="9"/>
      <c r="FM375" s="9"/>
      <c r="FN375" s="9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</row>
    <row r="376" spans="7:193" x14ac:dyDescent="0.2">
      <c r="G376" s="8"/>
      <c r="H376" s="8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</row>
    <row r="377" spans="7:193" x14ac:dyDescent="0.2">
      <c r="G377" s="8"/>
      <c r="H377" s="8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</row>
    <row r="378" spans="7:193" x14ac:dyDescent="0.2">
      <c r="G378" s="8"/>
      <c r="H378" s="8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FF378" s="18"/>
      <c r="FG378" s="18"/>
      <c r="FH378" s="18"/>
      <c r="FI378" s="18"/>
      <c r="FJ378" s="18"/>
      <c r="FK378" s="18"/>
      <c r="FL378" s="18"/>
      <c r="FM378" s="18"/>
      <c r="FN378" s="18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</row>
    <row r="379" spans="7:193" x14ac:dyDescent="0.2">
      <c r="G379" s="8"/>
      <c r="H379" s="8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FF379" s="15"/>
      <c r="FG379" s="15"/>
      <c r="FH379" s="15"/>
      <c r="FI379" s="15"/>
      <c r="FJ379" s="15"/>
      <c r="FK379" s="15"/>
      <c r="FL379" s="15"/>
      <c r="FM379" s="15"/>
      <c r="FN379" s="15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</row>
    <row r="380" spans="7:193" x14ac:dyDescent="0.2">
      <c r="G380" s="8"/>
      <c r="H380" s="8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</row>
    <row r="381" spans="7:193" x14ac:dyDescent="0.2">
      <c r="G381" s="8"/>
      <c r="H381" s="8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</row>
    <row r="382" spans="7:193" x14ac:dyDescent="0.2">
      <c r="G382" s="8"/>
      <c r="H382" s="8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FF382" s="9"/>
      <c r="FG382" s="9"/>
      <c r="FH382" s="9"/>
      <c r="FI382" s="9"/>
      <c r="FJ382" s="9"/>
      <c r="FK382" s="9"/>
      <c r="FL382" s="9"/>
      <c r="FM382" s="9"/>
      <c r="FN382" s="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  <c r="GA382" s="19"/>
      <c r="GB382" s="19"/>
      <c r="GC382" s="19"/>
      <c r="GD382" s="19"/>
      <c r="GE382" s="19"/>
      <c r="GF382" s="19"/>
      <c r="GG382" s="19"/>
      <c r="GH382" s="19"/>
      <c r="GI382" s="19"/>
      <c r="GJ382" s="19"/>
      <c r="GK382" s="19"/>
    </row>
    <row r="383" spans="7:193" x14ac:dyDescent="0.2">
      <c r="G383" s="8"/>
      <c r="H383" s="8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FF383" s="9"/>
      <c r="FG383" s="9"/>
      <c r="FH383" s="9"/>
      <c r="FI383" s="9"/>
      <c r="FJ383" s="9"/>
      <c r="FK383" s="9"/>
      <c r="FL383" s="9"/>
      <c r="FM383" s="9"/>
      <c r="FN383" s="9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</row>
    <row r="384" spans="7:193" x14ac:dyDescent="0.2">
      <c r="G384" s="8"/>
      <c r="H384" s="8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FF384" s="15"/>
      <c r="FG384" s="15"/>
      <c r="FH384" s="15"/>
      <c r="FI384" s="15"/>
      <c r="FJ384" s="15"/>
      <c r="FK384" s="15"/>
      <c r="FL384" s="15"/>
      <c r="FM384" s="15"/>
      <c r="FN384" s="15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</row>
    <row r="385" spans="7:193" x14ac:dyDescent="0.2">
      <c r="G385" s="8"/>
      <c r="H385" s="8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</row>
    <row r="386" spans="7:193" x14ac:dyDescent="0.2">
      <c r="G386" s="8"/>
      <c r="H386" s="8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FF386" s="9"/>
      <c r="FG386" s="9"/>
      <c r="FH386" s="9"/>
      <c r="FI386" s="9"/>
      <c r="FJ386" s="9"/>
      <c r="FK386" s="9"/>
      <c r="FL386" s="9"/>
      <c r="FM386" s="9"/>
      <c r="FN386" s="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  <c r="GA386" s="19"/>
      <c r="GB386" s="19"/>
      <c r="GC386" s="19"/>
      <c r="GD386" s="19"/>
      <c r="GE386" s="19"/>
      <c r="GF386" s="19"/>
      <c r="GG386" s="19"/>
      <c r="GH386" s="19"/>
      <c r="GI386" s="19"/>
      <c r="GJ386" s="19"/>
      <c r="GK386" s="19"/>
    </row>
    <row r="387" spans="7:193" x14ac:dyDescent="0.2">
      <c r="G387" s="8"/>
      <c r="H387" s="8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FF387" s="9"/>
      <c r="FG387" s="9"/>
      <c r="FH387" s="9"/>
      <c r="FI387" s="9"/>
      <c r="FJ387" s="9"/>
      <c r="FK387" s="9"/>
      <c r="FL387" s="9"/>
      <c r="FM387" s="9"/>
      <c r="FN387" s="9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</row>
    <row r="388" spans="7:193" x14ac:dyDescent="0.2">
      <c r="G388" s="8"/>
      <c r="H388" s="8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</row>
    <row r="389" spans="7:193" x14ac:dyDescent="0.2">
      <c r="G389" s="8"/>
      <c r="H389" s="8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FF389" s="15"/>
      <c r="FG389" s="15"/>
      <c r="FH389" s="15"/>
      <c r="FI389" s="15"/>
      <c r="FJ389" s="15"/>
      <c r="FK389" s="15"/>
      <c r="FL389" s="15"/>
      <c r="FM389" s="15"/>
      <c r="FN389" s="15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</row>
    <row r="390" spans="7:193" x14ac:dyDescent="0.2">
      <c r="G390" s="8"/>
      <c r="H390" s="8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FF390" s="9"/>
      <c r="FG390" s="9"/>
      <c r="FH390" s="9"/>
      <c r="FI390" s="9"/>
      <c r="FJ390" s="9"/>
      <c r="FK390" s="9"/>
      <c r="FL390" s="9"/>
      <c r="FM390" s="9"/>
      <c r="FN390" s="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  <c r="GA390" s="19"/>
      <c r="GB390" s="19"/>
      <c r="GC390" s="19"/>
      <c r="GD390" s="19"/>
      <c r="GE390" s="19"/>
      <c r="GF390" s="19"/>
      <c r="GG390" s="19"/>
      <c r="GH390" s="19"/>
      <c r="GI390" s="19"/>
      <c r="GJ390" s="19"/>
      <c r="GK390" s="19"/>
    </row>
    <row r="391" spans="7:193" x14ac:dyDescent="0.2">
      <c r="G391" s="8"/>
      <c r="H391" s="8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FF391" s="9"/>
      <c r="FG391" s="9"/>
      <c r="FH391" s="9"/>
      <c r="FI391" s="9"/>
      <c r="FJ391" s="9"/>
      <c r="FK391" s="9"/>
      <c r="FL391" s="9"/>
      <c r="FM391" s="9"/>
      <c r="FN391" s="9"/>
      <c r="FO391" s="20"/>
      <c r="FP391" s="20"/>
      <c r="FQ391" s="20"/>
      <c r="FR391" s="20"/>
      <c r="FS391" s="20"/>
      <c r="FT391" s="20"/>
      <c r="FU391" s="20"/>
      <c r="FV391" s="20"/>
      <c r="FW391" s="20"/>
      <c r="FX391" s="20"/>
      <c r="FY391" s="20"/>
      <c r="FZ391" s="20"/>
      <c r="GA391" s="20"/>
      <c r="GB391" s="20"/>
      <c r="GC391" s="20"/>
      <c r="GD391" s="20"/>
      <c r="GE391" s="20"/>
      <c r="GF391" s="20"/>
      <c r="GG391" s="20"/>
      <c r="GH391" s="20"/>
      <c r="GI391" s="20"/>
      <c r="GJ391" s="20"/>
      <c r="GK391" s="20"/>
    </row>
    <row r="392" spans="7:193" x14ac:dyDescent="0.2">
      <c r="G392" s="8"/>
      <c r="H392" s="8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</row>
    <row r="393" spans="7:193" x14ac:dyDescent="0.2">
      <c r="G393" s="8"/>
      <c r="H393" s="8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</row>
    <row r="394" spans="7:193" x14ac:dyDescent="0.2">
      <c r="G394" s="8"/>
      <c r="H394" s="8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FF394" s="15"/>
      <c r="FG394" s="15"/>
      <c r="FH394" s="15"/>
      <c r="FI394" s="15"/>
      <c r="FJ394" s="15"/>
      <c r="FK394" s="15"/>
      <c r="FL394" s="15"/>
      <c r="FM394" s="15"/>
      <c r="FN394" s="15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  <c r="GA394" s="19"/>
      <c r="GB394" s="19"/>
      <c r="GC394" s="19"/>
      <c r="GD394" s="19"/>
      <c r="GE394" s="19"/>
      <c r="GF394" s="19"/>
      <c r="GG394" s="19"/>
      <c r="GH394" s="19"/>
      <c r="GI394" s="19"/>
      <c r="GJ394" s="19"/>
      <c r="GK394" s="19"/>
    </row>
    <row r="395" spans="7:193" x14ac:dyDescent="0.2">
      <c r="G395" s="8"/>
      <c r="H395" s="8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FF395" s="9"/>
      <c r="FG395" s="9"/>
      <c r="FH395" s="9"/>
      <c r="FI395" s="9"/>
      <c r="FJ395" s="9"/>
      <c r="FK395" s="9"/>
      <c r="FL395" s="9"/>
      <c r="FM395" s="9"/>
      <c r="FN395" s="9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  <c r="GD395" s="20"/>
      <c r="GE395" s="20"/>
      <c r="GF395" s="20"/>
      <c r="GG395" s="20"/>
      <c r="GH395" s="20"/>
      <c r="GI395" s="20"/>
      <c r="GJ395" s="20"/>
      <c r="GK395" s="20"/>
    </row>
    <row r="396" spans="7:193" x14ac:dyDescent="0.2">
      <c r="G396" s="8"/>
      <c r="H396" s="8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</row>
    <row r="397" spans="7:193" x14ac:dyDescent="0.2">
      <c r="G397" s="8"/>
      <c r="H397" s="8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</row>
    <row r="398" spans="7:193" x14ac:dyDescent="0.2">
      <c r="G398" s="8"/>
      <c r="H398" s="8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FF398" s="9"/>
      <c r="FG398" s="9"/>
      <c r="FH398" s="9"/>
      <c r="FI398" s="9"/>
      <c r="FJ398" s="9"/>
      <c r="FK398" s="9"/>
      <c r="FL398" s="9"/>
      <c r="FM398" s="9"/>
      <c r="FN398" s="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  <c r="GA398" s="19"/>
      <c r="GB398" s="19"/>
      <c r="GC398" s="19"/>
      <c r="GD398" s="19"/>
      <c r="GE398" s="19"/>
      <c r="GF398" s="19"/>
      <c r="GG398" s="19"/>
      <c r="GH398" s="19"/>
      <c r="GI398" s="19"/>
      <c r="GJ398" s="19"/>
      <c r="GK398" s="19"/>
    </row>
    <row r="399" spans="7:193" x14ac:dyDescent="0.2">
      <c r="G399" s="8"/>
      <c r="H399" s="8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FF399" s="15"/>
      <c r="FG399" s="15"/>
      <c r="FH399" s="15"/>
      <c r="FI399" s="15"/>
      <c r="FJ399" s="15"/>
      <c r="FK399" s="15"/>
      <c r="FL399" s="15"/>
      <c r="FM399" s="15"/>
      <c r="FN399" s="15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  <c r="GD399" s="20"/>
      <c r="GE399" s="20"/>
      <c r="GF399" s="20"/>
      <c r="GG399" s="20"/>
      <c r="GH399" s="20"/>
      <c r="GI399" s="20"/>
      <c r="GJ399" s="20"/>
      <c r="GK399" s="20"/>
    </row>
    <row r="400" spans="7:193" x14ac:dyDescent="0.2">
      <c r="G400" s="8"/>
      <c r="H400" s="8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</row>
    <row r="401" spans="7:193" x14ac:dyDescent="0.2">
      <c r="G401" s="8"/>
      <c r="H401" s="8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</row>
    <row r="402" spans="7:193" x14ac:dyDescent="0.2">
      <c r="G402" s="8"/>
      <c r="H402" s="8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FF402" s="9"/>
      <c r="FG402" s="9"/>
      <c r="FH402" s="9"/>
      <c r="FI402" s="9"/>
      <c r="FJ402" s="9"/>
      <c r="FK402" s="9"/>
      <c r="FL402" s="9"/>
      <c r="FM402" s="9"/>
      <c r="FN402" s="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  <c r="GA402" s="19"/>
      <c r="GB402" s="19"/>
      <c r="GC402" s="19"/>
      <c r="GD402" s="19"/>
      <c r="GE402" s="19"/>
      <c r="GF402" s="19"/>
      <c r="GG402" s="19"/>
      <c r="GH402" s="19"/>
      <c r="GI402" s="19"/>
      <c r="GJ402" s="19"/>
      <c r="GK402" s="19"/>
    </row>
    <row r="403" spans="7:193" x14ac:dyDescent="0.2">
      <c r="G403" s="8"/>
      <c r="H403" s="8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FF403" s="9"/>
      <c r="FG403" s="9"/>
      <c r="FH403" s="9"/>
      <c r="FI403" s="9"/>
      <c r="FJ403" s="9"/>
      <c r="FK403" s="9"/>
      <c r="FL403" s="9"/>
      <c r="FM403" s="9"/>
      <c r="FN403" s="9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  <c r="GD403" s="20"/>
      <c r="GE403" s="20"/>
      <c r="GF403" s="20"/>
      <c r="GG403" s="20"/>
      <c r="GH403" s="20"/>
      <c r="GI403" s="20"/>
      <c r="GJ403" s="20"/>
      <c r="GK403" s="20"/>
    </row>
    <row r="404" spans="7:193" x14ac:dyDescent="0.2">
      <c r="G404" s="8"/>
      <c r="H404" s="8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FF404" s="15"/>
      <c r="FG404" s="15"/>
      <c r="FH404" s="15"/>
      <c r="FI404" s="15"/>
      <c r="FJ404" s="15"/>
      <c r="FK404" s="15"/>
      <c r="FL404" s="15"/>
      <c r="FM404" s="15"/>
      <c r="FN404" s="15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</row>
    <row r="405" spans="7:193" x14ac:dyDescent="0.2">
      <c r="G405" s="8"/>
      <c r="H405" s="8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</row>
    <row r="406" spans="7:193" x14ac:dyDescent="0.2">
      <c r="G406" s="8"/>
      <c r="H406" s="8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FF406" s="9"/>
      <c r="FG406" s="9"/>
      <c r="FH406" s="9"/>
      <c r="FI406" s="9"/>
      <c r="FJ406" s="9"/>
      <c r="FK406" s="9"/>
      <c r="FL406" s="9"/>
      <c r="FM406" s="9"/>
      <c r="FN406" s="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  <c r="GA406" s="19"/>
      <c r="GB406" s="19"/>
      <c r="GC406" s="19"/>
      <c r="GD406" s="19"/>
      <c r="GE406" s="19"/>
      <c r="GF406" s="19"/>
      <c r="GG406" s="19"/>
      <c r="GH406" s="19"/>
      <c r="GI406" s="19"/>
      <c r="GJ406" s="19"/>
      <c r="GK406" s="19"/>
    </row>
    <row r="407" spans="7:193" x14ac:dyDescent="0.2">
      <c r="G407" s="8"/>
      <c r="H407" s="8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FF407" s="9"/>
      <c r="FG407" s="9"/>
      <c r="FH407" s="9"/>
      <c r="FI407" s="9"/>
      <c r="FJ407" s="9"/>
      <c r="FK407" s="9"/>
      <c r="FL407" s="9"/>
      <c r="FM407" s="9"/>
      <c r="FN407" s="9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  <c r="GD407" s="20"/>
      <c r="GE407" s="20"/>
      <c r="GF407" s="20"/>
      <c r="GG407" s="20"/>
      <c r="GH407" s="20"/>
      <c r="GI407" s="20"/>
      <c r="GJ407" s="20"/>
      <c r="GK407" s="20"/>
    </row>
    <row r="408" spans="7:193" x14ac:dyDescent="0.2">
      <c r="G408" s="8"/>
      <c r="H408" s="8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</row>
    <row r="409" spans="7:193" x14ac:dyDescent="0.2">
      <c r="G409" s="8"/>
      <c r="H409" s="8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FF409" s="15"/>
      <c r="FG409" s="15"/>
      <c r="FH409" s="15"/>
      <c r="FI409" s="15"/>
      <c r="FJ409" s="15"/>
      <c r="FK409" s="15"/>
      <c r="FL409" s="15"/>
      <c r="FM409" s="15"/>
      <c r="FN409" s="15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</row>
    <row r="410" spans="7:193" x14ac:dyDescent="0.2">
      <c r="G410" s="8"/>
      <c r="H410" s="8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FF410" s="9"/>
      <c r="FG410" s="9"/>
      <c r="FH410" s="9"/>
      <c r="FI410" s="9"/>
      <c r="FJ410" s="9"/>
      <c r="FK410" s="9"/>
      <c r="FL410" s="9"/>
      <c r="FM410" s="9"/>
      <c r="FN410" s="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  <c r="GA410" s="19"/>
      <c r="GB410" s="19"/>
      <c r="GC410" s="19"/>
      <c r="GD410" s="19"/>
      <c r="GE410" s="19"/>
      <c r="GF410" s="19"/>
      <c r="GG410" s="19"/>
      <c r="GH410" s="19"/>
      <c r="GI410" s="19"/>
      <c r="GJ410" s="19"/>
      <c r="GK410" s="19"/>
    </row>
    <row r="411" spans="7:193" x14ac:dyDescent="0.2">
      <c r="G411" s="8"/>
      <c r="H411" s="8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FF411" s="9"/>
      <c r="FG411" s="9"/>
      <c r="FH411" s="9"/>
      <c r="FI411" s="9"/>
      <c r="FJ411" s="9"/>
      <c r="FK411" s="9"/>
      <c r="FL411" s="9"/>
      <c r="FM411" s="9"/>
      <c r="FN411" s="9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  <c r="GD411" s="20"/>
      <c r="GE411" s="20"/>
      <c r="GF411" s="20"/>
      <c r="GG411" s="20"/>
      <c r="GH411" s="20"/>
      <c r="GI411" s="20"/>
      <c r="GJ411" s="20"/>
      <c r="GK411" s="20"/>
    </row>
    <row r="412" spans="7:193" x14ac:dyDescent="0.2">
      <c r="G412" s="8"/>
      <c r="H412" s="8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</row>
    <row r="413" spans="7:193" x14ac:dyDescent="0.2">
      <c r="G413" s="8"/>
      <c r="H413" s="8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</row>
    <row r="414" spans="7:193" x14ac:dyDescent="0.2">
      <c r="G414" s="8"/>
      <c r="H414" s="8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FF414" s="15"/>
      <c r="FG414" s="15"/>
      <c r="FH414" s="15"/>
      <c r="FI414" s="15"/>
      <c r="FJ414" s="15"/>
      <c r="FK414" s="15"/>
      <c r="FL414" s="15"/>
      <c r="FM414" s="15"/>
      <c r="FN414" s="15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  <c r="GA414" s="19"/>
      <c r="GB414" s="19"/>
      <c r="GC414" s="19"/>
      <c r="GD414" s="19"/>
      <c r="GE414" s="19"/>
      <c r="GF414" s="19"/>
      <c r="GG414" s="19"/>
      <c r="GH414" s="19"/>
      <c r="GI414" s="19"/>
      <c r="GJ414" s="19"/>
      <c r="GK414" s="19"/>
    </row>
    <row r="415" spans="7:193" x14ac:dyDescent="0.2">
      <c r="G415" s="8"/>
      <c r="H415" s="8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FF415" s="9"/>
      <c r="FG415" s="9"/>
      <c r="FH415" s="9"/>
      <c r="FI415" s="9"/>
      <c r="FJ415" s="9"/>
      <c r="FK415" s="9"/>
      <c r="FL415" s="9"/>
      <c r="FM415" s="9"/>
      <c r="FN415" s="9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</row>
    <row r="416" spans="7:193" x14ac:dyDescent="0.2">
      <c r="G416" s="8"/>
      <c r="H416" s="8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</row>
    <row r="417" spans="7:193" x14ac:dyDescent="0.2">
      <c r="G417" s="8"/>
      <c r="H417" s="8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</row>
    <row r="418" spans="7:193" x14ac:dyDescent="0.2">
      <c r="G418" s="8"/>
      <c r="H418" s="8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FF418" s="9"/>
      <c r="FG418" s="9"/>
      <c r="FH418" s="9"/>
      <c r="FI418" s="9"/>
      <c r="FJ418" s="9"/>
      <c r="FK418" s="9"/>
      <c r="FL418" s="9"/>
      <c r="FM418" s="9"/>
      <c r="FN418" s="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  <c r="GE418" s="19"/>
      <c r="GF418" s="19"/>
      <c r="GG418" s="19"/>
      <c r="GH418" s="19"/>
      <c r="GI418" s="19"/>
      <c r="GJ418" s="19"/>
      <c r="GK418" s="19"/>
    </row>
    <row r="419" spans="7:193" x14ac:dyDescent="0.2">
      <c r="G419" s="8"/>
      <c r="H419" s="8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FF419" s="15"/>
      <c r="FG419" s="15"/>
      <c r="FH419" s="15"/>
      <c r="FI419" s="15"/>
      <c r="FJ419" s="15"/>
      <c r="FK419" s="15"/>
      <c r="FL419" s="15"/>
      <c r="FM419" s="15"/>
      <c r="FN419" s="15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  <c r="GD419" s="20"/>
      <c r="GE419" s="20"/>
      <c r="GF419" s="20"/>
      <c r="GG419" s="20"/>
      <c r="GH419" s="20"/>
      <c r="GI419" s="20"/>
      <c r="GJ419" s="20"/>
      <c r="GK419" s="20"/>
    </row>
    <row r="420" spans="7:193" x14ac:dyDescent="0.2">
      <c r="G420" s="8"/>
      <c r="H420" s="8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</row>
    <row r="421" spans="7:193" x14ac:dyDescent="0.2">
      <c r="G421" s="8"/>
      <c r="H421" s="8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</row>
    <row r="422" spans="7:193" x14ac:dyDescent="0.2">
      <c r="G422" s="8"/>
      <c r="H422" s="8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FF422" s="9"/>
      <c r="FG422" s="9"/>
      <c r="FH422" s="9"/>
      <c r="FI422" s="9"/>
      <c r="FJ422" s="9"/>
      <c r="FK422" s="9"/>
      <c r="FL422" s="9"/>
      <c r="FM422" s="9"/>
      <c r="FN422" s="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  <c r="GA422" s="19"/>
      <c r="GB422" s="19"/>
      <c r="GC422" s="19"/>
      <c r="GD422" s="19"/>
      <c r="GE422" s="19"/>
      <c r="GF422" s="19"/>
      <c r="GG422" s="19"/>
      <c r="GH422" s="19"/>
      <c r="GI422" s="19"/>
      <c r="GJ422" s="19"/>
      <c r="GK422" s="19"/>
    </row>
    <row r="423" spans="7:193" x14ac:dyDescent="0.2">
      <c r="G423" s="8"/>
      <c r="H423" s="8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FF423" s="9"/>
      <c r="FG423" s="9"/>
      <c r="FH423" s="9"/>
      <c r="FI423" s="9"/>
      <c r="FJ423" s="9"/>
      <c r="FK423" s="9"/>
      <c r="FL423" s="9"/>
      <c r="FM423" s="9"/>
      <c r="FN423" s="9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  <c r="GD423" s="20"/>
      <c r="GE423" s="20"/>
      <c r="GF423" s="20"/>
      <c r="GG423" s="20"/>
      <c r="GH423" s="20"/>
      <c r="GI423" s="20"/>
      <c r="GJ423" s="20"/>
      <c r="GK423" s="20"/>
    </row>
    <row r="424" spans="7:193" x14ac:dyDescent="0.2">
      <c r="G424" s="8"/>
      <c r="H424" s="8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FF424" s="15"/>
      <c r="FG424" s="15"/>
      <c r="FH424" s="15"/>
      <c r="FI424" s="15"/>
      <c r="FJ424" s="15"/>
      <c r="FK424" s="15"/>
      <c r="FL424" s="15"/>
      <c r="FM424" s="15"/>
      <c r="FN424" s="15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</row>
    <row r="425" spans="7:193" x14ac:dyDescent="0.2">
      <c r="G425" s="8"/>
      <c r="H425" s="8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</row>
    <row r="426" spans="7:193" x14ac:dyDescent="0.2">
      <c r="G426" s="8"/>
      <c r="H426" s="8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FF426" s="9"/>
      <c r="FG426" s="9"/>
      <c r="FH426" s="9"/>
      <c r="FI426" s="9"/>
      <c r="FJ426" s="9"/>
      <c r="FK426" s="9"/>
      <c r="FL426" s="9"/>
      <c r="FM426" s="9"/>
      <c r="FN426" s="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  <c r="GA426" s="19"/>
      <c r="GB426" s="19"/>
      <c r="GC426" s="19"/>
      <c r="GD426" s="19"/>
      <c r="GE426" s="19"/>
      <c r="GF426" s="19"/>
      <c r="GG426" s="19"/>
      <c r="GH426" s="19"/>
      <c r="GI426" s="19"/>
      <c r="GJ426" s="19"/>
      <c r="GK426" s="19"/>
    </row>
    <row r="427" spans="7:193" x14ac:dyDescent="0.2">
      <c r="G427" s="8"/>
      <c r="H427" s="8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FF427" s="9"/>
      <c r="FG427" s="9"/>
      <c r="FH427" s="9"/>
      <c r="FI427" s="9"/>
      <c r="FJ427" s="9"/>
      <c r="FK427" s="9"/>
      <c r="FL427" s="9"/>
      <c r="FM427" s="9"/>
      <c r="FN427" s="9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  <c r="GD427" s="20"/>
      <c r="GE427" s="20"/>
      <c r="GF427" s="20"/>
      <c r="GG427" s="20"/>
      <c r="GH427" s="20"/>
      <c r="GI427" s="20"/>
      <c r="GJ427" s="20"/>
      <c r="GK427" s="20"/>
    </row>
    <row r="428" spans="7:193" x14ac:dyDescent="0.2">
      <c r="G428" s="8"/>
      <c r="H428" s="8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</row>
    <row r="429" spans="7:193" x14ac:dyDescent="0.2">
      <c r="G429" s="8"/>
      <c r="H429" s="8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FF429" s="15"/>
      <c r="FG429" s="15"/>
      <c r="FH429" s="15"/>
      <c r="FI429" s="15"/>
      <c r="FJ429" s="15"/>
      <c r="FK429" s="15"/>
      <c r="FL429" s="15"/>
      <c r="FM429" s="15"/>
      <c r="FN429" s="15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</row>
    <row r="430" spans="7:193" x14ac:dyDescent="0.2">
      <c r="G430" s="8"/>
      <c r="H430" s="8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FF430" s="9"/>
      <c r="FG430" s="9"/>
      <c r="FH430" s="9"/>
      <c r="FI430" s="9"/>
      <c r="FJ430" s="9"/>
      <c r="FK430" s="9"/>
      <c r="FL430" s="9"/>
      <c r="FM430" s="9"/>
      <c r="FN430" s="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  <c r="GA430" s="19"/>
      <c r="GB430" s="19"/>
      <c r="GC430" s="19"/>
      <c r="GD430" s="19"/>
      <c r="GE430" s="19"/>
      <c r="GF430" s="19"/>
      <c r="GG430" s="19"/>
      <c r="GH430" s="19"/>
      <c r="GI430" s="19"/>
      <c r="GJ430" s="19"/>
      <c r="GK430" s="19"/>
    </row>
    <row r="431" spans="7:193" x14ac:dyDescent="0.2">
      <c r="G431" s="8"/>
      <c r="H431" s="8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FF431" s="9"/>
      <c r="FG431" s="9"/>
      <c r="FH431" s="9"/>
      <c r="FI431" s="9"/>
      <c r="FJ431" s="9"/>
      <c r="FK431" s="9"/>
      <c r="FL431" s="9"/>
      <c r="FM431" s="9"/>
      <c r="FN431" s="9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  <c r="GD431" s="20"/>
      <c r="GE431" s="20"/>
      <c r="GF431" s="20"/>
      <c r="GG431" s="20"/>
      <c r="GH431" s="20"/>
      <c r="GI431" s="20"/>
      <c r="GJ431" s="20"/>
      <c r="GK431" s="20"/>
    </row>
    <row r="432" spans="7:193" x14ac:dyDescent="0.2">
      <c r="G432" s="8"/>
      <c r="H432" s="8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</row>
    <row r="433" spans="7:193" x14ac:dyDescent="0.2">
      <c r="G433" s="8"/>
      <c r="H433" s="8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</row>
    <row r="434" spans="7:193" x14ac:dyDescent="0.2">
      <c r="G434" s="8"/>
      <c r="H434" s="8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FF434" s="15"/>
      <c r="FG434" s="15"/>
      <c r="FH434" s="15"/>
      <c r="FI434" s="15"/>
      <c r="FJ434" s="15"/>
      <c r="FK434" s="15"/>
      <c r="FL434" s="15"/>
      <c r="FM434" s="15"/>
      <c r="FN434" s="15"/>
      <c r="FO434" s="19"/>
      <c r="FP434" s="19"/>
      <c r="FQ434" s="19"/>
      <c r="FR434" s="19"/>
      <c r="FS434" s="19"/>
      <c r="FT434" s="19"/>
      <c r="FU434" s="19"/>
      <c r="FV434" s="19"/>
      <c r="FW434" s="19"/>
      <c r="FX434" s="19"/>
      <c r="FY434" s="19"/>
      <c r="FZ434" s="19"/>
      <c r="GA434" s="19"/>
      <c r="GB434" s="19"/>
      <c r="GC434" s="19"/>
      <c r="GD434" s="19"/>
      <c r="GE434" s="19"/>
      <c r="GF434" s="19"/>
      <c r="GG434" s="19"/>
      <c r="GH434" s="19"/>
      <c r="GI434" s="19"/>
      <c r="GJ434" s="19"/>
      <c r="GK434" s="19"/>
    </row>
    <row r="435" spans="7:193" x14ac:dyDescent="0.2">
      <c r="G435" s="8"/>
      <c r="H435" s="8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FF435" s="9"/>
      <c r="FG435" s="9"/>
      <c r="FH435" s="9"/>
      <c r="FI435" s="9"/>
      <c r="FJ435" s="9"/>
      <c r="FK435" s="9"/>
      <c r="FL435" s="9"/>
      <c r="FM435" s="9"/>
      <c r="FN435" s="9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  <c r="GD435" s="20"/>
      <c r="GE435" s="20"/>
      <c r="GF435" s="20"/>
      <c r="GG435" s="20"/>
      <c r="GH435" s="20"/>
      <c r="GI435" s="20"/>
      <c r="GJ435" s="20"/>
      <c r="GK435" s="20"/>
    </row>
    <row r="436" spans="7:193" x14ac:dyDescent="0.2">
      <c r="G436" s="8"/>
      <c r="H436" s="8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</row>
    <row r="437" spans="7:193" x14ac:dyDescent="0.2">
      <c r="G437" s="8"/>
      <c r="H437" s="8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</row>
    <row r="438" spans="7:193" x14ac:dyDescent="0.2">
      <c r="G438" s="8"/>
      <c r="H438" s="8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FF438" s="9"/>
      <c r="FG438" s="9"/>
      <c r="FH438" s="9"/>
      <c r="FI438" s="9"/>
      <c r="FJ438" s="9"/>
      <c r="FK438" s="9"/>
      <c r="FL438" s="9"/>
      <c r="FM438" s="9"/>
      <c r="FN438" s="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</row>
    <row r="439" spans="7:193" x14ac:dyDescent="0.2">
      <c r="G439" s="8"/>
      <c r="H439" s="8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FF439" s="15"/>
      <c r="FG439" s="15"/>
      <c r="FH439" s="15"/>
      <c r="FI439" s="15"/>
      <c r="FJ439" s="15"/>
      <c r="FK439" s="15"/>
      <c r="FL439" s="15"/>
      <c r="FM439" s="15"/>
      <c r="FN439" s="15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  <c r="GD439" s="20"/>
      <c r="GE439" s="20"/>
      <c r="GF439" s="20"/>
      <c r="GG439" s="20"/>
      <c r="GH439" s="20"/>
      <c r="GI439" s="20"/>
      <c r="GJ439" s="20"/>
      <c r="GK439" s="20"/>
    </row>
    <row r="440" spans="7:193" x14ac:dyDescent="0.2">
      <c r="G440" s="8"/>
      <c r="H440" s="8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</row>
    <row r="441" spans="7:193" x14ac:dyDescent="0.2">
      <c r="G441" s="8"/>
      <c r="H441" s="8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</row>
    <row r="442" spans="7:193" x14ac:dyDescent="0.2">
      <c r="G442" s="8"/>
      <c r="H442" s="8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FF442" s="9"/>
      <c r="FG442" s="9"/>
      <c r="FH442" s="9"/>
      <c r="FI442" s="9"/>
      <c r="FJ442" s="9"/>
      <c r="FK442" s="9"/>
      <c r="FL442" s="9"/>
      <c r="FM442" s="9"/>
      <c r="FN442" s="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</row>
    <row r="443" spans="7:193" x14ac:dyDescent="0.2">
      <c r="G443" s="8"/>
      <c r="H443" s="8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FF443" s="9"/>
      <c r="FG443" s="9"/>
      <c r="FH443" s="9"/>
      <c r="FI443" s="9"/>
      <c r="FJ443" s="9"/>
      <c r="FK443" s="9"/>
      <c r="FL443" s="9"/>
      <c r="FM443" s="9"/>
      <c r="FN443" s="9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  <c r="GD443" s="20"/>
      <c r="GE443" s="20"/>
      <c r="GF443" s="20"/>
      <c r="GG443" s="20"/>
      <c r="GH443" s="20"/>
      <c r="GI443" s="20"/>
      <c r="GJ443" s="20"/>
      <c r="GK443" s="20"/>
    </row>
    <row r="444" spans="7:193" x14ac:dyDescent="0.2">
      <c r="G444" s="8"/>
      <c r="H444" s="8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FF444" s="15"/>
      <c r="FG444" s="15"/>
      <c r="FH444" s="15"/>
      <c r="FI444" s="15"/>
      <c r="FJ444" s="15"/>
      <c r="FK444" s="15"/>
      <c r="FL444" s="15"/>
      <c r="FM444" s="15"/>
      <c r="FN444" s="15"/>
      <c r="FO444" s="9"/>
      <c r="FP444" s="9"/>
      <c r="FQ444" s="9"/>
      <c r="FR444" s="9"/>
      <c r="FS444" s="9"/>
      <c r="FT444" s="9"/>
      <c r="FU444" s="9"/>
      <c r="FV444" s="9"/>
      <c r="FW444" s="9"/>
      <c r="FX444" s="9"/>
      <c r="FY444" s="9"/>
      <c r="FZ444" s="9"/>
      <c r="GA444" s="9"/>
      <c r="GB444" s="9"/>
      <c r="GC444" s="9"/>
      <c r="GD444" s="9"/>
      <c r="GE444" s="9"/>
      <c r="GF444" s="9"/>
      <c r="GG444" s="9"/>
      <c r="GH444" s="9"/>
      <c r="GI444" s="9"/>
      <c r="GJ444" s="9"/>
      <c r="GK444" s="9"/>
    </row>
    <row r="445" spans="7:193" x14ac:dyDescent="0.2">
      <c r="G445" s="8"/>
      <c r="H445" s="8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  <c r="FW445" s="9"/>
      <c r="FX445" s="9"/>
      <c r="FY445" s="9"/>
      <c r="FZ445" s="9"/>
      <c r="GA445" s="9"/>
      <c r="GB445" s="9"/>
      <c r="GC445" s="9"/>
      <c r="GD445" s="9"/>
      <c r="GE445" s="9"/>
      <c r="GF445" s="9"/>
      <c r="GG445" s="9"/>
      <c r="GH445" s="9"/>
      <c r="GI445" s="9"/>
      <c r="GJ445" s="9"/>
      <c r="GK445" s="9"/>
    </row>
    <row r="446" spans="7:193" x14ac:dyDescent="0.2">
      <c r="G446" s="8"/>
      <c r="H446" s="8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FF446" s="9"/>
      <c r="FG446" s="9"/>
      <c r="FH446" s="9"/>
      <c r="FI446" s="9"/>
      <c r="FJ446" s="9"/>
      <c r="FK446" s="9"/>
      <c r="FL446" s="9"/>
      <c r="FM446" s="9"/>
      <c r="FN446" s="9"/>
      <c r="FO446" s="19"/>
      <c r="FP446" s="19"/>
      <c r="FQ446" s="19"/>
      <c r="FR446" s="19"/>
      <c r="FS446" s="19"/>
      <c r="FT446" s="19"/>
      <c r="FU446" s="19"/>
      <c r="FV446" s="19"/>
      <c r="FW446" s="19"/>
      <c r="FX446" s="19"/>
      <c r="FY446" s="19"/>
      <c r="FZ446" s="19"/>
      <c r="GA446" s="19"/>
      <c r="GB446" s="19"/>
      <c r="GC446" s="19"/>
      <c r="GD446" s="19"/>
      <c r="GE446" s="19"/>
      <c r="GF446" s="19"/>
      <c r="GG446" s="19"/>
      <c r="GH446" s="19"/>
      <c r="GI446" s="19"/>
      <c r="GJ446" s="19"/>
      <c r="GK446" s="19"/>
    </row>
    <row r="447" spans="7:193" x14ac:dyDescent="0.2">
      <c r="G447" s="8"/>
      <c r="H447" s="8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FF447" s="9"/>
      <c r="FG447" s="9"/>
      <c r="FH447" s="9"/>
      <c r="FI447" s="9"/>
      <c r="FJ447" s="9"/>
      <c r="FK447" s="9"/>
      <c r="FL447" s="9"/>
      <c r="FM447" s="9"/>
      <c r="FN447" s="9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  <c r="GD447" s="20"/>
      <c r="GE447" s="20"/>
      <c r="GF447" s="20"/>
      <c r="GG447" s="20"/>
      <c r="GH447" s="20"/>
      <c r="GI447" s="20"/>
      <c r="GJ447" s="20"/>
      <c r="GK447" s="20"/>
    </row>
    <row r="448" spans="7:193" x14ac:dyDescent="0.2">
      <c r="G448" s="8"/>
      <c r="H448" s="8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</row>
    <row r="449" spans="7:193" x14ac:dyDescent="0.2">
      <c r="G449" s="8"/>
      <c r="H449" s="8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FF449" s="15"/>
      <c r="FG449" s="15"/>
      <c r="FH449" s="15"/>
      <c r="FI449" s="15"/>
      <c r="FJ449" s="15"/>
      <c r="FK449" s="15"/>
      <c r="FL449" s="15"/>
      <c r="FM449" s="15"/>
      <c r="FN449" s="15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</row>
    <row r="450" spans="7:193" x14ac:dyDescent="0.2">
      <c r="G450" s="8"/>
      <c r="H450" s="8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FF450" s="9"/>
      <c r="FG450" s="9"/>
      <c r="FH450" s="9"/>
      <c r="FI450" s="9"/>
      <c r="FJ450" s="9"/>
      <c r="FK450" s="9"/>
      <c r="FL450" s="9"/>
      <c r="FM450" s="9"/>
      <c r="FN450" s="9"/>
      <c r="FO450" s="19"/>
      <c r="FP450" s="19"/>
      <c r="FQ450" s="19"/>
      <c r="FR450" s="19"/>
      <c r="FS450" s="19"/>
      <c r="FT450" s="19"/>
      <c r="FU450" s="19"/>
      <c r="FV450" s="19"/>
      <c r="FW450" s="19"/>
      <c r="FX450" s="19"/>
      <c r="FY450" s="19"/>
      <c r="FZ450" s="19"/>
      <c r="GA450" s="19"/>
      <c r="GB450" s="19"/>
      <c r="GC450" s="19"/>
      <c r="GD450" s="19"/>
      <c r="GE450" s="19"/>
      <c r="GF450" s="19"/>
      <c r="GG450" s="19"/>
      <c r="GH450" s="19"/>
      <c r="GI450" s="19"/>
      <c r="GJ450" s="19"/>
      <c r="GK450" s="19"/>
    </row>
    <row r="451" spans="7:193" x14ac:dyDescent="0.2">
      <c r="G451" s="8"/>
      <c r="H451" s="8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FF451" s="9"/>
      <c r="FG451" s="9"/>
      <c r="FH451" s="9"/>
      <c r="FI451" s="9"/>
      <c r="FJ451" s="9"/>
      <c r="FK451" s="9"/>
      <c r="FL451" s="9"/>
      <c r="FM451" s="9"/>
      <c r="FN451" s="9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  <c r="GD451" s="20"/>
      <c r="GE451" s="20"/>
      <c r="GF451" s="20"/>
      <c r="GG451" s="20"/>
      <c r="GH451" s="20"/>
      <c r="GI451" s="20"/>
      <c r="GJ451" s="20"/>
      <c r="GK451" s="20"/>
    </row>
    <row r="452" spans="7:193" x14ac:dyDescent="0.2">
      <c r="G452" s="8"/>
      <c r="H452" s="8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</row>
    <row r="453" spans="7:193" x14ac:dyDescent="0.2">
      <c r="G453" s="8"/>
      <c r="H453" s="8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</row>
    <row r="454" spans="7:193" x14ac:dyDescent="0.2">
      <c r="G454" s="8"/>
      <c r="H454" s="8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FF454" s="15"/>
      <c r="FG454" s="15"/>
      <c r="FH454" s="15"/>
      <c r="FI454" s="15"/>
      <c r="FJ454" s="15"/>
      <c r="FK454" s="15"/>
      <c r="FL454" s="15"/>
      <c r="FM454" s="15"/>
      <c r="FN454" s="15"/>
      <c r="FO454" s="19"/>
      <c r="FP454" s="19"/>
      <c r="FQ454" s="19"/>
      <c r="FR454" s="19"/>
      <c r="FS454" s="19"/>
      <c r="FT454" s="19"/>
      <c r="FU454" s="19"/>
      <c r="FV454" s="19"/>
      <c r="FW454" s="19"/>
      <c r="FX454" s="19"/>
      <c r="FY454" s="19"/>
      <c r="FZ454" s="19"/>
      <c r="GA454" s="19"/>
      <c r="GB454" s="19"/>
      <c r="GC454" s="19"/>
      <c r="GD454" s="19"/>
      <c r="GE454" s="19"/>
      <c r="GF454" s="19"/>
      <c r="GG454" s="19"/>
      <c r="GH454" s="19"/>
      <c r="GI454" s="19"/>
      <c r="GJ454" s="19"/>
      <c r="GK454" s="19"/>
    </row>
    <row r="455" spans="7:193" x14ac:dyDescent="0.2">
      <c r="G455" s="8"/>
      <c r="H455" s="8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FF455" s="9"/>
      <c r="FG455" s="9"/>
      <c r="FH455" s="9"/>
      <c r="FI455" s="9"/>
      <c r="FJ455" s="9"/>
      <c r="FK455" s="9"/>
      <c r="FL455" s="9"/>
      <c r="FM455" s="9"/>
      <c r="FN455" s="9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  <c r="GD455" s="20"/>
      <c r="GE455" s="20"/>
      <c r="GF455" s="20"/>
      <c r="GG455" s="20"/>
      <c r="GH455" s="20"/>
      <c r="GI455" s="20"/>
      <c r="GJ455" s="20"/>
      <c r="GK455" s="20"/>
    </row>
    <row r="456" spans="7:193" x14ac:dyDescent="0.2">
      <c r="G456" s="8"/>
      <c r="H456" s="8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</row>
    <row r="457" spans="7:193" x14ac:dyDescent="0.2">
      <c r="G457" s="8"/>
      <c r="H457" s="8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</row>
    <row r="458" spans="7:193" x14ac:dyDescent="0.2">
      <c r="G458" s="8"/>
      <c r="H458" s="8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FF458" s="9"/>
      <c r="FG458" s="9"/>
      <c r="FH458" s="9"/>
      <c r="FI458" s="9"/>
      <c r="FJ458" s="9"/>
      <c r="FK458" s="9"/>
      <c r="FL458" s="9"/>
      <c r="FM458" s="9"/>
      <c r="FN458" s="9"/>
      <c r="FO458" s="19"/>
      <c r="FP458" s="19"/>
      <c r="FQ458" s="19"/>
      <c r="FR458" s="19"/>
      <c r="FS458" s="19"/>
      <c r="FT458" s="19"/>
      <c r="FU458" s="19"/>
      <c r="FV458" s="19"/>
      <c r="FW458" s="19"/>
      <c r="FX458" s="19"/>
      <c r="FY458" s="19"/>
      <c r="FZ458" s="19"/>
      <c r="GA458" s="19"/>
      <c r="GB458" s="19"/>
      <c r="GC458" s="19"/>
      <c r="GD458" s="19"/>
      <c r="GE458" s="19"/>
      <c r="GF458" s="19"/>
      <c r="GG458" s="19"/>
      <c r="GH458" s="19"/>
      <c r="GI458" s="19"/>
      <c r="GJ458" s="19"/>
      <c r="GK458" s="19"/>
    </row>
    <row r="459" spans="7:193" x14ac:dyDescent="0.2">
      <c r="G459" s="8"/>
      <c r="H459" s="8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FF459" s="15"/>
      <c r="FG459" s="15"/>
      <c r="FH459" s="15"/>
      <c r="FI459" s="15"/>
      <c r="FJ459" s="15"/>
      <c r="FK459" s="15"/>
      <c r="FL459" s="15"/>
      <c r="FM459" s="15"/>
      <c r="FN459" s="15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  <c r="GD459" s="20"/>
      <c r="GE459" s="20"/>
      <c r="GF459" s="20"/>
      <c r="GG459" s="20"/>
      <c r="GH459" s="20"/>
      <c r="GI459" s="20"/>
      <c r="GJ459" s="20"/>
      <c r="GK459" s="20"/>
    </row>
    <row r="460" spans="7:193" x14ac:dyDescent="0.2">
      <c r="G460" s="8"/>
      <c r="H460" s="8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</row>
    <row r="461" spans="7:193" x14ac:dyDescent="0.2">
      <c r="G461" s="8"/>
      <c r="H461" s="8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</row>
    <row r="462" spans="7:193" x14ac:dyDescent="0.2">
      <c r="G462" s="8"/>
      <c r="H462" s="8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FF462" s="9"/>
      <c r="FG462" s="9"/>
      <c r="FH462" s="9"/>
      <c r="FI462" s="9"/>
      <c r="FJ462" s="9"/>
      <c r="FK462" s="9"/>
      <c r="FL462" s="9"/>
      <c r="FM462" s="9"/>
      <c r="FN462" s="9"/>
      <c r="FO462" s="19"/>
      <c r="FP462" s="19"/>
      <c r="FQ462" s="19"/>
      <c r="FR462" s="19"/>
      <c r="FS462" s="19"/>
      <c r="FT462" s="19"/>
      <c r="FU462" s="19"/>
      <c r="FV462" s="19"/>
      <c r="FW462" s="19"/>
      <c r="FX462" s="19"/>
      <c r="FY462" s="19"/>
      <c r="FZ462" s="19"/>
      <c r="GA462" s="19"/>
      <c r="GB462" s="19"/>
      <c r="GC462" s="19"/>
      <c r="GD462" s="19"/>
      <c r="GE462" s="19"/>
      <c r="GF462" s="19"/>
      <c r="GG462" s="19"/>
      <c r="GH462" s="19"/>
      <c r="GI462" s="19"/>
      <c r="GJ462" s="19"/>
      <c r="GK462" s="19"/>
    </row>
    <row r="463" spans="7:193" x14ac:dyDescent="0.2">
      <c r="G463" s="8"/>
      <c r="H463" s="8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FF463" s="9"/>
      <c r="FG463" s="9"/>
      <c r="FH463" s="9"/>
      <c r="FI463" s="9"/>
      <c r="FJ463" s="9"/>
      <c r="FK463" s="9"/>
      <c r="FL463" s="9"/>
      <c r="FM463" s="9"/>
      <c r="FN463" s="9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  <c r="GD463" s="20"/>
      <c r="GE463" s="20"/>
      <c r="GF463" s="20"/>
      <c r="GG463" s="20"/>
      <c r="GH463" s="20"/>
      <c r="GI463" s="20"/>
      <c r="GJ463" s="20"/>
      <c r="GK463" s="20"/>
    </row>
    <row r="464" spans="7:193" x14ac:dyDescent="0.2">
      <c r="G464" s="8"/>
      <c r="H464" s="8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FF464" s="15"/>
      <c r="FG464" s="15"/>
      <c r="FH464" s="15"/>
      <c r="FI464" s="15"/>
      <c r="FJ464" s="15"/>
      <c r="FK464" s="15"/>
      <c r="FL464" s="15"/>
      <c r="FM464" s="15"/>
      <c r="FN464" s="15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</row>
    <row r="465" spans="7:193" x14ac:dyDescent="0.2">
      <c r="G465" s="8"/>
      <c r="H465" s="8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</row>
    <row r="466" spans="7:193" x14ac:dyDescent="0.2">
      <c r="G466" s="8"/>
      <c r="H466" s="8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FF466" s="9"/>
      <c r="FG466" s="9"/>
      <c r="FH466" s="9"/>
      <c r="FI466" s="9"/>
      <c r="FJ466" s="9"/>
      <c r="FK466" s="9"/>
      <c r="FL466" s="9"/>
      <c r="FM466" s="9"/>
      <c r="FN466" s="9"/>
      <c r="FO466" s="19"/>
      <c r="FP466" s="19"/>
      <c r="FQ466" s="19"/>
      <c r="FR466" s="19"/>
      <c r="FS466" s="19"/>
      <c r="FT466" s="19"/>
      <c r="FU466" s="19"/>
      <c r="FV466" s="19"/>
      <c r="FW466" s="19"/>
      <c r="FX466" s="19"/>
      <c r="FY466" s="19"/>
      <c r="FZ466" s="19"/>
      <c r="GA466" s="19"/>
      <c r="GB466" s="19"/>
      <c r="GC466" s="19"/>
      <c r="GD466" s="19"/>
      <c r="GE466" s="19"/>
      <c r="GF466" s="19"/>
      <c r="GG466" s="19"/>
      <c r="GH466" s="19"/>
      <c r="GI466" s="19"/>
      <c r="GJ466" s="19"/>
      <c r="GK466" s="19"/>
    </row>
    <row r="467" spans="7:193" x14ac:dyDescent="0.2">
      <c r="G467" s="8"/>
      <c r="H467" s="8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FF467" s="9"/>
      <c r="FG467" s="9"/>
      <c r="FH467" s="9"/>
      <c r="FI467" s="9"/>
      <c r="FJ467" s="9"/>
      <c r="FK467" s="9"/>
      <c r="FL467" s="9"/>
      <c r="FM467" s="9"/>
      <c r="FN467" s="9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  <c r="GD467" s="20"/>
      <c r="GE467" s="20"/>
      <c r="GF467" s="20"/>
      <c r="GG467" s="20"/>
      <c r="GH467" s="20"/>
      <c r="GI467" s="20"/>
      <c r="GJ467" s="20"/>
      <c r="GK467" s="20"/>
    </row>
    <row r="468" spans="7:193" x14ac:dyDescent="0.2">
      <c r="G468" s="8"/>
      <c r="H468" s="8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</row>
    <row r="469" spans="7:193" x14ac:dyDescent="0.2">
      <c r="G469" s="8"/>
      <c r="H469" s="8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FF469" s="15"/>
      <c r="FG469" s="15"/>
      <c r="FH469" s="15"/>
      <c r="FI469" s="15"/>
      <c r="FJ469" s="15"/>
      <c r="FK469" s="15"/>
      <c r="FL469" s="15"/>
      <c r="FM469" s="15"/>
      <c r="FN469" s="15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</row>
    <row r="470" spans="7:193" x14ac:dyDescent="0.2">
      <c r="G470" s="8"/>
      <c r="H470" s="8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FF470" s="9"/>
      <c r="FG470" s="9"/>
      <c r="FH470" s="9"/>
      <c r="FI470" s="9"/>
      <c r="FJ470" s="9"/>
      <c r="FK470" s="9"/>
      <c r="FL470" s="9"/>
      <c r="FM470" s="9"/>
      <c r="FN470" s="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</row>
    <row r="471" spans="7:193" x14ac:dyDescent="0.2">
      <c r="G471" s="8"/>
      <c r="H471" s="8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FF471" s="9"/>
      <c r="FG471" s="9"/>
      <c r="FH471" s="9"/>
      <c r="FI471" s="9"/>
      <c r="FJ471" s="9"/>
      <c r="FK471" s="9"/>
      <c r="FL471" s="9"/>
      <c r="FM471" s="9"/>
      <c r="FN471" s="9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  <c r="GD471" s="20"/>
      <c r="GE471" s="20"/>
      <c r="GF471" s="20"/>
      <c r="GG471" s="20"/>
      <c r="GH471" s="20"/>
      <c r="GI471" s="20"/>
      <c r="GJ471" s="20"/>
      <c r="GK471" s="20"/>
    </row>
    <row r="472" spans="7:193" x14ac:dyDescent="0.2">
      <c r="G472" s="8"/>
      <c r="H472" s="8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</row>
    <row r="473" spans="7:193" x14ac:dyDescent="0.2">
      <c r="G473" s="8"/>
      <c r="H473" s="8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</row>
    <row r="474" spans="7:193" x14ac:dyDescent="0.2">
      <c r="G474" s="8"/>
      <c r="H474" s="8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FF474" s="15"/>
      <c r="FG474" s="15"/>
      <c r="FH474" s="15"/>
      <c r="FI474" s="15"/>
      <c r="FJ474" s="15"/>
      <c r="FK474" s="15"/>
      <c r="FL474" s="15"/>
      <c r="FM474" s="15"/>
      <c r="FN474" s="15"/>
      <c r="FO474" s="19"/>
      <c r="FP474" s="19"/>
      <c r="FQ474" s="19"/>
      <c r="FR474" s="19"/>
      <c r="FS474" s="19"/>
      <c r="FT474" s="19"/>
      <c r="FU474" s="19"/>
      <c r="FV474" s="19"/>
      <c r="FW474" s="19"/>
      <c r="FX474" s="19"/>
      <c r="FY474" s="19"/>
      <c r="FZ474" s="19"/>
      <c r="GA474" s="19"/>
      <c r="GB474" s="19"/>
      <c r="GC474" s="19"/>
      <c r="GD474" s="19"/>
      <c r="GE474" s="19"/>
      <c r="GF474" s="19"/>
      <c r="GG474" s="19"/>
      <c r="GH474" s="19"/>
      <c r="GI474" s="19"/>
      <c r="GJ474" s="19"/>
      <c r="GK474" s="19"/>
    </row>
    <row r="475" spans="7:193" x14ac:dyDescent="0.2">
      <c r="G475" s="8"/>
      <c r="H475" s="8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FF475" s="9"/>
      <c r="FG475" s="9"/>
      <c r="FH475" s="9"/>
      <c r="FI475" s="9"/>
      <c r="FJ475" s="9"/>
      <c r="FK475" s="9"/>
      <c r="FL475" s="9"/>
      <c r="FM475" s="9"/>
      <c r="FN475" s="9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  <c r="GD475" s="20"/>
      <c r="GE475" s="20"/>
      <c r="GF475" s="20"/>
      <c r="GG475" s="20"/>
      <c r="GH475" s="20"/>
      <c r="GI475" s="20"/>
      <c r="GJ475" s="20"/>
      <c r="GK475" s="20"/>
    </row>
    <row r="476" spans="7:193" x14ac:dyDescent="0.2">
      <c r="G476" s="8"/>
      <c r="H476" s="8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</row>
    <row r="477" spans="7:193" x14ac:dyDescent="0.2">
      <c r="G477" s="8"/>
      <c r="H477" s="8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</row>
    <row r="478" spans="7:193" x14ac:dyDescent="0.2">
      <c r="G478" s="8"/>
      <c r="H478" s="8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FF478" s="9"/>
      <c r="FG478" s="9"/>
      <c r="FH478" s="9"/>
      <c r="FI478" s="9"/>
      <c r="FJ478" s="9"/>
      <c r="FK478" s="9"/>
      <c r="FL478" s="9"/>
      <c r="FM478" s="9"/>
      <c r="FN478" s="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</row>
    <row r="479" spans="7:193" x14ac:dyDescent="0.2">
      <c r="G479" s="8"/>
      <c r="H479" s="8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FF479" s="15"/>
      <c r="FG479" s="15"/>
      <c r="FH479" s="15"/>
      <c r="FI479" s="15"/>
      <c r="FJ479" s="15"/>
      <c r="FK479" s="15"/>
      <c r="FL479" s="15"/>
      <c r="FM479" s="15"/>
      <c r="FN479" s="15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  <c r="GD479" s="20"/>
      <c r="GE479" s="20"/>
      <c r="GF479" s="20"/>
      <c r="GG479" s="20"/>
      <c r="GH479" s="20"/>
      <c r="GI479" s="20"/>
      <c r="GJ479" s="20"/>
      <c r="GK479" s="20"/>
    </row>
    <row r="480" spans="7:193" x14ac:dyDescent="0.2">
      <c r="G480" s="8"/>
      <c r="H480" s="8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</row>
    <row r="481" spans="7:193" x14ac:dyDescent="0.2">
      <c r="G481" s="8"/>
      <c r="H481" s="8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FF481" s="9"/>
      <c r="FG481" s="9"/>
      <c r="FH481" s="9"/>
      <c r="FI481" s="9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</row>
    <row r="482" spans="7:193" x14ac:dyDescent="0.2">
      <c r="G482" s="8"/>
      <c r="H482" s="8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FF482" s="9"/>
      <c r="FG482" s="9"/>
      <c r="FH482" s="9"/>
      <c r="FI482" s="9"/>
      <c r="FJ482" s="9"/>
      <c r="FK482" s="9"/>
      <c r="FL482" s="9"/>
      <c r="FM482" s="9"/>
      <c r="FN482" s="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</row>
    <row r="483" spans="7:193" x14ac:dyDescent="0.2">
      <c r="G483" s="8"/>
      <c r="H483" s="8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FF483" s="9"/>
      <c r="FG483" s="9"/>
      <c r="FH483" s="9"/>
      <c r="FI483" s="9"/>
      <c r="FJ483" s="9"/>
      <c r="FK483" s="9"/>
      <c r="FL483" s="9"/>
      <c r="FM483" s="9"/>
      <c r="FN483" s="9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  <c r="GD483" s="20"/>
      <c r="GE483" s="20"/>
      <c r="GF483" s="20"/>
      <c r="GG483" s="20"/>
      <c r="GH483" s="20"/>
      <c r="GI483" s="20"/>
      <c r="GJ483" s="20"/>
      <c r="GK483" s="20"/>
    </row>
    <row r="484" spans="7:193" x14ac:dyDescent="0.2">
      <c r="G484" s="8"/>
      <c r="H484" s="8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FF484" s="15"/>
      <c r="FG484" s="15"/>
      <c r="FH484" s="15"/>
      <c r="FI484" s="15"/>
      <c r="FJ484" s="15"/>
      <c r="FK484" s="15"/>
      <c r="FL484" s="15"/>
      <c r="FM484" s="15"/>
      <c r="FN484" s="15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</row>
    <row r="485" spans="7:193" x14ac:dyDescent="0.2">
      <c r="G485" s="8"/>
      <c r="H485" s="8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</row>
    <row r="486" spans="7:193" x14ac:dyDescent="0.2">
      <c r="G486" s="8"/>
      <c r="H486" s="8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FF486" s="9"/>
      <c r="FG486" s="9"/>
      <c r="FH486" s="9"/>
      <c r="FI486" s="9"/>
      <c r="FJ486" s="9"/>
      <c r="FK486" s="9"/>
      <c r="FL486" s="9"/>
      <c r="FM486" s="9"/>
      <c r="FN486" s="9"/>
      <c r="FO486" s="19"/>
      <c r="FP486" s="19"/>
      <c r="FQ486" s="19"/>
      <c r="FR486" s="19"/>
      <c r="FS486" s="19"/>
      <c r="FT486" s="19"/>
      <c r="FU486" s="19"/>
      <c r="FV486" s="19"/>
      <c r="FW486" s="19"/>
      <c r="FX486" s="19"/>
      <c r="FY486" s="19"/>
      <c r="FZ486" s="19"/>
      <c r="GA486" s="19"/>
      <c r="GB486" s="19"/>
      <c r="GC486" s="19"/>
      <c r="GD486" s="19"/>
      <c r="GE486" s="19"/>
      <c r="GF486" s="19"/>
      <c r="GG486" s="19"/>
      <c r="GH486" s="19"/>
      <c r="GI486" s="19"/>
      <c r="GJ486" s="19"/>
      <c r="GK486" s="19"/>
    </row>
    <row r="487" spans="7:193" x14ac:dyDescent="0.2">
      <c r="G487" s="8"/>
      <c r="H487" s="8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FF487" s="9"/>
      <c r="FG487" s="9"/>
      <c r="FH487" s="9"/>
      <c r="FI487" s="9"/>
      <c r="FJ487" s="9"/>
      <c r="FK487" s="9"/>
      <c r="FL487" s="9"/>
      <c r="FM487" s="9"/>
      <c r="FN487" s="9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</row>
    <row r="488" spans="7:193" x14ac:dyDescent="0.2">
      <c r="G488" s="8"/>
      <c r="H488" s="8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</row>
    <row r="489" spans="7:193" x14ac:dyDescent="0.2">
      <c r="G489" s="8"/>
      <c r="H489" s="8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FF489" s="15"/>
      <c r="FG489" s="15"/>
      <c r="FH489" s="15"/>
      <c r="FI489" s="15"/>
      <c r="FJ489" s="15"/>
      <c r="FK489" s="15"/>
      <c r="FL489" s="15"/>
      <c r="FM489" s="15"/>
      <c r="FN489" s="15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</row>
    <row r="490" spans="7:193" x14ac:dyDescent="0.2">
      <c r="G490" s="8"/>
      <c r="H490" s="8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FF490" s="9"/>
      <c r="FG490" s="9"/>
      <c r="FH490" s="9"/>
      <c r="FI490" s="9"/>
      <c r="FJ490" s="9"/>
      <c r="FK490" s="9"/>
      <c r="FL490" s="9"/>
      <c r="FM490" s="9"/>
      <c r="FN490" s="9"/>
      <c r="FO490" s="19"/>
      <c r="FP490" s="19"/>
      <c r="FQ490" s="19"/>
      <c r="FR490" s="19"/>
      <c r="FS490" s="19"/>
      <c r="FT490" s="19"/>
      <c r="FU490" s="19"/>
      <c r="FV490" s="19"/>
      <c r="FW490" s="19"/>
      <c r="FX490" s="19"/>
      <c r="FY490" s="19"/>
      <c r="FZ490" s="19"/>
      <c r="GA490" s="19"/>
      <c r="GB490" s="19"/>
      <c r="GC490" s="19"/>
      <c r="GD490" s="19"/>
      <c r="GE490" s="19"/>
      <c r="GF490" s="19"/>
      <c r="GG490" s="19"/>
      <c r="GH490" s="19"/>
      <c r="GI490" s="19"/>
      <c r="GJ490" s="19"/>
      <c r="GK490" s="19"/>
    </row>
    <row r="491" spans="7:193" x14ac:dyDescent="0.2">
      <c r="G491" s="8"/>
      <c r="H491" s="8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FF491" s="9"/>
      <c r="FG491" s="9"/>
      <c r="FH491" s="9"/>
      <c r="FI491" s="9"/>
      <c r="FJ491" s="9"/>
      <c r="FK491" s="9"/>
      <c r="FL491" s="9"/>
      <c r="FM491" s="9"/>
      <c r="FN491" s="9"/>
      <c r="FO491" s="20"/>
      <c r="FP491" s="20"/>
      <c r="FQ491" s="20"/>
      <c r="FR491" s="20"/>
      <c r="FS491" s="20"/>
      <c r="FT491" s="20"/>
      <c r="FU491" s="20"/>
      <c r="FV491" s="20"/>
      <c r="FW491" s="20"/>
      <c r="FX491" s="20"/>
      <c r="FY491" s="20"/>
      <c r="FZ491" s="20"/>
      <c r="GA491" s="20"/>
      <c r="GB491" s="20"/>
      <c r="GC491" s="20"/>
      <c r="GD491" s="20"/>
      <c r="GE491" s="20"/>
      <c r="GF491" s="20"/>
      <c r="GG491" s="20"/>
      <c r="GH491" s="20"/>
      <c r="GI491" s="20"/>
      <c r="GJ491" s="20"/>
      <c r="GK491" s="20"/>
    </row>
    <row r="492" spans="7:193" x14ac:dyDescent="0.2">
      <c r="G492" s="8"/>
      <c r="H492" s="8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</row>
    <row r="493" spans="7:193" x14ac:dyDescent="0.2">
      <c r="G493" s="8"/>
      <c r="H493" s="8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</row>
    <row r="494" spans="7:193" x14ac:dyDescent="0.2">
      <c r="G494" s="8"/>
      <c r="H494" s="8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FF494" s="15"/>
      <c r="FG494" s="15"/>
      <c r="FH494" s="15"/>
      <c r="FI494" s="15"/>
      <c r="FJ494" s="15"/>
      <c r="FK494" s="15"/>
      <c r="FL494" s="15"/>
      <c r="FM494" s="15"/>
      <c r="FN494" s="15"/>
      <c r="FO494" s="19"/>
      <c r="FP494" s="19"/>
      <c r="FQ494" s="19"/>
      <c r="FR494" s="19"/>
      <c r="FS494" s="19"/>
      <c r="FT494" s="19"/>
      <c r="FU494" s="19"/>
      <c r="FV494" s="19"/>
      <c r="FW494" s="19"/>
      <c r="FX494" s="19"/>
      <c r="FY494" s="19"/>
      <c r="FZ494" s="19"/>
      <c r="GA494" s="19"/>
      <c r="GB494" s="19"/>
      <c r="GC494" s="19"/>
      <c r="GD494" s="19"/>
      <c r="GE494" s="19"/>
      <c r="GF494" s="19"/>
      <c r="GG494" s="19"/>
      <c r="GH494" s="19"/>
      <c r="GI494" s="19"/>
      <c r="GJ494" s="19"/>
      <c r="GK494" s="19"/>
    </row>
    <row r="495" spans="7:193" x14ac:dyDescent="0.2">
      <c r="G495" s="8"/>
      <c r="H495" s="8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FF495" s="9"/>
      <c r="FG495" s="9"/>
      <c r="FH495" s="9"/>
      <c r="FI495" s="9"/>
      <c r="FJ495" s="9"/>
      <c r="FK495" s="9"/>
      <c r="FL495" s="9"/>
      <c r="FM495" s="9"/>
      <c r="FN495" s="9"/>
      <c r="FO495" s="20"/>
      <c r="FP495" s="20"/>
      <c r="FQ495" s="20"/>
      <c r="FR495" s="20"/>
      <c r="FS495" s="20"/>
      <c r="FT495" s="20"/>
      <c r="FU495" s="20"/>
      <c r="FV495" s="20"/>
      <c r="FW495" s="20"/>
      <c r="FX495" s="20"/>
      <c r="FY495" s="20"/>
      <c r="FZ495" s="20"/>
      <c r="GA495" s="20"/>
      <c r="GB495" s="20"/>
      <c r="GC495" s="20"/>
      <c r="GD495" s="20"/>
      <c r="GE495" s="20"/>
      <c r="GF495" s="20"/>
      <c r="GG495" s="20"/>
      <c r="GH495" s="20"/>
      <c r="GI495" s="20"/>
      <c r="GJ495" s="20"/>
      <c r="GK495" s="20"/>
    </row>
    <row r="496" spans="7:193" x14ac:dyDescent="0.2">
      <c r="G496" s="8"/>
      <c r="H496" s="8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</row>
    <row r="497" spans="7:193" x14ac:dyDescent="0.2">
      <c r="G497" s="8"/>
      <c r="H497" s="8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</row>
    <row r="498" spans="7:193" x14ac:dyDescent="0.2">
      <c r="G498" s="8"/>
      <c r="H498" s="8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FF498" s="9"/>
      <c r="FG498" s="9"/>
      <c r="FH498" s="9"/>
      <c r="FI498" s="9"/>
      <c r="FJ498" s="9"/>
      <c r="FK498" s="9"/>
      <c r="FL498" s="9"/>
      <c r="FM498" s="9"/>
      <c r="FN498" s="9"/>
      <c r="FO498" s="19"/>
      <c r="FP498" s="19"/>
      <c r="FQ498" s="19"/>
      <c r="FR498" s="19"/>
      <c r="FS498" s="19"/>
      <c r="FT498" s="19"/>
      <c r="FU498" s="19"/>
      <c r="FV498" s="19"/>
      <c r="FW498" s="19"/>
      <c r="FX498" s="19"/>
      <c r="FY498" s="19"/>
      <c r="FZ498" s="19"/>
      <c r="GA498" s="19"/>
      <c r="GB498" s="19"/>
      <c r="GC498" s="19"/>
      <c r="GD498" s="19"/>
      <c r="GE498" s="19"/>
      <c r="GF498" s="19"/>
      <c r="GG498" s="19"/>
      <c r="GH498" s="19"/>
      <c r="GI498" s="19"/>
      <c r="GJ498" s="19"/>
      <c r="GK498" s="19"/>
    </row>
    <row r="499" spans="7:193" x14ac:dyDescent="0.2">
      <c r="G499" s="8"/>
      <c r="H499" s="8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FF499" s="15"/>
      <c r="FG499" s="15"/>
      <c r="FH499" s="15"/>
      <c r="FI499" s="15"/>
      <c r="FJ499" s="15"/>
      <c r="FK499" s="15"/>
      <c r="FL499" s="15"/>
      <c r="FM499" s="15"/>
      <c r="FN499" s="15"/>
      <c r="FO499" s="20"/>
      <c r="FP499" s="20"/>
      <c r="FQ499" s="20"/>
      <c r="FR499" s="20"/>
      <c r="FS499" s="20"/>
      <c r="FT499" s="20"/>
      <c r="FU499" s="20"/>
      <c r="FV499" s="20"/>
      <c r="FW499" s="20"/>
      <c r="FX499" s="20"/>
      <c r="FY499" s="20"/>
      <c r="FZ499" s="20"/>
      <c r="GA499" s="20"/>
      <c r="GB499" s="20"/>
      <c r="GC499" s="20"/>
      <c r="GD499" s="20"/>
      <c r="GE499" s="20"/>
      <c r="GF499" s="20"/>
      <c r="GG499" s="20"/>
      <c r="GH499" s="20"/>
      <c r="GI499" s="20"/>
      <c r="GJ499" s="20"/>
      <c r="GK499" s="20"/>
    </row>
    <row r="500" spans="7:193" x14ac:dyDescent="0.2">
      <c r="G500" s="8"/>
      <c r="H500" s="8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</row>
    <row r="501" spans="7:193" x14ac:dyDescent="0.2">
      <c r="G501" s="8"/>
      <c r="H501" s="8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</row>
    <row r="502" spans="7:193" x14ac:dyDescent="0.2">
      <c r="G502" s="8"/>
      <c r="H502" s="8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FF502" s="9"/>
      <c r="FG502" s="9"/>
      <c r="FH502" s="9"/>
      <c r="FI502" s="9"/>
      <c r="FJ502" s="9"/>
      <c r="FK502" s="9"/>
      <c r="FL502" s="9"/>
      <c r="FM502" s="9"/>
      <c r="FN502" s="9"/>
      <c r="FO502" s="19"/>
      <c r="FP502" s="19"/>
      <c r="FQ502" s="19"/>
      <c r="FR502" s="19"/>
      <c r="FS502" s="19"/>
      <c r="FT502" s="19"/>
      <c r="FU502" s="19"/>
      <c r="FV502" s="19"/>
      <c r="FW502" s="19"/>
      <c r="FX502" s="19"/>
      <c r="FY502" s="19"/>
      <c r="FZ502" s="19"/>
      <c r="GA502" s="19"/>
      <c r="GB502" s="19"/>
      <c r="GC502" s="19"/>
      <c r="GD502" s="19"/>
      <c r="GE502" s="19"/>
      <c r="GF502" s="19"/>
      <c r="GG502" s="19"/>
      <c r="GH502" s="19"/>
      <c r="GI502" s="19"/>
      <c r="GJ502" s="19"/>
      <c r="GK502" s="19"/>
    </row>
    <row r="503" spans="7:193" x14ac:dyDescent="0.2">
      <c r="G503" s="8"/>
      <c r="H503" s="8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FF503" s="9"/>
      <c r="FG503" s="9"/>
      <c r="FH503" s="9"/>
      <c r="FI503" s="9"/>
      <c r="FJ503" s="9"/>
      <c r="FK503" s="9"/>
      <c r="FL503" s="9"/>
      <c r="FM503" s="9"/>
      <c r="FN503" s="9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  <c r="GD503" s="20"/>
      <c r="GE503" s="20"/>
      <c r="GF503" s="20"/>
      <c r="GG503" s="20"/>
      <c r="GH503" s="20"/>
      <c r="GI503" s="20"/>
      <c r="GJ503" s="20"/>
      <c r="GK503" s="20"/>
    </row>
    <row r="504" spans="7:193" x14ac:dyDescent="0.2">
      <c r="G504" s="8"/>
      <c r="H504" s="8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FF504" s="15"/>
      <c r="FG504" s="15"/>
      <c r="FH504" s="15"/>
      <c r="FI504" s="15"/>
      <c r="FJ504" s="15"/>
      <c r="FK504" s="15"/>
      <c r="FL504" s="15"/>
      <c r="FM504" s="15"/>
      <c r="FN504" s="15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</row>
    <row r="505" spans="7:193" x14ac:dyDescent="0.2">
      <c r="G505" s="8"/>
      <c r="H505" s="8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</row>
    <row r="506" spans="7:193" x14ac:dyDescent="0.2">
      <c r="G506" s="8"/>
      <c r="H506" s="8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FF506" s="9"/>
      <c r="FG506" s="9"/>
      <c r="FH506" s="9"/>
      <c r="FI506" s="9"/>
      <c r="FJ506" s="9"/>
      <c r="FK506" s="9"/>
      <c r="FL506" s="9"/>
      <c r="FM506" s="9"/>
      <c r="FN506" s="9"/>
      <c r="FO506" s="19"/>
      <c r="FP506" s="19"/>
      <c r="FQ506" s="19"/>
      <c r="FR506" s="19"/>
      <c r="FS506" s="19"/>
      <c r="FT506" s="19"/>
      <c r="FU506" s="19"/>
      <c r="FV506" s="19"/>
      <c r="FW506" s="19"/>
      <c r="FX506" s="19"/>
      <c r="FY506" s="19"/>
      <c r="FZ506" s="19"/>
      <c r="GA506" s="19"/>
      <c r="GB506" s="19"/>
      <c r="GC506" s="19"/>
      <c r="GD506" s="19"/>
      <c r="GE506" s="19"/>
      <c r="GF506" s="19"/>
      <c r="GG506" s="19"/>
      <c r="GH506" s="19"/>
      <c r="GI506" s="19"/>
      <c r="GJ506" s="19"/>
      <c r="GK506" s="19"/>
    </row>
    <row r="507" spans="7:193" x14ac:dyDescent="0.2">
      <c r="G507" s="8"/>
      <c r="H507" s="8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FF507" s="9"/>
      <c r="FG507" s="9"/>
      <c r="FH507" s="9"/>
      <c r="FI507" s="9"/>
      <c r="FJ507" s="9"/>
      <c r="FK507" s="9"/>
      <c r="FL507" s="9"/>
      <c r="FM507" s="9"/>
      <c r="FN507" s="9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  <c r="GD507" s="20"/>
      <c r="GE507" s="20"/>
      <c r="GF507" s="20"/>
      <c r="GG507" s="20"/>
      <c r="GH507" s="20"/>
      <c r="GI507" s="20"/>
      <c r="GJ507" s="20"/>
      <c r="GK507" s="20"/>
    </row>
    <row r="508" spans="7:193" x14ac:dyDescent="0.2">
      <c r="G508" s="8"/>
      <c r="H508" s="8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</row>
    <row r="509" spans="7:193" x14ac:dyDescent="0.2">
      <c r="G509" s="8"/>
      <c r="H509" s="8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FF509" s="15"/>
      <c r="FG509" s="15"/>
      <c r="FH509" s="15"/>
      <c r="FI509" s="15"/>
      <c r="FJ509" s="15"/>
      <c r="FK509" s="15"/>
      <c r="FL509" s="15"/>
      <c r="FM509" s="15"/>
      <c r="FN509" s="15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</row>
    <row r="510" spans="7:193" x14ac:dyDescent="0.2">
      <c r="G510" s="8"/>
      <c r="H510" s="8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FF510" s="9"/>
      <c r="FG510" s="9"/>
      <c r="FH510" s="9"/>
      <c r="FI510" s="9"/>
      <c r="FJ510" s="9"/>
      <c r="FK510" s="9"/>
      <c r="FL510" s="9"/>
      <c r="FM510" s="9"/>
      <c r="FN510" s="9"/>
      <c r="FO510" s="19"/>
      <c r="FP510" s="19"/>
      <c r="FQ510" s="19"/>
      <c r="FR510" s="19"/>
      <c r="FS510" s="19"/>
      <c r="FT510" s="19"/>
      <c r="FU510" s="19"/>
      <c r="FV510" s="19"/>
      <c r="FW510" s="19"/>
      <c r="FX510" s="19"/>
      <c r="FY510" s="19"/>
      <c r="FZ510" s="19"/>
      <c r="GA510" s="19"/>
      <c r="GB510" s="19"/>
      <c r="GC510" s="19"/>
      <c r="GD510" s="19"/>
      <c r="GE510" s="19"/>
      <c r="GF510" s="19"/>
      <c r="GG510" s="19"/>
      <c r="GH510" s="19"/>
      <c r="GI510" s="19"/>
      <c r="GJ510" s="19"/>
      <c r="GK510" s="19"/>
    </row>
    <row r="511" spans="7:193" x14ac:dyDescent="0.2">
      <c r="G511" s="8"/>
      <c r="H511" s="8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FF511" s="9"/>
      <c r="FG511" s="9"/>
      <c r="FH511" s="9"/>
      <c r="FI511" s="9"/>
      <c r="FJ511" s="9"/>
      <c r="FK511" s="9"/>
      <c r="FL511" s="9"/>
      <c r="FM511" s="9"/>
      <c r="FN511" s="9"/>
      <c r="FO511" s="20"/>
      <c r="FP511" s="20"/>
      <c r="FQ511" s="20"/>
      <c r="FR511" s="20"/>
      <c r="FS511" s="20"/>
      <c r="FT511" s="20"/>
      <c r="FU511" s="20"/>
      <c r="FV511" s="20"/>
      <c r="FW511" s="20"/>
      <c r="FX511" s="20"/>
      <c r="FY511" s="20"/>
      <c r="FZ511" s="20"/>
      <c r="GA511" s="20"/>
      <c r="GB511" s="20"/>
      <c r="GC511" s="20"/>
      <c r="GD511" s="20"/>
      <c r="GE511" s="20"/>
      <c r="GF511" s="20"/>
      <c r="GG511" s="20"/>
      <c r="GH511" s="20"/>
      <c r="GI511" s="20"/>
      <c r="GJ511" s="20"/>
      <c r="GK511" s="20"/>
    </row>
    <row r="512" spans="7:193" x14ac:dyDescent="0.2">
      <c r="G512" s="8"/>
      <c r="H512" s="8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  <c r="FW512" s="9"/>
      <c r="FX512" s="9"/>
      <c r="FY512" s="9"/>
      <c r="FZ512" s="9"/>
      <c r="GA512" s="9"/>
      <c r="GB512" s="9"/>
      <c r="GC512" s="9"/>
      <c r="GD512" s="9"/>
      <c r="GE512" s="9"/>
      <c r="GF512" s="9"/>
      <c r="GG512" s="9"/>
      <c r="GH512" s="9"/>
      <c r="GI512" s="9"/>
      <c r="GJ512" s="9"/>
      <c r="GK512" s="9"/>
    </row>
    <row r="513" spans="7:193" x14ac:dyDescent="0.2">
      <c r="G513" s="8"/>
      <c r="H513" s="8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</row>
    <row r="514" spans="7:193" x14ac:dyDescent="0.2">
      <c r="G514" s="8"/>
      <c r="H514" s="8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FF514" s="15"/>
      <c r="FG514" s="15"/>
      <c r="FH514" s="15"/>
      <c r="FI514" s="15"/>
      <c r="FJ514" s="15"/>
      <c r="FK514" s="15"/>
      <c r="FL514" s="15"/>
      <c r="FM514" s="15"/>
      <c r="FN514" s="15"/>
      <c r="FO514" s="19"/>
      <c r="FP514" s="19"/>
      <c r="FQ514" s="19"/>
      <c r="FR514" s="19"/>
      <c r="FS514" s="19"/>
      <c r="FT514" s="19"/>
      <c r="FU514" s="19"/>
      <c r="FV514" s="19"/>
      <c r="FW514" s="19"/>
      <c r="FX514" s="19"/>
      <c r="FY514" s="19"/>
      <c r="FZ514" s="19"/>
      <c r="GA514" s="19"/>
      <c r="GB514" s="19"/>
      <c r="GC514" s="19"/>
      <c r="GD514" s="19"/>
      <c r="GE514" s="19"/>
      <c r="GF514" s="19"/>
      <c r="GG514" s="19"/>
      <c r="GH514" s="19"/>
      <c r="GI514" s="19"/>
      <c r="GJ514" s="19"/>
      <c r="GK514" s="19"/>
    </row>
    <row r="515" spans="7:193" x14ac:dyDescent="0.2">
      <c r="G515" s="8"/>
      <c r="H515" s="8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FF515" s="9"/>
      <c r="FG515" s="9"/>
      <c r="FH515" s="9"/>
      <c r="FI515" s="9"/>
      <c r="FJ515" s="9"/>
      <c r="FK515" s="9"/>
      <c r="FL515" s="9"/>
      <c r="FM515" s="9"/>
      <c r="FN515" s="9"/>
      <c r="FO515" s="20"/>
      <c r="FP515" s="20"/>
      <c r="FQ515" s="20"/>
      <c r="FR515" s="20"/>
      <c r="FS515" s="20"/>
      <c r="FT515" s="20"/>
      <c r="FU515" s="20"/>
      <c r="FV515" s="20"/>
      <c r="FW515" s="20"/>
      <c r="FX515" s="20"/>
      <c r="FY515" s="20"/>
      <c r="FZ515" s="20"/>
      <c r="GA515" s="20"/>
      <c r="GB515" s="20"/>
      <c r="GC515" s="20"/>
      <c r="GD515" s="20"/>
      <c r="GE515" s="20"/>
      <c r="GF515" s="20"/>
      <c r="GG515" s="20"/>
      <c r="GH515" s="20"/>
      <c r="GI515" s="20"/>
      <c r="GJ515" s="20"/>
      <c r="GK515" s="20"/>
    </row>
    <row r="516" spans="7:193" x14ac:dyDescent="0.2">
      <c r="G516" s="8"/>
      <c r="H516" s="8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  <c r="FW516" s="9"/>
      <c r="FX516" s="9"/>
      <c r="FY516" s="9"/>
      <c r="FZ516" s="9"/>
      <c r="GA516" s="9"/>
      <c r="GB516" s="9"/>
      <c r="GC516" s="9"/>
      <c r="GD516" s="9"/>
      <c r="GE516" s="9"/>
      <c r="GF516" s="9"/>
      <c r="GG516" s="9"/>
      <c r="GH516" s="9"/>
      <c r="GI516" s="9"/>
      <c r="GJ516" s="9"/>
      <c r="GK516" s="9"/>
    </row>
    <row r="517" spans="7:193" x14ac:dyDescent="0.2">
      <c r="G517" s="8"/>
      <c r="H517" s="8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</row>
    <row r="518" spans="7:193" x14ac:dyDescent="0.2">
      <c r="G518" s="8"/>
      <c r="H518" s="8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FF518" s="9"/>
      <c r="FG518" s="9"/>
      <c r="FH518" s="9"/>
      <c r="FI518" s="9"/>
      <c r="FJ518" s="9"/>
      <c r="FK518" s="9"/>
      <c r="FL518" s="9"/>
      <c r="FM518" s="9"/>
      <c r="FN518" s="9"/>
      <c r="FO518" s="19"/>
      <c r="FP518" s="19"/>
      <c r="FQ518" s="19"/>
      <c r="FR518" s="19"/>
      <c r="FS518" s="19"/>
      <c r="FT518" s="19"/>
      <c r="FU518" s="19"/>
      <c r="FV518" s="19"/>
      <c r="FW518" s="19"/>
      <c r="FX518" s="19"/>
      <c r="FY518" s="19"/>
      <c r="FZ518" s="19"/>
      <c r="GA518" s="19"/>
      <c r="GB518" s="19"/>
      <c r="GC518" s="19"/>
      <c r="GD518" s="19"/>
      <c r="GE518" s="19"/>
      <c r="GF518" s="19"/>
      <c r="GG518" s="19"/>
      <c r="GH518" s="19"/>
      <c r="GI518" s="19"/>
      <c r="GJ518" s="19"/>
      <c r="GK518" s="19"/>
    </row>
    <row r="519" spans="7:193" x14ac:dyDescent="0.2">
      <c r="G519" s="8"/>
      <c r="H519" s="8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FF519" s="15"/>
      <c r="FG519" s="15"/>
      <c r="FH519" s="15"/>
      <c r="FI519" s="15"/>
      <c r="FJ519" s="15"/>
      <c r="FK519" s="15"/>
      <c r="FL519" s="15"/>
      <c r="FM519" s="15"/>
      <c r="FN519" s="15"/>
      <c r="FO519" s="20"/>
      <c r="FP519" s="20"/>
      <c r="FQ519" s="20"/>
      <c r="FR519" s="20"/>
      <c r="FS519" s="20"/>
      <c r="FT519" s="20"/>
      <c r="FU519" s="20"/>
      <c r="FV519" s="20"/>
      <c r="FW519" s="20"/>
      <c r="FX519" s="20"/>
      <c r="FY519" s="20"/>
      <c r="FZ519" s="20"/>
      <c r="GA519" s="20"/>
      <c r="GB519" s="20"/>
      <c r="GC519" s="20"/>
      <c r="GD519" s="20"/>
      <c r="GE519" s="20"/>
      <c r="GF519" s="20"/>
      <c r="GG519" s="20"/>
      <c r="GH519" s="20"/>
      <c r="GI519" s="20"/>
      <c r="GJ519" s="20"/>
      <c r="GK519" s="20"/>
    </row>
    <row r="520" spans="7:193" x14ac:dyDescent="0.2">
      <c r="G520" s="8"/>
      <c r="H520" s="8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9"/>
      <c r="FZ520" s="9"/>
      <c r="GA520" s="9"/>
      <c r="GB520" s="9"/>
      <c r="GC520" s="9"/>
      <c r="GD520" s="9"/>
      <c r="GE520" s="9"/>
      <c r="GF520" s="9"/>
      <c r="GG520" s="9"/>
      <c r="GH520" s="9"/>
      <c r="GI520" s="9"/>
      <c r="GJ520" s="9"/>
      <c r="GK520" s="9"/>
    </row>
    <row r="521" spans="7:193" x14ac:dyDescent="0.2">
      <c r="G521" s="8"/>
      <c r="H521" s="8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</row>
    <row r="522" spans="7:193" x14ac:dyDescent="0.2">
      <c r="G522" s="8"/>
      <c r="H522" s="8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FF522" s="9"/>
      <c r="FG522" s="9"/>
      <c r="FH522" s="9"/>
      <c r="FI522" s="9"/>
      <c r="FJ522" s="9"/>
      <c r="FK522" s="9"/>
      <c r="FL522" s="9"/>
      <c r="FM522" s="9"/>
      <c r="FN522" s="9"/>
      <c r="FO522" s="19"/>
      <c r="FP522" s="19"/>
      <c r="FQ522" s="19"/>
      <c r="FR522" s="19"/>
      <c r="FS522" s="19"/>
      <c r="FT522" s="19"/>
      <c r="FU522" s="19"/>
      <c r="FV522" s="19"/>
      <c r="FW522" s="19"/>
      <c r="FX522" s="19"/>
      <c r="FY522" s="19"/>
      <c r="FZ522" s="19"/>
      <c r="GA522" s="19"/>
      <c r="GB522" s="19"/>
      <c r="GC522" s="19"/>
      <c r="GD522" s="19"/>
      <c r="GE522" s="19"/>
      <c r="GF522" s="19"/>
      <c r="GG522" s="19"/>
      <c r="GH522" s="19"/>
      <c r="GI522" s="19"/>
      <c r="GJ522" s="19"/>
      <c r="GK522" s="19"/>
    </row>
    <row r="523" spans="7:193" x14ac:dyDescent="0.2">
      <c r="G523" s="8"/>
      <c r="H523" s="8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FF523" s="9"/>
      <c r="FG523" s="9"/>
      <c r="FH523" s="9"/>
      <c r="FI523" s="9"/>
      <c r="FJ523" s="9"/>
      <c r="FK523" s="9"/>
      <c r="FL523" s="9"/>
      <c r="FM523" s="9"/>
      <c r="FN523" s="9"/>
      <c r="FO523" s="20"/>
      <c r="FP523" s="20"/>
      <c r="FQ523" s="20"/>
      <c r="FR523" s="20"/>
      <c r="FS523" s="20"/>
      <c r="FT523" s="20"/>
      <c r="FU523" s="20"/>
      <c r="FV523" s="20"/>
      <c r="FW523" s="20"/>
      <c r="FX523" s="20"/>
      <c r="FY523" s="20"/>
      <c r="FZ523" s="20"/>
      <c r="GA523" s="20"/>
      <c r="GB523" s="20"/>
      <c r="GC523" s="20"/>
      <c r="GD523" s="20"/>
      <c r="GE523" s="20"/>
      <c r="GF523" s="20"/>
      <c r="GG523" s="20"/>
      <c r="GH523" s="20"/>
      <c r="GI523" s="20"/>
      <c r="GJ523" s="20"/>
      <c r="GK523" s="20"/>
    </row>
    <row r="524" spans="7:193" x14ac:dyDescent="0.2">
      <c r="G524" s="8"/>
      <c r="H524" s="8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FF524" s="15"/>
      <c r="FG524" s="15"/>
      <c r="FH524" s="15"/>
      <c r="FI524" s="15"/>
      <c r="FJ524" s="15"/>
      <c r="FK524" s="15"/>
      <c r="FL524" s="15"/>
      <c r="FM524" s="15"/>
      <c r="FN524" s="15"/>
      <c r="FO524" s="9"/>
      <c r="FP524" s="9"/>
      <c r="FQ524" s="9"/>
      <c r="FR524" s="9"/>
      <c r="FS524" s="9"/>
      <c r="FT524" s="9"/>
      <c r="FU524" s="9"/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9"/>
      <c r="GH524" s="9"/>
      <c r="GI524" s="9"/>
      <c r="GJ524" s="9"/>
      <c r="GK524" s="9"/>
    </row>
    <row r="525" spans="7:193" x14ac:dyDescent="0.2">
      <c r="G525" s="8"/>
      <c r="H525" s="8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</row>
    <row r="526" spans="7:193" x14ac:dyDescent="0.2">
      <c r="G526" s="8"/>
      <c r="H526" s="8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FF526" s="9"/>
      <c r="FG526" s="9"/>
      <c r="FH526" s="9"/>
      <c r="FI526" s="9"/>
      <c r="FJ526" s="9"/>
      <c r="FK526" s="9"/>
      <c r="FL526" s="9"/>
      <c r="FM526" s="9"/>
      <c r="FN526" s="9"/>
      <c r="FO526" s="19"/>
      <c r="FP526" s="19"/>
      <c r="FQ526" s="19"/>
      <c r="FR526" s="19"/>
      <c r="FS526" s="19"/>
      <c r="FT526" s="19"/>
      <c r="FU526" s="19"/>
      <c r="FV526" s="19"/>
      <c r="FW526" s="19"/>
      <c r="FX526" s="19"/>
      <c r="FY526" s="19"/>
      <c r="FZ526" s="19"/>
      <c r="GA526" s="19"/>
      <c r="GB526" s="19"/>
      <c r="GC526" s="19"/>
      <c r="GD526" s="19"/>
      <c r="GE526" s="19"/>
      <c r="GF526" s="19"/>
      <c r="GG526" s="19"/>
      <c r="GH526" s="19"/>
      <c r="GI526" s="19"/>
      <c r="GJ526" s="19"/>
      <c r="GK526" s="19"/>
    </row>
    <row r="527" spans="7:193" x14ac:dyDescent="0.2">
      <c r="G527" s="8"/>
      <c r="H527" s="8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FF527" s="9"/>
      <c r="FG527" s="9"/>
      <c r="FH527" s="9"/>
      <c r="FI527" s="9"/>
      <c r="FJ527" s="9"/>
      <c r="FK527" s="9"/>
      <c r="FL527" s="9"/>
      <c r="FM527" s="9"/>
      <c r="FN527" s="9"/>
      <c r="FO527" s="20"/>
      <c r="FP527" s="20"/>
      <c r="FQ527" s="20"/>
      <c r="FR527" s="20"/>
      <c r="FS527" s="20"/>
      <c r="FT527" s="20"/>
      <c r="FU527" s="20"/>
      <c r="FV527" s="20"/>
      <c r="FW527" s="20"/>
      <c r="FX527" s="20"/>
      <c r="FY527" s="20"/>
      <c r="FZ527" s="20"/>
      <c r="GA527" s="20"/>
      <c r="GB527" s="20"/>
      <c r="GC527" s="20"/>
      <c r="GD527" s="20"/>
      <c r="GE527" s="20"/>
      <c r="GF527" s="20"/>
      <c r="GG527" s="20"/>
      <c r="GH527" s="20"/>
      <c r="GI527" s="20"/>
      <c r="GJ527" s="20"/>
      <c r="GK527" s="20"/>
    </row>
    <row r="528" spans="7:193" x14ac:dyDescent="0.2">
      <c r="G528" s="8"/>
      <c r="H528" s="8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</row>
    <row r="529" spans="7:193" x14ac:dyDescent="0.2">
      <c r="G529" s="8"/>
      <c r="H529" s="8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FF529" s="15"/>
      <c r="FG529" s="15"/>
      <c r="FH529" s="15"/>
      <c r="FI529" s="15"/>
      <c r="FJ529" s="15"/>
      <c r="FK529" s="15"/>
      <c r="FL529" s="15"/>
      <c r="FM529" s="15"/>
      <c r="FN529" s="15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</row>
    <row r="530" spans="7:193" x14ac:dyDescent="0.2">
      <c r="G530" s="8"/>
      <c r="H530" s="8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FF530" s="9"/>
      <c r="FG530" s="9"/>
      <c r="FH530" s="9"/>
      <c r="FI530" s="9"/>
      <c r="FJ530" s="9"/>
      <c r="FK530" s="9"/>
      <c r="FL530" s="9"/>
      <c r="FM530" s="9"/>
      <c r="FN530" s="9"/>
      <c r="FO530" s="19"/>
      <c r="FP530" s="19"/>
      <c r="FQ530" s="19"/>
      <c r="FR530" s="19"/>
      <c r="FS530" s="19"/>
      <c r="FT530" s="19"/>
      <c r="FU530" s="19"/>
      <c r="FV530" s="19"/>
      <c r="FW530" s="19"/>
      <c r="FX530" s="19"/>
      <c r="FY530" s="19"/>
      <c r="FZ530" s="19"/>
      <c r="GA530" s="19"/>
      <c r="GB530" s="19"/>
      <c r="GC530" s="19"/>
      <c r="GD530" s="19"/>
      <c r="GE530" s="19"/>
      <c r="GF530" s="19"/>
      <c r="GG530" s="19"/>
      <c r="GH530" s="19"/>
      <c r="GI530" s="19"/>
      <c r="GJ530" s="19"/>
      <c r="GK530" s="19"/>
    </row>
    <row r="531" spans="7:193" x14ac:dyDescent="0.2">
      <c r="G531" s="8"/>
      <c r="H531" s="8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FF531" s="9"/>
      <c r="FG531" s="9"/>
      <c r="FH531" s="9"/>
      <c r="FI531" s="9"/>
      <c r="FJ531" s="9"/>
      <c r="FK531" s="9"/>
      <c r="FL531" s="9"/>
      <c r="FM531" s="9"/>
      <c r="FN531" s="9"/>
      <c r="FO531" s="20"/>
      <c r="FP531" s="20"/>
      <c r="FQ531" s="20"/>
      <c r="FR531" s="20"/>
      <c r="FS531" s="20"/>
      <c r="FT531" s="20"/>
      <c r="FU531" s="20"/>
      <c r="FV531" s="20"/>
      <c r="FW531" s="20"/>
      <c r="FX531" s="20"/>
      <c r="FY531" s="20"/>
      <c r="FZ531" s="20"/>
      <c r="GA531" s="20"/>
      <c r="GB531" s="20"/>
      <c r="GC531" s="20"/>
      <c r="GD531" s="20"/>
      <c r="GE531" s="20"/>
      <c r="GF531" s="20"/>
      <c r="GG531" s="20"/>
      <c r="GH531" s="20"/>
      <c r="GI531" s="20"/>
      <c r="GJ531" s="20"/>
      <c r="GK531" s="20"/>
    </row>
    <row r="532" spans="7:193" x14ac:dyDescent="0.2">
      <c r="G532" s="8"/>
      <c r="H532" s="8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</row>
    <row r="533" spans="7:193" x14ac:dyDescent="0.2">
      <c r="G533" s="8"/>
      <c r="H533" s="8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</row>
    <row r="534" spans="7:193" x14ac:dyDescent="0.2">
      <c r="G534" s="8"/>
      <c r="H534" s="8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FF534" s="15"/>
      <c r="FG534" s="15"/>
      <c r="FH534" s="15"/>
      <c r="FI534" s="15"/>
      <c r="FJ534" s="15"/>
      <c r="FK534" s="15"/>
      <c r="FL534" s="15"/>
      <c r="FM534" s="15"/>
      <c r="FN534" s="15"/>
      <c r="FO534" s="19"/>
      <c r="FP534" s="19"/>
      <c r="FQ534" s="19"/>
      <c r="FR534" s="19"/>
      <c r="FS534" s="19"/>
      <c r="FT534" s="19"/>
      <c r="FU534" s="19"/>
      <c r="FV534" s="19"/>
      <c r="FW534" s="19"/>
      <c r="FX534" s="19"/>
      <c r="FY534" s="19"/>
      <c r="FZ534" s="19"/>
      <c r="GA534" s="19"/>
      <c r="GB534" s="19"/>
      <c r="GC534" s="19"/>
      <c r="GD534" s="19"/>
      <c r="GE534" s="19"/>
      <c r="GF534" s="19"/>
      <c r="GG534" s="19"/>
      <c r="GH534" s="19"/>
      <c r="GI534" s="19"/>
      <c r="GJ534" s="19"/>
      <c r="GK534" s="19"/>
    </row>
    <row r="535" spans="7:193" x14ac:dyDescent="0.2">
      <c r="G535" s="8"/>
      <c r="H535" s="8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FF535" s="9"/>
      <c r="FG535" s="9"/>
      <c r="FH535" s="9"/>
      <c r="FI535" s="9"/>
      <c r="FJ535" s="9"/>
      <c r="FK535" s="9"/>
      <c r="FL535" s="9"/>
      <c r="FM535" s="9"/>
      <c r="FN535" s="9"/>
      <c r="FO535" s="20"/>
      <c r="FP535" s="20"/>
      <c r="FQ535" s="20"/>
      <c r="FR535" s="20"/>
      <c r="FS535" s="20"/>
      <c r="FT535" s="20"/>
      <c r="FU535" s="20"/>
      <c r="FV535" s="20"/>
      <c r="FW535" s="20"/>
      <c r="FX535" s="20"/>
      <c r="FY535" s="20"/>
      <c r="FZ535" s="20"/>
      <c r="GA535" s="20"/>
      <c r="GB535" s="20"/>
      <c r="GC535" s="20"/>
      <c r="GD535" s="20"/>
      <c r="GE535" s="20"/>
      <c r="GF535" s="20"/>
      <c r="GG535" s="20"/>
      <c r="GH535" s="20"/>
      <c r="GI535" s="20"/>
      <c r="GJ535" s="20"/>
      <c r="GK535" s="20"/>
    </row>
    <row r="536" spans="7:193" x14ac:dyDescent="0.2">
      <c r="G536" s="8"/>
      <c r="H536" s="8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</row>
    <row r="537" spans="7:193" x14ac:dyDescent="0.2">
      <c r="G537" s="8"/>
      <c r="H537" s="8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</row>
    <row r="538" spans="7:193" x14ac:dyDescent="0.2">
      <c r="G538" s="8"/>
      <c r="H538" s="8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FF538" s="9"/>
      <c r="FG538" s="9"/>
      <c r="FH538" s="9"/>
      <c r="FI538" s="9"/>
      <c r="FJ538" s="9"/>
      <c r="FK538" s="9"/>
      <c r="FL538" s="9"/>
      <c r="FM538" s="9"/>
      <c r="FN538" s="9"/>
      <c r="FO538" s="19"/>
      <c r="FP538" s="19"/>
      <c r="FQ538" s="19"/>
      <c r="FR538" s="19"/>
      <c r="FS538" s="19"/>
      <c r="FT538" s="19"/>
      <c r="FU538" s="19"/>
      <c r="FV538" s="19"/>
      <c r="FW538" s="19"/>
      <c r="FX538" s="19"/>
      <c r="FY538" s="19"/>
      <c r="FZ538" s="19"/>
      <c r="GA538" s="19"/>
      <c r="GB538" s="19"/>
      <c r="GC538" s="19"/>
      <c r="GD538" s="19"/>
      <c r="GE538" s="19"/>
      <c r="GF538" s="19"/>
      <c r="GG538" s="19"/>
      <c r="GH538" s="19"/>
      <c r="GI538" s="19"/>
      <c r="GJ538" s="19"/>
      <c r="GK538" s="19"/>
    </row>
    <row r="539" spans="7:193" x14ac:dyDescent="0.2">
      <c r="G539" s="8"/>
      <c r="H539" s="8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FF539" s="15"/>
      <c r="FG539" s="15"/>
      <c r="FH539" s="15"/>
      <c r="FI539" s="15"/>
      <c r="FJ539" s="15"/>
      <c r="FK539" s="15"/>
      <c r="FL539" s="15"/>
      <c r="FM539" s="15"/>
      <c r="FN539" s="15"/>
      <c r="FO539" s="20"/>
      <c r="FP539" s="20"/>
      <c r="FQ539" s="20"/>
      <c r="FR539" s="20"/>
      <c r="FS539" s="20"/>
      <c r="FT539" s="20"/>
      <c r="FU539" s="20"/>
      <c r="FV539" s="20"/>
      <c r="FW539" s="20"/>
      <c r="FX539" s="20"/>
      <c r="FY539" s="20"/>
      <c r="FZ539" s="20"/>
      <c r="GA539" s="20"/>
      <c r="GB539" s="20"/>
      <c r="GC539" s="20"/>
      <c r="GD539" s="20"/>
      <c r="GE539" s="20"/>
      <c r="GF539" s="20"/>
      <c r="GG539" s="20"/>
      <c r="GH539" s="20"/>
      <c r="GI539" s="20"/>
      <c r="GJ539" s="20"/>
      <c r="GK539" s="20"/>
    </row>
    <row r="540" spans="7:193" x14ac:dyDescent="0.2">
      <c r="G540" s="8"/>
      <c r="H540" s="8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</row>
    <row r="541" spans="7:193" x14ac:dyDescent="0.2">
      <c r="G541" s="8"/>
      <c r="H541" s="8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</row>
    <row r="542" spans="7:193" x14ac:dyDescent="0.2">
      <c r="G542" s="8"/>
      <c r="H542" s="8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FF542" s="9"/>
      <c r="FG542" s="9"/>
      <c r="FH542" s="9"/>
      <c r="FI542" s="9"/>
      <c r="FJ542" s="9"/>
      <c r="FK542" s="9"/>
      <c r="FL542" s="9"/>
      <c r="FM542" s="9"/>
      <c r="FN542" s="9"/>
      <c r="FO542" s="19"/>
      <c r="FP542" s="19"/>
      <c r="FQ542" s="19"/>
      <c r="FR542" s="19"/>
      <c r="FS542" s="19"/>
      <c r="FT542" s="19"/>
      <c r="FU542" s="19"/>
      <c r="FV542" s="19"/>
      <c r="FW542" s="19"/>
      <c r="FX542" s="19"/>
      <c r="FY542" s="19"/>
      <c r="FZ542" s="19"/>
      <c r="GA542" s="19"/>
      <c r="GB542" s="19"/>
      <c r="GC542" s="19"/>
      <c r="GD542" s="19"/>
      <c r="GE542" s="19"/>
      <c r="GF542" s="19"/>
      <c r="GG542" s="19"/>
      <c r="GH542" s="19"/>
      <c r="GI542" s="19"/>
      <c r="GJ542" s="19"/>
      <c r="GK542" s="19"/>
    </row>
    <row r="543" spans="7:193" x14ac:dyDescent="0.2">
      <c r="G543" s="8"/>
      <c r="H543" s="8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FF543" s="9"/>
      <c r="FG543" s="9"/>
      <c r="FH543" s="9"/>
      <c r="FI543" s="9"/>
      <c r="FJ543" s="9"/>
      <c r="FK543" s="9"/>
      <c r="FL543" s="9"/>
      <c r="FM543" s="9"/>
      <c r="FN543" s="9"/>
      <c r="FO543" s="20"/>
      <c r="FP543" s="20"/>
      <c r="FQ543" s="20"/>
      <c r="FR543" s="20"/>
      <c r="FS543" s="20"/>
      <c r="FT543" s="20"/>
      <c r="FU543" s="20"/>
      <c r="FV543" s="20"/>
      <c r="FW543" s="20"/>
      <c r="FX543" s="20"/>
      <c r="FY543" s="20"/>
      <c r="FZ543" s="20"/>
      <c r="GA543" s="20"/>
      <c r="GB543" s="20"/>
      <c r="GC543" s="20"/>
      <c r="GD543" s="20"/>
      <c r="GE543" s="20"/>
      <c r="GF543" s="20"/>
      <c r="GG543" s="20"/>
      <c r="GH543" s="20"/>
      <c r="GI543" s="20"/>
      <c r="GJ543" s="20"/>
      <c r="GK543" s="20"/>
    </row>
    <row r="544" spans="7:193" x14ac:dyDescent="0.2">
      <c r="G544" s="8"/>
      <c r="H544" s="8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FF544" s="15"/>
      <c r="FG544" s="15"/>
      <c r="FH544" s="15"/>
      <c r="FI544" s="15"/>
      <c r="FJ544" s="15"/>
      <c r="FK544" s="15"/>
      <c r="FL544" s="15"/>
      <c r="FM544" s="15"/>
      <c r="FN544" s="15"/>
      <c r="FO544" s="9"/>
      <c r="FP544" s="9"/>
      <c r="FQ544" s="9"/>
      <c r="FR544" s="9"/>
      <c r="FS544" s="9"/>
      <c r="FT544" s="9"/>
      <c r="FU544" s="9"/>
      <c r="FV544" s="9"/>
      <c r="FW544" s="9"/>
      <c r="FX544" s="9"/>
      <c r="FY544" s="9"/>
      <c r="FZ544" s="9"/>
      <c r="GA544" s="9"/>
      <c r="GB544" s="9"/>
      <c r="GC544" s="9"/>
      <c r="GD544" s="9"/>
      <c r="GE544" s="9"/>
      <c r="GF544" s="9"/>
      <c r="GG544" s="9"/>
      <c r="GH544" s="9"/>
      <c r="GI544" s="9"/>
      <c r="GJ544" s="9"/>
      <c r="GK544" s="9"/>
    </row>
    <row r="545" spans="7:193" x14ac:dyDescent="0.2">
      <c r="G545" s="8"/>
      <c r="H545" s="8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</row>
    <row r="546" spans="7:193" x14ac:dyDescent="0.2">
      <c r="G546" s="8"/>
      <c r="H546" s="8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FF546" s="9"/>
      <c r="FG546" s="9"/>
      <c r="FH546" s="9"/>
      <c r="FI546" s="9"/>
      <c r="FJ546" s="9"/>
      <c r="FK546" s="9"/>
      <c r="FL546" s="9"/>
      <c r="FM546" s="9"/>
      <c r="FN546" s="9"/>
      <c r="FO546" s="19"/>
      <c r="FP546" s="19"/>
      <c r="FQ546" s="19"/>
      <c r="FR546" s="19"/>
      <c r="FS546" s="19"/>
      <c r="FT546" s="19"/>
      <c r="FU546" s="19"/>
      <c r="FV546" s="19"/>
      <c r="FW546" s="19"/>
      <c r="FX546" s="19"/>
      <c r="FY546" s="19"/>
      <c r="FZ546" s="19"/>
      <c r="GA546" s="19"/>
      <c r="GB546" s="19"/>
      <c r="GC546" s="19"/>
      <c r="GD546" s="19"/>
      <c r="GE546" s="19"/>
      <c r="GF546" s="19"/>
      <c r="GG546" s="19"/>
      <c r="GH546" s="19"/>
      <c r="GI546" s="19"/>
      <c r="GJ546" s="19"/>
      <c r="GK546" s="19"/>
    </row>
    <row r="547" spans="7:193" x14ac:dyDescent="0.2">
      <c r="G547" s="8"/>
      <c r="H547" s="8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FF547" s="9"/>
      <c r="FG547" s="9"/>
      <c r="FH547" s="9"/>
      <c r="FI547" s="9"/>
      <c r="FJ547" s="9"/>
      <c r="FK547" s="9"/>
      <c r="FL547" s="9"/>
      <c r="FM547" s="9"/>
      <c r="FN547" s="9"/>
      <c r="FO547" s="20"/>
      <c r="FP547" s="20"/>
      <c r="FQ547" s="20"/>
      <c r="FR547" s="20"/>
      <c r="FS547" s="20"/>
      <c r="FT547" s="20"/>
      <c r="FU547" s="20"/>
      <c r="FV547" s="20"/>
      <c r="FW547" s="20"/>
      <c r="FX547" s="20"/>
      <c r="FY547" s="20"/>
      <c r="FZ547" s="20"/>
      <c r="GA547" s="20"/>
      <c r="GB547" s="20"/>
      <c r="GC547" s="20"/>
      <c r="GD547" s="20"/>
      <c r="GE547" s="20"/>
      <c r="GF547" s="20"/>
      <c r="GG547" s="20"/>
      <c r="GH547" s="20"/>
      <c r="GI547" s="20"/>
      <c r="GJ547" s="20"/>
      <c r="GK547" s="20"/>
    </row>
    <row r="548" spans="7:193" x14ac:dyDescent="0.2">
      <c r="G548" s="8"/>
      <c r="H548" s="8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</row>
    <row r="549" spans="7:193" x14ac:dyDescent="0.2">
      <c r="G549" s="8"/>
      <c r="H549" s="8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</row>
    <row r="550" spans="7:193" x14ac:dyDescent="0.2">
      <c r="G550" s="8"/>
      <c r="H550" s="8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FF550" s="19"/>
      <c r="FG550" s="19"/>
      <c r="FH550" s="19"/>
      <c r="FI550" s="19"/>
      <c r="FJ550" s="19"/>
      <c r="FK550" s="19"/>
      <c r="FL550" s="19"/>
      <c r="FM550" s="19"/>
      <c r="FN550" s="19"/>
      <c r="FO550" s="19"/>
      <c r="FP550" s="19"/>
      <c r="FQ550" s="19"/>
      <c r="FR550" s="19"/>
      <c r="FS550" s="19"/>
      <c r="FT550" s="19"/>
      <c r="FU550" s="19"/>
      <c r="FV550" s="19"/>
      <c r="FW550" s="19"/>
      <c r="FX550" s="19"/>
      <c r="FY550" s="19"/>
      <c r="FZ550" s="19"/>
      <c r="GA550" s="19"/>
      <c r="GB550" s="19"/>
      <c r="GC550" s="19"/>
      <c r="GD550" s="19"/>
      <c r="GE550" s="19"/>
      <c r="GF550" s="19"/>
      <c r="GG550" s="19"/>
      <c r="GH550" s="19"/>
      <c r="GI550" s="19"/>
      <c r="GJ550" s="19"/>
      <c r="GK550" s="19"/>
    </row>
    <row r="551" spans="7:193" x14ac:dyDescent="0.2">
      <c r="G551" s="8"/>
      <c r="H551" s="8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FF551" s="20"/>
      <c r="FG551" s="20"/>
      <c r="FH551" s="20"/>
      <c r="FI551" s="20"/>
      <c r="FJ551" s="20"/>
      <c r="FK551" s="20"/>
      <c r="FL551" s="20"/>
      <c r="FM551" s="20"/>
      <c r="FN551" s="20"/>
      <c r="FO551" s="20"/>
      <c r="FP551" s="20"/>
      <c r="FQ551" s="20"/>
      <c r="FR551" s="20"/>
      <c r="FS551" s="20"/>
      <c r="FT551" s="20"/>
      <c r="FU551" s="20"/>
      <c r="FV551" s="20"/>
      <c r="FW551" s="20"/>
      <c r="FX551" s="20"/>
      <c r="FY551" s="20"/>
      <c r="FZ551" s="20"/>
      <c r="GA551" s="20"/>
      <c r="GB551" s="20"/>
      <c r="GC551" s="20"/>
      <c r="GD551" s="20"/>
      <c r="GE551" s="20"/>
      <c r="GF551" s="20"/>
      <c r="GG551" s="20"/>
      <c r="GH551" s="20"/>
      <c r="GI551" s="20"/>
      <c r="GJ551" s="20"/>
      <c r="GK551" s="20"/>
    </row>
    <row r="552" spans="7:193" x14ac:dyDescent="0.2">
      <c r="G552" s="8"/>
      <c r="H552" s="8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</row>
    <row r="553" spans="7:193" x14ac:dyDescent="0.2">
      <c r="G553" s="8"/>
      <c r="H553" s="8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</row>
    <row r="554" spans="7:193" x14ac:dyDescent="0.2">
      <c r="G554" s="8"/>
      <c r="H554" s="8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FF554" s="19"/>
      <c r="FG554" s="19"/>
      <c r="FH554" s="19"/>
      <c r="FI554" s="19"/>
      <c r="FJ554" s="19"/>
      <c r="FK554" s="19"/>
      <c r="FL554" s="19"/>
      <c r="FM554" s="19"/>
      <c r="FN554" s="19"/>
      <c r="FO554" s="19"/>
      <c r="FP554" s="19"/>
      <c r="FQ554" s="19"/>
      <c r="FR554" s="19"/>
      <c r="FS554" s="19"/>
      <c r="FT554" s="19"/>
      <c r="FU554" s="19"/>
      <c r="FV554" s="19"/>
      <c r="FW554" s="19"/>
      <c r="FX554" s="19"/>
      <c r="FY554" s="19"/>
      <c r="FZ554" s="19"/>
      <c r="GA554" s="19"/>
      <c r="GB554" s="19"/>
      <c r="GC554" s="19"/>
      <c r="GD554" s="19"/>
      <c r="GE554" s="19"/>
      <c r="GF554" s="19"/>
      <c r="GG554" s="19"/>
      <c r="GH554" s="19"/>
      <c r="GI554" s="19"/>
      <c r="GJ554" s="19"/>
      <c r="GK554" s="19"/>
    </row>
    <row r="555" spans="7:193" x14ac:dyDescent="0.2">
      <c r="G555" s="8"/>
      <c r="H555" s="8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FF555" s="20"/>
      <c r="FG555" s="20"/>
      <c r="FH555" s="20"/>
      <c r="FI555" s="20"/>
      <c r="FJ555" s="20"/>
      <c r="FK555" s="20"/>
      <c r="FL555" s="20"/>
      <c r="FM555" s="20"/>
      <c r="FN555" s="20"/>
      <c r="FO555" s="20"/>
      <c r="FP555" s="20"/>
      <c r="FQ555" s="20"/>
      <c r="FR555" s="20"/>
      <c r="FS555" s="20"/>
      <c r="FT555" s="20"/>
      <c r="FU555" s="20"/>
      <c r="FV555" s="20"/>
      <c r="FW555" s="20"/>
      <c r="FX555" s="20"/>
      <c r="FY555" s="20"/>
      <c r="FZ555" s="20"/>
      <c r="GA555" s="20"/>
      <c r="GB555" s="20"/>
      <c r="GC555" s="20"/>
      <c r="GD555" s="20"/>
      <c r="GE555" s="20"/>
      <c r="GF555" s="20"/>
      <c r="GG555" s="20"/>
      <c r="GH555" s="20"/>
      <c r="GI555" s="20"/>
      <c r="GJ555" s="20"/>
      <c r="GK555" s="20"/>
    </row>
    <row r="556" spans="7:193" x14ac:dyDescent="0.2">
      <c r="G556" s="8"/>
      <c r="H556" s="8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</row>
    <row r="557" spans="7:193" x14ac:dyDescent="0.2">
      <c r="G557" s="8"/>
      <c r="H557" s="8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</row>
    <row r="558" spans="7:193" x14ac:dyDescent="0.2">
      <c r="G558" s="8"/>
      <c r="H558" s="8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FF558" s="19"/>
      <c r="FG558" s="19"/>
      <c r="FH558" s="19"/>
      <c r="FI558" s="19"/>
      <c r="FJ558" s="19"/>
      <c r="FK558" s="19"/>
      <c r="FL558" s="19"/>
      <c r="FM558" s="19"/>
      <c r="FN558" s="19"/>
      <c r="FO558" s="19"/>
      <c r="FP558" s="19"/>
      <c r="FQ558" s="19"/>
      <c r="FR558" s="19"/>
      <c r="FS558" s="19"/>
      <c r="FT558" s="19"/>
      <c r="FU558" s="19"/>
      <c r="FV558" s="19"/>
      <c r="FW558" s="19"/>
      <c r="FX558" s="19"/>
      <c r="FY558" s="19"/>
      <c r="FZ558" s="19"/>
      <c r="GA558" s="19"/>
      <c r="GB558" s="19"/>
      <c r="GC558" s="19"/>
      <c r="GD558" s="19"/>
      <c r="GE558" s="19"/>
      <c r="GF558" s="19"/>
      <c r="GG558" s="19"/>
      <c r="GH558" s="19"/>
      <c r="GI558" s="19"/>
      <c r="GJ558" s="19"/>
      <c r="GK558" s="19"/>
    </row>
    <row r="559" spans="7:193" x14ac:dyDescent="0.2">
      <c r="G559" s="8"/>
      <c r="H559" s="8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FF559" s="20"/>
      <c r="FG559" s="20"/>
      <c r="FH559" s="20"/>
      <c r="FI559" s="20"/>
      <c r="FJ559" s="20"/>
      <c r="FK559" s="20"/>
      <c r="FL559" s="20"/>
      <c r="FM559" s="20"/>
      <c r="FN559" s="20"/>
      <c r="FO559" s="20"/>
      <c r="FP559" s="20"/>
      <c r="FQ559" s="20"/>
      <c r="FR559" s="20"/>
      <c r="FS559" s="20"/>
      <c r="FT559" s="20"/>
      <c r="FU559" s="20"/>
      <c r="FV559" s="20"/>
      <c r="FW559" s="20"/>
      <c r="FX559" s="20"/>
      <c r="FY559" s="20"/>
      <c r="FZ559" s="20"/>
      <c r="GA559" s="20"/>
      <c r="GB559" s="20"/>
      <c r="GC559" s="20"/>
      <c r="GD559" s="20"/>
      <c r="GE559" s="20"/>
      <c r="GF559" s="20"/>
      <c r="GG559" s="20"/>
      <c r="GH559" s="20"/>
      <c r="GI559" s="20"/>
      <c r="GJ559" s="20"/>
      <c r="GK559" s="20"/>
    </row>
    <row r="560" spans="7:193" x14ac:dyDescent="0.2">
      <c r="G560" s="8"/>
      <c r="H560" s="8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</row>
    <row r="561" spans="7:193" x14ac:dyDescent="0.2">
      <c r="G561" s="8"/>
      <c r="H561" s="8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</row>
    <row r="562" spans="7:193" x14ac:dyDescent="0.2">
      <c r="G562" s="8"/>
      <c r="H562" s="8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FF562" s="19"/>
      <c r="FG562" s="19"/>
      <c r="FH562" s="19"/>
      <c r="FI562" s="19"/>
      <c r="FJ562" s="19"/>
      <c r="FK562" s="19"/>
      <c r="FL562" s="19"/>
      <c r="FM562" s="19"/>
      <c r="FN562" s="19"/>
      <c r="FO562" s="19"/>
      <c r="FP562" s="19"/>
      <c r="FQ562" s="19"/>
      <c r="FR562" s="19"/>
      <c r="FS562" s="19"/>
      <c r="FT562" s="19"/>
      <c r="FU562" s="19"/>
      <c r="FV562" s="19"/>
      <c r="FW562" s="19"/>
      <c r="FX562" s="19"/>
      <c r="FY562" s="19"/>
      <c r="FZ562" s="19"/>
      <c r="GA562" s="19"/>
      <c r="GB562" s="19"/>
      <c r="GC562" s="19"/>
      <c r="GD562" s="19"/>
      <c r="GE562" s="19"/>
      <c r="GF562" s="19"/>
      <c r="GG562" s="19"/>
      <c r="GH562" s="19"/>
      <c r="GI562" s="19"/>
      <c r="GJ562" s="19"/>
      <c r="GK562" s="19"/>
    </row>
    <row r="563" spans="7:193" x14ac:dyDescent="0.2">
      <c r="G563" s="8"/>
      <c r="H563" s="8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FF563" s="20"/>
      <c r="FG563" s="20"/>
      <c r="FH563" s="20"/>
      <c r="FI563" s="20"/>
      <c r="FJ563" s="20"/>
      <c r="FK563" s="20"/>
      <c r="FL563" s="20"/>
      <c r="FM563" s="20"/>
      <c r="FN563" s="20"/>
      <c r="FO563" s="20"/>
      <c r="FP563" s="20"/>
      <c r="FQ563" s="20"/>
      <c r="FR563" s="20"/>
      <c r="FS563" s="20"/>
      <c r="FT563" s="20"/>
      <c r="FU563" s="20"/>
      <c r="FV563" s="20"/>
      <c r="FW563" s="20"/>
      <c r="FX563" s="20"/>
      <c r="FY563" s="20"/>
      <c r="FZ563" s="20"/>
      <c r="GA563" s="20"/>
      <c r="GB563" s="20"/>
      <c r="GC563" s="20"/>
      <c r="GD563" s="20"/>
      <c r="GE563" s="20"/>
      <c r="GF563" s="20"/>
      <c r="GG563" s="20"/>
      <c r="GH563" s="20"/>
      <c r="GI563" s="20"/>
      <c r="GJ563" s="20"/>
      <c r="GK563" s="20"/>
    </row>
    <row r="564" spans="7:193" x14ac:dyDescent="0.2">
      <c r="G564" s="8"/>
      <c r="H564" s="8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</row>
    <row r="565" spans="7:193" x14ac:dyDescent="0.2">
      <c r="G565" s="8"/>
      <c r="H565" s="8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</row>
    <row r="566" spans="7:193" x14ac:dyDescent="0.2">
      <c r="G566" s="8"/>
      <c r="H566" s="8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FF566" s="19"/>
      <c r="FG566" s="19"/>
      <c r="FH566" s="19"/>
      <c r="FI566" s="19"/>
      <c r="FJ566" s="19"/>
      <c r="FK566" s="19"/>
      <c r="FL566" s="19"/>
      <c r="FM566" s="19"/>
      <c r="FN566" s="19"/>
      <c r="FO566" s="19"/>
      <c r="FP566" s="19"/>
      <c r="FQ566" s="19"/>
      <c r="FR566" s="19"/>
      <c r="FS566" s="19"/>
      <c r="FT566" s="19"/>
      <c r="FU566" s="19"/>
      <c r="FV566" s="19"/>
      <c r="FW566" s="19"/>
      <c r="FX566" s="19"/>
      <c r="FY566" s="19"/>
      <c r="FZ566" s="19"/>
      <c r="GA566" s="19"/>
      <c r="GB566" s="19"/>
      <c r="GC566" s="19"/>
      <c r="GD566" s="19"/>
      <c r="GE566" s="19"/>
      <c r="GF566" s="19"/>
      <c r="GG566" s="19"/>
      <c r="GH566" s="19"/>
      <c r="GI566" s="19"/>
      <c r="GJ566" s="19"/>
      <c r="GK566" s="19"/>
    </row>
    <row r="567" spans="7:193" x14ac:dyDescent="0.2">
      <c r="G567" s="8"/>
      <c r="H567" s="8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FF567" s="20"/>
      <c r="FG567" s="20"/>
      <c r="FH567" s="20"/>
      <c r="FI567" s="20"/>
      <c r="FJ567" s="20"/>
      <c r="FK567" s="20"/>
      <c r="FL567" s="20"/>
      <c r="FM567" s="20"/>
      <c r="FN567" s="20"/>
      <c r="FO567" s="20"/>
      <c r="FP567" s="20"/>
      <c r="FQ567" s="20"/>
      <c r="FR567" s="20"/>
      <c r="FS567" s="20"/>
      <c r="FT567" s="20"/>
      <c r="FU567" s="20"/>
      <c r="FV567" s="20"/>
      <c r="FW567" s="20"/>
      <c r="FX567" s="20"/>
      <c r="FY567" s="20"/>
      <c r="FZ567" s="20"/>
      <c r="GA567" s="20"/>
      <c r="GB567" s="20"/>
      <c r="GC567" s="20"/>
      <c r="GD567" s="20"/>
      <c r="GE567" s="20"/>
      <c r="GF567" s="20"/>
      <c r="GG567" s="20"/>
      <c r="GH567" s="20"/>
      <c r="GI567" s="20"/>
      <c r="GJ567" s="20"/>
      <c r="GK567" s="20"/>
    </row>
    <row r="568" spans="7:193" x14ac:dyDescent="0.2">
      <c r="G568" s="8"/>
      <c r="H568" s="8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  <c r="FW568" s="9"/>
      <c r="FX568" s="9"/>
      <c r="FY568" s="9"/>
      <c r="FZ568" s="9"/>
      <c r="GA568" s="9"/>
      <c r="GB568" s="9"/>
      <c r="GC568" s="9"/>
      <c r="GD568" s="9"/>
      <c r="GE568" s="9"/>
      <c r="GF568" s="9"/>
      <c r="GG568" s="9"/>
      <c r="GH568" s="9"/>
      <c r="GI568" s="9"/>
      <c r="GJ568" s="9"/>
      <c r="GK568" s="9"/>
    </row>
    <row r="569" spans="7:193" x14ac:dyDescent="0.2">
      <c r="G569" s="8"/>
      <c r="H569" s="8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  <c r="FW569" s="9"/>
      <c r="FX569" s="9"/>
      <c r="FY569" s="9"/>
      <c r="FZ569" s="9"/>
      <c r="GA569" s="9"/>
      <c r="GB569" s="9"/>
      <c r="GC569" s="9"/>
      <c r="GD569" s="9"/>
      <c r="GE569" s="9"/>
      <c r="GF569" s="9"/>
      <c r="GG569" s="9"/>
      <c r="GH569" s="9"/>
      <c r="GI569" s="9"/>
      <c r="GJ569" s="9"/>
      <c r="GK569" s="9"/>
    </row>
    <row r="570" spans="7:193" x14ac:dyDescent="0.2">
      <c r="G570" s="8"/>
      <c r="H570" s="8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FF570" s="19"/>
      <c r="FG570" s="19"/>
      <c r="FH570" s="19"/>
      <c r="FI570" s="19"/>
      <c r="FJ570" s="19"/>
      <c r="FK570" s="19"/>
      <c r="FL570" s="19"/>
      <c r="FM570" s="19"/>
      <c r="FN570" s="19"/>
      <c r="FO570" s="19"/>
      <c r="FP570" s="19"/>
      <c r="FQ570" s="19"/>
      <c r="FR570" s="19"/>
      <c r="FS570" s="19"/>
      <c r="FT570" s="19"/>
      <c r="FU570" s="19"/>
      <c r="FV570" s="19"/>
      <c r="FW570" s="19"/>
      <c r="FX570" s="19"/>
      <c r="FY570" s="19"/>
      <c r="FZ570" s="19"/>
      <c r="GA570" s="19"/>
      <c r="GB570" s="19"/>
      <c r="GC570" s="19"/>
      <c r="GD570" s="19"/>
      <c r="GE570" s="19"/>
      <c r="GF570" s="19"/>
      <c r="GG570" s="19"/>
      <c r="GH570" s="19"/>
      <c r="GI570" s="19"/>
      <c r="GJ570" s="19"/>
      <c r="GK570" s="19"/>
    </row>
    <row r="571" spans="7:193" x14ac:dyDescent="0.2">
      <c r="G571" s="8"/>
      <c r="H571" s="8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FF571" s="20"/>
      <c r="FG571" s="20"/>
      <c r="FH571" s="20"/>
      <c r="FI571" s="20"/>
      <c r="FJ571" s="20"/>
      <c r="FK571" s="20"/>
      <c r="FL571" s="20"/>
      <c r="FM571" s="20"/>
      <c r="FN571" s="20"/>
      <c r="FO571" s="20"/>
      <c r="FP571" s="20"/>
      <c r="FQ571" s="20"/>
      <c r="FR571" s="20"/>
      <c r="FS571" s="20"/>
      <c r="FT571" s="20"/>
      <c r="FU571" s="20"/>
      <c r="FV571" s="20"/>
      <c r="FW571" s="20"/>
      <c r="FX571" s="20"/>
      <c r="FY571" s="20"/>
      <c r="FZ571" s="20"/>
      <c r="GA571" s="20"/>
      <c r="GB571" s="20"/>
      <c r="GC571" s="20"/>
      <c r="GD571" s="20"/>
      <c r="GE571" s="20"/>
      <c r="GF571" s="20"/>
      <c r="GG571" s="20"/>
      <c r="GH571" s="20"/>
      <c r="GI571" s="20"/>
      <c r="GJ571" s="20"/>
      <c r="GK571" s="20"/>
    </row>
    <row r="572" spans="7:193" x14ac:dyDescent="0.2">
      <c r="G572" s="8"/>
      <c r="H572" s="8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</row>
    <row r="573" spans="7:193" x14ac:dyDescent="0.2">
      <c r="G573" s="8"/>
      <c r="H573" s="8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</row>
    <row r="574" spans="7:193" x14ac:dyDescent="0.2">
      <c r="G574" s="8"/>
      <c r="H574" s="8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FF574" s="19"/>
      <c r="FG574" s="19"/>
      <c r="FH574" s="19"/>
      <c r="FI574" s="19"/>
      <c r="FJ574" s="19"/>
      <c r="FK574" s="19"/>
      <c r="FL574" s="19"/>
      <c r="FM574" s="19"/>
      <c r="FN574" s="19"/>
      <c r="FO574" s="19"/>
      <c r="FP574" s="19"/>
      <c r="FQ574" s="19"/>
      <c r="FR574" s="19"/>
      <c r="FS574" s="19"/>
      <c r="FT574" s="19"/>
      <c r="FU574" s="19"/>
      <c r="FV574" s="19"/>
      <c r="FW574" s="19"/>
      <c r="FX574" s="19"/>
      <c r="FY574" s="19"/>
      <c r="FZ574" s="19"/>
      <c r="GA574" s="19"/>
      <c r="GB574" s="19"/>
      <c r="GC574" s="19"/>
      <c r="GD574" s="19"/>
      <c r="GE574" s="19"/>
      <c r="GF574" s="19"/>
      <c r="GG574" s="19"/>
      <c r="GH574" s="19"/>
      <c r="GI574" s="19"/>
      <c r="GJ574" s="19"/>
      <c r="GK574" s="19"/>
    </row>
    <row r="575" spans="7:193" x14ac:dyDescent="0.2">
      <c r="G575" s="8"/>
      <c r="H575" s="8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FF575" s="20"/>
      <c r="FG575" s="20"/>
      <c r="FH575" s="20"/>
      <c r="FI575" s="20"/>
      <c r="FJ575" s="20"/>
      <c r="FK575" s="20"/>
      <c r="FL575" s="20"/>
      <c r="FM575" s="20"/>
      <c r="FN575" s="20"/>
      <c r="FO575" s="20"/>
      <c r="FP575" s="20"/>
      <c r="FQ575" s="20"/>
      <c r="FR575" s="20"/>
      <c r="FS575" s="20"/>
      <c r="FT575" s="20"/>
      <c r="FU575" s="20"/>
      <c r="FV575" s="20"/>
      <c r="FW575" s="20"/>
      <c r="FX575" s="20"/>
      <c r="FY575" s="20"/>
      <c r="FZ575" s="20"/>
      <c r="GA575" s="20"/>
      <c r="GB575" s="20"/>
      <c r="GC575" s="20"/>
      <c r="GD575" s="20"/>
      <c r="GE575" s="20"/>
      <c r="GF575" s="20"/>
      <c r="GG575" s="20"/>
      <c r="GH575" s="20"/>
      <c r="GI575" s="20"/>
      <c r="GJ575" s="20"/>
      <c r="GK575" s="20"/>
    </row>
    <row r="576" spans="7:193" x14ac:dyDescent="0.2">
      <c r="G576" s="8"/>
      <c r="H576" s="8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</row>
    <row r="577" spans="7:193" x14ac:dyDescent="0.2">
      <c r="G577" s="8"/>
      <c r="H577" s="8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</row>
    <row r="578" spans="7:193" x14ac:dyDescent="0.2">
      <c r="G578" s="8"/>
      <c r="H578" s="8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FF578" s="19"/>
      <c r="FG578" s="19"/>
      <c r="FH578" s="19"/>
      <c r="FI578" s="19"/>
      <c r="FJ578" s="19"/>
      <c r="FK578" s="19"/>
      <c r="FL578" s="19"/>
      <c r="FM578" s="19"/>
      <c r="FN578" s="19"/>
      <c r="FO578" s="19"/>
      <c r="FP578" s="19"/>
      <c r="FQ578" s="19"/>
      <c r="FR578" s="19"/>
      <c r="FS578" s="19"/>
      <c r="FT578" s="19"/>
      <c r="FU578" s="19"/>
      <c r="FV578" s="19"/>
      <c r="FW578" s="19"/>
      <c r="FX578" s="19"/>
      <c r="FY578" s="19"/>
      <c r="FZ578" s="19"/>
      <c r="GA578" s="19"/>
      <c r="GB578" s="19"/>
      <c r="GC578" s="19"/>
      <c r="GD578" s="19"/>
      <c r="GE578" s="19"/>
      <c r="GF578" s="19"/>
      <c r="GG578" s="19"/>
      <c r="GH578" s="19"/>
      <c r="GI578" s="19"/>
      <c r="GJ578" s="19"/>
      <c r="GK578" s="19"/>
    </row>
    <row r="579" spans="7:193" x14ac:dyDescent="0.2">
      <c r="G579" s="8"/>
      <c r="H579" s="8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FF579" s="20"/>
      <c r="FG579" s="20"/>
      <c r="FH579" s="20"/>
      <c r="FI579" s="20"/>
      <c r="FJ579" s="20"/>
      <c r="FK579" s="20"/>
      <c r="FL579" s="20"/>
      <c r="FM579" s="20"/>
      <c r="FN579" s="20"/>
      <c r="FO579" s="20"/>
      <c r="FP579" s="20"/>
      <c r="FQ579" s="20"/>
      <c r="FR579" s="20"/>
      <c r="FS579" s="20"/>
      <c r="FT579" s="20"/>
      <c r="FU579" s="20"/>
      <c r="FV579" s="20"/>
      <c r="FW579" s="20"/>
      <c r="FX579" s="20"/>
      <c r="FY579" s="20"/>
      <c r="FZ579" s="20"/>
      <c r="GA579" s="20"/>
      <c r="GB579" s="20"/>
      <c r="GC579" s="20"/>
      <c r="GD579" s="20"/>
      <c r="GE579" s="20"/>
      <c r="GF579" s="20"/>
      <c r="GG579" s="20"/>
      <c r="GH579" s="20"/>
      <c r="GI579" s="20"/>
      <c r="GJ579" s="20"/>
      <c r="GK579" s="20"/>
    </row>
    <row r="580" spans="7:193" x14ac:dyDescent="0.2">
      <c r="G580" s="8"/>
      <c r="H580" s="8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</row>
    <row r="581" spans="7:193" x14ac:dyDescent="0.2">
      <c r="G581" s="8"/>
      <c r="H581" s="8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</row>
    <row r="582" spans="7:193" x14ac:dyDescent="0.2">
      <c r="G582" s="8"/>
      <c r="H582" s="8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FF582" s="19"/>
      <c r="FG582" s="19"/>
      <c r="FH582" s="19"/>
      <c r="FI582" s="19"/>
      <c r="FJ582" s="19"/>
      <c r="FK582" s="19"/>
      <c r="FL582" s="19"/>
      <c r="FM582" s="19"/>
      <c r="FN582" s="19"/>
      <c r="FO582" s="19"/>
      <c r="FP582" s="19"/>
      <c r="FQ582" s="19"/>
      <c r="FR582" s="19"/>
      <c r="FS582" s="19"/>
      <c r="FT582" s="19"/>
      <c r="FU582" s="19"/>
      <c r="FV582" s="19"/>
      <c r="FW582" s="19"/>
      <c r="FX582" s="19"/>
      <c r="FY582" s="19"/>
      <c r="FZ582" s="19"/>
      <c r="GA582" s="19"/>
      <c r="GB582" s="19"/>
      <c r="GC582" s="19"/>
      <c r="GD582" s="19"/>
      <c r="GE582" s="19"/>
      <c r="GF582" s="19"/>
      <c r="GG582" s="19"/>
      <c r="GH582" s="19"/>
      <c r="GI582" s="19"/>
      <c r="GJ582" s="19"/>
      <c r="GK582" s="19"/>
    </row>
    <row r="583" spans="7:193" x14ac:dyDescent="0.2">
      <c r="G583" s="8"/>
      <c r="H583" s="8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FF583" s="20"/>
      <c r="FG583" s="20"/>
      <c r="FH583" s="20"/>
      <c r="FI583" s="20"/>
      <c r="FJ583" s="20"/>
      <c r="FK583" s="20"/>
      <c r="FL583" s="20"/>
      <c r="FM583" s="20"/>
      <c r="FN583" s="20"/>
      <c r="FO583" s="20"/>
      <c r="FP583" s="20"/>
      <c r="FQ583" s="20"/>
      <c r="FR583" s="20"/>
      <c r="FS583" s="20"/>
      <c r="FT583" s="20"/>
      <c r="FU583" s="20"/>
      <c r="FV583" s="20"/>
      <c r="FW583" s="20"/>
      <c r="FX583" s="20"/>
      <c r="FY583" s="20"/>
      <c r="FZ583" s="20"/>
      <c r="GA583" s="20"/>
      <c r="GB583" s="20"/>
      <c r="GC583" s="20"/>
      <c r="GD583" s="20"/>
      <c r="GE583" s="20"/>
      <c r="GF583" s="20"/>
      <c r="GG583" s="20"/>
      <c r="GH583" s="20"/>
      <c r="GI583" s="20"/>
      <c r="GJ583" s="20"/>
      <c r="GK583" s="20"/>
    </row>
    <row r="584" spans="7:193" x14ac:dyDescent="0.2">
      <c r="G584" s="8"/>
      <c r="H584" s="8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  <c r="FW584" s="9"/>
      <c r="FX584" s="9"/>
      <c r="FY584" s="9"/>
      <c r="FZ584" s="9"/>
      <c r="GA584" s="9"/>
      <c r="GB584" s="9"/>
      <c r="GC584" s="9"/>
      <c r="GD584" s="9"/>
      <c r="GE584" s="9"/>
      <c r="GF584" s="9"/>
      <c r="GG584" s="9"/>
      <c r="GH584" s="9"/>
      <c r="GI584" s="9"/>
      <c r="GJ584" s="9"/>
      <c r="GK584" s="9"/>
    </row>
    <row r="585" spans="7:193" x14ac:dyDescent="0.2">
      <c r="G585" s="8"/>
      <c r="H585" s="8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</row>
    <row r="586" spans="7:193" x14ac:dyDescent="0.2">
      <c r="G586" s="8"/>
      <c r="H586" s="8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FF586" s="19"/>
      <c r="FG586" s="19"/>
      <c r="FH586" s="19"/>
      <c r="FI586" s="19"/>
      <c r="FJ586" s="19"/>
      <c r="FK586" s="19"/>
      <c r="FL586" s="19"/>
      <c r="FM586" s="19"/>
      <c r="FN586" s="19"/>
      <c r="FO586" s="19"/>
      <c r="FP586" s="19"/>
      <c r="FQ586" s="19"/>
      <c r="FR586" s="19"/>
      <c r="FS586" s="19"/>
      <c r="FT586" s="19"/>
      <c r="FU586" s="19"/>
      <c r="FV586" s="19"/>
      <c r="FW586" s="19"/>
      <c r="FX586" s="19"/>
      <c r="FY586" s="19"/>
      <c r="FZ586" s="19"/>
      <c r="GA586" s="19"/>
      <c r="GB586" s="19"/>
      <c r="GC586" s="19"/>
      <c r="GD586" s="19"/>
      <c r="GE586" s="19"/>
      <c r="GF586" s="19"/>
      <c r="GG586" s="19"/>
      <c r="GH586" s="19"/>
      <c r="GI586" s="19"/>
      <c r="GJ586" s="19"/>
      <c r="GK586" s="19"/>
    </row>
    <row r="587" spans="7:193" x14ac:dyDescent="0.2">
      <c r="G587" s="8"/>
      <c r="H587" s="8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FF587" s="20"/>
      <c r="FG587" s="20"/>
      <c r="FH587" s="20"/>
      <c r="FI587" s="20"/>
      <c r="FJ587" s="20"/>
      <c r="FK587" s="20"/>
      <c r="FL587" s="20"/>
      <c r="FM587" s="20"/>
      <c r="FN587" s="20"/>
      <c r="FO587" s="20"/>
      <c r="FP587" s="20"/>
      <c r="FQ587" s="20"/>
      <c r="FR587" s="20"/>
      <c r="FS587" s="20"/>
      <c r="FT587" s="20"/>
      <c r="FU587" s="20"/>
      <c r="FV587" s="20"/>
      <c r="FW587" s="20"/>
      <c r="FX587" s="20"/>
      <c r="FY587" s="20"/>
      <c r="FZ587" s="20"/>
      <c r="GA587" s="20"/>
      <c r="GB587" s="20"/>
      <c r="GC587" s="20"/>
      <c r="GD587" s="20"/>
      <c r="GE587" s="20"/>
      <c r="GF587" s="20"/>
      <c r="GG587" s="20"/>
      <c r="GH587" s="20"/>
      <c r="GI587" s="20"/>
      <c r="GJ587" s="20"/>
      <c r="GK587" s="20"/>
    </row>
    <row r="588" spans="7:193" x14ac:dyDescent="0.2">
      <c r="G588" s="8"/>
      <c r="H588" s="8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9"/>
      <c r="GI588" s="9"/>
      <c r="GJ588" s="9"/>
      <c r="GK588" s="9"/>
    </row>
    <row r="589" spans="7:193" x14ac:dyDescent="0.2">
      <c r="G589" s="8"/>
      <c r="H589" s="8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</row>
    <row r="590" spans="7:193" x14ac:dyDescent="0.2">
      <c r="G590" s="8"/>
      <c r="H590" s="8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FF590" s="19"/>
      <c r="FG590" s="19"/>
      <c r="FH590" s="19"/>
      <c r="FI590" s="19"/>
      <c r="FJ590" s="19"/>
      <c r="FK590" s="19"/>
      <c r="FL590" s="19"/>
      <c r="FM590" s="19"/>
      <c r="FN590" s="19"/>
      <c r="FO590" s="19"/>
      <c r="FP590" s="19"/>
      <c r="FQ590" s="19"/>
      <c r="FR590" s="19"/>
      <c r="FS590" s="19"/>
      <c r="FT590" s="19"/>
      <c r="FU590" s="19"/>
      <c r="FV590" s="19"/>
      <c r="FW590" s="19"/>
      <c r="FX590" s="19"/>
      <c r="FY590" s="19"/>
      <c r="FZ590" s="19"/>
      <c r="GA590" s="19"/>
      <c r="GB590" s="19"/>
      <c r="GC590" s="19"/>
      <c r="GD590" s="19"/>
      <c r="GE590" s="19"/>
      <c r="GF590" s="19"/>
      <c r="GG590" s="19"/>
      <c r="GH590" s="19"/>
      <c r="GI590" s="19"/>
      <c r="GJ590" s="19"/>
      <c r="GK590" s="19"/>
    </row>
    <row r="591" spans="7:193" x14ac:dyDescent="0.2">
      <c r="G591" s="8"/>
      <c r="H591" s="8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FF591" s="20"/>
      <c r="FG591" s="20"/>
      <c r="FH591" s="20"/>
      <c r="FI591" s="20"/>
      <c r="FJ591" s="20"/>
      <c r="FK591" s="20"/>
      <c r="FL591" s="20"/>
      <c r="FM591" s="20"/>
      <c r="FN591" s="20"/>
      <c r="FO591" s="20"/>
      <c r="FP591" s="20"/>
      <c r="FQ591" s="20"/>
      <c r="FR591" s="20"/>
      <c r="FS591" s="20"/>
      <c r="FT591" s="20"/>
      <c r="FU591" s="20"/>
      <c r="FV591" s="20"/>
      <c r="FW591" s="20"/>
      <c r="FX591" s="20"/>
      <c r="FY591" s="20"/>
      <c r="FZ591" s="20"/>
      <c r="GA591" s="20"/>
      <c r="GB591" s="20"/>
      <c r="GC591" s="20"/>
      <c r="GD591" s="20"/>
      <c r="GE591" s="20"/>
      <c r="GF591" s="20"/>
      <c r="GG591" s="20"/>
      <c r="GH591" s="20"/>
      <c r="GI591" s="20"/>
      <c r="GJ591" s="20"/>
      <c r="GK591" s="20"/>
    </row>
    <row r="592" spans="7:193" x14ac:dyDescent="0.2">
      <c r="G592" s="8"/>
      <c r="H592" s="8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</row>
    <row r="593" spans="7:193" x14ac:dyDescent="0.2">
      <c r="G593" s="8"/>
      <c r="H593" s="8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</row>
    <row r="594" spans="7:193" x14ac:dyDescent="0.2">
      <c r="G594" s="8"/>
      <c r="H594" s="8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FF594" s="19"/>
      <c r="FG594" s="19"/>
      <c r="FH594" s="19"/>
      <c r="FI594" s="19"/>
      <c r="FJ594" s="19"/>
      <c r="FK594" s="19"/>
      <c r="FL594" s="19"/>
      <c r="FM594" s="19"/>
      <c r="FN594" s="19"/>
      <c r="FO594" s="19"/>
      <c r="FP594" s="19"/>
      <c r="FQ594" s="19"/>
      <c r="FR594" s="19"/>
      <c r="FS594" s="19"/>
      <c r="FT594" s="19"/>
      <c r="FU594" s="19"/>
      <c r="FV594" s="19"/>
      <c r="FW594" s="19"/>
      <c r="FX594" s="19"/>
      <c r="FY594" s="19"/>
      <c r="FZ594" s="19"/>
      <c r="GA594" s="19"/>
      <c r="GB594" s="19"/>
      <c r="GC594" s="19"/>
      <c r="GD594" s="19"/>
      <c r="GE594" s="19"/>
      <c r="GF594" s="19"/>
      <c r="GG594" s="19"/>
      <c r="GH594" s="19"/>
      <c r="GI594" s="19"/>
      <c r="GJ594" s="19"/>
      <c r="GK594" s="19"/>
    </row>
    <row r="595" spans="7:193" x14ac:dyDescent="0.2">
      <c r="G595" s="8"/>
      <c r="H595" s="8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FF595" s="20"/>
      <c r="FG595" s="20"/>
      <c r="FH595" s="20"/>
      <c r="FI595" s="20"/>
      <c r="FJ595" s="20"/>
      <c r="FK595" s="20"/>
      <c r="FL595" s="20"/>
      <c r="FM595" s="20"/>
      <c r="FN595" s="20"/>
      <c r="FO595" s="20"/>
      <c r="FP595" s="20"/>
      <c r="FQ595" s="20"/>
      <c r="FR595" s="20"/>
      <c r="FS595" s="20"/>
      <c r="FT595" s="20"/>
      <c r="FU595" s="20"/>
      <c r="FV595" s="20"/>
      <c r="FW595" s="20"/>
      <c r="FX595" s="20"/>
      <c r="FY595" s="20"/>
      <c r="FZ595" s="20"/>
      <c r="GA595" s="20"/>
      <c r="GB595" s="20"/>
      <c r="GC595" s="20"/>
      <c r="GD595" s="20"/>
      <c r="GE595" s="20"/>
      <c r="GF595" s="20"/>
      <c r="GG595" s="20"/>
      <c r="GH595" s="20"/>
      <c r="GI595" s="20"/>
      <c r="GJ595" s="20"/>
      <c r="GK595" s="20"/>
    </row>
    <row r="596" spans="7:193" x14ac:dyDescent="0.2">
      <c r="G596" s="8"/>
      <c r="H596" s="8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</row>
    <row r="597" spans="7:193" x14ac:dyDescent="0.2">
      <c r="G597" s="8"/>
      <c r="H597" s="8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</row>
    <row r="598" spans="7:193" x14ac:dyDescent="0.2">
      <c r="G598" s="8"/>
      <c r="H598" s="8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FF598" s="19"/>
      <c r="FG598" s="19"/>
      <c r="FH598" s="19"/>
      <c r="FI598" s="19"/>
      <c r="FJ598" s="19"/>
      <c r="FK598" s="19"/>
      <c r="FL598" s="19"/>
      <c r="FM598" s="19"/>
      <c r="FN598" s="19"/>
      <c r="FO598" s="19"/>
      <c r="FP598" s="19"/>
      <c r="FQ598" s="19"/>
      <c r="FR598" s="19"/>
      <c r="FS598" s="19"/>
      <c r="FT598" s="19"/>
      <c r="FU598" s="19"/>
      <c r="FV598" s="19"/>
      <c r="FW598" s="19"/>
      <c r="FX598" s="19"/>
      <c r="FY598" s="19"/>
      <c r="FZ598" s="19"/>
      <c r="GA598" s="19"/>
      <c r="GB598" s="19"/>
      <c r="GC598" s="19"/>
      <c r="GD598" s="19"/>
      <c r="GE598" s="19"/>
      <c r="GF598" s="19"/>
      <c r="GG598" s="19"/>
      <c r="GH598" s="19"/>
      <c r="GI598" s="19"/>
      <c r="GJ598" s="19"/>
      <c r="GK598" s="19"/>
    </row>
    <row r="599" spans="7:193" x14ac:dyDescent="0.2">
      <c r="G599" s="8"/>
      <c r="H599" s="8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FF599" s="20"/>
      <c r="FG599" s="20"/>
      <c r="FH599" s="20"/>
      <c r="FI599" s="20"/>
      <c r="FJ599" s="20"/>
      <c r="FK599" s="20"/>
      <c r="FL599" s="20"/>
      <c r="FM599" s="20"/>
      <c r="FN599" s="20"/>
      <c r="FO599" s="20"/>
      <c r="FP599" s="20"/>
      <c r="FQ599" s="20"/>
      <c r="FR599" s="20"/>
      <c r="FS599" s="20"/>
      <c r="FT599" s="20"/>
      <c r="FU599" s="20"/>
      <c r="FV599" s="20"/>
      <c r="FW599" s="20"/>
      <c r="FX599" s="20"/>
      <c r="FY599" s="20"/>
      <c r="FZ599" s="20"/>
      <c r="GA599" s="20"/>
      <c r="GB599" s="20"/>
      <c r="GC599" s="20"/>
      <c r="GD599" s="20"/>
      <c r="GE599" s="20"/>
      <c r="GF599" s="20"/>
      <c r="GG599" s="20"/>
      <c r="GH599" s="20"/>
      <c r="GI599" s="20"/>
      <c r="GJ599" s="20"/>
      <c r="GK599" s="20"/>
    </row>
    <row r="600" spans="7:193" x14ac:dyDescent="0.2">
      <c r="G600" s="8"/>
      <c r="H600" s="8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</row>
    <row r="601" spans="7:193" x14ac:dyDescent="0.2">
      <c r="G601" s="8"/>
      <c r="H601" s="8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</row>
    <row r="602" spans="7:193" x14ac:dyDescent="0.2">
      <c r="G602" s="8"/>
      <c r="H602" s="8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FF602" s="19"/>
      <c r="FG602" s="19"/>
      <c r="FH602" s="19"/>
      <c r="FI602" s="19"/>
      <c r="FJ602" s="19"/>
      <c r="FK602" s="19"/>
      <c r="FL602" s="19"/>
      <c r="FM602" s="19"/>
      <c r="FN602" s="19"/>
      <c r="FO602" s="19"/>
      <c r="FP602" s="19"/>
      <c r="FQ602" s="19"/>
      <c r="FR602" s="19"/>
      <c r="FS602" s="19"/>
      <c r="FT602" s="19"/>
      <c r="FU602" s="19"/>
      <c r="FV602" s="19"/>
      <c r="FW602" s="19"/>
      <c r="FX602" s="19"/>
      <c r="FY602" s="19"/>
      <c r="FZ602" s="19"/>
      <c r="GA602" s="19"/>
      <c r="GB602" s="19"/>
      <c r="GC602" s="19"/>
      <c r="GD602" s="19"/>
      <c r="GE602" s="19"/>
      <c r="GF602" s="19"/>
      <c r="GG602" s="19"/>
      <c r="GH602" s="19"/>
      <c r="GI602" s="19"/>
      <c r="GJ602" s="19"/>
      <c r="GK602" s="19"/>
    </row>
    <row r="603" spans="7:193" x14ac:dyDescent="0.2">
      <c r="G603" s="8"/>
      <c r="H603" s="8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FF603" s="20"/>
      <c r="FG603" s="20"/>
      <c r="FH603" s="20"/>
      <c r="FI603" s="20"/>
      <c r="FJ603" s="20"/>
      <c r="FK603" s="20"/>
      <c r="FL603" s="20"/>
      <c r="FM603" s="20"/>
      <c r="FN603" s="20"/>
      <c r="FO603" s="20"/>
      <c r="FP603" s="20"/>
      <c r="FQ603" s="20"/>
      <c r="FR603" s="20"/>
      <c r="FS603" s="20"/>
      <c r="FT603" s="20"/>
      <c r="FU603" s="20"/>
      <c r="FV603" s="20"/>
      <c r="FW603" s="20"/>
      <c r="FX603" s="20"/>
      <c r="FY603" s="20"/>
      <c r="FZ603" s="20"/>
      <c r="GA603" s="20"/>
      <c r="GB603" s="20"/>
      <c r="GC603" s="20"/>
      <c r="GD603" s="20"/>
      <c r="GE603" s="20"/>
      <c r="GF603" s="20"/>
      <c r="GG603" s="20"/>
      <c r="GH603" s="20"/>
      <c r="GI603" s="20"/>
      <c r="GJ603" s="20"/>
      <c r="GK603" s="20"/>
    </row>
    <row r="604" spans="7:193" x14ac:dyDescent="0.2">
      <c r="G604" s="8"/>
      <c r="H604" s="8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</row>
    <row r="605" spans="7:193" x14ac:dyDescent="0.2">
      <c r="G605" s="8"/>
      <c r="H605" s="8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</row>
    <row r="606" spans="7:193" x14ac:dyDescent="0.2">
      <c r="G606" s="8"/>
      <c r="H606" s="8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FF606" s="19"/>
      <c r="FG606" s="19"/>
      <c r="FH606" s="19"/>
      <c r="FI606" s="19"/>
      <c r="FJ606" s="19"/>
      <c r="FK606" s="19"/>
      <c r="FL606" s="19"/>
      <c r="FM606" s="19"/>
      <c r="FN606" s="19"/>
      <c r="FO606" s="19"/>
      <c r="FP606" s="19"/>
      <c r="FQ606" s="19"/>
      <c r="FR606" s="19"/>
      <c r="FS606" s="19"/>
      <c r="FT606" s="19"/>
      <c r="FU606" s="19"/>
      <c r="FV606" s="19"/>
      <c r="FW606" s="19"/>
      <c r="FX606" s="19"/>
      <c r="FY606" s="19"/>
      <c r="FZ606" s="19"/>
      <c r="GA606" s="19"/>
      <c r="GB606" s="19"/>
      <c r="GC606" s="19"/>
      <c r="GD606" s="19"/>
      <c r="GE606" s="19"/>
      <c r="GF606" s="19"/>
      <c r="GG606" s="19"/>
      <c r="GH606" s="19"/>
      <c r="GI606" s="19"/>
      <c r="GJ606" s="19"/>
      <c r="GK606" s="19"/>
    </row>
    <row r="607" spans="7:193" x14ac:dyDescent="0.2">
      <c r="G607" s="8"/>
      <c r="H607" s="8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FF607" s="20"/>
      <c r="FG607" s="20"/>
      <c r="FH607" s="20"/>
      <c r="FI607" s="20"/>
      <c r="FJ607" s="20"/>
      <c r="FK607" s="20"/>
      <c r="FL607" s="20"/>
      <c r="FM607" s="20"/>
      <c r="FN607" s="20"/>
      <c r="FO607" s="20"/>
      <c r="FP607" s="20"/>
      <c r="FQ607" s="20"/>
      <c r="FR607" s="20"/>
      <c r="FS607" s="20"/>
      <c r="FT607" s="20"/>
      <c r="FU607" s="20"/>
      <c r="FV607" s="20"/>
      <c r="FW607" s="20"/>
      <c r="FX607" s="20"/>
      <c r="FY607" s="20"/>
      <c r="FZ607" s="20"/>
      <c r="GA607" s="20"/>
      <c r="GB607" s="20"/>
      <c r="GC607" s="20"/>
      <c r="GD607" s="20"/>
      <c r="GE607" s="20"/>
      <c r="GF607" s="20"/>
      <c r="GG607" s="20"/>
      <c r="GH607" s="20"/>
      <c r="GI607" s="20"/>
      <c r="GJ607" s="20"/>
      <c r="GK607" s="20"/>
    </row>
    <row r="608" spans="7:193" x14ac:dyDescent="0.2">
      <c r="G608" s="8"/>
      <c r="H608" s="8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</row>
    <row r="609" spans="7:193" x14ac:dyDescent="0.2">
      <c r="G609" s="8"/>
      <c r="H609" s="8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  <c r="FW609" s="9"/>
      <c r="FX609" s="9"/>
      <c r="FY609" s="9"/>
      <c r="FZ609" s="9"/>
      <c r="GA609" s="9"/>
      <c r="GB609" s="9"/>
      <c r="GC609" s="9"/>
      <c r="GD609" s="9"/>
      <c r="GE609" s="9"/>
      <c r="GF609" s="9"/>
      <c r="GG609" s="9"/>
      <c r="GH609" s="9"/>
      <c r="GI609" s="9"/>
      <c r="GJ609" s="9"/>
      <c r="GK609" s="9"/>
    </row>
    <row r="610" spans="7:193" x14ac:dyDescent="0.2">
      <c r="G610" s="8"/>
      <c r="H610" s="8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FF610" s="19"/>
      <c r="FG610" s="19"/>
      <c r="FH610" s="19"/>
      <c r="FI610" s="19"/>
      <c r="FJ610" s="19"/>
      <c r="FK610" s="19"/>
      <c r="FL610" s="19"/>
      <c r="FM610" s="19"/>
      <c r="FN610" s="19"/>
      <c r="FO610" s="19"/>
      <c r="FP610" s="19"/>
      <c r="FQ610" s="19"/>
      <c r="FR610" s="19"/>
      <c r="FS610" s="19"/>
      <c r="FT610" s="19"/>
      <c r="FU610" s="19"/>
      <c r="FV610" s="19"/>
      <c r="FW610" s="19"/>
      <c r="FX610" s="19"/>
      <c r="FY610" s="19"/>
      <c r="FZ610" s="19"/>
      <c r="GA610" s="19"/>
      <c r="GB610" s="19"/>
      <c r="GC610" s="19"/>
      <c r="GD610" s="19"/>
      <c r="GE610" s="19"/>
      <c r="GF610" s="19"/>
      <c r="GG610" s="19"/>
      <c r="GH610" s="19"/>
      <c r="GI610" s="19"/>
      <c r="GJ610" s="19"/>
      <c r="GK610" s="19"/>
    </row>
    <row r="611" spans="7:193" x14ac:dyDescent="0.2">
      <c r="G611" s="8"/>
      <c r="H611" s="8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FF611" s="20"/>
      <c r="FG611" s="20"/>
      <c r="FH611" s="20"/>
      <c r="FI611" s="20"/>
      <c r="FJ611" s="20"/>
      <c r="FK611" s="20"/>
      <c r="FL611" s="20"/>
      <c r="FM611" s="20"/>
      <c r="FN611" s="20"/>
      <c r="FO611" s="20"/>
      <c r="FP611" s="20"/>
      <c r="FQ611" s="20"/>
      <c r="FR611" s="20"/>
      <c r="FS611" s="20"/>
      <c r="FT611" s="20"/>
      <c r="FU611" s="20"/>
      <c r="FV611" s="20"/>
      <c r="FW611" s="20"/>
      <c r="FX611" s="20"/>
      <c r="FY611" s="20"/>
      <c r="FZ611" s="20"/>
      <c r="GA611" s="20"/>
      <c r="GB611" s="20"/>
      <c r="GC611" s="20"/>
      <c r="GD611" s="20"/>
      <c r="GE611" s="20"/>
      <c r="GF611" s="20"/>
      <c r="GG611" s="20"/>
      <c r="GH611" s="20"/>
      <c r="GI611" s="20"/>
      <c r="GJ611" s="20"/>
      <c r="GK611" s="20"/>
    </row>
    <row r="612" spans="7:193" x14ac:dyDescent="0.2">
      <c r="G612" s="8"/>
      <c r="H612" s="8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  <c r="FW612" s="9"/>
      <c r="FX612" s="9"/>
      <c r="FY612" s="9"/>
      <c r="FZ612" s="9"/>
      <c r="GA612" s="9"/>
      <c r="GB612" s="9"/>
      <c r="GC612" s="9"/>
      <c r="GD612" s="9"/>
      <c r="GE612" s="9"/>
      <c r="GF612" s="9"/>
      <c r="GG612" s="9"/>
      <c r="GH612" s="9"/>
      <c r="GI612" s="9"/>
      <c r="GJ612" s="9"/>
      <c r="GK612" s="9"/>
    </row>
    <row r="613" spans="7:193" x14ac:dyDescent="0.2">
      <c r="G613" s="8"/>
      <c r="H613" s="8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  <c r="FW613" s="9"/>
      <c r="FX613" s="9"/>
      <c r="FY613" s="9"/>
      <c r="FZ613" s="9"/>
      <c r="GA613" s="9"/>
      <c r="GB613" s="9"/>
      <c r="GC613" s="9"/>
      <c r="GD613" s="9"/>
      <c r="GE613" s="9"/>
      <c r="GF613" s="9"/>
      <c r="GG613" s="9"/>
      <c r="GH613" s="9"/>
      <c r="GI613" s="9"/>
      <c r="GJ613" s="9"/>
      <c r="GK613" s="9"/>
    </row>
    <row r="614" spans="7:193" x14ac:dyDescent="0.2">
      <c r="G614" s="8"/>
      <c r="H614" s="8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FF614" s="19"/>
      <c r="FG614" s="19"/>
      <c r="FH614" s="19"/>
      <c r="FI614" s="19"/>
      <c r="FJ614" s="19"/>
      <c r="FK614" s="19"/>
      <c r="FL614" s="19"/>
      <c r="FM614" s="19"/>
      <c r="FN614" s="19"/>
      <c r="FO614" s="19"/>
      <c r="FP614" s="19"/>
      <c r="FQ614" s="19"/>
      <c r="FR614" s="19"/>
      <c r="FS614" s="19"/>
      <c r="FT614" s="19"/>
      <c r="FU614" s="19"/>
      <c r="FV614" s="19"/>
      <c r="FW614" s="19"/>
      <c r="FX614" s="19"/>
      <c r="FY614" s="19"/>
      <c r="FZ614" s="19"/>
      <c r="GA614" s="19"/>
      <c r="GB614" s="19"/>
      <c r="GC614" s="19"/>
      <c r="GD614" s="19"/>
      <c r="GE614" s="19"/>
      <c r="GF614" s="19"/>
      <c r="GG614" s="19"/>
      <c r="GH614" s="19"/>
      <c r="GI614" s="19"/>
      <c r="GJ614" s="19"/>
      <c r="GK614" s="19"/>
    </row>
    <row r="615" spans="7:193" x14ac:dyDescent="0.2">
      <c r="G615" s="8"/>
      <c r="H615" s="8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FF615" s="20"/>
      <c r="FG615" s="20"/>
      <c r="FH615" s="20"/>
      <c r="FI615" s="20"/>
      <c r="FJ615" s="20"/>
      <c r="FK615" s="20"/>
      <c r="FL615" s="20"/>
      <c r="FM615" s="20"/>
      <c r="FN615" s="20"/>
      <c r="FO615" s="20"/>
      <c r="FP615" s="20"/>
      <c r="FQ615" s="20"/>
      <c r="FR615" s="20"/>
      <c r="FS615" s="20"/>
      <c r="FT615" s="20"/>
      <c r="FU615" s="20"/>
      <c r="FV615" s="20"/>
      <c r="FW615" s="20"/>
      <c r="FX615" s="20"/>
      <c r="FY615" s="20"/>
      <c r="FZ615" s="20"/>
      <c r="GA615" s="20"/>
      <c r="GB615" s="20"/>
      <c r="GC615" s="20"/>
      <c r="GD615" s="20"/>
      <c r="GE615" s="20"/>
      <c r="GF615" s="20"/>
      <c r="GG615" s="20"/>
      <c r="GH615" s="20"/>
      <c r="GI615" s="20"/>
      <c r="GJ615" s="20"/>
      <c r="GK615" s="20"/>
    </row>
    <row r="616" spans="7:193" x14ac:dyDescent="0.2">
      <c r="G616" s="8"/>
      <c r="H616" s="8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  <c r="FW616" s="9"/>
      <c r="FX616" s="9"/>
      <c r="FY616" s="9"/>
      <c r="FZ616" s="9"/>
      <c r="GA616" s="9"/>
      <c r="GB616" s="9"/>
      <c r="GC616" s="9"/>
      <c r="GD616" s="9"/>
      <c r="GE616" s="9"/>
      <c r="GF616" s="9"/>
      <c r="GG616" s="9"/>
      <c r="GH616" s="9"/>
      <c r="GI616" s="9"/>
      <c r="GJ616" s="9"/>
      <c r="GK616" s="9"/>
    </row>
    <row r="617" spans="7:193" x14ac:dyDescent="0.2">
      <c r="G617" s="8"/>
      <c r="H617" s="8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  <c r="FW617" s="9"/>
      <c r="FX617" s="9"/>
      <c r="FY617" s="9"/>
      <c r="FZ617" s="9"/>
      <c r="GA617" s="9"/>
      <c r="GB617" s="9"/>
      <c r="GC617" s="9"/>
      <c r="GD617" s="9"/>
      <c r="GE617" s="9"/>
      <c r="GF617" s="9"/>
      <c r="GG617" s="9"/>
      <c r="GH617" s="9"/>
      <c r="GI617" s="9"/>
      <c r="GJ617" s="9"/>
      <c r="GK617" s="9"/>
    </row>
    <row r="618" spans="7:193" x14ac:dyDescent="0.2">
      <c r="G618" s="8"/>
      <c r="H618" s="8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FF618" s="19"/>
      <c r="FG618" s="19"/>
      <c r="FH618" s="19"/>
      <c r="FI618" s="19"/>
      <c r="FJ618" s="19"/>
      <c r="FK618" s="19"/>
      <c r="FL618" s="19"/>
      <c r="FM618" s="19"/>
      <c r="FN618" s="19"/>
      <c r="FO618" s="19"/>
      <c r="FP618" s="19"/>
      <c r="FQ618" s="19"/>
      <c r="FR618" s="19"/>
      <c r="FS618" s="19"/>
      <c r="FT618" s="19"/>
      <c r="FU618" s="19"/>
      <c r="FV618" s="19"/>
      <c r="FW618" s="19"/>
      <c r="FX618" s="19"/>
      <c r="FY618" s="19"/>
      <c r="FZ618" s="19"/>
      <c r="GA618" s="19"/>
      <c r="GB618" s="19"/>
      <c r="GC618" s="19"/>
      <c r="GD618" s="19"/>
      <c r="GE618" s="19"/>
      <c r="GF618" s="19"/>
      <c r="GG618" s="19"/>
      <c r="GH618" s="19"/>
      <c r="GI618" s="19"/>
      <c r="GJ618" s="19"/>
      <c r="GK618" s="19"/>
    </row>
    <row r="619" spans="7:193" x14ac:dyDescent="0.2">
      <c r="G619" s="8"/>
      <c r="H619" s="8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FF619" s="20"/>
      <c r="FG619" s="20"/>
      <c r="FH619" s="20"/>
      <c r="FI619" s="20"/>
      <c r="FJ619" s="20"/>
      <c r="FK619" s="20"/>
      <c r="FL619" s="20"/>
      <c r="FM619" s="20"/>
      <c r="FN619" s="20"/>
      <c r="FO619" s="20"/>
      <c r="FP619" s="20"/>
      <c r="FQ619" s="20"/>
      <c r="FR619" s="20"/>
      <c r="FS619" s="20"/>
      <c r="FT619" s="20"/>
      <c r="FU619" s="20"/>
      <c r="FV619" s="20"/>
      <c r="FW619" s="20"/>
      <c r="FX619" s="20"/>
      <c r="FY619" s="20"/>
      <c r="FZ619" s="20"/>
      <c r="GA619" s="20"/>
      <c r="GB619" s="20"/>
      <c r="GC619" s="20"/>
      <c r="GD619" s="20"/>
      <c r="GE619" s="20"/>
      <c r="GF619" s="20"/>
      <c r="GG619" s="20"/>
      <c r="GH619" s="20"/>
      <c r="GI619" s="20"/>
      <c r="GJ619" s="20"/>
      <c r="GK619" s="20"/>
    </row>
    <row r="620" spans="7:193" x14ac:dyDescent="0.2">
      <c r="G620" s="8"/>
      <c r="H620" s="8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  <c r="FW620" s="9"/>
      <c r="FX620" s="9"/>
      <c r="FY620" s="9"/>
      <c r="FZ620" s="9"/>
      <c r="GA620" s="9"/>
      <c r="GB620" s="9"/>
      <c r="GC620" s="9"/>
      <c r="GD620" s="9"/>
      <c r="GE620" s="9"/>
      <c r="GF620" s="9"/>
      <c r="GG620" s="9"/>
      <c r="GH620" s="9"/>
      <c r="GI620" s="9"/>
      <c r="GJ620" s="9"/>
      <c r="GK620" s="9"/>
    </row>
    <row r="621" spans="7:193" x14ac:dyDescent="0.2">
      <c r="G621" s="8"/>
      <c r="H621" s="8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  <c r="FW621" s="9"/>
      <c r="FX621" s="9"/>
      <c r="FY621" s="9"/>
      <c r="FZ621" s="9"/>
      <c r="GA621" s="9"/>
      <c r="GB621" s="9"/>
      <c r="GC621" s="9"/>
      <c r="GD621" s="9"/>
      <c r="GE621" s="9"/>
      <c r="GF621" s="9"/>
      <c r="GG621" s="9"/>
      <c r="GH621" s="9"/>
      <c r="GI621" s="9"/>
      <c r="GJ621" s="9"/>
      <c r="GK621" s="9"/>
    </row>
    <row r="622" spans="7:193" x14ac:dyDescent="0.2">
      <c r="G622" s="8"/>
      <c r="H622" s="8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FF622" s="19"/>
      <c r="FG622" s="19"/>
      <c r="FH622" s="19"/>
      <c r="FI622" s="19"/>
      <c r="FJ622" s="19"/>
      <c r="FK622" s="19"/>
      <c r="FL622" s="19"/>
      <c r="FM622" s="19"/>
      <c r="FN622" s="19"/>
      <c r="FO622" s="19"/>
      <c r="FP622" s="19"/>
      <c r="FQ622" s="19"/>
      <c r="FR622" s="19"/>
      <c r="FS622" s="19"/>
      <c r="FT622" s="19"/>
      <c r="FU622" s="19"/>
      <c r="FV622" s="19"/>
      <c r="FW622" s="19"/>
      <c r="FX622" s="19"/>
      <c r="FY622" s="19"/>
      <c r="FZ622" s="19"/>
      <c r="GA622" s="19"/>
      <c r="GB622" s="19"/>
      <c r="GC622" s="19"/>
      <c r="GD622" s="19"/>
      <c r="GE622" s="19"/>
      <c r="GF622" s="19"/>
      <c r="GG622" s="19"/>
      <c r="GH622" s="19"/>
      <c r="GI622" s="19"/>
      <c r="GJ622" s="19"/>
      <c r="GK622" s="19"/>
    </row>
    <row r="623" spans="7:193" x14ac:dyDescent="0.2">
      <c r="G623" s="8"/>
      <c r="H623" s="8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FF623" s="20"/>
      <c r="FG623" s="20"/>
      <c r="FH623" s="20"/>
      <c r="FI623" s="20"/>
      <c r="FJ623" s="20"/>
      <c r="FK623" s="20"/>
      <c r="FL623" s="20"/>
      <c r="FM623" s="20"/>
      <c r="FN623" s="20"/>
      <c r="FO623" s="20"/>
      <c r="FP623" s="20"/>
      <c r="FQ623" s="20"/>
      <c r="FR623" s="20"/>
      <c r="FS623" s="20"/>
      <c r="FT623" s="20"/>
      <c r="FU623" s="20"/>
      <c r="FV623" s="20"/>
      <c r="FW623" s="20"/>
      <c r="FX623" s="20"/>
      <c r="FY623" s="20"/>
      <c r="FZ623" s="20"/>
      <c r="GA623" s="20"/>
      <c r="GB623" s="20"/>
      <c r="GC623" s="20"/>
      <c r="GD623" s="20"/>
      <c r="GE623" s="20"/>
      <c r="GF623" s="20"/>
      <c r="GG623" s="20"/>
      <c r="GH623" s="20"/>
      <c r="GI623" s="20"/>
      <c r="GJ623" s="20"/>
      <c r="GK623" s="20"/>
    </row>
    <row r="624" spans="7:193" x14ac:dyDescent="0.2">
      <c r="G624" s="8"/>
      <c r="H624" s="8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  <c r="FW624" s="9"/>
      <c r="FX624" s="9"/>
      <c r="FY624" s="9"/>
      <c r="FZ624" s="9"/>
      <c r="GA624" s="9"/>
      <c r="GB624" s="9"/>
      <c r="GC624" s="9"/>
      <c r="GD624" s="9"/>
      <c r="GE624" s="9"/>
      <c r="GF624" s="9"/>
      <c r="GG624" s="9"/>
      <c r="GH624" s="9"/>
      <c r="GI624" s="9"/>
      <c r="GJ624" s="9"/>
      <c r="GK624" s="9"/>
    </row>
    <row r="625" spans="7:193" x14ac:dyDescent="0.2">
      <c r="G625" s="8"/>
      <c r="H625" s="8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  <c r="FW625" s="9"/>
      <c r="FX625" s="9"/>
      <c r="FY625" s="9"/>
      <c r="FZ625" s="9"/>
      <c r="GA625" s="9"/>
      <c r="GB625" s="9"/>
      <c r="GC625" s="9"/>
      <c r="GD625" s="9"/>
      <c r="GE625" s="9"/>
      <c r="GF625" s="9"/>
      <c r="GG625" s="9"/>
      <c r="GH625" s="9"/>
      <c r="GI625" s="9"/>
      <c r="GJ625" s="9"/>
      <c r="GK625" s="9"/>
    </row>
    <row r="626" spans="7:193" x14ac:dyDescent="0.2">
      <c r="G626" s="8"/>
      <c r="H626" s="8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FF626" s="19"/>
      <c r="FG626" s="19"/>
      <c r="FH626" s="19"/>
      <c r="FI626" s="19"/>
      <c r="FJ626" s="19"/>
      <c r="FK626" s="19"/>
      <c r="FL626" s="19"/>
      <c r="FM626" s="19"/>
      <c r="FN626" s="19"/>
      <c r="FO626" s="19"/>
      <c r="FP626" s="19"/>
      <c r="FQ626" s="19"/>
      <c r="FR626" s="19"/>
      <c r="FS626" s="19"/>
      <c r="FT626" s="19"/>
      <c r="FU626" s="19"/>
      <c r="FV626" s="19"/>
      <c r="FW626" s="19"/>
      <c r="FX626" s="19"/>
      <c r="FY626" s="19"/>
      <c r="FZ626" s="19"/>
      <c r="GA626" s="19"/>
      <c r="GB626" s="19"/>
      <c r="GC626" s="19"/>
      <c r="GD626" s="19"/>
      <c r="GE626" s="19"/>
      <c r="GF626" s="19"/>
      <c r="GG626" s="19"/>
      <c r="GH626" s="19"/>
      <c r="GI626" s="19"/>
      <c r="GJ626" s="19"/>
      <c r="GK626" s="19"/>
    </row>
    <row r="627" spans="7:193" x14ac:dyDescent="0.2">
      <c r="G627" s="8"/>
      <c r="H627" s="8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FF627" s="20"/>
      <c r="FG627" s="20"/>
      <c r="FH627" s="20"/>
      <c r="FI627" s="20"/>
      <c r="FJ627" s="20"/>
      <c r="FK627" s="20"/>
      <c r="FL627" s="20"/>
      <c r="FM627" s="20"/>
      <c r="FN627" s="20"/>
      <c r="FO627" s="20"/>
      <c r="FP627" s="20"/>
      <c r="FQ627" s="20"/>
      <c r="FR627" s="20"/>
      <c r="FS627" s="20"/>
      <c r="FT627" s="20"/>
      <c r="FU627" s="20"/>
      <c r="FV627" s="20"/>
      <c r="FW627" s="20"/>
      <c r="FX627" s="20"/>
      <c r="FY627" s="20"/>
      <c r="FZ627" s="20"/>
      <c r="GA627" s="20"/>
      <c r="GB627" s="20"/>
      <c r="GC627" s="20"/>
      <c r="GD627" s="20"/>
      <c r="GE627" s="20"/>
      <c r="GF627" s="20"/>
      <c r="GG627" s="20"/>
      <c r="GH627" s="20"/>
      <c r="GI627" s="20"/>
      <c r="GJ627" s="20"/>
      <c r="GK627" s="20"/>
    </row>
    <row r="628" spans="7:193" x14ac:dyDescent="0.2">
      <c r="G628" s="8"/>
      <c r="H628" s="8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  <c r="FW628" s="9"/>
      <c r="FX628" s="9"/>
      <c r="FY628" s="9"/>
      <c r="FZ628" s="9"/>
      <c r="GA628" s="9"/>
      <c r="GB628" s="9"/>
      <c r="GC628" s="9"/>
      <c r="GD628" s="9"/>
      <c r="GE628" s="9"/>
      <c r="GF628" s="9"/>
      <c r="GG628" s="9"/>
      <c r="GH628" s="9"/>
      <c r="GI628" s="9"/>
      <c r="GJ628" s="9"/>
      <c r="GK628" s="9"/>
    </row>
    <row r="629" spans="7:193" x14ac:dyDescent="0.2">
      <c r="G629" s="8"/>
      <c r="H629" s="8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  <c r="FW629" s="9"/>
      <c r="FX629" s="9"/>
      <c r="FY629" s="9"/>
      <c r="FZ629" s="9"/>
      <c r="GA629" s="9"/>
      <c r="GB629" s="9"/>
      <c r="GC629" s="9"/>
      <c r="GD629" s="9"/>
      <c r="GE629" s="9"/>
      <c r="GF629" s="9"/>
      <c r="GG629" s="9"/>
      <c r="GH629" s="9"/>
      <c r="GI629" s="9"/>
      <c r="GJ629" s="9"/>
      <c r="GK629" s="9"/>
    </row>
    <row r="630" spans="7:193" x14ac:dyDescent="0.2">
      <c r="G630" s="8"/>
      <c r="H630" s="8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FF630" s="19"/>
      <c r="FG630" s="19"/>
      <c r="FH630" s="19"/>
      <c r="FI630" s="19"/>
      <c r="FJ630" s="19"/>
      <c r="FK630" s="19"/>
      <c r="FL630" s="19"/>
      <c r="FM630" s="19"/>
      <c r="FN630" s="19"/>
      <c r="FO630" s="19"/>
      <c r="FP630" s="19"/>
      <c r="FQ630" s="19"/>
      <c r="FR630" s="19"/>
      <c r="FS630" s="19"/>
      <c r="FT630" s="19"/>
      <c r="FU630" s="19"/>
      <c r="FV630" s="19"/>
      <c r="FW630" s="19"/>
      <c r="FX630" s="19"/>
      <c r="FY630" s="19"/>
      <c r="FZ630" s="19"/>
      <c r="GA630" s="19"/>
      <c r="GB630" s="19"/>
      <c r="GC630" s="19"/>
      <c r="GD630" s="19"/>
      <c r="GE630" s="19"/>
      <c r="GF630" s="19"/>
      <c r="GG630" s="19"/>
      <c r="GH630" s="19"/>
      <c r="GI630" s="19"/>
      <c r="GJ630" s="19"/>
      <c r="GK630" s="19"/>
    </row>
    <row r="631" spans="7:193" x14ac:dyDescent="0.2">
      <c r="G631" s="8"/>
      <c r="H631" s="8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FF631" s="20"/>
      <c r="FG631" s="20"/>
      <c r="FH631" s="20"/>
      <c r="FI631" s="20"/>
      <c r="FJ631" s="20"/>
      <c r="FK631" s="20"/>
      <c r="FL631" s="20"/>
      <c r="FM631" s="20"/>
      <c r="FN631" s="20"/>
      <c r="FO631" s="20"/>
      <c r="FP631" s="20"/>
      <c r="FQ631" s="20"/>
      <c r="FR631" s="20"/>
      <c r="FS631" s="20"/>
      <c r="FT631" s="20"/>
      <c r="FU631" s="20"/>
      <c r="FV631" s="20"/>
      <c r="FW631" s="20"/>
      <c r="FX631" s="20"/>
      <c r="FY631" s="20"/>
      <c r="FZ631" s="20"/>
      <c r="GA631" s="20"/>
      <c r="GB631" s="20"/>
      <c r="GC631" s="20"/>
      <c r="GD631" s="20"/>
      <c r="GE631" s="20"/>
      <c r="GF631" s="20"/>
      <c r="GG631" s="20"/>
      <c r="GH631" s="20"/>
      <c r="GI631" s="20"/>
      <c r="GJ631" s="20"/>
      <c r="GK631" s="20"/>
    </row>
    <row r="632" spans="7:193" x14ac:dyDescent="0.2">
      <c r="G632" s="8"/>
      <c r="H632" s="8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  <c r="FW632" s="9"/>
      <c r="FX632" s="9"/>
      <c r="FY632" s="9"/>
      <c r="FZ632" s="9"/>
      <c r="GA632" s="9"/>
      <c r="GB632" s="9"/>
      <c r="GC632" s="9"/>
      <c r="GD632" s="9"/>
      <c r="GE632" s="9"/>
      <c r="GF632" s="9"/>
      <c r="GG632" s="9"/>
      <c r="GH632" s="9"/>
      <c r="GI632" s="9"/>
      <c r="GJ632" s="9"/>
      <c r="GK632" s="9"/>
    </row>
    <row r="633" spans="7:193" x14ac:dyDescent="0.2">
      <c r="G633" s="8"/>
      <c r="H633" s="8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  <c r="FW633" s="9"/>
      <c r="FX633" s="9"/>
      <c r="FY633" s="9"/>
      <c r="FZ633" s="9"/>
      <c r="GA633" s="9"/>
      <c r="GB633" s="9"/>
      <c r="GC633" s="9"/>
      <c r="GD633" s="9"/>
      <c r="GE633" s="9"/>
      <c r="GF633" s="9"/>
      <c r="GG633" s="9"/>
      <c r="GH633" s="9"/>
      <c r="GI633" s="9"/>
      <c r="GJ633" s="9"/>
      <c r="GK633" s="9"/>
    </row>
    <row r="634" spans="7:193" x14ac:dyDescent="0.2">
      <c r="G634" s="8"/>
      <c r="H634" s="8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FF634" s="19"/>
      <c r="FG634" s="19"/>
      <c r="FH634" s="19"/>
      <c r="FI634" s="19"/>
      <c r="FJ634" s="19"/>
      <c r="FK634" s="19"/>
      <c r="FL634" s="19"/>
      <c r="FM634" s="19"/>
      <c r="FN634" s="19"/>
      <c r="FO634" s="19"/>
      <c r="FP634" s="19"/>
      <c r="FQ634" s="19"/>
      <c r="FR634" s="19"/>
      <c r="FS634" s="19"/>
      <c r="FT634" s="19"/>
      <c r="FU634" s="19"/>
      <c r="FV634" s="19"/>
      <c r="FW634" s="19"/>
      <c r="FX634" s="19"/>
      <c r="FY634" s="19"/>
      <c r="FZ634" s="19"/>
      <c r="GA634" s="19"/>
      <c r="GB634" s="19"/>
      <c r="GC634" s="19"/>
      <c r="GD634" s="19"/>
      <c r="GE634" s="19"/>
      <c r="GF634" s="19"/>
      <c r="GG634" s="19"/>
      <c r="GH634" s="19"/>
      <c r="GI634" s="19"/>
      <c r="GJ634" s="19"/>
      <c r="GK634" s="19"/>
    </row>
    <row r="635" spans="7:193" x14ac:dyDescent="0.2">
      <c r="G635" s="8"/>
      <c r="H635" s="8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FF635" s="20"/>
      <c r="FG635" s="20"/>
      <c r="FH635" s="20"/>
      <c r="FI635" s="20"/>
      <c r="FJ635" s="20"/>
      <c r="FK635" s="20"/>
      <c r="FL635" s="20"/>
      <c r="FM635" s="20"/>
      <c r="FN635" s="20"/>
      <c r="FO635" s="20"/>
      <c r="FP635" s="20"/>
      <c r="FQ635" s="20"/>
      <c r="FR635" s="20"/>
      <c r="FS635" s="20"/>
      <c r="FT635" s="20"/>
      <c r="FU635" s="20"/>
      <c r="FV635" s="20"/>
      <c r="FW635" s="20"/>
      <c r="FX635" s="20"/>
      <c r="FY635" s="20"/>
      <c r="FZ635" s="20"/>
      <c r="GA635" s="20"/>
      <c r="GB635" s="20"/>
      <c r="GC635" s="20"/>
      <c r="GD635" s="20"/>
      <c r="GE635" s="20"/>
      <c r="GF635" s="20"/>
      <c r="GG635" s="20"/>
      <c r="GH635" s="20"/>
      <c r="GI635" s="20"/>
      <c r="GJ635" s="20"/>
      <c r="GK635" s="20"/>
    </row>
    <row r="636" spans="7:193" x14ac:dyDescent="0.2">
      <c r="G636" s="8"/>
      <c r="H636" s="8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  <c r="FW636" s="9"/>
      <c r="FX636" s="9"/>
      <c r="FY636" s="9"/>
      <c r="FZ636" s="9"/>
      <c r="GA636" s="9"/>
      <c r="GB636" s="9"/>
      <c r="GC636" s="9"/>
      <c r="GD636" s="9"/>
      <c r="GE636" s="9"/>
      <c r="GF636" s="9"/>
      <c r="GG636" s="9"/>
      <c r="GH636" s="9"/>
      <c r="GI636" s="9"/>
      <c r="GJ636" s="9"/>
      <c r="GK636" s="9"/>
    </row>
    <row r="637" spans="7:193" x14ac:dyDescent="0.2">
      <c r="G637" s="8"/>
      <c r="H637" s="8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  <c r="FW637" s="9"/>
      <c r="FX637" s="9"/>
      <c r="FY637" s="9"/>
      <c r="FZ637" s="9"/>
      <c r="GA637" s="9"/>
      <c r="GB637" s="9"/>
      <c r="GC637" s="9"/>
      <c r="GD637" s="9"/>
      <c r="GE637" s="9"/>
      <c r="GF637" s="9"/>
      <c r="GG637" s="9"/>
      <c r="GH637" s="9"/>
      <c r="GI637" s="9"/>
      <c r="GJ637" s="9"/>
      <c r="GK637" s="9"/>
    </row>
    <row r="638" spans="7:193" x14ac:dyDescent="0.2">
      <c r="G638" s="8"/>
      <c r="H638" s="8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FF638" s="19"/>
      <c r="FG638" s="19"/>
      <c r="FH638" s="19"/>
      <c r="FI638" s="19"/>
      <c r="FJ638" s="19"/>
      <c r="FK638" s="19"/>
      <c r="FL638" s="19"/>
      <c r="FM638" s="19"/>
      <c r="FN638" s="19"/>
      <c r="FO638" s="19"/>
      <c r="FP638" s="19"/>
      <c r="FQ638" s="19"/>
      <c r="FR638" s="19"/>
      <c r="FS638" s="19"/>
      <c r="FT638" s="19"/>
      <c r="FU638" s="19"/>
      <c r="FV638" s="19"/>
      <c r="FW638" s="19"/>
      <c r="FX638" s="19"/>
      <c r="FY638" s="19"/>
      <c r="FZ638" s="19"/>
      <c r="GA638" s="19"/>
      <c r="GB638" s="19"/>
      <c r="GC638" s="19"/>
      <c r="GD638" s="19"/>
      <c r="GE638" s="19"/>
      <c r="GF638" s="19"/>
      <c r="GG638" s="19"/>
      <c r="GH638" s="19"/>
      <c r="GI638" s="19"/>
      <c r="GJ638" s="19"/>
      <c r="GK638" s="19"/>
    </row>
    <row r="639" spans="7:193" x14ac:dyDescent="0.2">
      <c r="G639" s="8"/>
      <c r="H639" s="8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FF639" s="20"/>
      <c r="FG639" s="20"/>
      <c r="FH639" s="20"/>
      <c r="FI639" s="20"/>
      <c r="FJ639" s="20"/>
      <c r="FK639" s="20"/>
      <c r="FL639" s="20"/>
      <c r="FM639" s="20"/>
      <c r="FN639" s="20"/>
      <c r="FO639" s="20"/>
      <c r="FP639" s="20"/>
      <c r="FQ639" s="20"/>
      <c r="FR639" s="20"/>
      <c r="FS639" s="20"/>
      <c r="FT639" s="20"/>
      <c r="FU639" s="20"/>
      <c r="FV639" s="20"/>
      <c r="FW639" s="20"/>
      <c r="FX639" s="20"/>
      <c r="FY639" s="20"/>
      <c r="FZ639" s="20"/>
      <c r="GA639" s="20"/>
      <c r="GB639" s="20"/>
      <c r="GC639" s="20"/>
      <c r="GD639" s="20"/>
      <c r="GE639" s="20"/>
      <c r="GF639" s="20"/>
      <c r="GG639" s="20"/>
      <c r="GH639" s="20"/>
      <c r="GI639" s="20"/>
      <c r="GJ639" s="20"/>
      <c r="GK639" s="20"/>
    </row>
    <row r="640" spans="7:193" x14ac:dyDescent="0.2">
      <c r="G640" s="8"/>
      <c r="H640" s="8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  <c r="FW640" s="9"/>
      <c r="FX640" s="9"/>
      <c r="FY640" s="9"/>
      <c r="FZ640" s="9"/>
      <c r="GA640" s="9"/>
      <c r="GB640" s="9"/>
      <c r="GC640" s="9"/>
      <c r="GD640" s="9"/>
      <c r="GE640" s="9"/>
      <c r="GF640" s="9"/>
      <c r="GG640" s="9"/>
      <c r="GH640" s="9"/>
      <c r="GI640" s="9"/>
      <c r="GJ640" s="9"/>
      <c r="GK640" s="9"/>
    </row>
    <row r="641" spans="7:193" x14ac:dyDescent="0.2">
      <c r="G641" s="8"/>
      <c r="H641" s="8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  <c r="FW641" s="9"/>
      <c r="FX641" s="9"/>
      <c r="FY641" s="9"/>
      <c r="FZ641" s="9"/>
      <c r="GA641" s="9"/>
      <c r="GB641" s="9"/>
      <c r="GC641" s="9"/>
      <c r="GD641" s="9"/>
      <c r="GE641" s="9"/>
      <c r="GF641" s="9"/>
      <c r="GG641" s="9"/>
      <c r="GH641" s="9"/>
      <c r="GI641" s="9"/>
      <c r="GJ641" s="9"/>
      <c r="GK641" s="9"/>
    </row>
    <row r="642" spans="7:193" x14ac:dyDescent="0.2">
      <c r="G642" s="8"/>
      <c r="H642" s="8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FF642" s="19"/>
      <c r="FG642" s="19"/>
      <c r="FH642" s="19"/>
      <c r="FI642" s="19"/>
      <c r="FJ642" s="19"/>
      <c r="FK642" s="19"/>
      <c r="FL642" s="19"/>
      <c r="FM642" s="19"/>
      <c r="FN642" s="19"/>
      <c r="FO642" s="19"/>
      <c r="FP642" s="19"/>
      <c r="FQ642" s="19"/>
      <c r="FR642" s="19"/>
      <c r="FS642" s="19"/>
      <c r="FT642" s="19"/>
      <c r="FU642" s="19"/>
      <c r="FV642" s="19"/>
      <c r="FW642" s="19"/>
      <c r="FX642" s="19"/>
      <c r="FY642" s="19"/>
      <c r="FZ642" s="19"/>
      <c r="GA642" s="19"/>
      <c r="GB642" s="19"/>
      <c r="GC642" s="19"/>
      <c r="GD642" s="19"/>
      <c r="GE642" s="19"/>
      <c r="GF642" s="19"/>
      <c r="GG642" s="19"/>
      <c r="GH642" s="19"/>
      <c r="GI642" s="19"/>
      <c r="GJ642" s="19"/>
      <c r="GK642" s="19"/>
    </row>
    <row r="643" spans="7:193" x14ac:dyDescent="0.2">
      <c r="G643" s="8"/>
      <c r="H643" s="8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FF643" s="20"/>
      <c r="FG643" s="20"/>
      <c r="FH643" s="20"/>
      <c r="FI643" s="20"/>
      <c r="FJ643" s="20"/>
      <c r="FK643" s="20"/>
      <c r="FL643" s="20"/>
      <c r="FM643" s="20"/>
      <c r="FN643" s="20"/>
      <c r="FO643" s="20"/>
      <c r="FP643" s="20"/>
      <c r="FQ643" s="20"/>
      <c r="FR643" s="20"/>
      <c r="FS643" s="20"/>
      <c r="FT643" s="20"/>
      <c r="FU643" s="20"/>
      <c r="FV643" s="20"/>
      <c r="FW643" s="20"/>
      <c r="FX643" s="20"/>
      <c r="FY643" s="20"/>
      <c r="FZ643" s="20"/>
      <c r="GA643" s="20"/>
      <c r="GB643" s="20"/>
      <c r="GC643" s="20"/>
      <c r="GD643" s="20"/>
      <c r="GE643" s="20"/>
      <c r="GF643" s="20"/>
      <c r="GG643" s="20"/>
      <c r="GH643" s="20"/>
      <c r="GI643" s="20"/>
      <c r="GJ643" s="20"/>
      <c r="GK643" s="20"/>
    </row>
    <row r="644" spans="7:193" x14ac:dyDescent="0.2">
      <c r="G644" s="8"/>
      <c r="H644" s="8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  <c r="FW644" s="9"/>
      <c r="FX644" s="9"/>
      <c r="FY644" s="9"/>
      <c r="FZ644" s="9"/>
      <c r="GA644" s="9"/>
      <c r="GB644" s="9"/>
      <c r="GC644" s="9"/>
      <c r="GD644" s="9"/>
      <c r="GE644" s="9"/>
      <c r="GF644" s="9"/>
      <c r="GG644" s="9"/>
      <c r="GH644" s="9"/>
      <c r="GI644" s="9"/>
      <c r="GJ644" s="9"/>
      <c r="GK644" s="9"/>
    </row>
    <row r="645" spans="7:193" x14ac:dyDescent="0.2">
      <c r="G645" s="8"/>
      <c r="H645" s="8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  <c r="FW645" s="9"/>
      <c r="FX645" s="9"/>
      <c r="FY645" s="9"/>
      <c r="FZ645" s="9"/>
      <c r="GA645" s="9"/>
      <c r="GB645" s="9"/>
      <c r="GC645" s="9"/>
      <c r="GD645" s="9"/>
      <c r="GE645" s="9"/>
      <c r="GF645" s="9"/>
      <c r="GG645" s="9"/>
      <c r="GH645" s="9"/>
      <c r="GI645" s="9"/>
      <c r="GJ645" s="9"/>
      <c r="GK645" s="9"/>
    </row>
    <row r="646" spans="7:193" x14ac:dyDescent="0.2">
      <c r="G646" s="8"/>
      <c r="H646" s="8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FF646" s="19"/>
      <c r="FG646" s="19"/>
      <c r="FH646" s="19"/>
      <c r="FI646" s="19"/>
      <c r="FJ646" s="19"/>
      <c r="FK646" s="19"/>
      <c r="FL646" s="19"/>
      <c r="FM646" s="19"/>
      <c r="FN646" s="19"/>
      <c r="FO646" s="19"/>
      <c r="FP646" s="19"/>
      <c r="FQ646" s="19"/>
      <c r="FR646" s="19"/>
      <c r="FS646" s="19"/>
      <c r="FT646" s="19"/>
      <c r="FU646" s="19"/>
      <c r="FV646" s="19"/>
      <c r="FW646" s="19"/>
      <c r="FX646" s="19"/>
      <c r="FY646" s="19"/>
      <c r="FZ646" s="19"/>
      <c r="GA646" s="19"/>
      <c r="GB646" s="19"/>
      <c r="GC646" s="19"/>
      <c r="GD646" s="19"/>
      <c r="GE646" s="19"/>
      <c r="GF646" s="19"/>
      <c r="GG646" s="19"/>
      <c r="GH646" s="19"/>
      <c r="GI646" s="19"/>
      <c r="GJ646" s="19"/>
      <c r="GK646" s="19"/>
    </row>
    <row r="647" spans="7:193" x14ac:dyDescent="0.2">
      <c r="G647" s="8"/>
      <c r="H647" s="8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FF647" s="20"/>
      <c r="FG647" s="20"/>
      <c r="FH647" s="20"/>
      <c r="FI647" s="20"/>
      <c r="FJ647" s="20"/>
      <c r="FK647" s="20"/>
      <c r="FL647" s="20"/>
      <c r="FM647" s="20"/>
      <c r="FN647" s="20"/>
      <c r="FO647" s="20"/>
      <c r="FP647" s="20"/>
      <c r="FQ647" s="20"/>
      <c r="FR647" s="20"/>
      <c r="FS647" s="20"/>
      <c r="FT647" s="20"/>
      <c r="FU647" s="20"/>
      <c r="FV647" s="20"/>
      <c r="FW647" s="20"/>
      <c r="FX647" s="20"/>
      <c r="FY647" s="20"/>
      <c r="FZ647" s="20"/>
      <c r="GA647" s="20"/>
      <c r="GB647" s="20"/>
      <c r="GC647" s="20"/>
      <c r="GD647" s="20"/>
      <c r="GE647" s="20"/>
      <c r="GF647" s="20"/>
      <c r="GG647" s="20"/>
      <c r="GH647" s="20"/>
      <c r="GI647" s="20"/>
      <c r="GJ647" s="20"/>
      <c r="GK647" s="20"/>
    </row>
    <row r="648" spans="7:193" x14ac:dyDescent="0.2">
      <c r="G648" s="8"/>
      <c r="H648" s="8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  <c r="FW648" s="9"/>
      <c r="FX648" s="9"/>
      <c r="FY648" s="9"/>
      <c r="FZ648" s="9"/>
      <c r="GA648" s="9"/>
      <c r="GB648" s="9"/>
      <c r="GC648" s="9"/>
      <c r="GD648" s="9"/>
      <c r="GE648" s="9"/>
      <c r="GF648" s="9"/>
      <c r="GG648" s="9"/>
      <c r="GH648" s="9"/>
      <c r="GI648" s="9"/>
      <c r="GJ648" s="9"/>
      <c r="GK648" s="9"/>
    </row>
    <row r="649" spans="7:193" x14ac:dyDescent="0.2">
      <c r="G649" s="8"/>
      <c r="H649" s="8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  <c r="FW649" s="9"/>
      <c r="FX649" s="9"/>
      <c r="FY649" s="9"/>
      <c r="FZ649" s="9"/>
      <c r="GA649" s="9"/>
      <c r="GB649" s="9"/>
      <c r="GC649" s="9"/>
      <c r="GD649" s="9"/>
      <c r="GE649" s="9"/>
      <c r="GF649" s="9"/>
      <c r="GG649" s="9"/>
      <c r="GH649" s="9"/>
      <c r="GI649" s="9"/>
      <c r="GJ649" s="9"/>
      <c r="GK649" s="9"/>
    </row>
    <row r="650" spans="7:193" x14ac:dyDescent="0.2">
      <c r="G650" s="8"/>
      <c r="H650" s="8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FF650" s="19"/>
      <c r="FG650" s="19"/>
      <c r="FH650" s="19"/>
      <c r="FI650" s="19"/>
      <c r="FJ650" s="19"/>
      <c r="FK650" s="19"/>
      <c r="FL650" s="19"/>
      <c r="FM650" s="19"/>
      <c r="FN650" s="19"/>
      <c r="FO650" s="19"/>
      <c r="FP650" s="19"/>
      <c r="FQ650" s="19"/>
      <c r="FR650" s="19"/>
      <c r="FS650" s="19"/>
      <c r="FT650" s="19"/>
      <c r="FU650" s="19"/>
      <c r="FV650" s="19"/>
      <c r="FW650" s="19"/>
      <c r="FX650" s="19"/>
      <c r="FY650" s="19"/>
      <c r="FZ650" s="19"/>
      <c r="GA650" s="19"/>
      <c r="GB650" s="19"/>
      <c r="GC650" s="19"/>
      <c r="GD650" s="19"/>
      <c r="GE650" s="19"/>
      <c r="GF650" s="19"/>
      <c r="GG650" s="19"/>
      <c r="GH650" s="19"/>
      <c r="GI650" s="19"/>
      <c r="GJ650" s="19"/>
      <c r="GK650" s="19"/>
    </row>
    <row r="651" spans="7:193" x14ac:dyDescent="0.2">
      <c r="G651" s="8"/>
      <c r="H651" s="8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FF651" s="20"/>
      <c r="FG651" s="20"/>
      <c r="FH651" s="20"/>
      <c r="FI651" s="20"/>
      <c r="FJ651" s="20"/>
      <c r="FK651" s="20"/>
      <c r="FL651" s="20"/>
      <c r="FM651" s="20"/>
      <c r="FN651" s="20"/>
      <c r="FO651" s="20"/>
      <c r="FP651" s="20"/>
      <c r="FQ651" s="20"/>
      <c r="FR651" s="20"/>
      <c r="FS651" s="20"/>
      <c r="FT651" s="20"/>
      <c r="FU651" s="20"/>
      <c r="FV651" s="20"/>
      <c r="FW651" s="20"/>
      <c r="FX651" s="20"/>
      <c r="FY651" s="20"/>
      <c r="FZ651" s="20"/>
      <c r="GA651" s="20"/>
      <c r="GB651" s="20"/>
      <c r="GC651" s="20"/>
      <c r="GD651" s="20"/>
      <c r="GE651" s="20"/>
      <c r="GF651" s="20"/>
      <c r="GG651" s="20"/>
      <c r="GH651" s="20"/>
      <c r="GI651" s="20"/>
      <c r="GJ651" s="20"/>
      <c r="GK651" s="20"/>
    </row>
    <row r="652" spans="7:193" x14ac:dyDescent="0.2">
      <c r="G652" s="8"/>
      <c r="H652" s="8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  <c r="FW652" s="9"/>
      <c r="FX652" s="9"/>
      <c r="FY652" s="9"/>
      <c r="FZ652" s="9"/>
      <c r="GA652" s="9"/>
      <c r="GB652" s="9"/>
      <c r="GC652" s="9"/>
      <c r="GD652" s="9"/>
      <c r="GE652" s="9"/>
      <c r="GF652" s="9"/>
      <c r="GG652" s="9"/>
      <c r="GH652" s="9"/>
      <c r="GI652" s="9"/>
      <c r="GJ652" s="9"/>
      <c r="GK652" s="9"/>
    </row>
    <row r="653" spans="7:193" x14ac:dyDescent="0.2">
      <c r="G653" s="8"/>
      <c r="H653" s="8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  <c r="FW653" s="9"/>
      <c r="FX653" s="9"/>
      <c r="FY653" s="9"/>
      <c r="FZ653" s="9"/>
      <c r="GA653" s="9"/>
      <c r="GB653" s="9"/>
      <c r="GC653" s="9"/>
      <c r="GD653" s="9"/>
      <c r="GE653" s="9"/>
      <c r="GF653" s="9"/>
      <c r="GG653" s="9"/>
      <c r="GH653" s="9"/>
      <c r="GI653" s="9"/>
      <c r="GJ653" s="9"/>
      <c r="GK653" s="9"/>
    </row>
    <row r="654" spans="7:193" x14ac:dyDescent="0.2">
      <c r="G654" s="8"/>
      <c r="H654" s="8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FF654" s="19"/>
      <c r="FG654" s="19"/>
      <c r="FH654" s="19"/>
      <c r="FI654" s="19"/>
      <c r="FJ654" s="19"/>
      <c r="FK654" s="19"/>
      <c r="FL654" s="19"/>
      <c r="FM654" s="19"/>
      <c r="FN654" s="19"/>
      <c r="FO654" s="19"/>
      <c r="FP654" s="19"/>
      <c r="FQ654" s="19"/>
      <c r="FR654" s="19"/>
      <c r="FS654" s="19"/>
      <c r="FT654" s="19"/>
      <c r="FU654" s="19"/>
      <c r="FV654" s="19"/>
      <c r="FW654" s="19"/>
      <c r="FX654" s="19"/>
      <c r="FY654" s="19"/>
      <c r="FZ654" s="19"/>
      <c r="GA654" s="19"/>
      <c r="GB654" s="19"/>
      <c r="GC654" s="19"/>
      <c r="GD654" s="19"/>
      <c r="GE654" s="19"/>
      <c r="GF654" s="19"/>
      <c r="GG654" s="19"/>
      <c r="GH654" s="19"/>
      <c r="GI654" s="19"/>
      <c r="GJ654" s="19"/>
      <c r="GK654" s="19"/>
    </row>
    <row r="655" spans="7:193" x14ac:dyDescent="0.2">
      <c r="G655" s="8"/>
      <c r="H655" s="8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FF655" s="20"/>
      <c r="FG655" s="20"/>
      <c r="FH655" s="20"/>
      <c r="FI655" s="20"/>
      <c r="FJ655" s="20"/>
      <c r="FK655" s="20"/>
      <c r="FL655" s="20"/>
      <c r="FM655" s="20"/>
      <c r="FN655" s="20"/>
      <c r="FO655" s="20"/>
      <c r="FP655" s="20"/>
      <c r="FQ655" s="20"/>
      <c r="FR655" s="20"/>
      <c r="FS655" s="20"/>
      <c r="FT655" s="20"/>
      <c r="FU655" s="20"/>
      <c r="FV655" s="20"/>
      <c r="FW655" s="20"/>
      <c r="FX655" s="20"/>
      <c r="FY655" s="20"/>
      <c r="FZ655" s="20"/>
      <c r="GA655" s="20"/>
      <c r="GB655" s="20"/>
      <c r="GC655" s="20"/>
      <c r="GD655" s="20"/>
      <c r="GE655" s="20"/>
      <c r="GF655" s="20"/>
      <c r="GG655" s="20"/>
      <c r="GH655" s="20"/>
      <c r="GI655" s="20"/>
      <c r="GJ655" s="20"/>
      <c r="GK655" s="20"/>
    </row>
    <row r="656" spans="7:193" x14ac:dyDescent="0.2">
      <c r="G656" s="8"/>
      <c r="H656" s="8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  <c r="FW656" s="9"/>
      <c r="FX656" s="9"/>
      <c r="FY656" s="9"/>
      <c r="FZ656" s="9"/>
      <c r="GA656" s="9"/>
      <c r="GB656" s="9"/>
      <c r="GC656" s="9"/>
      <c r="GD656" s="9"/>
      <c r="GE656" s="9"/>
      <c r="GF656" s="9"/>
      <c r="GG656" s="9"/>
      <c r="GH656" s="9"/>
      <c r="GI656" s="9"/>
      <c r="GJ656" s="9"/>
      <c r="GK656" s="9"/>
    </row>
    <row r="657" spans="7:193" x14ac:dyDescent="0.2">
      <c r="G657" s="8"/>
      <c r="H657" s="8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  <c r="FW657" s="9"/>
      <c r="FX657" s="9"/>
      <c r="FY657" s="9"/>
      <c r="FZ657" s="9"/>
      <c r="GA657" s="9"/>
      <c r="GB657" s="9"/>
      <c r="GC657" s="9"/>
      <c r="GD657" s="9"/>
      <c r="GE657" s="9"/>
      <c r="GF657" s="9"/>
      <c r="GG657" s="9"/>
      <c r="GH657" s="9"/>
      <c r="GI657" s="9"/>
      <c r="GJ657" s="9"/>
      <c r="GK657" s="9"/>
    </row>
    <row r="658" spans="7:193" x14ac:dyDescent="0.2">
      <c r="G658" s="8"/>
      <c r="H658" s="8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FF658" s="19"/>
      <c r="FG658" s="19"/>
      <c r="FH658" s="19"/>
      <c r="FI658" s="19"/>
      <c r="FJ658" s="19"/>
      <c r="FK658" s="19"/>
      <c r="FL658" s="19"/>
      <c r="FM658" s="19"/>
      <c r="FN658" s="19"/>
      <c r="FO658" s="19"/>
      <c r="FP658" s="19"/>
      <c r="FQ658" s="19"/>
      <c r="FR658" s="19"/>
      <c r="FS658" s="19"/>
      <c r="FT658" s="19"/>
      <c r="FU658" s="19"/>
      <c r="FV658" s="19"/>
      <c r="FW658" s="19"/>
      <c r="FX658" s="19"/>
      <c r="FY658" s="19"/>
      <c r="FZ658" s="19"/>
      <c r="GA658" s="19"/>
      <c r="GB658" s="19"/>
      <c r="GC658" s="19"/>
      <c r="GD658" s="19"/>
      <c r="GE658" s="19"/>
      <c r="GF658" s="19"/>
      <c r="GG658" s="19"/>
      <c r="GH658" s="19"/>
      <c r="GI658" s="19"/>
      <c r="GJ658" s="19"/>
      <c r="GK658" s="19"/>
    </row>
    <row r="659" spans="7:193" x14ac:dyDescent="0.2">
      <c r="G659" s="8"/>
      <c r="H659" s="8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FF659" s="20"/>
      <c r="FG659" s="20"/>
      <c r="FH659" s="20"/>
      <c r="FI659" s="20"/>
      <c r="FJ659" s="20"/>
      <c r="FK659" s="20"/>
      <c r="FL659" s="20"/>
      <c r="FM659" s="20"/>
      <c r="FN659" s="20"/>
      <c r="FO659" s="20"/>
      <c r="FP659" s="20"/>
      <c r="FQ659" s="20"/>
      <c r="FR659" s="20"/>
      <c r="FS659" s="20"/>
      <c r="FT659" s="20"/>
      <c r="FU659" s="20"/>
      <c r="FV659" s="20"/>
      <c r="FW659" s="20"/>
      <c r="FX659" s="20"/>
      <c r="FY659" s="20"/>
      <c r="FZ659" s="20"/>
      <c r="GA659" s="20"/>
      <c r="GB659" s="20"/>
      <c r="GC659" s="20"/>
      <c r="GD659" s="20"/>
      <c r="GE659" s="20"/>
      <c r="GF659" s="20"/>
      <c r="GG659" s="20"/>
      <c r="GH659" s="20"/>
      <c r="GI659" s="20"/>
      <c r="GJ659" s="20"/>
      <c r="GK659" s="20"/>
    </row>
    <row r="660" spans="7:193" x14ac:dyDescent="0.2">
      <c r="G660" s="8"/>
      <c r="H660" s="8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  <c r="FW660" s="9"/>
      <c r="FX660" s="9"/>
      <c r="FY660" s="9"/>
      <c r="FZ660" s="9"/>
      <c r="GA660" s="9"/>
      <c r="GB660" s="9"/>
      <c r="GC660" s="9"/>
      <c r="GD660" s="9"/>
      <c r="GE660" s="9"/>
      <c r="GF660" s="9"/>
      <c r="GG660" s="9"/>
      <c r="GH660" s="9"/>
      <c r="GI660" s="9"/>
      <c r="GJ660" s="9"/>
      <c r="GK660" s="9"/>
    </row>
    <row r="661" spans="7:193" x14ac:dyDescent="0.2">
      <c r="G661" s="8"/>
      <c r="H661" s="8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  <c r="FW661" s="9"/>
      <c r="FX661" s="9"/>
      <c r="FY661" s="9"/>
      <c r="FZ661" s="9"/>
      <c r="GA661" s="9"/>
      <c r="GB661" s="9"/>
      <c r="GC661" s="9"/>
      <c r="GD661" s="9"/>
      <c r="GE661" s="9"/>
      <c r="GF661" s="9"/>
      <c r="GG661" s="9"/>
      <c r="GH661" s="9"/>
      <c r="GI661" s="9"/>
      <c r="GJ661" s="9"/>
      <c r="GK661" s="9"/>
    </row>
    <row r="662" spans="7:193" x14ac:dyDescent="0.2">
      <c r="G662" s="8"/>
      <c r="H662" s="8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FF662" s="19"/>
      <c r="FG662" s="19"/>
      <c r="FH662" s="19"/>
      <c r="FI662" s="19"/>
      <c r="FJ662" s="19"/>
      <c r="FK662" s="19"/>
      <c r="FL662" s="19"/>
      <c r="FM662" s="19"/>
      <c r="FN662" s="19"/>
      <c r="FO662" s="19"/>
      <c r="FP662" s="19"/>
      <c r="FQ662" s="19"/>
      <c r="FR662" s="19"/>
      <c r="FS662" s="19"/>
      <c r="FT662" s="19"/>
      <c r="FU662" s="19"/>
      <c r="FV662" s="19"/>
      <c r="FW662" s="19"/>
      <c r="FX662" s="19"/>
      <c r="FY662" s="19"/>
      <c r="FZ662" s="19"/>
      <c r="GA662" s="19"/>
      <c r="GB662" s="19"/>
      <c r="GC662" s="19"/>
      <c r="GD662" s="19"/>
      <c r="GE662" s="19"/>
      <c r="GF662" s="19"/>
      <c r="GG662" s="19"/>
      <c r="GH662" s="19"/>
      <c r="GI662" s="19"/>
      <c r="GJ662" s="19"/>
      <c r="GK662" s="19"/>
    </row>
    <row r="663" spans="7:193" x14ac:dyDescent="0.2">
      <c r="G663" s="8"/>
      <c r="H663" s="8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FF663" s="20"/>
      <c r="FG663" s="20"/>
      <c r="FH663" s="20"/>
      <c r="FI663" s="20"/>
      <c r="FJ663" s="20"/>
      <c r="FK663" s="20"/>
      <c r="FL663" s="20"/>
      <c r="FM663" s="20"/>
      <c r="FN663" s="20"/>
      <c r="FO663" s="20"/>
      <c r="FP663" s="20"/>
      <c r="FQ663" s="20"/>
      <c r="FR663" s="20"/>
      <c r="FS663" s="20"/>
      <c r="FT663" s="20"/>
      <c r="FU663" s="20"/>
      <c r="FV663" s="20"/>
      <c r="FW663" s="20"/>
      <c r="FX663" s="20"/>
      <c r="FY663" s="20"/>
      <c r="FZ663" s="20"/>
      <c r="GA663" s="20"/>
      <c r="GB663" s="20"/>
      <c r="GC663" s="20"/>
      <c r="GD663" s="20"/>
      <c r="GE663" s="20"/>
      <c r="GF663" s="20"/>
      <c r="GG663" s="20"/>
      <c r="GH663" s="20"/>
      <c r="GI663" s="20"/>
      <c r="GJ663" s="20"/>
      <c r="GK663" s="20"/>
    </row>
    <row r="664" spans="7:193" x14ac:dyDescent="0.2">
      <c r="G664" s="8"/>
      <c r="H664" s="8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  <c r="FW664" s="9"/>
      <c r="FX664" s="9"/>
      <c r="FY664" s="9"/>
      <c r="FZ664" s="9"/>
      <c r="GA664" s="9"/>
      <c r="GB664" s="9"/>
      <c r="GC664" s="9"/>
      <c r="GD664" s="9"/>
      <c r="GE664" s="9"/>
      <c r="GF664" s="9"/>
      <c r="GG664" s="9"/>
      <c r="GH664" s="9"/>
      <c r="GI664" s="9"/>
      <c r="GJ664" s="9"/>
      <c r="GK664" s="9"/>
    </row>
    <row r="665" spans="7:193" x14ac:dyDescent="0.2">
      <c r="G665" s="8"/>
      <c r="H665" s="8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  <c r="FW665" s="9"/>
      <c r="FX665" s="9"/>
      <c r="FY665" s="9"/>
      <c r="FZ665" s="9"/>
      <c r="GA665" s="9"/>
      <c r="GB665" s="9"/>
      <c r="GC665" s="9"/>
      <c r="GD665" s="9"/>
      <c r="GE665" s="9"/>
      <c r="GF665" s="9"/>
      <c r="GG665" s="9"/>
      <c r="GH665" s="9"/>
      <c r="GI665" s="9"/>
      <c r="GJ665" s="9"/>
      <c r="GK665" s="9"/>
    </row>
    <row r="666" spans="7:193" x14ac:dyDescent="0.2">
      <c r="G666" s="8"/>
      <c r="H666" s="8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FF666" s="19"/>
      <c r="FG666" s="19"/>
      <c r="FH666" s="19"/>
      <c r="FI666" s="19"/>
      <c r="FJ666" s="19"/>
      <c r="FK666" s="19"/>
      <c r="FL666" s="19"/>
      <c r="FM666" s="19"/>
      <c r="FN666" s="19"/>
      <c r="FO666" s="19"/>
      <c r="FP666" s="19"/>
      <c r="FQ666" s="19"/>
      <c r="FR666" s="19"/>
      <c r="FS666" s="19"/>
      <c r="FT666" s="19"/>
      <c r="FU666" s="19"/>
      <c r="FV666" s="19"/>
      <c r="FW666" s="19"/>
      <c r="FX666" s="19"/>
      <c r="FY666" s="19"/>
      <c r="FZ666" s="19"/>
      <c r="GA666" s="19"/>
      <c r="GB666" s="19"/>
      <c r="GC666" s="19"/>
      <c r="GD666" s="19"/>
      <c r="GE666" s="19"/>
      <c r="GF666" s="19"/>
      <c r="GG666" s="19"/>
      <c r="GH666" s="19"/>
      <c r="GI666" s="19"/>
      <c r="GJ666" s="19"/>
      <c r="GK666" s="19"/>
    </row>
    <row r="667" spans="7:193" x14ac:dyDescent="0.2">
      <c r="G667" s="8"/>
      <c r="H667" s="8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FF667" s="20"/>
      <c r="FG667" s="20"/>
      <c r="FH667" s="20"/>
      <c r="FI667" s="20"/>
      <c r="FJ667" s="20"/>
      <c r="FK667" s="20"/>
      <c r="FL667" s="20"/>
      <c r="FM667" s="20"/>
      <c r="FN667" s="20"/>
      <c r="FO667" s="20"/>
      <c r="FP667" s="20"/>
      <c r="FQ667" s="20"/>
      <c r="FR667" s="20"/>
      <c r="FS667" s="20"/>
      <c r="FT667" s="20"/>
      <c r="FU667" s="20"/>
      <c r="FV667" s="20"/>
      <c r="FW667" s="20"/>
      <c r="FX667" s="20"/>
      <c r="FY667" s="20"/>
      <c r="FZ667" s="20"/>
      <c r="GA667" s="20"/>
      <c r="GB667" s="20"/>
      <c r="GC667" s="20"/>
      <c r="GD667" s="20"/>
      <c r="GE667" s="20"/>
      <c r="GF667" s="20"/>
      <c r="GG667" s="20"/>
      <c r="GH667" s="20"/>
      <c r="GI667" s="20"/>
      <c r="GJ667" s="20"/>
      <c r="GK667" s="20"/>
    </row>
    <row r="668" spans="7:193" x14ac:dyDescent="0.2">
      <c r="G668" s="8"/>
      <c r="H668" s="8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  <c r="FW668" s="9"/>
      <c r="FX668" s="9"/>
      <c r="FY668" s="9"/>
      <c r="FZ668" s="9"/>
      <c r="GA668" s="9"/>
      <c r="GB668" s="9"/>
      <c r="GC668" s="9"/>
      <c r="GD668" s="9"/>
      <c r="GE668" s="9"/>
      <c r="GF668" s="9"/>
      <c r="GG668" s="9"/>
      <c r="GH668" s="9"/>
      <c r="GI668" s="9"/>
      <c r="GJ668" s="9"/>
      <c r="GK668" s="9"/>
    </row>
    <row r="669" spans="7:193" x14ac:dyDescent="0.2">
      <c r="G669" s="8"/>
      <c r="H669" s="8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  <c r="FW669" s="9"/>
      <c r="FX669" s="9"/>
      <c r="FY669" s="9"/>
      <c r="FZ669" s="9"/>
      <c r="GA669" s="9"/>
      <c r="GB669" s="9"/>
      <c r="GC669" s="9"/>
      <c r="GD669" s="9"/>
      <c r="GE669" s="9"/>
      <c r="GF669" s="9"/>
      <c r="GG669" s="9"/>
      <c r="GH669" s="9"/>
      <c r="GI669" s="9"/>
      <c r="GJ669" s="9"/>
      <c r="GK669" s="9"/>
    </row>
    <row r="670" spans="7:193" x14ac:dyDescent="0.2">
      <c r="G670" s="8"/>
      <c r="H670" s="8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FF670" s="19"/>
      <c r="FG670" s="19"/>
      <c r="FH670" s="19"/>
      <c r="FI670" s="19"/>
      <c r="FJ670" s="19"/>
      <c r="FK670" s="19"/>
      <c r="FL670" s="19"/>
      <c r="FM670" s="19"/>
      <c r="FN670" s="19"/>
      <c r="FO670" s="19"/>
      <c r="FP670" s="19"/>
      <c r="FQ670" s="19"/>
      <c r="FR670" s="19"/>
      <c r="FS670" s="19"/>
      <c r="FT670" s="19"/>
      <c r="FU670" s="19"/>
      <c r="FV670" s="19"/>
      <c r="FW670" s="19"/>
      <c r="FX670" s="19"/>
      <c r="FY670" s="19"/>
      <c r="FZ670" s="19"/>
      <c r="GA670" s="19"/>
      <c r="GB670" s="19"/>
      <c r="GC670" s="19"/>
      <c r="GD670" s="19"/>
      <c r="GE670" s="19"/>
      <c r="GF670" s="19"/>
      <c r="GG670" s="19"/>
      <c r="GH670" s="19"/>
      <c r="GI670" s="19"/>
      <c r="GJ670" s="19"/>
      <c r="GK670" s="19"/>
    </row>
    <row r="671" spans="7:193" x14ac:dyDescent="0.2">
      <c r="G671" s="8"/>
      <c r="H671" s="8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FF671" s="20"/>
      <c r="FG671" s="20"/>
      <c r="FH671" s="20"/>
      <c r="FI671" s="20"/>
      <c r="FJ671" s="20"/>
      <c r="FK671" s="20"/>
      <c r="FL671" s="20"/>
      <c r="FM671" s="20"/>
      <c r="FN671" s="20"/>
      <c r="FO671" s="20"/>
      <c r="FP671" s="20"/>
      <c r="FQ671" s="20"/>
      <c r="FR671" s="20"/>
      <c r="FS671" s="20"/>
      <c r="FT671" s="20"/>
      <c r="FU671" s="20"/>
      <c r="FV671" s="20"/>
      <c r="FW671" s="20"/>
      <c r="FX671" s="20"/>
      <c r="FY671" s="20"/>
      <c r="FZ671" s="20"/>
      <c r="GA671" s="20"/>
      <c r="GB671" s="20"/>
      <c r="GC671" s="20"/>
      <c r="GD671" s="20"/>
      <c r="GE671" s="20"/>
      <c r="GF671" s="20"/>
      <c r="GG671" s="20"/>
      <c r="GH671" s="20"/>
      <c r="GI671" s="20"/>
      <c r="GJ671" s="20"/>
      <c r="GK671" s="20"/>
    </row>
    <row r="672" spans="7:193" x14ac:dyDescent="0.2">
      <c r="G672" s="8"/>
      <c r="H672" s="8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  <c r="FW672" s="9"/>
      <c r="FX672" s="9"/>
      <c r="FY672" s="9"/>
      <c r="FZ672" s="9"/>
      <c r="GA672" s="9"/>
      <c r="GB672" s="9"/>
      <c r="GC672" s="9"/>
      <c r="GD672" s="9"/>
      <c r="GE672" s="9"/>
      <c r="GF672" s="9"/>
      <c r="GG672" s="9"/>
      <c r="GH672" s="9"/>
      <c r="GI672" s="9"/>
      <c r="GJ672" s="9"/>
      <c r="GK672" s="9"/>
    </row>
    <row r="673" spans="7:193" x14ac:dyDescent="0.2">
      <c r="G673" s="8"/>
      <c r="H673" s="8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  <c r="FW673" s="9"/>
      <c r="FX673" s="9"/>
      <c r="FY673" s="9"/>
      <c r="FZ673" s="9"/>
      <c r="GA673" s="9"/>
      <c r="GB673" s="9"/>
      <c r="GC673" s="9"/>
      <c r="GD673" s="9"/>
      <c r="GE673" s="9"/>
      <c r="GF673" s="9"/>
      <c r="GG673" s="9"/>
      <c r="GH673" s="9"/>
      <c r="GI673" s="9"/>
      <c r="GJ673" s="9"/>
      <c r="GK673" s="9"/>
    </row>
    <row r="674" spans="7:193" x14ac:dyDescent="0.2">
      <c r="G674" s="8"/>
      <c r="H674" s="8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FF674" s="19"/>
      <c r="FG674" s="19"/>
      <c r="FH674" s="19"/>
      <c r="FI674" s="19"/>
      <c r="FJ674" s="19"/>
      <c r="FK674" s="19"/>
      <c r="FL674" s="19"/>
      <c r="FM674" s="19"/>
      <c r="FN674" s="19"/>
      <c r="FO674" s="19"/>
      <c r="FP674" s="19"/>
      <c r="FQ674" s="19"/>
      <c r="FR674" s="19"/>
      <c r="FS674" s="19"/>
      <c r="FT674" s="19"/>
      <c r="FU674" s="19"/>
      <c r="FV674" s="19"/>
      <c r="FW674" s="19"/>
      <c r="FX674" s="19"/>
      <c r="FY674" s="19"/>
      <c r="FZ674" s="19"/>
      <c r="GA674" s="19"/>
      <c r="GB674" s="19"/>
      <c r="GC674" s="19"/>
      <c r="GD674" s="19"/>
      <c r="GE674" s="19"/>
      <c r="GF674" s="19"/>
      <c r="GG674" s="19"/>
      <c r="GH674" s="19"/>
      <c r="GI674" s="19"/>
      <c r="GJ674" s="19"/>
      <c r="GK674" s="19"/>
    </row>
    <row r="675" spans="7:193" x14ac:dyDescent="0.2">
      <c r="G675" s="8"/>
      <c r="H675" s="8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FF675" s="20"/>
      <c r="FG675" s="20"/>
      <c r="FH675" s="20"/>
      <c r="FI675" s="20"/>
      <c r="FJ675" s="20"/>
      <c r="FK675" s="20"/>
      <c r="FL675" s="20"/>
      <c r="FM675" s="20"/>
      <c r="FN675" s="20"/>
      <c r="FO675" s="20"/>
      <c r="FP675" s="20"/>
      <c r="FQ675" s="20"/>
      <c r="FR675" s="20"/>
      <c r="FS675" s="20"/>
      <c r="FT675" s="20"/>
      <c r="FU675" s="20"/>
      <c r="FV675" s="20"/>
      <c r="FW675" s="20"/>
      <c r="FX675" s="20"/>
      <c r="FY675" s="20"/>
      <c r="FZ675" s="20"/>
      <c r="GA675" s="20"/>
      <c r="GB675" s="20"/>
      <c r="GC675" s="20"/>
      <c r="GD675" s="20"/>
      <c r="GE675" s="20"/>
      <c r="GF675" s="20"/>
      <c r="GG675" s="20"/>
      <c r="GH675" s="20"/>
      <c r="GI675" s="20"/>
      <c r="GJ675" s="20"/>
      <c r="GK675" s="20"/>
    </row>
    <row r="676" spans="7:193" x14ac:dyDescent="0.2">
      <c r="G676" s="8"/>
      <c r="H676" s="8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  <c r="FW676" s="9"/>
      <c r="FX676" s="9"/>
      <c r="FY676" s="9"/>
      <c r="FZ676" s="9"/>
      <c r="GA676" s="9"/>
      <c r="GB676" s="9"/>
      <c r="GC676" s="9"/>
      <c r="GD676" s="9"/>
      <c r="GE676" s="9"/>
      <c r="GF676" s="9"/>
      <c r="GG676" s="9"/>
      <c r="GH676" s="9"/>
      <c r="GI676" s="9"/>
      <c r="GJ676" s="9"/>
      <c r="GK676" s="9"/>
    </row>
    <row r="677" spans="7:193" x14ac:dyDescent="0.2">
      <c r="G677" s="8"/>
      <c r="H677" s="8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  <c r="FW677" s="9"/>
      <c r="FX677" s="9"/>
      <c r="FY677" s="9"/>
      <c r="FZ677" s="9"/>
      <c r="GA677" s="9"/>
      <c r="GB677" s="9"/>
      <c r="GC677" s="9"/>
      <c r="GD677" s="9"/>
      <c r="GE677" s="9"/>
      <c r="GF677" s="9"/>
      <c r="GG677" s="9"/>
      <c r="GH677" s="9"/>
      <c r="GI677" s="9"/>
      <c r="GJ677" s="9"/>
      <c r="GK677" s="9"/>
    </row>
    <row r="678" spans="7:193" x14ac:dyDescent="0.2">
      <c r="G678" s="8"/>
      <c r="H678" s="8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FF678" s="19"/>
      <c r="FG678" s="19"/>
      <c r="FH678" s="19"/>
      <c r="FI678" s="19"/>
      <c r="FJ678" s="19"/>
      <c r="FK678" s="19"/>
      <c r="FL678" s="19"/>
      <c r="FM678" s="19"/>
      <c r="FN678" s="19"/>
      <c r="FO678" s="19"/>
      <c r="FP678" s="19"/>
      <c r="FQ678" s="19"/>
      <c r="FR678" s="19"/>
      <c r="FS678" s="19"/>
      <c r="FT678" s="19"/>
      <c r="FU678" s="19"/>
      <c r="FV678" s="19"/>
      <c r="FW678" s="19"/>
      <c r="FX678" s="19"/>
      <c r="FY678" s="19"/>
      <c r="FZ678" s="19"/>
      <c r="GA678" s="19"/>
      <c r="GB678" s="19"/>
      <c r="GC678" s="19"/>
      <c r="GD678" s="19"/>
      <c r="GE678" s="19"/>
      <c r="GF678" s="19"/>
      <c r="GG678" s="19"/>
      <c r="GH678" s="19"/>
      <c r="GI678" s="19"/>
      <c r="GJ678" s="19"/>
      <c r="GK678" s="19"/>
    </row>
    <row r="679" spans="7:193" x14ac:dyDescent="0.2">
      <c r="G679" s="8"/>
      <c r="H679" s="8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FF679" s="20"/>
      <c r="FG679" s="20"/>
      <c r="FH679" s="20"/>
      <c r="FI679" s="20"/>
      <c r="FJ679" s="20"/>
      <c r="FK679" s="20"/>
      <c r="FL679" s="20"/>
      <c r="FM679" s="20"/>
      <c r="FN679" s="20"/>
      <c r="FO679" s="20"/>
      <c r="FP679" s="20"/>
      <c r="FQ679" s="20"/>
      <c r="FR679" s="20"/>
      <c r="FS679" s="20"/>
      <c r="FT679" s="20"/>
      <c r="FU679" s="20"/>
      <c r="FV679" s="20"/>
      <c r="FW679" s="20"/>
      <c r="FX679" s="20"/>
      <c r="FY679" s="20"/>
      <c r="FZ679" s="20"/>
      <c r="GA679" s="20"/>
      <c r="GB679" s="20"/>
      <c r="GC679" s="20"/>
      <c r="GD679" s="20"/>
      <c r="GE679" s="20"/>
      <c r="GF679" s="20"/>
      <c r="GG679" s="20"/>
      <c r="GH679" s="20"/>
      <c r="GI679" s="20"/>
      <c r="GJ679" s="20"/>
      <c r="GK679" s="20"/>
    </row>
    <row r="680" spans="7:193" x14ac:dyDescent="0.2">
      <c r="G680" s="8"/>
      <c r="H680" s="8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  <c r="FW680" s="9"/>
      <c r="FX680" s="9"/>
      <c r="FY680" s="9"/>
      <c r="FZ680" s="9"/>
      <c r="GA680" s="9"/>
      <c r="GB680" s="9"/>
      <c r="GC680" s="9"/>
      <c r="GD680" s="9"/>
      <c r="GE680" s="9"/>
      <c r="GF680" s="9"/>
      <c r="GG680" s="9"/>
      <c r="GH680" s="9"/>
      <c r="GI680" s="9"/>
      <c r="GJ680" s="9"/>
      <c r="GK680" s="9"/>
    </row>
    <row r="681" spans="7:193" x14ac:dyDescent="0.2">
      <c r="G681" s="8"/>
      <c r="H681" s="8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  <c r="FW681" s="9"/>
      <c r="FX681" s="9"/>
      <c r="FY681" s="9"/>
      <c r="FZ681" s="9"/>
      <c r="GA681" s="9"/>
      <c r="GB681" s="9"/>
      <c r="GC681" s="9"/>
      <c r="GD681" s="9"/>
      <c r="GE681" s="9"/>
      <c r="GF681" s="9"/>
      <c r="GG681" s="9"/>
      <c r="GH681" s="9"/>
      <c r="GI681" s="9"/>
      <c r="GJ681" s="9"/>
      <c r="GK681" s="9"/>
    </row>
    <row r="682" spans="7:193" x14ac:dyDescent="0.2">
      <c r="G682" s="8"/>
      <c r="H682" s="8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FF682" s="19"/>
      <c r="FG682" s="19"/>
      <c r="FH682" s="19"/>
      <c r="FI682" s="19"/>
      <c r="FJ682" s="19"/>
      <c r="FK682" s="19"/>
      <c r="FL682" s="19"/>
      <c r="FM682" s="19"/>
      <c r="FN682" s="19"/>
      <c r="FO682" s="19"/>
      <c r="FP682" s="19"/>
      <c r="FQ682" s="19"/>
      <c r="FR682" s="19"/>
      <c r="FS682" s="19"/>
      <c r="FT682" s="19"/>
      <c r="FU682" s="19"/>
      <c r="FV682" s="19"/>
      <c r="FW682" s="19"/>
      <c r="FX682" s="19"/>
      <c r="FY682" s="19"/>
      <c r="FZ682" s="19"/>
      <c r="GA682" s="19"/>
      <c r="GB682" s="19"/>
      <c r="GC682" s="19"/>
      <c r="GD682" s="19"/>
      <c r="GE682" s="19"/>
      <c r="GF682" s="19"/>
      <c r="GG682" s="19"/>
      <c r="GH682" s="19"/>
      <c r="GI682" s="19"/>
      <c r="GJ682" s="19"/>
      <c r="GK682" s="19"/>
    </row>
    <row r="683" spans="7:193" x14ac:dyDescent="0.2">
      <c r="G683" s="8"/>
      <c r="H683" s="8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FF683" s="20"/>
      <c r="FG683" s="20"/>
      <c r="FH683" s="20"/>
      <c r="FI683" s="20"/>
      <c r="FJ683" s="20"/>
      <c r="FK683" s="20"/>
      <c r="FL683" s="20"/>
      <c r="FM683" s="20"/>
      <c r="FN683" s="20"/>
      <c r="FO683" s="20"/>
      <c r="FP683" s="20"/>
      <c r="FQ683" s="20"/>
      <c r="FR683" s="20"/>
      <c r="FS683" s="20"/>
      <c r="FT683" s="20"/>
      <c r="FU683" s="20"/>
      <c r="FV683" s="20"/>
      <c r="FW683" s="20"/>
      <c r="FX683" s="20"/>
      <c r="FY683" s="20"/>
      <c r="FZ683" s="20"/>
      <c r="GA683" s="20"/>
      <c r="GB683" s="20"/>
      <c r="GC683" s="20"/>
      <c r="GD683" s="20"/>
      <c r="GE683" s="20"/>
      <c r="GF683" s="20"/>
      <c r="GG683" s="20"/>
      <c r="GH683" s="20"/>
      <c r="GI683" s="20"/>
      <c r="GJ683" s="20"/>
      <c r="GK683" s="20"/>
    </row>
    <row r="684" spans="7:193" x14ac:dyDescent="0.2">
      <c r="G684" s="8"/>
      <c r="H684" s="8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9"/>
      <c r="FR684" s="9"/>
      <c r="FS684" s="9"/>
      <c r="FT684" s="9"/>
      <c r="FU684" s="9"/>
      <c r="FV684" s="9"/>
      <c r="FW684" s="9"/>
      <c r="FX684" s="9"/>
      <c r="FY684" s="9"/>
      <c r="FZ684" s="9"/>
      <c r="GA684" s="9"/>
      <c r="GB684" s="9"/>
      <c r="GC684" s="9"/>
      <c r="GD684" s="9"/>
      <c r="GE684" s="9"/>
      <c r="GF684" s="9"/>
      <c r="GG684" s="9"/>
      <c r="GH684" s="9"/>
      <c r="GI684" s="9"/>
      <c r="GJ684" s="9"/>
      <c r="GK684" s="9"/>
    </row>
    <row r="685" spans="7:193" x14ac:dyDescent="0.2">
      <c r="G685" s="8"/>
      <c r="H685" s="8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9"/>
      <c r="FR685" s="9"/>
      <c r="FS685" s="9"/>
      <c r="FT685" s="9"/>
      <c r="FU685" s="9"/>
      <c r="FV685" s="9"/>
      <c r="FW685" s="9"/>
      <c r="FX685" s="9"/>
      <c r="FY685" s="9"/>
      <c r="FZ685" s="9"/>
      <c r="GA685" s="9"/>
      <c r="GB685" s="9"/>
      <c r="GC685" s="9"/>
      <c r="GD685" s="9"/>
      <c r="GE685" s="9"/>
      <c r="GF685" s="9"/>
      <c r="GG685" s="9"/>
      <c r="GH685" s="9"/>
      <c r="GI685" s="9"/>
      <c r="GJ685" s="9"/>
      <c r="GK685" s="9"/>
    </row>
    <row r="686" spans="7:193" x14ac:dyDescent="0.2">
      <c r="G686" s="8"/>
      <c r="H686" s="8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FF686" s="19"/>
      <c r="FG686" s="19"/>
      <c r="FH686" s="19"/>
      <c r="FI686" s="19"/>
      <c r="FJ686" s="19"/>
      <c r="FK686" s="19"/>
      <c r="FL686" s="19"/>
      <c r="FM686" s="19"/>
      <c r="FN686" s="19"/>
      <c r="FO686" s="19"/>
      <c r="FP686" s="19"/>
      <c r="FQ686" s="19"/>
      <c r="FR686" s="19"/>
      <c r="FS686" s="19"/>
      <c r="FT686" s="19"/>
      <c r="FU686" s="19"/>
      <c r="FV686" s="19"/>
      <c r="FW686" s="19"/>
      <c r="FX686" s="19"/>
      <c r="FY686" s="19"/>
      <c r="FZ686" s="19"/>
      <c r="GA686" s="19"/>
      <c r="GB686" s="19"/>
      <c r="GC686" s="19"/>
      <c r="GD686" s="19"/>
      <c r="GE686" s="19"/>
      <c r="GF686" s="19"/>
      <c r="GG686" s="19"/>
      <c r="GH686" s="19"/>
      <c r="GI686" s="19"/>
      <c r="GJ686" s="19"/>
      <c r="GK686" s="19"/>
    </row>
    <row r="687" spans="7:193" x14ac:dyDescent="0.2">
      <c r="G687" s="8"/>
      <c r="H687" s="8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FF687" s="20"/>
      <c r="FG687" s="20"/>
      <c r="FH687" s="20"/>
      <c r="FI687" s="20"/>
      <c r="FJ687" s="20"/>
      <c r="FK687" s="20"/>
      <c r="FL687" s="20"/>
      <c r="FM687" s="20"/>
      <c r="FN687" s="20"/>
      <c r="FO687" s="20"/>
      <c r="FP687" s="20"/>
      <c r="FQ687" s="20"/>
      <c r="FR687" s="20"/>
      <c r="FS687" s="20"/>
      <c r="FT687" s="20"/>
      <c r="FU687" s="20"/>
      <c r="FV687" s="20"/>
      <c r="FW687" s="20"/>
      <c r="FX687" s="20"/>
      <c r="FY687" s="20"/>
      <c r="FZ687" s="20"/>
      <c r="GA687" s="20"/>
      <c r="GB687" s="20"/>
      <c r="GC687" s="20"/>
      <c r="GD687" s="20"/>
      <c r="GE687" s="20"/>
      <c r="GF687" s="20"/>
      <c r="GG687" s="20"/>
      <c r="GH687" s="20"/>
      <c r="GI687" s="20"/>
      <c r="GJ687" s="20"/>
      <c r="GK687" s="20"/>
    </row>
    <row r="688" spans="7:193" x14ac:dyDescent="0.2">
      <c r="G688" s="8"/>
      <c r="H688" s="8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9"/>
      <c r="FR688" s="9"/>
      <c r="FS688" s="9"/>
      <c r="FT688" s="9"/>
      <c r="FU688" s="9"/>
      <c r="FV688" s="9"/>
      <c r="FW688" s="9"/>
      <c r="FX688" s="9"/>
      <c r="FY688" s="9"/>
      <c r="FZ688" s="9"/>
      <c r="GA688" s="9"/>
      <c r="GB688" s="9"/>
      <c r="GC688" s="9"/>
      <c r="GD688" s="9"/>
      <c r="GE688" s="9"/>
      <c r="GF688" s="9"/>
      <c r="GG688" s="9"/>
      <c r="GH688" s="9"/>
      <c r="GI688" s="9"/>
      <c r="GJ688" s="9"/>
      <c r="GK688" s="9"/>
    </row>
    <row r="689" spans="7:193" x14ac:dyDescent="0.2">
      <c r="G689" s="8"/>
      <c r="H689" s="8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9"/>
      <c r="FR689" s="9"/>
      <c r="FS689" s="9"/>
      <c r="FT689" s="9"/>
      <c r="FU689" s="9"/>
      <c r="FV689" s="9"/>
      <c r="FW689" s="9"/>
      <c r="FX689" s="9"/>
      <c r="FY689" s="9"/>
      <c r="FZ689" s="9"/>
      <c r="GA689" s="9"/>
      <c r="GB689" s="9"/>
      <c r="GC689" s="9"/>
      <c r="GD689" s="9"/>
      <c r="GE689" s="9"/>
      <c r="GF689" s="9"/>
      <c r="GG689" s="9"/>
      <c r="GH689" s="9"/>
      <c r="GI689" s="9"/>
      <c r="GJ689" s="9"/>
      <c r="GK689" s="9"/>
    </row>
    <row r="690" spans="7:193" x14ac:dyDescent="0.2">
      <c r="G690" s="8"/>
      <c r="H690" s="8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FF690" s="19"/>
      <c r="FG690" s="19"/>
      <c r="FH690" s="19"/>
      <c r="FI690" s="19"/>
      <c r="FJ690" s="19"/>
      <c r="FK690" s="19"/>
      <c r="FL690" s="19"/>
      <c r="FM690" s="19"/>
      <c r="FN690" s="19"/>
      <c r="FO690" s="19"/>
      <c r="FP690" s="19"/>
      <c r="FQ690" s="19"/>
      <c r="FR690" s="19"/>
      <c r="FS690" s="19"/>
      <c r="FT690" s="19"/>
      <c r="FU690" s="19"/>
      <c r="FV690" s="19"/>
      <c r="FW690" s="19"/>
      <c r="FX690" s="19"/>
      <c r="FY690" s="19"/>
      <c r="FZ690" s="19"/>
      <c r="GA690" s="19"/>
      <c r="GB690" s="19"/>
      <c r="GC690" s="19"/>
      <c r="GD690" s="19"/>
      <c r="GE690" s="19"/>
      <c r="GF690" s="19"/>
      <c r="GG690" s="19"/>
      <c r="GH690" s="19"/>
      <c r="GI690" s="19"/>
      <c r="GJ690" s="19"/>
      <c r="GK690" s="19"/>
    </row>
    <row r="691" spans="7:193" x14ac:dyDescent="0.2">
      <c r="G691" s="8"/>
      <c r="H691" s="8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FF691" s="20"/>
      <c r="FG691" s="20"/>
      <c r="FH691" s="20"/>
      <c r="FI691" s="20"/>
      <c r="FJ691" s="20"/>
      <c r="FK691" s="20"/>
      <c r="FL691" s="20"/>
      <c r="FM691" s="20"/>
      <c r="FN691" s="20"/>
      <c r="FO691" s="20"/>
      <c r="FP691" s="20"/>
      <c r="FQ691" s="20"/>
      <c r="FR691" s="20"/>
      <c r="FS691" s="20"/>
      <c r="FT691" s="20"/>
      <c r="FU691" s="20"/>
      <c r="FV691" s="20"/>
      <c r="FW691" s="20"/>
      <c r="FX691" s="20"/>
      <c r="FY691" s="20"/>
      <c r="FZ691" s="20"/>
      <c r="GA691" s="20"/>
      <c r="GB691" s="20"/>
      <c r="GC691" s="20"/>
      <c r="GD691" s="20"/>
      <c r="GE691" s="20"/>
      <c r="GF691" s="20"/>
      <c r="GG691" s="20"/>
      <c r="GH691" s="20"/>
      <c r="GI691" s="20"/>
      <c r="GJ691" s="20"/>
      <c r="GK691" s="20"/>
    </row>
    <row r="692" spans="7:193" x14ac:dyDescent="0.2">
      <c r="G692" s="8"/>
      <c r="H692" s="8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9"/>
      <c r="FR692" s="9"/>
      <c r="FS692" s="9"/>
      <c r="FT692" s="9"/>
      <c r="FU692" s="9"/>
      <c r="FV692" s="9"/>
      <c r="FW692" s="9"/>
      <c r="FX692" s="9"/>
      <c r="FY692" s="9"/>
      <c r="FZ692" s="9"/>
      <c r="GA692" s="9"/>
      <c r="GB692" s="9"/>
      <c r="GC692" s="9"/>
      <c r="GD692" s="9"/>
      <c r="GE692" s="9"/>
      <c r="GF692" s="9"/>
      <c r="GG692" s="9"/>
      <c r="GH692" s="9"/>
      <c r="GI692" s="9"/>
      <c r="GJ692" s="9"/>
      <c r="GK692" s="9"/>
    </row>
    <row r="693" spans="7:193" x14ac:dyDescent="0.2">
      <c r="G693" s="8"/>
      <c r="H693" s="8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9"/>
      <c r="FR693" s="9"/>
      <c r="FS693" s="9"/>
      <c r="FT693" s="9"/>
      <c r="FU693" s="9"/>
      <c r="FV693" s="9"/>
      <c r="FW693" s="9"/>
      <c r="FX693" s="9"/>
      <c r="FY693" s="9"/>
      <c r="FZ693" s="9"/>
      <c r="GA693" s="9"/>
      <c r="GB693" s="9"/>
      <c r="GC693" s="9"/>
      <c r="GD693" s="9"/>
      <c r="GE693" s="9"/>
      <c r="GF693" s="9"/>
      <c r="GG693" s="9"/>
      <c r="GH693" s="9"/>
      <c r="GI693" s="9"/>
      <c r="GJ693" s="9"/>
      <c r="GK693" s="9"/>
    </row>
    <row r="694" spans="7:193" x14ac:dyDescent="0.2">
      <c r="G694" s="8"/>
      <c r="H694" s="8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FF694" s="19"/>
      <c r="FG694" s="19"/>
      <c r="FH694" s="19"/>
      <c r="FI694" s="19"/>
      <c r="FJ694" s="19"/>
      <c r="FK694" s="19"/>
      <c r="FL694" s="19"/>
      <c r="FM694" s="19"/>
      <c r="FN694" s="19"/>
      <c r="FO694" s="19"/>
      <c r="FP694" s="19"/>
      <c r="FQ694" s="19"/>
      <c r="FR694" s="19"/>
      <c r="FS694" s="19"/>
      <c r="FT694" s="19"/>
      <c r="FU694" s="19"/>
      <c r="FV694" s="19"/>
      <c r="FW694" s="19"/>
      <c r="FX694" s="19"/>
      <c r="FY694" s="19"/>
      <c r="FZ694" s="19"/>
      <c r="GA694" s="19"/>
      <c r="GB694" s="19"/>
      <c r="GC694" s="19"/>
      <c r="GD694" s="19"/>
      <c r="GE694" s="19"/>
      <c r="GF694" s="19"/>
      <c r="GG694" s="19"/>
      <c r="GH694" s="19"/>
      <c r="GI694" s="19"/>
      <c r="GJ694" s="19"/>
      <c r="GK694" s="19"/>
    </row>
    <row r="695" spans="7:193" x14ac:dyDescent="0.2">
      <c r="G695" s="8"/>
      <c r="H695" s="8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FF695" s="20"/>
      <c r="FG695" s="20"/>
      <c r="FH695" s="20"/>
      <c r="FI695" s="20"/>
      <c r="FJ695" s="20"/>
      <c r="FK695" s="20"/>
      <c r="FL695" s="20"/>
      <c r="FM695" s="20"/>
      <c r="FN695" s="20"/>
      <c r="FO695" s="20"/>
      <c r="FP695" s="20"/>
      <c r="FQ695" s="20"/>
      <c r="FR695" s="20"/>
      <c r="FS695" s="20"/>
      <c r="FT695" s="20"/>
      <c r="FU695" s="20"/>
      <c r="FV695" s="20"/>
      <c r="FW695" s="20"/>
      <c r="FX695" s="20"/>
      <c r="FY695" s="20"/>
      <c r="FZ695" s="20"/>
      <c r="GA695" s="20"/>
      <c r="GB695" s="20"/>
      <c r="GC695" s="20"/>
      <c r="GD695" s="20"/>
      <c r="GE695" s="20"/>
      <c r="GF695" s="20"/>
      <c r="GG695" s="20"/>
      <c r="GH695" s="20"/>
      <c r="GI695" s="20"/>
      <c r="GJ695" s="20"/>
      <c r="GK695" s="20"/>
    </row>
    <row r="696" spans="7:193" x14ac:dyDescent="0.2">
      <c r="G696" s="8"/>
      <c r="H696" s="8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9"/>
      <c r="FR696" s="9"/>
      <c r="FS696" s="9"/>
      <c r="FT696" s="9"/>
      <c r="FU696" s="9"/>
      <c r="FV696" s="9"/>
      <c r="FW696" s="9"/>
      <c r="FX696" s="9"/>
      <c r="FY696" s="9"/>
      <c r="FZ696" s="9"/>
      <c r="GA696" s="9"/>
      <c r="GB696" s="9"/>
      <c r="GC696" s="9"/>
      <c r="GD696" s="9"/>
      <c r="GE696" s="9"/>
      <c r="GF696" s="9"/>
      <c r="GG696" s="9"/>
      <c r="GH696" s="9"/>
      <c r="GI696" s="9"/>
      <c r="GJ696" s="9"/>
      <c r="GK696" s="9"/>
    </row>
    <row r="697" spans="7:193" x14ac:dyDescent="0.2">
      <c r="G697" s="8"/>
      <c r="H697" s="8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9"/>
      <c r="FR697" s="9"/>
      <c r="FS697" s="9"/>
      <c r="FT697" s="9"/>
      <c r="FU697" s="9"/>
      <c r="FV697" s="9"/>
      <c r="FW697" s="9"/>
      <c r="FX697" s="9"/>
      <c r="FY697" s="9"/>
      <c r="FZ697" s="9"/>
      <c r="GA697" s="9"/>
      <c r="GB697" s="9"/>
      <c r="GC697" s="9"/>
      <c r="GD697" s="9"/>
      <c r="GE697" s="9"/>
      <c r="GF697" s="9"/>
      <c r="GG697" s="9"/>
      <c r="GH697" s="9"/>
      <c r="GI697" s="9"/>
      <c r="GJ697" s="9"/>
      <c r="GK697" s="9"/>
    </row>
    <row r="698" spans="7:193" x14ac:dyDescent="0.2">
      <c r="G698" s="8"/>
      <c r="H698" s="8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FF698" s="19"/>
      <c r="FG698" s="19"/>
      <c r="FH698" s="19"/>
      <c r="FI698" s="19"/>
      <c r="FJ698" s="19"/>
      <c r="FK698" s="19"/>
      <c r="FL698" s="19"/>
      <c r="FM698" s="19"/>
      <c r="FN698" s="19"/>
      <c r="FO698" s="19"/>
      <c r="FP698" s="19"/>
      <c r="FQ698" s="19"/>
      <c r="FR698" s="19"/>
      <c r="FS698" s="19"/>
      <c r="FT698" s="19"/>
      <c r="FU698" s="19"/>
      <c r="FV698" s="19"/>
      <c r="FW698" s="19"/>
      <c r="FX698" s="19"/>
      <c r="FY698" s="19"/>
      <c r="FZ698" s="19"/>
      <c r="GA698" s="19"/>
      <c r="GB698" s="19"/>
      <c r="GC698" s="19"/>
      <c r="GD698" s="19"/>
      <c r="GE698" s="19"/>
      <c r="GF698" s="19"/>
      <c r="GG698" s="19"/>
      <c r="GH698" s="19"/>
      <c r="GI698" s="19"/>
      <c r="GJ698" s="19"/>
      <c r="GK698" s="19"/>
    </row>
    <row r="699" spans="7:193" x14ac:dyDescent="0.2">
      <c r="G699" s="8"/>
      <c r="H699" s="8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FF699" s="20"/>
      <c r="FG699" s="20"/>
      <c r="FH699" s="20"/>
      <c r="FI699" s="20"/>
      <c r="FJ699" s="20"/>
      <c r="FK699" s="20"/>
      <c r="FL699" s="20"/>
      <c r="FM699" s="20"/>
      <c r="FN699" s="20"/>
      <c r="FO699" s="20"/>
      <c r="FP699" s="20"/>
      <c r="FQ699" s="20"/>
      <c r="FR699" s="20"/>
      <c r="FS699" s="20"/>
      <c r="FT699" s="20"/>
      <c r="FU699" s="20"/>
      <c r="FV699" s="20"/>
      <c r="FW699" s="20"/>
      <c r="FX699" s="20"/>
      <c r="FY699" s="20"/>
      <c r="FZ699" s="20"/>
      <c r="GA699" s="20"/>
      <c r="GB699" s="20"/>
      <c r="GC699" s="20"/>
      <c r="GD699" s="20"/>
      <c r="GE699" s="20"/>
      <c r="GF699" s="20"/>
      <c r="GG699" s="20"/>
      <c r="GH699" s="20"/>
      <c r="GI699" s="20"/>
      <c r="GJ699" s="20"/>
      <c r="GK699" s="20"/>
    </row>
    <row r="700" spans="7:193" x14ac:dyDescent="0.2">
      <c r="G700" s="8"/>
      <c r="H700" s="8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9"/>
      <c r="FR700" s="9"/>
      <c r="FS700" s="9"/>
      <c r="FT700" s="9"/>
      <c r="FU700" s="9"/>
      <c r="FV700" s="9"/>
      <c r="FW700" s="9"/>
      <c r="FX700" s="9"/>
      <c r="FY700" s="9"/>
      <c r="FZ700" s="9"/>
      <c r="GA700" s="9"/>
      <c r="GB700" s="9"/>
      <c r="GC700" s="9"/>
      <c r="GD700" s="9"/>
      <c r="GE700" s="9"/>
      <c r="GF700" s="9"/>
      <c r="GG700" s="9"/>
      <c r="GH700" s="9"/>
      <c r="GI700" s="9"/>
      <c r="GJ700" s="9"/>
      <c r="GK700" s="9"/>
    </row>
    <row r="701" spans="7:193" x14ac:dyDescent="0.2">
      <c r="G701" s="8"/>
      <c r="H701" s="8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9"/>
      <c r="FR701" s="9"/>
      <c r="FS701" s="9"/>
      <c r="FT701" s="9"/>
      <c r="FU701" s="9"/>
      <c r="FV701" s="9"/>
      <c r="FW701" s="9"/>
      <c r="FX701" s="9"/>
      <c r="FY701" s="9"/>
      <c r="FZ701" s="9"/>
      <c r="GA701" s="9"/>
      <c r="GB701" s="9"/>
      <c r="GC701" s="9"/>
      <c r="GD701" s="9"/>
      <c r="GE701" s="9"/>
      <c r="GF701" s="9"/>
      <c r="GG701" s="9"/>
      <c r="GH701" s="9"/>
      <c r="GI701" s="9"/>
      <c r="GJ701" s="9"/>
      <c r="GK701" s="9"/>
    </row>
    <row r="702" spans="7:193" x14ac:dyDescent="0.2">
      <c r="G702" s="8"/>
      <c r="H702" s="8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FF702" s="19"/>
      <c r="FG702" s="19"/>
      <c r="FH702" s="19"/>
      <c r="FI702" s="19"/>
      <c r="FJ702" s="19"/>
      <c r="FK702" s="19"/>
      <c r="FL702" s="19"/>
      <c r="FM702" s="19"/>
      <c r="FN702" s="19"/>
      <c r="FO702" s="19"/>
      <c r="FP702" s="19"/>
      <c r="FQ702" s="19"/>
      <c r="FR702" s="19"/>
      <c r="FS702" s="19"/>
      <c r="FT702" s="19"/>
      <c r="FU702" s="19"/>
      <c r="FV702" s="19"/>
      <c r="FW702" s="19"/>
      <c r="FX702" s="19"/>
      <c r="FY702" s="19"/>
      <c r="FZ702" s="19"/>
      <c r="GA702" s="19"/>
      <c r="GB702" s="19"/>
      <c r="GC702" s="19"/>
      <c r="GD702" s="19"/>
      <c r="GE702" s="19"/>
      <c r="GF702" s="19"/>
      <c r="GG702" s="19"/>
      <c r="GH702" s="19"/>
      <c r="GI702" s="19"/>
      <c r="GJ702" s="19"/>
      <c r="GK702" s="19"/>
    </row>
    <row r="703" spans="7:193" x14ac:dyDescent="0.2">
      <c r="G703" s="8"/>
      <c r="H703" s="8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FF703" s="20"/>
      <c r="FG703" s="20"/>
      <c r="FH703" s="20"/>
      <c r="FI703" s="20"/>
      <c r="FJ703" s="20"/>
      <c r="FK703" s="20"/>
      <c r="FL703" s="20"/>
      <c r="FM703" s="20"/>
      <c r="FN703" s="20"/>
      <c r="FO703" s="20"/>
      <c r="FP703" s="20"/>
      <c r="FQ703" s="20"/>
      <c r="FR703" s="20"/>
      <c r="FS703" s="20"/>
      <c r="FT703" s="20"/>
      <c r="FU703" s="20"/>
      <c r="FV703" s="20"/>
      <c r="FW703" s="20"/>
      <c r="FX703" s="20"/>
      <c r="FY703" s="20"/>
      <c r="FZ703" s="20"/>
      <c r="GA703" s="20"/>
      <c r="GB703" s="20"/>
      <c r="GC703" s="20"/>
      <c r="GD703" s="20"/>
      <c r="GE703" s="20"/>
      <c r="GF703" s="20"/>
      <c r="GG703" s="20"/>
      <c r="GH703" s="20"/>
      <c r="GI703" s="20"/>
      <c r="GJ703" s="20"/>
      <c r="GK703" s="20"/>
    </row>
    <row r="704" spans="7:193" x14ac:dyDescent="0.2">
      <c r="G704" s="8"/>
      <c r="H704" s="8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9"/>
      <c r="FR704" s="9"/>
      <c r="FS704" s="9"/>
      <c r="FT704" s="9"/>
      <c r="FU704" s="9"/>
      <c r="FV704" s="9"/>
      <c r="FW704" s="9"/>
      <c r="FX704" s="9"/>
      <c r="FY704" s="9"/>
      <c r="FZ704" s="9"/>
      <c r="GA704" s="9"/>
      <c r="GB704" s="9"/>
      <c r="GC704" s="9"/>
      <c r="GD704" s="9"/>
      <c r="GE704" s="9"/>
      <c r="GF704" s="9"/>
      <c r="GG704" s="9"/>
      <c r="GH704" s="9"/>
      <c r="GI704" s="9"/>
      <c r="GJ704" s="9"/>
      <c r="GK704" s="9"/>
    </row>
    <row r="705" spans="7:193" x14ac:dyDescent="0.2">
      <c r="G705" s="8"/>
      <c r="H705" s="8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9"/>
      <c r="FR705" s="9"/>
      <c r="FS705" s="9"/>
      <c r="FT705" s="9"/>
      <c r="FU705" s="9"/>
      <c r="FV705" s="9"/>
      <c r="FW705" s="9"/>
      <c r="FX705" s="9"/>
      <c r="FY705" s="9"/>
      <c r="FZ705" s="9"/>
      <c r="GA705" s="9"/>
      <c r="GB705" s="9"/>
      <c r="GC705" s="9"/>
      <c r="GD705" s="9"/>
      <c r="GE705" s="9"/>
      <c r="GF705" s="9"/>
      <c r="GG705" s="9"/>
      <c r="GH705" s="9"/>
      <c r="GI705" s="9"/>
      <c r="GJ705" s="9"/>
      <c r="GK705" s="9"/>
    </row>
    <row r="706" spans="7:193" x14ac:dyDescent="0.2">
      <c r="G706" s="8"/>
      <c r="H706" s="8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FF706" s="19"/>
      <c r="FG706" s="19"/>
      <c r="FH706" s="19"/>
      <c r="FI706" s="19"/>
      <c r="FJ706" s="19"/>
      <c r="FK706" s="19"/>
      <c r="FL706" s="19"/>
      <c r="FM706" s="19"/>
      <c r="FN706" s="19"/>
      <c r="FO706" s="19"/>
      <c r="FP706" s="19"/>
      <c r="FQ706" s="19"/>
      <c r="FR706" s="19"/>
      <c r="FS706" s="19"/>
      <c r="FT706" s="19"/>
      <c r="FU706" s="19"/>
      <c r="FV706" s="19"/>
      <c r="FW706" s="19"/>
      <c r="FX706" s="19"/>
      <c r="FY706" s="19"/>
      <c r="FZ706" s="19"/>
      <c r="GA706" s="19"/>
      <c r="GB706" s="19"/>
      <c r="GC706" s="19"/>
      <c r="GD706" s="19"/>
      <c r="GE706" s="19"/>
      <c r="GF706" s="19"/>
      <c r="GG706" s="19"/>
      <c r="GH706" s="19"/>
      <c r="GI706" s="19"/>
      <c r="GJ706" s="19"/>
      <c r="GK706" s="19"/>
    </row>
    <row r="707" spans="7:193" x14ac:dyDescent="0.2">
      <c r="G707" s="8"/>
      <c r="H707" s="8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FF707" s="20"/>
      <c r="FG707" s="20"/>
      <c r="FH707" s="20"/>
      <c r="FI707" s="20"/>
      <c r="FJ707" s="20"/>
      <c r="FK707" s="20"/>
      <c r="FL707" s="20"/>
      <c r="FM707" s="20"/>
      <c r="FN707" s="20"/>
      <c r="FO707" s="20"/>
      <c r="FP707" s="20"/>
      <c r="FQ707" s="20"/>
      <c r="FR707" s="20"/>
      <c r="FS707" s="20"/>
      <c r="FT707" s="20"/>
      <c r="FU707" s="20"/>
      <c r="FV707" s="20"/>
      <c r="FW707" s="20"/>
      <c r="FX707" s="20"/>
      <c r="FY707" s="20"/>
      <c r="FZ707" s="20"/>
      <c r="GA707" s="20"/>
      <c r="GB707" s="20"/>
      <c r="GC707" s="20"/>
      <c r="GD707" s="20"/>
      <c r="GE707" s="20"/>
      <c r="GF707" s="20"/>
      <c r="GG707" s="20"/>
      <c r="GH707" s="20"/>
      <c r="GI707" s="20"/>
      <c r="GJ707" s="20"/>
      <c r="GK707" s="20"/>
    </row>
    <row r="708" spans="7:193" x14ac:dyDescent="0.2">
      <c r="G708" s="8"/>
      <c r="H708" s="8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9"/>
      <c r="FR708" s="9"/>
      <c r="FS708" s="9"/>
      <c r="FT708" s="9"/>
      <c r="FU708" s="9"/>
      <c r="FV708" s="9"/>
      <c r="FW708" s="9"/>
      <c r="FX708" s="9"/>
      <c r="FY708" s="9"/>
      <c r="FZ708" s="9"/>
      <c r="GA708" s="9"/>
      <c r="GB708" s="9"/>
      <c r="GC708" s="9"/>
      <c r="GD708" s="9"/>
      <c r="GE708" s="9"/>
      <c r="GF708" s="9"/>
      <c r="GG708" s="9"/>
      <c r="GH708" s="9"/>
      <c r="GI708" s="9"/>
      <c r="GJ708" s="9"/>
      <c r="GK708" s="9"/>
    </row>
    <row r="709" spans="7:193" x14ac:dyDescent="0.2">
      <c r="G709" s="8"/>
      <c r="H709" s="8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9"/>
      <c r="FR709" s="9"/>
      <c r="FS709" s="9"/>
      <c r="FT709" s="9"/>
      <c r="FU709" s="9"/>
      <c r="FV709" s="9"/>
      <c r="FW709" s="9"/>
      <c r="FX709" s="9"/>
      <c r="FY709" s="9"/>
      <c r="FZ709" s="9"/>
      <c r="GA709" s="9"/>
      <c r="GB709" s="9"/>
      <c r="GC709" s="9"/>
      <c r="GD709" s="9"/>
      <c r="GE709" s="9"/>
      <c r="GF709" s="9"/>
      <c r="GG709" s="9"/>
      <c r="GH709" s="9"/>
      <c r="GI709" s="9"/>
      <c r="GJ709" s="9"/>
      <c r="GK709" s="9"/>
    </row>
    <row r="710" spans="7:193" x14ac:dyDescent="0.2">
      <c r="G710" s="8"/>
      <c r="H710" s="8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FF710" s="19"/>
      <c r="FG710" s="19"/>
      <c r="FH710" s="19"/>
      <c r="FI710" s="19"/>
      <c r="FJ710" s="19"/>
      <c r="FK710" s="19"/>
      <c r="FL710" s="19"/>
      <c r="FM710" s="19"/>
      <c r="FN710" s="19"/>
      <c r="FO710" s="19"/>
      <c r="FP710" s="19"/>
      <c r="FQ710" s="19"/>
      <c r="FR710" s="19"/>
      <c r="FS710" s="19"/>
      <c r="FT710" s="19"/>
      <c r="FU710" s="19"/>
      <c r="FV710" s="19"/>
      <c r="FW710" s="19"/>
      <c r="FX710" s="19"/>
      <c r="FY710" s="19"/>
      <c r="FZ710" s="19"/>
      <c r="GA710" s="19"/>
      <c r="GB710" s="19"/>
      <c r="GC710" s="19"/>
      <c r="GD710" s="19"/>
      <c r="GE710" s="19"/>
      <c r="GF710" s="19"/>
      <c r="GG710" s="19"/>
      <c r="GH710" s="19"/>
      <c r="GI710" s="19"/>
      <c r="GJ710" s="19"/>
      <c r="GK710" s="19"/>
    </row>
    <row r="711" spans="7:193" x14ac:dyDescent="0.2">
      <c r="G711" s="8"/>
      <c r="H711" s="8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FF711" s="20"/>
      <c r="FG711" s="20"/>
      <c r="FH711" s="20"/>
      <c r="FI711" s="20"/>
      <c r="FJ711" s="20"/>
      <c r="FK711" s="20"/>
      <c r="FL711" s="20"/>
      <c r="FM711" s="20"/>
      <c r="FN711" s="20"/>
      <c r="FO711" s="20"/>
      <c r="FP711" s="20"/>
      <c r="FQ711" s="20"/>
      <c r="FR711" s="20"/>
      <c r="FS711" s="20"/>
      <c r="FT711" s="20"/>
      <c r="FU711" s="20"/>
      <c r="FV711" s="20"/>
      <c r="FW711" s="20"/>
      <c r="FX711" s="20"/>
      <c r="FY711" s="20"/>
      <c r="FZ711" s="20"/>
      <c r="GA711" s="20"/>
      <c r="GB711" s="20"/>
      <c r="GC711" s="20"/>
      <c r="GD711" s="20"/>
      <c r="GE711" s="20"/>
      <c r="GF711" s="20"/>
      <c r="GG711" s="20"/>
      <c r="GH711" s="20"/>
      <c r="GI711" s="20"/>
      <c r="GJ711" s="20"/>
      <c r="GK711" s="20"/>
    </row>
    <row r="712" spans="7:193" x14ac:dyDescent="0.2">
      <c r="G712" s="8"/>
      <c r="H712" s="8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9"/>
      <c r="FR712" s="9"/>
      <c r="FS712" s="9"/>
      <c r="FT712" s="9"/>
      <c r="FU712" s="9"/>
      <c r="FV712" s="9"/>
      <c r="FW712" s="9"/>
      <c r="FX712" s="9"/>
      <c r="FY712" s="9"/>
      <c r="FZ712" s="9"/>
      <c r="GA712" s="9"/>
      <c r="GB712" s="9"/>
      <c r="GC712" s="9"/>
      <c r="GD712" s="9"/>
      <c r="GE712" s="9"/>
      <c r="GF712" s="9"/>
      <c r="GG712" s="9"/>
      <c r="GH712" s="9"/>
      <c r="GI712" s="9"/>
      <c r="GJ712" s="9"/>
      <c r="GK712" s="9"/>
    </row>
    <row r="713" spans="7:193" x14ac:dyDescent="0.2">
      <c r="G713" s="8"/>
      <c r="H713" s="8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9"/>
      <c r="FR713" s="9"/>
      <c r="FS713" s="9"/>
      <c r="FT713" s="9"/>
      <c r="FU713" s="9"/>
      <c r="FV713" s="9"/>
      <c r="FW713" s="9"/>
      <c r="FX713" s="9"/>
      <c r="FY713" s="9"/>
      <c r="FZ713" s="9"/>
      <c r="GA713" s="9"/>
      <c r="GB713" s="9"/>
      <c r="GC713" s="9"/>
      <c r="GD713" s="9"/>
      <c r="GE713" s="9"/>
      <c r="GF713" s="9"/>
      <c r="GG713" s="9"/>
      <c r="GH713" s="9"/>
      <c r="GI713" s="9"/>
      <c r="GJ713" s="9"/>
      <c r="GK713" s="9"/>
    </row>
    <row r="714" spans="7:193" x14ac:dyDescent="0.2">
      <c r="G714" s="8"/>
      <c r="H714" s="8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FF714" s="19"/>
      <c r="FG714" s="19"/>
      <c r="FH714" s="19"/>
      <c r="FI714" s="19"/>
      <c r="FJ714" s="19"/>
      <c r="FK714" s="19"/>
      <c r="FL714" s="19"/>
      <c r="FM714" s="19"/>
      <c r="FN714" s="19"/>
      <c r="FO714" s="19"/>
      <c r="FP714" s="19"/>
      <c r="FQ714" s="19"/>
      <c r="FR714" s="19"/>
      <c r="FS714" s="19"/>
      <c r="FT714" s="19"/>
      <c r="FU714" s="19"/>
      <c r="FV714" s="19"/>
      <c r="FW714" s="19"/>
      <c r="FX714" s="19"/>
      <c r="FY714" s="19"/>
      <c r="FZ714" s="19"/>
      <c r="GA714" s="19"/>
      <c r="GB714" s="19"/>
      <c r="GC714" s="19"/>
      <c r="GD714" s="19"/>
      <c r="GE714" s="19"/>
      <c r="GF714" s="19"/>
      <c r="GG714" s="19"/>
      <c r="GH714" s="19"/>
      <c r="GI714" s="19"/>
      <c r="GJ714" s="19"/>
      <c r="GK714" s="19"/>
    </row>
    <row r="715" spans="7:193" x14ac:dyDescent="0.2">
      <c r="G715" s="8"/>
      <c r="H715" s="8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FF715" s="20"/>
      <c r="FG715" s="20"/>
      <c r="FH715" s="20"/>
      <c r="FI715" s="20"/>
      <c r="FJ715" s="20"/>
      <c r="FK715" s="20"/>
      <c r="FL715" s="20"/>
      <c r="FM715" s="20"/>
      <c r="FN715" s="20"/>
      <c r="FO715" s="20"/>
      <c r="FP715" s="20"/>
      <c r="FQ715" s="20"/>
      <c r="FR715" s="20"/>
      <c r="FS715" s="20"/>
      <c r="FT715" s="20"/>
      <c r="FU715" s="20"/>
      <c r="FV715" s="20"/>
      <c r="FW715" s="20"/>
      <c r="FX715" s="20"/>
      <c r="FY715" s="20"/>
      <c r="FZ715" s="20"/>
      <c r="GA715" s="20"/>
      <c r="GB715" s="20"/>
      <c r="GC715" s="20"/>
      <c r="GD715" s="20"/>
      <c r="GE715" s="20"/>
      <c r="GF715" s="20"/>
      <c r="GG715" s="20"/>
      <c r="GH715" s="20"/>
      <c r="GI715" s="20"/>
      <c r="GJ715" s="20"/>
      <c r="GK715" s="20"/>
    </row>
    <row r="716" spans="7:193" x14ac:dyDescent="0.2">
      <c r="G716" s="8"/>
      <c r="H716" s="8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9"/>
      <c r="FR716" s="9"/>
      <c r="FS716" s="9"/>
      <c r="FT716" s="9"/>
      <c r="FU716" s="9"/>
      <c r="FV716" s="9"/>
      <c r="FW716" s="9"/>
      <c r="FX716" s="9"/>
      <c r="FY716" s="9"/>
      <c r="FZ716" s="9"/>
      <c r="GA716" s="9"/>
      <c r="GB716" s="9"/>
      <c r="GC716" s="9"/>
      <c r="GD716" s="9"/>
      <c r="GE716" s="9"/>
      <c r="GF716" s="9"/>
      <c r="GG716" s="9"/>
      <c r="GH716" s="9"/>
      <c r="GI716" s="9"/>
      <c r="GJ716" s="9"/>
      <c r="GK716" s="9"/>
    </row>
    <row r="717" spans="7:193" x14ac:dyDescent="0.2">
      <c r="G717" s="8"/>
      <c r="H717" s="8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9"/>
      <c r="FR717" s="9"/>
      <c r="FS717" s="9"/>
      <c r="FT717" s="9"/>
      <c r="FU717" s="9"/>
      <c r="FV717" s="9"/>
      <c r="FW717" s="9"/>
      <c r="FX717" s="9"/>
      <c r="FY717" s="9"/>
      <c r="FZ717" s="9"/>
      <c r="GA717" s="9"/>
      <c r="GB717" s="9"/>
      <c r="GC717" s="9"/>
      <c r="GD717" s="9"/>
      <c r="GE717" s="9"/>
      <c r="GF717" s="9"/>
      <c r="GG717" s="9"/>
      <c r="GH717" s="9"/>
      <c r="GI717" s="9"/>
      <c r="GJ717" s="9"/>
      <c r="GK717" s="9"/>
    </row>
    <row r="718" spans="7:193" x14ac:dyDescent="0.2">
      <c r="G718" s="8"/>
      <c r="H718" s="8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FF718" s="19"/>
      <c r="FG718" s="19"/>
      <c r="FH718" s="19"/>
      <c r="FI718" s="19"/>
      <c r="FJ718" s="19"/>
      <c r="FK718" s="19"/>
      <c r="FL718" s="19"/>
      <c r="FM718" s="19"/>
      <c r="FN718" s="19"/>
      <c r="FO718" s="19"/>
      <c r="FP718" s="19"/>
      <c r="FQ718" s="19"/>
      <c r="FR718" s="19"/>
      <c r="FS718" s="19"/>
      <c r="FT718" s="19"/>
      <c r="FU718" s="19"/>
      <c r="FV718" s="19"/>
      <c r="FW718" s="19"/>
      <c r="FX718" s="19"/>
      <c r="FY718" s="19"/>
      <c r="FZ718" s="19"/>
      <c r="GA718" s="19"/>
      <c r="GB718" s="19"/>
      <c r="GC718" s="19"/>
      <c r="GD718" s="19"/>
      <c r="GE718" s="19"/>
      <c r="GF718" s="19"/>
      <c r="GG718" s="19"/>
      <c r="GH718" s="19"/>
      <c r="GI718" s="19"/>
      <c r="GJ718" s="19"/>
      <c r="GK718" s="19"/>
    </row>
    <row r="719" spans="7:193" x14ac:dyDescent="0.2">
      <c r="G719" s="8"/>
      <c r="H719" s="8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FF719" s="20"/>
      <c r="FG719" s="20"/>
      <c r="FH719" s="20"/>
      <c r="FI719" s="20"/>
      <c r="FJ719" s="20"/>
      <c r="FK719" s="20"/>
      <c r="FL719" s="20"/>
      <c r="FM719" s="20"/>
      <c r="FN719" s="20"/>
      <c r="FO719" s="20"/>
      <c r="FP719" s="20"/>
      <c r="FQ719" s="20"/>
      <c r="FR719" s="20"/>
      <c r="FS719" s="20"/>
      <c r="FT719" s="20"/>
      <c r="FU719" s="20"/>
      <c r="FV719" s="20"/>
      <c r="FW719" s="20"/>
      <c r="FX719" s="20"/>
      <c r="FY719" s="20"/>
      <c r="FZ719" s="20"/>
      <c r="GA719" s="20"/>
      <c r="GB719" s="20"/>
      <c r="GC719" s="20"/>
      <c r="GD719" s="20"/>
      <c r="GE719" s="20"/>
      <c r="GF719" s="20"/>
      <c r="GG719" s="20"/>
      <c r="GH719" s="20"/>
      <c r="GI719" s="20"/>
      <c r="GJ719" s="20"/>
      <c r="GK719" s="20"/>
    </row>
    <row r="720" spans="7:193" x14ac:dyDescent="0.2">
      <c r="G720" s="8"/>
      <c r="H720" s="8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9"/>
      <c r="FR720" s="9"/>
      <c r="FS720" s="9"/>
      <c r="FT720" s="9"/>
      <c r="FU720" s="9"/>
      <c r="FV720" s="9"/>
      <c r="FW720" s="9"/>
      <c r="FX720" s="9"/>
      <c r="FY720" s="9"/>
      <c r="FZ720" s="9"/>
      <c r="GA720" s="9"/>
      <c r="GB720" s="9"/>
      <c r="GC720" s="9"/>
      <c r="GD720" s="9"/>
      <c r="GE720" s="9"/>
      <c r="GF720" s="9"/>
      <c r="GG720" s="9"/>
      <c r="GH720" s="9"/>
      <c r="GI720" s="9"/>
      <c r="GJ720" s="9"/>
      <c r="GK720" s="9"/>
    </row>
    <row r="721" spans="7:193" x14ac:dyDescent="0.2">
      <c r="G721" s="8"/>
      <c r="H721" s="8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9"/>
      <c r="FR721" s="9"/>
      <c r="FS721" s="9"/>
      <c r="FT721" s="9"/>
      <c r="FU721" s="9"/>
      <c r="FV721" s="9"/>
      <c r="FW721" s="9"/>
      <c r="FX721" s="9"/>
      <c r="FY721" s="9"/>
      <c r="FZ721" s="9"/>
      <c r="GA721" s="9"/>
      <c r="GB721" s="9"/>
      <c r="GC721" s="9"/>
      <c r="GD721" s="9"/>
      <c r="GE721" s="9"/>
      <c r="GF721" s="9"/>
      <c r="GG721" s="9"/>
      <c r="GH721" s="9"/>
      <c r="GI721" s="9"/>
      <c r="GJ721" s="9"/>
      <c r="GK721" s="9"/>
    </row>
    <row r="722" spans="7:193" x14ac:dyDescent="0.2">
      <c r="G722" s="8"/>
      <c r="H722" s="8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FF722" s="19"/>
      <c r="FG722" s="19"/>
      <c r="FH722" s="19"/>
      <c r="FI722" s="19"/>
      <c r="FJ722" s="19"/>
      <c r="FK722" s="19"/>
      <c r="FL722" s="19"/>
      <c r="FM722" s="19"/>
      <c r="FN722" s="19"/>
      <c r="FO722" s="19"/>
      <c r="FP722" s="19"/>
      <c r="FQ722" s="19"/>
      <c r="FR722" s="19"/>
      <c r="FS722" s="19"/>
      <c r="FT722" s="19"/>
      <c r="FU722" s="19"/>
      <c r="FV722" s="19"/>
      <c r="FW722" s="19"/>
      <c r="FX722" s="19"/>
      <c r="FY722" s="19"/>
      <c r="FZ722" s="19"/>
      <c r="GA722" s="19"/>
      <c r="GB722" s="19"/>
      <c r="GC722" s="19"/>
      <c r="GD722" s="19"/>
      <c r="GE722" s="19"/>
      <c r="GF722" s="19"/>
      <c r="GG722" s="19"/>
      <c r="GH722" s="19"/>
      <c r="GI722" s="19"/>
      <c r="GJ722" s="19"/>
      <c r="GK722" s="19"/>
    </row>
    <row r="723" spans="7:193" x14ac:dyDescent="0.2">
      <c r="G723" s="8"/>
      <c r="H723" s="8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FF723" s="20"/>
      <c r="FG723" s="20"/>
      <c r="FH723" s="20"/>
      <c r="FI723" s="20"/>
      <c r="FJ723" s="20"/>
      <c r="FK723" s="20"/>
      <c r="FL723" s="20"/>
      <c r="FM723" s="20"/>
      <c r="FN723" s="20"/>
      <c r="FO723" s="20"/>
      <c r="FP723" s="20"/>
      <c r="FQ723" s="20"/>
      <c r="FR723" s="20"/>
      <c r="FS723" s="20"/>
      <c r="FT723" s="20"/>
      <c r="FU723" s="20"/>
      <c r="FV723" s="20"/>
      <c r="FW723" s="20"/>
      <c r="FX723" s="20"/>
      <c r="FY723" s="20"/>
      <c r="FZ723" s="20"/>
      <c r="GA723" s="20"/>
      <c r="GB723" s="20"/>
      <c r="GC723" s="20"/>
      <c r="GD723" s="20"/>
      <c r="GE723" s="20"/>
      <c r="GF723" s="20"/>
      <c r="GG723" s="20"/>
      <c r="GH723" s="20"/>
      <c r="GI723" s="20"/>
      <c r="GJ723" s="20"/>
      <c r="GK723" s="20"/>
    </row>
    <row r="724" spans="7:193" x14ac:dyDescent="0.2">
      <c r="G724" s="8"/>
      <c r="H724" s="8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9"/>
      <c r="FR724" s="9"/>
      <c r="FS724" s="9"/>
      <c r="FT724" s="9"/>
      <c r="FU724" s="9"/>
      <c r="FV724" s="9"/>
      <c r="FW724" s="9"/>
      <c r="FX724" s="9"/>
      <c r="FY724" s="9"/>
      <c r="FZ724" s="9"/>
      <c r="GA724" s="9"/>
      <c r="GB724" s="9"/>
      <c r="GC724" s="9"/>
      <c r="GD724" s="9"/>
      <c r="GE724" s="9"/>
      <c r="GF724" s="9"/>
      <c r="GG724" s="9"/>
      <c r="GH724" s="9"/>
      <c r="GI724" s="9"/>
      <c r="GJ724" s="9"/>
      <c r="GK724" s="9"/>
    </row>
    <row r="725" spans="7:193" x14ac:dyDescent="0.2">
      <c r="G725" s="8"/>
      <c r="H725" s="8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9"/>
      <c r="FR725" s="9"/>
      <c r="FS725" s="9"/>
      <c r="FT725" s="9"/>
      <c r="FU725" s="9"/>
      <c r="FV725" s="9"/>
      <c r="FW725" s="9"/>
      <c r="FX725" s="9"/>
      <c r="FY725" s="9"/>
      <c r="FZ725" s="9"/>
      <c r="GA725" s="9"/>
      <c r="GB725" s="9"/>
      <c r="GC725" s="9"/>
      <c r="GD725" s="9"/>
      <c r="GE725" s="9"/>
      <c r="GF725" s="9"/>
      <c r="GG725" s="9"/>
      <c r="GH725" s="9"/>
      <c r="GI725" s="9"/>
      <c r="GJ725" s="9"/>
      <c r="GK725" s="9"/>
    </row>
    <row r="726" spans="7:193" x14ac:dyDescent="0.2">
      <c r="G726" s="8"/>
      <c r="H726" s="8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FF726" s="19"/>
      <c r="FG726" s="19"/>
      <c r="FH726" s="19"/>
      <c r="FI726" s="19"/>
      <c r="FJ726" s="19"/>
      <c r="FK726" s="19"/>
      <c r="FL726" s="19"/>
      <c r="FM726" s="19"/>
      <c r="FN726" s="19"/>
      <c r="FO726" s="19"/>
      <c r="FP726" s="19"/>
      <c r="FQ726" s="19"/>
      <c r="FR726" s="19"/>
      <c r="FS726" s="19"/>
      <c r="FT726" s="19"/>
      <c r="FU726" s="19"/>
      <c r="FV726" s="19"/>
      <c r="FW726" s="19"/>
      <c r="FX726" s="19"/>
      <c r="FY726" s="19"/>
      <c r="FZ726" s="19"/>
      <c r="GA726" s="19"/>
      <c r="GB726" s="19"/>
      <c r="GC726" s="19"/>
      <c r="GD726" s="19"/>
      <c r="GE726" s="19"/>
      <c r="GF726" s="19"/>
      <c r="GG726" s="19"/>
      <c r="GH726" s="19"/>
      <c r="GI726" s="19"/>
      <c r="GJ726" s="19"/>
      <c r="GK726" s="19"/>
    </row>
    <row r="727" spans="7:193" x14ac:dyDescent="0.2">
      <c r="G727" s="8"/>
      <c r="H727" s="8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FF727" s="20"/>
      <c r="FG727" s="20"/>
      <c r="FH727" s="20"/>
      <c r="FI727" s="20"/>
      <c r="FJ727" s="20"/>
      <c r="FK727" s="20"/>
      <c r="FL727" s="20"/>
      <c r="FM727" s="20"/>
      <c r="FN727" s="20"/>
      <c r="FO727" s="20"/>
      <c r="FP727" s="20"/>
      <c r="FQ727" s="20"/>
      <c r="FR727" s="20"/>
      <c r="FS727" s="20"/>
      <c r="FT727" s="20"/>
      <c r="FU727" s="20"/>
      <c r="FV727" s="20"/>
      <c r="FW727" s="20"/>
      <c r="FX727" s="20"/>
      <c r="FY727" s="20"/>
      <c r="FZ727" s="20"/>
      <c r="GA727" s="20"/>
      <c r="GB727" s="20"/>
      <c r="GC727" s="20"/>
      <c r="GD727" s="20"/>
      <c r="GE727" s="20"/>
      <c r="GF727" s="20"/>
      <c r="GG727" s="20"/>
      <c r="GH727" s="20"/>
      <c r="GI727" s="20"/>
      <c r="GJ727" s="20"/>
      <c r="GK727" s="20"/>
    </row>
    <row r="728" spans="7:193" x14ac:dyDescent="0.2">
      <c r="G728" s="8"/>
      <c r="H728" s="8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9"/>
      <c r="FR728" s="9"/>
      <c r="FS728" s="9"/>
      <c r="FT728" s="9"/>
      <c r="FU728" s="9"/>
      <c r="FV728" s="9"/>
      <c r="FW728" s="9"/>
      <c r="FX728" s="9"/>
      <c r="FY728" s="9"/>
      <c r="FZ728" s="9"/>
      <c r="GA728" s="9"/>
      <c r="GB728" s="9"/>
      <c r="GC728" s="9"/>
      <c r="GD728" s="9"/>
      <c r="GE728" s="9"/>
      <c r="GF728" s="9"/>
      <c r="GG728" s="9"/>
      <c r="GH728" s="9"/>
      <c r="GI728" s="9"/>
      <c r="GJ728" s="9"/>
      <c r="GK728" s="9"/>
    </row>
    <row r="729" spans="7:193" x14ac:dyDescent="0.2">
      <c r="G729" s="8"/>
      <c r="H729" s="8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9"/>
      <c r="FR729" s="9"/>
      <c r="FS729" s="9"/>
      <c r="FT729" s="9"/>
      <c r="FU729" s="9"/>
      <c r="FV729" s="9"/>
      <c r="FW729" s="9"/>
      <c r="FX729" s="9"/>
      <c r="FY729" s="9"/>
      <c r="FZ729" s="9"/>
      <c r="GA729" s="9"/>
      <c r="GB729" s="9"/>
      <c r="GC729" s="9"/>
      <c r="GD729" s="9"/>
      <c r="GE729" s="9"/>
      <c r="GF729" s="9"/>
      <c r="GG729" s="9"/>
      <c r="GH729" s="9"/>
      <c r="GI729" s="9"/>
      <c r="GJ729" s="9"/>
      <c r="GK729" s="9"/>
    </row>
    <row r="730" spans="7:193" x14ac:dyDescent="0.2">
      <c r="G730" s="8"/>
      <c r="H730" s="8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FF730" s="19"/>
      <c r="FG730" s="19"/>
      <c r="FH730" s="19"/>
      <c r="FI730" s="19"/>
      <c r="FJ730" s="19"/>
      <c r="FK730" s="19"/>
      <c r="FL730" s="19"/>
      <c r="FM730" s="19"/>
      <c r="FN730" s="19"/>
      <c r="FO730" s="19"/>
      <c r="FP730" s="19"/>
      <c r="FQ730" s="19"/>
      <c r="FR730" s="19"/>
      <c r="FS730" s="19"/>
      <c r="FT730" s="19"/>
      <c r="FU730" s="19"/>
      <c r="FV730" s="19"/>
      <c r="FW730" s="19"/>
      <c r="FX730" s="19"/>
      <c r="FY730" s="19"/>
      <c r="FZ730" s="19"/>
      <c r="GA730" s="19"/>
      <c r="GB730" s="19"/>
      <c r="GC730" s="19"/>
      <c r="GD730" s="19"/>
      <c r="GE730" s="19"/>
      <c r="GF730" s="19"/>
      <c r="GG730" s="19"/>
      <c r="GH730" s="19"/>
      <c r="GI730" s="19"/>
      <c r="GJ730" s="19"/>
      <c r="GK730" s="19"/>
    </row>
    <row r="731" spans="7:193" x14ac:dyDescent="0.2">
      <c r="G731" s="8"/>
      <c r="H731" s="8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FF731" s="20"/>
      <c r="FG731" s="20"/>
      <c r="FH731" s="20"/>
      <c r="FI731" s="20"/>
      <c r="FJ731" s="20"/>
      <c r="FK731" s="20"/>
      <c r="FL731" s="20"/>
      <c r="FM731" s="20"/>
      <c r="FN731" s="20"/>
      <c r="FO731" s="20"/>
      <c r="FP731" s="20"/>
      <c r="FQ731" s="20"/>
      <c r="FR731" s="20"/>
      <c r="FS731" s="20"/>
      <c r="FT731" s="20"/>
      <c r="FU731" s="20"/>
      <c r="FV731" s="20"/>
      <c r="FW731" s="20"/>
      <c r="FX731" s="20"/>
      <c r="FY731" s="20"/>
      <c r="FZ731" s="20"/>
      <c r="GA731" s="20"/>
      <c r="GB731" s="20"/>
      <c r="GC731" s="20"/>
      <c r="GD731" s="20"/>
      <c r="GE731" s="20"/>
      <c r="GF731" s="20"/>
      <c r="GG731" s="20"/>
      <c r="GH731" s="20"/>
      <c r="GI731" s="20"/>
      <c r="GJ731" s="20"/>
      <c r="GK731" s="20"/>
    </row>
    <row r="732" spans="7:193" x14ac:dyDescent="0.2">
      <c r="G732" s="8"/>
      <c r="H732" s="8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9"/>
      <c r="FR732" s="9"/>
      <c r="FS732" s="9"/>
      <c r="FT732" s="9"/>
      <c r="FU732" s="9"/>
      <c r="FV732" s="9"/>
      <c r="FW732" s="9"/>
      <c r="FX732" s="9"/>
      <c r="FY732" s="9"/>
      <c r="FZ732" s="9"/>
      <c r="GA732" s="9"/>
      <c r="GB732" s="9"/>
      <c r="GC732" s="9"/>
      <c r="GD732" s="9"/>
      <c r="GE732" s="9"/>
      <c r="GF732" s="9"/>
      <c r="GG732" s="9"/>
      <c r="GH732" s="9"/>
      <c r="GI732" s="9"/>
      <c r="GJ732" s="9"/>
      <c r="GK732" s="9"/>
    </row>
    <row r="733" spans="7:193" x14ac:dyDescent="0.2">
      <c r="G733" s="8"/>
      <c r="H733" s="8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9"/>
      <c r="FR733" s="9"/>
      <c r="FS733" s="9"/>
      <c r="FT733" s="9"/>
      <c r="FU733" s="9"/>
      <c r="FV733" s="9"/>
      <c r="FW733" s="9"/>
      <c r="FX733" s="9"/>
      <c r="FY733" s="9"/>
      <c r="FZ733" s="9"/>
      <c r="GA733" s="9"/>
      <c r="GB733" s="9"/>
      <c r="GC733" s="9"/>
      <c r="GD733" s="9"/>
      <c r="GE733" s="9"/>
      <c r="GF733" s="9"/>
      <c r="GG733" s="9"/>
      <c r="GH733" s="9"/>
      <c r="GI733" s="9"/>
      <c r="GJ733" s="9"/>
      <c r="GK733" s="9"/>
    </row>
    <row r="734" spans="7:193" x14ac:dyDescent="0.2">
      <c r="G734" s="8"/>
      <c r="H734" s="8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FF734" s="19"/>
      <c r="FG734" s="19"/>
      <c r="FH734" s="19"/>
      <c r="FI734" s="19"/>
      <c r="FJ734" s="19"/>
      <c r="FK734" s="19"/>
      <c r="FL734" s="19"/>
      <c r="FM734" s="19"/>
      <c r="FN734" s="19"/>
      <c r="FO734" s="19"/>
      <c r="FP734" s="19"/>
      <c r="FQ734" s="19"/>
      <c r="FR734" s="19"/>
      <c r="FS734" s="19"/>
      <c r="FT734" s="19"/>
      <c r="FU734" s="19"/>
      <c r="FV734" s="19"/>
      <c r="FW734" s="19"/>
      <c r="FX734" s="19"/>
      <c r="FY734" s="19"/>
      <c r="FZ734" s="19"/>
      <c r="GA734" s="19"/>
      <c r="GB734" s="19"/>
      <c r="GC734" s="19"/>
      <c r="GD734" s="19"/>
      <c r="GE734" s="19"/>
      <c r="GF734" s="19"/>
      <c r="GG734" s="19"/>
      <c r="GH734" s="19"/>
      <c r="GI734" s="19"/>
      <c r="GJ734" s="19"/>
      <c r="GK734" s="19"/>
    </row>
    <row r="735" spans="7:193" x14ac:dyDescent="0.2">
      <c r="G735" s="8"/>
      <c r="H735" s="8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FF735" s="20"/>
      <c r="FG735" s="20"/>
      <c r="FH735" s="20"/>
      <c r="FI735" s="20"/>
      <c r="FJ735" s="20"/>
      <c r="FK735" s="20"/>
      <c r="FL735" s="20"/>
      <c r="FM735" s="20"/>
      <c r="FN735" s="20"/>
      <c r="FO735" s="20"/>
      <c r="FP735" s="20"/>
      <c r="FQ735" s="20"/>
      <c r="FR735" s="20"/>
      <c r="FS735" s="20"/>
      <c r="FT735" s="20"/>
      <c r="FU735" s="20"/>
      <c r="FV735" s="20"/>
      <c r="FW735" s="20"/>
      <c r="FX735" s="20"/>
      <c r="FY735" s="20"/>
      <c r="FZ735" s="20"/>
      <c r="GA735" s="20"/>
      <c r="GB735" s="20"/>
      <c r="GC735" s="20"/>
      <c r="GD735" s="20"/>
      <c r="GE735" s="20"/>
      <c r="GF735" s="20"/>
      <c r="GG735" s="20"/>
      <c r="GH735" s="20"/>
      <c r="GI735" s="20"/>
      <c r="GJ735" s="20"/>
      <c r="GK735" s="20"/>
    </row>
    <row r="736" spans="7:193" x14ac:dyDescent="0.2">
      <c r="G736" s="8"/>
      <c r="H736" s="8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9"/>
      <c r="FR736" s="9"/>
      <c r="FS736" s="9"/>
      <c r="FT736" s="9"/>
      <c r="FU736" s="9"/>
      <c r="FV736" s="9"/>
      <c r="FW736" s="9"/>
      <c r="FX736" s="9"/>
      <c r="FY736" s="9"/>
      <c r="FZ736" s="9"/>
      <c r="GA736" s="9"/>
      <c r="GB736" s="9"/>
      <c r="GC736" s="9"/>
      <c r="GD736" s="9"/>
      <c r="GE736" s="9"/>
      <c r="GF736" s="9"/>
      <c r="GG736" s="9"/>
      <c r="GH736" s="9"/>
      <c r="GI736" s="9"/>
      <c r="GJ736" s="9"/>
      <c r="GK736" s="9"/>
    </row>
    <row r="737" spans="7:193" x14ac:dyDescent="0.2">
      <c r="G737" s="8"/>
      <c r="H737" s="8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9"/>
      <c r="FR737" s="9"/>
      <c r="FS737" s="9"/>
      <c r="FT737" s="9"/>
      <c r="FU737" s="9"/>
      <c r="FV737" s="9"/>
      <c r="FW737" s="9"/>
      <c r="FX737" s="9"/>
      <c r="FY737" s="9"/>
      <c r="FZ737" s="9"/>
      <c r="GA737" s="9"/>
      <c r="GB737" s="9"/>
      <c r="GC737" s="9"/>
      <c r="GD737" s="9"/>
      <c r="GE737" s="9"/>
      <c r="GF737" s="9"/>
      <c r="GG737" s="9"/>
      <c r="GH737" s="9"/>
      <c r="GI737" s="9"/>
      <c r="GJ737" s="9"/>
      <c r="GK737" s="9"/>
    </row>
    <row r="738" spans="7:193" x14ac:dyDescent="0.2">
      <c r="G738" s="8"/>
      <c r="H738" s="8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FF738" s="19"/>
      <c r="FG738" s="19"/>
      <c r="FH738" s="19"/>
      <c r="FI738" s="19"/>
      <c r="FJ738" s="19"/>
      <c r="FK738" s="19"/>
      <c r="FL738" s="19"/>
      <c r="FM738" s="19"/>
      <c r="FN738" s="19"/>
      <c r="FO738" s="19"/>
      <c r="FP738" s="19"/>
      <c r="FQ738" s="19"/>
      <c r="FR738" s="19"/>
      <c r="FS738" s="19"/>
      <c r="FT738" s="19"/>
      <c r="FU738" s="19"/>
      <c r="FV738" s="19"/>
      <c r="FW738" s="19"/>
      <c r="FX738" s="19"/>
      <c r="FY738" s="19"/>
      <c r="FZ738" s="19"/>
      <c r="GA738" s="19"/>
      <c r="GB738" s="19"/>
      <c r="GC738" s="19"/>
      <c r="GD738" s="19"/>
      <c r="GE738" s="19"/>
      <c r="GF738" s="19"/>
      <c r="GG738" s="19"/>
      <c r="GH738" s="19"/>
      <c r="GI738" s="19"/>
      <c r="GJ738" s="19"/>
      <c r="GK738" s="19"/>
    </row>
    <row r="739" spans="7:193" x14ac:dyDescent="0.2">
      <c r="G739" s="8"/>
      <c r="H739" s="8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FF739" s="20"/>
      <c r="FG739" s="20"/>
      <c r="FH739" s="20"/>
      <c r="FI739" s="20"/>
      <c r="FJ739" s="20"/>
      <c r="FK739" s="20"/>
      <c r="FL739" s="20"/>
      <c r="FM739" s="20"/>
      <c r="FN739" s="20"/>
      <c r="FO739" s="20"/>
      <c r="FP739" s="20"/>
      <c r="FQ739" s="20"/>
      <c r="FR739" s="20"/>
      <c r="FS739" s="20"/>
      <c r="FT739" s="20"/>
      <c r="FU739" s="20"/>
      <c r="FV739" s="20"/>
      <c r="FW739" s="20"/>
      <c r="FX739" s="20"/>
      <c r="FY739" s="20"/>
      <c r="FZ739" s="20"/>
      <c r="GA739" s="20"/>
      <c r="GB739" s="20"/>
      <c r="GC739" s="20"/>
      <c r="GD739" s="20"/>
      <c r="GE739" s="20"/>
      <c r="GF739" s="20"/>
      <c r="GG739" s="20"/>
      <c r="GH739" s="20"/>
      <c r="GI739" s="20"/>
      <c r="GJ739" s="20"/>
      <c r="GK739" s="20"/>
    </row>
    <row r="740" spans="7:193" x14ac:dyDescent="0.2">
      <c r="G740" s="8"/>
      <c r="H740" s="8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9"/>
      <c r="FR740" s="9"/>
      <c r="FS740" s="9"/>
      <c r="FT740" s="9"/>
      <c r="FU740" s="9"/>
      <c r="FV740" s="9"/>
      <c r="FW740" s="9"/>
      <c r="FX740" s="9"/>
      <c r="FY740" s="9"/>
      <c r="FZ740" s="9"/>
      <c r="GA740" s="9"/>
      <c r="GB740" s="9"/>
      <c r="GC740" s="9"/>
      <c r="GD740" s="9"/>
      <c r="GE740" s="9"/>
      <c r="GF740" s="9"/>
      <c r="GG740" s="9"/>
      <c r="GH740" s="9"/>
      <c r="GI740" s="9"/>
      <c r="GJ740" s="9"/>
      <c r="GK740" s="9"/>
    </row>
    <row r="741" spans="7:193" x14ac:dyDescent="0.2">
      <c r="G741" s="8"/>
      <c r="H741" s="8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9"/>
      <c r="FR741" s="9"/>
      <c r="FS741" s="9"/>
      <c r="FT741" s="9"/>
      <c r="FU741" s="9"/>
      <c r="FV741" s="9"/>
      <c r="FW741" s="9"/>
      <c r="FX741" s="9"/>
      <c r="FY741" s="9"/>
      <c r="FZ741" s="9"/>
      <c r="GA741" s="9"/>
      <c r="GB741" s="9"/>
      <c r="GC741" s="9"/>
      <c r="GD741" s="9"/>
      <c r="GE741" s="9"/>
      <c r="GF741" s="9"/>
      <c r="GG741" s="9"/>
      <c r="GH741" s="9"/>
      <c r="GI741" s="9"/>
      <c r="GJ741" s="9"/>
      <c r="GK741" s="9"/>
    </row>
    <row r="742" spans="7:193" x14ac:dyDescent="0.2">
      <c r="G742" s="8"/>
      <c r="H742" s="8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FF742" s="19"/>
      <c r="FG742" s="19"/>
      <c r="FH742" s="19"/>
      <c r="FI742" s="19"/>
      <c r="FJ742" s="19"/>
      <c r="FK742" s="19"/>
      <c r="FL742" s="19"/>
      <c r="FM742" s="19"/>
      <c r="FN742" s="19"/>
      <c r="FO742" s="19"/>
      <c r="FP742" s="19"/>
      <c r="FQ742" s="19"/>
      <c r="FR742" s="19"/>
      <c r="FS742" s="19"/>
      <c r="FT742" s="19"/>
      <c r="FU742" s="19"/>
      <c r="FV742" s="19"/>
      <c r="FW742" s="19"/>
      <c r="FX742" s="19"/>
      <c r="FY742" s="19"/>
      <c r="FZ742" s="19"/>
      <c r="GA742" s="19"/>
      <c r="GB742" s="19"/>
      <c r="GC742" s="19"/>
      <c r="GD742" s="19"/>
      <c r="GE742" s="19"/>
      <c r="GF742" s="19"/>
      <c r="GG742" s="19"/>
      <c r="GH742" s="19"/>
      <c r="GI742" s="19"/>
      <c r="GJ742" s="19"/>
      <c r="GK742" s="19"/>
    </row>
    <row r="743" spans="7:193" x14ac:dyDescent="0.2">
      <c r="G743" s="8"/>
      <c r="H743" s="8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FF743" s="20"/>
      <c r="FG743" s="20"/>
      <c r="FH743" s="20"/>
      <c r="FI743" s="20"/>
      <c r="FJ743" s="20"/>
      <c r="FK743" s="20"/>
      <c r="FL743" s="20"/>
      <c r="FM743" s="20"/>
      <c r="FN743" s="20"/>
      <c r="FO743" s="20"/>
      <c r="FP743" s="20"/>
      <c r="FQ743" s="20"/>
      <c r="FR743" s="20"/>
      <c r="FS743" s="20"/>
      <c r="FT743" s="20"/>
      <c r="FU743" s="20"/>
      <c r="FV743" s="20"/>
      <c r="FW743" s="20"/>
      <c r="FX743" s="20"/>
      <c r="FY743" s="20"/>
      <c r="FZ743" s="20"/>
      <c r="GA743" s="20"/>
      <c r="GB743" s="20"/>
      <c r="GC743" s="20"/>
      <c r="GD743" s="20"/>
      <c r="GE743" s="20"/>
      <c r="GF743" s="20"/>
      <c r="GG743" s="20"/>
      <c r="GH743" s="20"/>
      <c r="GI743" s="20"/>
      <c r="GJ743" s="20"/>
      <c r="GK743" s="20"/>
    </row>
    <row r="744" spans="7:193" x14ac:dyDescent="0.2">
      <c r="G744" s="8"/>
      <c r="H744" s="8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9"/>
      <c r="FR744" s="9"/>
      <c r="FS744" s="9"/>
      <c r="FT744" s="9"/>
      <c r="FU744" s="9"/>
      <c r="FV744" s="9"/>
      <c r="FW744" s="9"/>
      <c r="FX744" s="9"/>
      <c r="FY744" s="9"/>
      <c r="FZ744" s="9"/>
      <c r="GA744" s="9"/>
      <c r="GB744" s="9"/>
      <c r="GC744" s="9"/>
      <c r="GD744" s="9"/>
      <c r="GE744" s="9"/>
      <c r="GF744" s="9"/>
      <c r="GG744" s="9"/>
      <c r="GH744" s="9"/>
      <c r="GI744" s="9"/>
      <c r="GJ744" s="9"/>
      <c r="GK744" s="9"/>
    </row>
    <row r="745" spans="7:193" x14ac:dyDescent="0.2">
      <c r="G745" s="8"/>
      <c r="H745" s="8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9"/>
      <c r="FR745" s="9"/>
      <c r="FS745" s="9"/>
      <c r="FT745" s="9"/>
      <c r="FU745" s="9"/>
      <c r="FV745" s="9"/>
      <c r="FW745" s="9"/>
      <c r="FX745" s="9"/>
      <c r="FY745" s="9"/>
      <c r="FZ745" s="9"/>
      <c r="GA745" s="9"/>
      <c r="GB745" s="9"/>
      <c r="GC745" s="9"/>
      <c r="GD745" s="9"/>
      <c r="GE745" s="9"/>
      <c r="GF745" s="9"/>
      <c r="GG745" s="9"/>
      <c r="GH745" s="9"/>
      <c r="GI745" s="9"/>
      <c r="GJ745" s="9"/>
      <c r="GK745" s="9"/>
    </row>
    <row r="746" spans="7:193" x14ac:dyDescent="0.2">
      <c r="G746" s="8"/>
      <c r="H746" s="8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FF746" s="19"/>
      <c r="FG746" s="19"/>
      <c r="FH746" s="19"/>
      <c r="FI746" s="19"/>
      <c r="FJ746" s="19"/>
      <c r="FK746" s="19"/>
      <c r="FL746" s="19"/>
      <c r="FM746" s="19"/>
      <c r="FN746" s="19"/>
      <c r="FO746" s="19"/>
      <c r="FP746" s="19"/>
      <c r="FQ746" s="19"/>
      <c r="FR746" s="19"/>
      <c r="FS746" s="19"/>
      <c r="FT746" s="19"/>
      <c r="FU746" s="19"/>
      <c r="FV746" s="19"/>
      <c r="FW746" s="19"/>
      <c r="FX746" s="19"/>
      <c r="FY746" s="19"/>
      <c r="FZ746" s="19"/>
      <c r="GA746" s="19"/>
      <c r="GB746" s="19"/>
      <c r="GC746" s="19"/>
      <c r="GD746" s="19"/>
      <c r="GE746" s="19"/>
      <c r="GF746" s="19"/>
      <c r="GG746" s="19"/>
      <c r="GH746" s="19"/>
      <c r="GI746" s="19"/>
      <c r="GJ746" s="19"/>
      <c r="GK746" s="19"/>
    </row>
    <row r="747" spans="7:193" x14ac:dyDescent="0.2">
      <c r="G747" s="8"/>
      <c r="H747" s="8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FF747" s="20"/>
      <c r="FG747" s="20"/>
      <c r="FH747" s="20"/>
      <c r="FI747" s="20"/>
      <c r="FJ747" s="20"/>
      <c r="FK747" s="20"/>
      <c r="FL747" s="20"/>
      <c r="FM747" s="20"/>
      <c r="FN747" s="20"/>
      <c r="FO747" s="20"/>
      <c r="FP747" s="20"/>
      <c r="FQ747" s="20"/>
      <c r="FR747" s="20"/>
      <c r="FS747" s="20"/>
      <c r="FT747" s="20"/>
      <c r="FU747" s="20"/>
      <c r="FV747" s="20"/>
      <c r="FW747" s="20"/>
      <c r="FX747" s="20"/>
      <c r="FY747" s="20"/>
      <c r="FZ747" s="20"/>
      <c r="GA747" s="20"/>
      <c r="GB747" s="20"/>
      <c r="GC747" s="20"/>
      <c r="GD747" s="20"/>
      <c r="GE747" s="20"/>
      <c r="GF747" s="20"/>
      <c r="GG747" s="20"/>
      <c r="GH747" s="20"/>
      <c r="GI747" s="20"/>
      <c r="GJ747" s="20"/>
      <c r="GK747" s="20"/>
    </row>
    <row r="748" spans="7:193" x14ac:dyDescent="0.2">
      <c r="G748" s="8"/>
      <c r="H748" s="8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9"/>
      <c r="FR748" s="9"/>
      <c r="FS748" s="9"/>
      <c r="FT748" s="9"/>
      <c r="FU748" s="9"/>
      <c r="FV748" s="9"/>
      <c r="FW748" s="9"/>
      <c r="FX748" s="9"/>
      <c r="FY748" s="9"/>
      <c r="FZ748" s="9"/>
      <c r="GA748" s="9"/>
      <c r="GB748" s="9"/>
      <c r="GC748" s="9"/>
      <c r="GD748" s="9"/>
      <c r="GE748" s="9"/>
      <c r="GF748" s="9"/>
      <c r="GG748" s="9"/>
      <c r="GH748" s="9"/>
      <c r="GI748" s="9"/>
      <c r="GJ748" s="9"/>
      <c r="GK748" s="9"/>
    </row>
    <row r="749" spans="7:193" x14ac:dyDescent="0.2">
      <c r="G749" s="8"/>
      <c r="H749" s="8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9"/>
      <c r="FR749" s="9"/>
      <c r="FS749" s="9"/>
      <c r="FT749" s="9"/>
      <c r="FU749" s="9"/>
      <c r="FV749" s="9"/>
      <c r="FW749" s="9"/>
      <c r="FX749" s="9"/>
      <c r="FY749" s="9"/>
      <c r="FZ749" s="9"/>
      <c r="GA749" s="9"/>
      <c r="GB749" s="9"/>
      <c r="GC749" s="9"/>
      <c r="GD749" s="9"/>
      <c r="GE749" s="9"/>
      <c r="GF749" s="9"/>
      <c r="GG749" s="9"/>
      <c r="GH749" s="9"/>
      <c r="GI749" s="9"/>
      <c r="GJ749" s="9"/>
      <c r="GK749" s="9"/>
    </row>
    <row r="750" spans="7:193" x14ac:dyDescent="0.2">
      <c r="G750" s="8"/>
      <c r="H750" s="8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FF750" s="19"/>
      <c r="FG750" s="19"/>
      <c r="FH750" s="19"/>
      <c r="FI750" s="19"/>
      <c r="FJ750" s="19"/>
      <c r="FK750" s="19"/>
      <c r="FL750" s="19"/>
      <c r="FM750" s="19"/>
      <c r="FN750" s="19"/>
      <c r="FO750" s="19"/>
      <c r="FP750" s="19"/>
      <c r="FQ750" s="19"/>
      <c r="FR750" s="19"/>
      <c r="FS750" s="19"/>
      <c r="FT750" s="19"/>
      <c r="FU750" s="19"/>
      <c r="FV750" s="19"/>
      <c r="FW750" s="19"/>
      <c r="FX750" s="19"/>
      <c r="FY750" s="19"/>
      <c r="FZ750" s="19"/>
      <c r="GA750" s="19"/>
      <c r="GB750" s="19"/>
      <c r="GC750" s="19"/>
      <c r="GD750" s="19"/>
      <c r="GE750" s="19"/>
      <c r="GF750" s="19"/>
      <c r="GG750" s="19"/>
      <c r="GH750" s="19"/>
      <c r="GI750" s="19"/>
      <c r="GJ750" s="19"/>
      <c r="GK750" s="19"/>
    </row>
    <row r="751" spans="7:193" x14ac:dyDescent="0.2">
      <c r="G751" s="8"/>
      <c r="H751" s="8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FF751" s="20"/>
      <c r="FG751" s="20"/>
      <c r="FH751" s="20"/>
      <c r="FI751" s="20"/>
      <c r="FJ751" s="20"/>
      <c r="FK751" s="20"/>
      <c r="FL751" s="20"/>
      <c r="FM751" s="20"/>
      <c r="FN751" s="20"/>
      <c r="FO751" s="20"/>
      <c r="FP751" s="20"/>
      <c r="FQ751" s="20"/>
      <c r="FR751" s="20"/>
      <c r="FS751" s="20"/>
      <c r="FT751" s="20"/>
      <c r="FU751" s="20"/>
      <c r="FV751" s="20"/>
      <c r="FW751" s="20"/>
      <c r="FX751" s="20"/>
      <c r="FY751" s="20"/>
      <c r="FZ751" s="20"/>
      <c r="GA751" s="20"/>
      <c r="GB751" s="20"/>
      <c r="GC751" s="20"/>
      <c r="GD751" s="20"/>
      <c r="GE751" s="20"/>
      <c r="GF751" s="20"/>
      <c r="GG751" s="20"/>
      <c r="GH751" s="20"/>
      <c r="GI751" s="20"/>
      <c r="GJ751" s="20"/>
      <c r="GK751" s="20"/>
    </row>
    <row r="752" spans="7:193" x14ac:dyDescent="0.2">
      <c r="G752" s="8"/>
      <c r="H752" s="8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9"/>
      <c r="FR752" s="9"/>
      <c r="FS752" s="9"/>
      <c r="FT752" s="9"/>
      <c r="FU752" s="9"/>
      <c r="FV752" s="9"/>
      <c r="FW752" s="9"/>
      <c r="FX752" s="9"/>
      <c r="FY752" s="9"/>
      <c r="FZ752" s="9"/>
      <c r="GA752" s="9"/>
      <c r="GB752" s="9"/>
      <c r="GC752" s="9"/>
      <c r="GD752" s="9"/>
      <c r="GE752" s="9"/>
      <c r="GF752" s="9"/>
      <c r="GG752" s="9"/>
      <c r="GH752" s="9"/>
      <c r="GI752" s="9"/>
      <c r="GJ752" s="9"/>
      <c r="GK752" s="9"/>
    </row>
    <row r="753" spans="7:193" x14ac:dyDescent="0.2">
      <c r="G753" s="8"/>
      <c r="H753" s="8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9"/>
      <c r="FR753" s="9"/>
      <c r="FS753" s="9"/>
      <c r="FT753" s="9"/>
      <c r="FU753" s="9"/>
      <c r="FV753" s="9"/>
      <c r="FW753" s="9"/>
      <c r="FX753" s="9"/>
      <c r="FY753" s="9"/>
      <c r="FZ753" s="9"/>
      <c r="GA753" s="9"/>
      <c r="GB753" s="9"/>
      <c r="GC753" s="9"/>
      <c r="GD753" s="9"/>
      <c r="GE753" s="9"/>
      <c r="GF753" s="9"/>
      <c r="GG753" s="9"/>
      <c r="GH753" s="9"/>
      <c r="GI753" s="9"/>
      <c r="GJ753" s="9"/>
      <c r="GK753" s="9"/>
    </row>
    <row r="754" spans="7:193" x14ac:dyDescent="0.2">
      <c r="G754" s="8"/>
      <c r="H754" s="8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FF754" s="19"/>
      <c r="FG754" s="19"/>
      <c r="FH754" s="19"/>
      <c r="FI754" s="19"/>
      <c r="FJ754" s="19"/>
      <c r="FK754" s="19"/>
      <c r="FL754" s="19"/>
      <c r="FM754" s="19"/>
      <c r="FN754" s="19"/>
      <c r="FO754" s="19"/>
      <c r="FP754" s="19"/>
      <c r="FQ754" s="19"/>
      <c r="FR754" s="19"/>
      <c r="FS754" s="19"/>
      <c r="FT754" s="19"/>
      <c r="FU754" s="19"/>
      <c r="FV754" s="19"/>
      <c r="FW754" s="19"/>
      <c r="FX754" s="19"/>
      <c r="FY754" s="19"/>
      <c r="FZ754" s="19"/>
      <c r="GA754" s="19"/>
      <c r="GB754" s="19"/>
      <c r="GC754" s="19"/>
      <c r="GD754" s="19"/>
      <c r="GE754" s="19"/>
      <c r="GF754" s="19"/>
      <c r="GG754" s="19"/>
      <c r="GH754" s="19"/>
      <c r="GI754" s="19"/>
      <c r="GJ754" s="19"/>
      <c r="GK754" s="19"/>
    </row>
    <row r="755" spans="7:193" x14ac:dyDescent="0.2">
      <c r="G755" s="8"/>
      <c r="H755" s="8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FF755" s="20"/>
      <c r="FG755" s="20"/>
      <c r="FH755" s="20"/>
      <c r="FI755" s="20"/>
      <c r="FJ755" s="20"/>
      <c r="FK755" s="20"/>
      <c r="FL755" s="20"/>
      <c r="FM755" s="20"/>
      <c r="FN755" s="20"/>
      <c r="FO755" s="20"/>
      <c r="FP755" s="20"/>
      <c r="FQ755" s="20"/>
      <c r="FR755" s="20"/>
      <c r="FS755" s="20"/>
      <c r="FT755" s="20"/>
      <c r="FU755" s="20"/>
      <c r="FV755" s="20"/>
      <c r="FW755" s="20"/>
      <c r="FX755" s="20"/>
      <c r="FY755" s="20"/>
      <c r="FZ755" s="20"/>
      <c r="GA755" s="20"/>
      <c r="GB755" s="20"/>
      <c r="GC755" s="20"/>
      <c r="GD755" s="20"/>
      <c r="GE755" s="20"/>
      <c r="GF755" s="20"/>
      <c r="GG755" s="20"/>
      <c r="GH755" s="20"/>
      <c r="GI755" s="20"/>
      <c r="GJ755" s="20"/>
      <c r="GK755" s="20"/>
    </row>
    <row r="756" spans="7:193" x14ac:dyDescent="0.2">
      <c r="G756" s="8"/>
      <c r="H756" s="8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9"/>
      <c r="FR756" s="9"/>
      <c r="FS756" s="9"/>
      <c r="FT756" s="9"/>
      <c r="FU756" s="9"/>
      <c r="FV756" s="9"/>
      <c r="FW756" s="9"/>
      <c r="FX756" s="9"/>
      <c r="FY756" s="9"/>
      <c r="FZ756" s="9"/>
      <c r="GA756" s="9"/>
      <c r="GB756" s="9"/>
      <c r="GC756" s="9"/>
      <c r="GD756" s="9"/>
      <c r="GE756" s="9"/>
      <c r="GF756" s="9"/>
      <c r="GG756" s="9"/>
      <c r="GH756" s="9"/>
      <c r="GI756" s="9"/>
      <c r="GJ756" s="9"/>
      <c r="GK756" s="9"/>
    </row>
    <row r="757" spans="7:193" x14ac:dyDescent="0.2">
      <c r="G757" s="8"/>
      <c r="H757" s="8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9"/>
      <c r="FR757" s="9"/>
      <c r="FS757" s="9"/>
      <c r="FT757" s="9"/>
      <c r="FU757" s="9"/>
      <c r="FV757" s="9"/>
      <c r="FW757" s="9"/>
      <c r="FX757" s="9"/>
      <c r="FY757" s="9"/>
      <c r="FZ757" s="9"/>
      <c r="GA757" s="9"/>
      <c r="GB757" s="9"/>
      <c r="GC757" s="9"/>
      <c r="GD757" s="9"/>
      <c r="GE757" s="9"/>
      <c r="GF757" s="9"/>
      <c r="GG757" s="9"/>
      <c r="GH757" s="9"/>
      <c r="GI757" s="9"/>
      <c r="GJ757" s="9"/>
      <c r="GK757" s="9"/>
    </row>
    <row r="758" spans="7:193" x14ac:dyDescent="0.2">
      <c r="G758" s="8"/>
      <c r="H758" s="8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FF758" s="19"/>
      <c r="FG758" s="19"/>
      <c r="FH758" s="19"/>
      <c r="FI758" s="19"/>
      <c r="FJ758" s="19"/>
      <c r="FK758" s="19"/>
      <c r="FL758" s="19"/>
      <c r="FM758" s="19"/>
      <c r="FN758" s="19"/>
      <c r="FO758" s="19"/>
      <c r="FP758" s="19"/>
      <c r="FQ758" s="19"/>
      <c r="FR758" s="19"/>
      <c r="FS758" s="19"/>
      <c r="FT758" s="19"/>
      <c r="FU758" s="19"/>
      <c r="FV758" s="19"/>
      <c r="FW758" s="19"/>
      <c r="FX758" s="19"/>
      <c r="FY758" s="19"/>
      <c r="FZ758" s="19"/>
      <c r="GA758" s="19"/>
      <c r="GB758" s="19"/>
      <c r="GC758" s="19"/>
      <c r="GD758" s="19"/>
      <c r="GE758" s="19"/>
      <c r="GF758" s="19"/>
      <c r="GG758" s="19"/>
      <c r="GH758" s="19"/>
      <c r="GI758" s="19"/>
      <c r="GJ758" s="19"/>
      <c r="GK758" s="19"/>
    </row>
    <row r="759" spans="7:193" x14ac:dyDescent="0.2">
      <c r="G759" s="8"/>
      <c r="H759" s="8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FF759" s="20"/>
      <c r="FG759" s="20"/>
      <c r="FH759" s="20"/>
      <c r="FI759" s="20"/>
      <c r="FJ759" s="20"/>
      <c r="FK759" s="20"/>
      <c r="FL759" s="20"/>
      <c r="FM759" s="20"/>
      <c r="FN759" s="20"/>
      <c r="FO759" s="20"/>
      <c r="FP759" s="20"/>
      <c r="FQ759" s="20"/>
      <c r="FR759" s="20"/>
      <c r="FS759" s="20"/>
      <c r="FT759" s="20"/>
      <c r="FU759" s="20"/>
      <c r="FV759" s="20"/>
      <c r="FW759" s="20"/>
      <c r="FX759" s="20"/>
      <c r="FY759" s="20"/>
      <c r="FZ759" s="20"/>
      <c r="GA759" s="20"/>
      <c r="GB759" s="20"/>
      <c r="GC759" s="20"/>
      <c r="GD759" s="20"/>
      <c r="GE759" s="20"/>
      <c r="GF759" s="20"/>
      <c r="GG759" s="20"/>
      <c r="GH759" s="20"/>
      <c r="GI759" s="20"/>
      <c r="GJ759" s="20"/>
      <c r="GK759" s="20"/>
    </row>
    <row r="760" spans="7:193" x14ac:dyDescent="0.2">
      <c r="G760" s="8"/>
      <c r="H760" s="8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9"/>
      <c r="FR760" s="9"/>
      <c r="FS760" s="9"/>
      <c r="FT760" s="9"/>
      <c r="FU760" s="9"/>
      <c r="FV760" s="9"/>
      <c r="FW760" s="9"/>
      <c r="FX760" s="9"/>
      <c r="FY760" s="9"/>
      <c r="FZ760" s="9"/>
      <c r="GA760" s="9"/>
      <c r="GB760" s="9"/>
      <c r="GC760" s="9"/>
      <c r="GD760" s="9"/>
      <c r="GE760" s="9"/>
      <c r="GF760" s="9"/>
      <c r="GG760" s="9"/>
      <c r="GH760" s="9"/>
      <c r="GI760" s="9"/>
      <c r="GJ760" s="9"/>
      <c r="GK760" s="9"/>
    </row>
    <row r="761" spans="7:193" x14ac:dyDescent="0.2">
      <c r="G761" s="8"/>
      <c r="H761" s="8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9"/>
      <c r="FR761" s="9"/>
      <c r="FS761" s="9"/>
      <c r="FT761" s="9"/>
      <c r="FU761" s="9"/>
      <c r="FV761" s="9"/>
      <c r="FW761" s="9"/>
      <c r="FX761" s="9"/>
      <c r="FY761" s="9"/>
      <c r="FZ761" s="9"/>
      <c r="GA761" s="9"/>
      <c r="GB761" s="9"/>
      <c r="GC761" s="9"/>
      <c r="GD761" s="9"/>
      <c r="GE761" s="9"/>
      <c r="GF761" s="9"/>
      <c r="GG761" s="9"/>
      <c r="GH761" s="9"/>
      <c r="GI761" s="9"/>
      <c r="GJ761" s="9"/>
      <c r="GK761" s="9"/>
    </row>
    <row r="762" spans="7:193" x14ac:dyDescent="0.2">
      <c r="G762" s="8"/>
      <c r="H762" s="8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FF762" s="19"/>
      <c r="FG762" s="19"/>
      <c r="FH762" s="19"/>
      <c r="FI762" s="19"/>
      <c r="FJ762" s="19"/>
      <c r="FK762" s="19"/>
      <c r="FL762" s="19"/>
      <c r="FM762" s="19"/>
      <c r="FN762" s="19"/>
      <c r="FO762" s="19"/>
      <c r="FP762" s="19"/>
      <c r="FQ762" s="19"/>
      <c r="FR762" s="19"/>
      <c r="FS762" s="19"/>
      <c r="FT762" s="19"/>
      <c r="FU762" s="19"/>
      <c r="FV762" s="19"/>
      <c r="FW762" s="19"/>
      <c r="FX762" s="19"/>
      <c r="FY762" s="19"/>
      <c r="FZ762" s="19"/>
      <c r="GA762" s="19"/>
      <c r="GB762" s="19"/>
      <c r="GC762" s="19"/>
      <c r="GD762" s="19"/>
      <c r="GE762" s="19"/>
      <c r="GF762" s="19"/>
      <c r="GG762" s="19"/>
      <c r="GH762" s="19"/>
      <c r="GI762" s="19"/>
      <c r="GJ762" s="19"/>
      <c r="GK762" s="19"/>
    </row>
    <row r="763" spans="7:193" x14ac:dyDescent="0.2">
      <c r="G763" s="8"/>
      <c r="H763" s="8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FF763" s="20"/>
      <c r="FG763" s="20"/>
      <c r="FH763" s="20"/>
      <c r="FI763" s="20"/>
      <c r="FJ763" s="20"/>
      <c r="FK763" s="20"/>
      <c r="FL763" s="20"/>
      <c r="FM763" s="20"/>
      <c r="FN763" s="20"/>
      <c r="FO763" s="20"/>
      <c r="FP763" s="20"/>
      <c r="FQ763" s="20"/>
      <c r="FR763" s="20"/>
      <c r="FS763" s="20"/>
      <c r="FT763" s="20"/>
      <c r="FU763" s="20"/>
      <c r="FV763" s="20"/>
      <c r="FW763" s="20"/>
      <c r="FX763" s="20"/>
      <c r="FY763" s="20"/>
      <c r="FZ763" s="20"/>
      <c r="GA763" s="20"/>
      <c r="GB763" s="20"/>
      <c r="GC763" s="20"/>
      <c r="GD763" s="20"/>
      <c r="GE763" s="20"/>
      <c r="GF763" s="20"/>
      <c r="GG763" s="20"/>
      <c r="GH763" s="20"/>
      <c r="GI763" s="20"/>
      <c r="GJ763" s="20"/>
      <c r="GK763" s="20"/>
    </row>
    <row r="764" spans="7:193" x14ac:dyDescent="0.2">
      <c r="G764" s="8"/>
      <c r="H764" s="8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9"/>
      <c r="FR764" s="9"/>
      <c r="FS764" s="9"/>
      <c r="FT764" s="9"/>
      <c r="FU764" s="9"/>
      <c r="FV764" s="9"/>
      <c r="FW764" s="9"/>
      <c r="FX764" s="9"/>
      <c r="FY764" s="9"/>
      <c r="FZ764" s="9"/>
      <c r="GA764" s="9"/>
      <c r="GB764" s="9"/>
      <c r="GC764" s="9"/>
      <c r="GD764" s="9"/>
      <c r="GE764" s="9"/>
      <c r="GF764" s="9"/>
      <c r="GG764" s="9"/>
      <c r="GH764" s="9"/>
      <c r="GI764" s="9"/>
      <c r="GJ764" s="9"/>
      <c r="GK764" s="9"/>
    </row>
    <row r="765" spans="7:193" x14ac:dyDescent="0.2">
      <c r="G765" s="8"/>
      <c r="H765" s="8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9"/>
      <c r="FR765" s="9"/>
      <c r="FS765" s="9"/>
      <c r="FT765" s="9"/>
      <c r="FU765" s="9"/>
      <c r="FV765" s="9"/>
      <c r="FW765" s="9"/>
      <c r="FX765" s="9"/>
      <c r="FY765" s="9"/>
      <c r="FZ765" s="9"/>
      <c r="GA765" s="9"/>
      <c r="GB765" s="9"/>
      <c r="GC765" s="9"/>
      <c r="GD765" s="9"/>
      <c r="GE765" s="9"/>
      <c r="GF765" s="9"/>
      <c r="GG765" s="9"/>
      <c r="GH765" s="9"/>
      <c r="GI765" s="9"/>
      <c r="GJ765" s="9"/>
      <c r="GK765" s="9"/>
    </row>
    <row r="766" spans="7:193" x14ac:dyDescent="0.2">
      <c r="G766" s="8"/>
      <c r="H766" s="8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FF766" s="19"/>
      <c r="FG766" s="19"/>
      <c r="FH766" s="19"/>
      <c r="FI766" s="19"/>
      <c r="FJ766" s="19"/>
      <c r="FK766" s="19"/>
      <c r="FL766" s="19"/>
      <c r="FM766" s="19"/>
      <c r="FN766" s="19"/>
      <c r="FO766" s="19"/>
      <c r="FP766" s="19"/>
      <c r="FQ766" s="19"/>
      <c r="FR766" s="19"/>
      <c r="FS766" s="19"/>
      <c r="FT766" s="19"/>
      <c r="FU766" s="19"/>
      <c r="FV766" s="19"/>
      <c r="FW766" s="19"/>
      <c r="FX766" s="19"/>
      <c r="FY766" s="19"/>
      <c r="FZ766" s="19"/>
      <c r="GA766" s="19"/>
      <c r="GB766" s="19"/>
      <c r="GC766" s="19"/>
      <c r="GD766" s="19"/>
      <c r="GE766" s="19"/>
      <c r="GF766" s="19"/>
      <c r="GG766" s="19"/>
      <c r="GH766" s="19"/>
      <c r="GI766" s="19"/>
      <c r="GJ766" s="19"/>
      <c r="GK766" s="19"/>
    </row>
    <row r="767" spans="7:193" x14ac:dyDescent="0.2">
      <c r="G767" s="8"/>
      <c r="H767" s="8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FF767" s="20"/>
      <c r="FG767" s="20"/>
      <c r="FH767" s="20"/>
      <c r="FI767" s="20"/>
      <c r="FJ767" s="20"/>
      <c r="FK767" s="20"/>
      <c r="FL767" s="20"/>
      <c r="FM767" s="20"/>
      <c r="FN767" s="20"/>
      <c r="FO767" s="20"/>
      <c r="FP767" s="20"/>
      <c r="FQ767" s="20"/>
      <c r="FR767" s="20"/>
      <c r="FS767" s="20"/>
      <c r="FT767" s="20"/>
      <c r="FU767" s="20"/>
      <c r="FV767" s="20"/>
      <c r="FW767" s="20"/>
      <c r="FX767" s="20"/>
      <c r="FY767" s="20"/>
      <c r="FZ767" s="20"/>
      <c r="GA767" s="20"/>
      <c r="GB767" s="20"/>
      <c r="GC767" s="20"/>
      <c r="GD767" s="20"/>
      <c r="GE767" s="20"/>
      <c r="GF767" s="20"/>
      <c r="GG767" s="20"/>
      <c r="GH767" s="20"/>
      <c r="GI767" s="20"/>
      <c r="GJ767" s="20"/>
      <c r="GK767" s="20"/>
    </row>
    <row r="768" spans="7:193" x14ac:dyDescent="0.2">
      <c r="G768" s="8"/>
      <c r="H768" s="8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9"/>
      <c r="FR768" s="9"/>
      <c r="FS768" s="9"/>
      <c r="FT768" s="9"/>
      <c r="FU768" s="9"/>
      <c r="FV768" s="9"/>
      <c r="FW768" s="9"/>
      <c r="FX768" s="9"/>
      <c r="FY768" s="9"/>
      <c r="FZ768" s="9"/>
      <c r="GA768" s="9"/>
      <c r="GB768" s="9"/>
      <c r="GC768" s="9"/>
      <c r="GD768" s="9"/>
      <c r="GE768" s="9"/>
      <c r="GF768" s="9"/>
      <c r="GG768" s="9"/>
      <c r="GH768" s="9"/>
      <c r="GI768" s="9"/>
      <c r="GJ768" s="9"/>
      <c r="GK768" s="9"/>
    </row>
    <row r="769" spans="7:193" x14ac:dyDescent="0.2">
      <c r="G769" s="8"/>
      <c r="H769" s="8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9"/>
      <c r="FR769" s="9"/>
      <c r="FS769" s="9"/>
      <c r="FT769" s="9"/>
      <c r="FU769" s="9"/>
      <c r="FV769" s="9"/>
      <c r="FW769" s="9"/>
      <c r="FX769" s="9"/>
      <c r="FY769" s="9"/>
      <c r="FZ769" s="9"/>
      <c r="GA769" s="9"/>
      <c r="GB769" s="9"/>
      <c r="GC769" s="9"/>
      <c r="GD769" s="9"/>
      <c r="GE769" s="9"/>
      <c r="GF769" s="9"/>
      <c r="GG769" s="9"/>
      <c r="GH769" s="9"/>
      <c r="GI769" s="9"/>
      <c r="GJ769" s="9"/>
      <c r="GK769" s="9"/>
    </row>
    <row r="770" spans="7:193" x14ac:dyDescent="0.2">
      <c r="G770" s="8"/>
      <c r="H770" s="8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FF770" s="19"/>
      <c r="FG770" s="19"/>
      <c r="FH770" s="19"/>
      <c r="FI770" s="19"/>
      <c r="FJ770" s="19"/>
      <c r="FK770" s="19"/>
      <c r="FL770" s="19"/>
      <c r="FM770" s="19"/>
      <c r="FN770" s="19"/>
      <c r="FO770" s="19"/>
      <c r="FP770" s="19"/>
      <c r="FQ770" s="19"/>
      <c r="FR770" s="19"/>
      <c r="FS770" s="19"/>
      <c r="FT770" s="19"/>
      <c r="FU770" s="19"/>
      <c r="FV770" s="19"/>
      <c r="FW770" s="19"/>
      <c r="FX770" s="19"/>
      <c r="FY770" s="19"/>
      <c r="FZ770" s="19"/>
      <c r="GA770" s="19"/>
      <c r="GB770" s="19"/>
      <c r="GC770" s="19"/>
      <c r="GD770" s="19"/>
      <c r="GE770" s="19"/>
      <c r="GF770" s="19"/>
      <c r="GG770" s="19"/>
      <c r="GH770" s="19"/>
      <c r="GI770" s="19"/>
      <c r="GJ770" s="19"/>
      <c r="GK770" s="19"/>
    </row>
    <row r="771" spans="7:193" x14ac:dyDescent="0.2">
      <c r="G771" s="8"/>
      <c r="H771" s="8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FF771" s="20"/>
      <c r="FG771" s="20"/>
      <c r="FH771" s="20"/>
      <c r="FI771" s="20"/>
      <c r="FJ771" s="20"/>
      <c r="FK771" s="20"/>
      <c r="FL771" s="20"/>
      <c r="FM771" s="20"/>
      <c r="FN771" s="20"/>
      <c r="FO771" s="20"/>
      <c r="FP771" s="20"/>
      <c r="FQ771" s="20"/>
      <c r="FR771" s="20"/>
      <c r="FS771" s="20"/>
      <c r="FT771" s="20"/>
      <c r="FU771" s="20"/>
      <c r="FV771" s="20"/>
      <c r="FW771" s="20"/>
      <c r="FX771" s="20"/>
      <c r="FY771" s="20"/>
      <c r="FZ771" s="20"/>
      <c r="GA771" s="20"/>
      <c r="GB771" s="20"/>
      <c r="GC771" s="20"/>
      <c r="GD771" s="20"/>
      <c r="GE771" s="20"/>
      <c r="GF771" s="20"/>
      <c r="GG771" s="20"/>
      <c r="GH771" s="20"/>
      <c r="GI771" s="20"/>
      <c r="GJ771" s="20"/>
      <c r="GK771" s="20"/>
    </row>
    <row r="772" spans="7:193" x14ac:dyDescent="0.2">
      <c r="G772" s="8"/>
      <c r="H772" s="8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FF772" s="9"/>
      <c r="FG772" s="9"/>
      <c r="FH772" s="9"/>
      <c r="FI772" s="9"/>
      <c r="FJ772" s="9"/>
      <c r="FK772" s="9"/>
      <c r="FL772" s="9"/>
      <c r="FM772" s="9"/>
      <c r="FN772" s="9"/>
      <c r="FO772" s="9"/>
      <c r="FP772" s="9"/>
      <c r="FQ772" s="9"/>
      <c r="FR772" s="9"/>
      <c r="FS772" s="9"/>
      <c r="FT772" s="9"/>
      <c r="FU772" s="9"/>
      <c r="FV772" s="9"/>
      <c r="FW772" s="9"/>
      <c r="FX772" s="9"/>
      <c r="FY772" s="9"/>
      <c r="FZ772" s="9"/>
      <c r="GA772" s="9"/>
      <c r="GB772" s="9"/>
      <c r="GC772" s="9"/>
      <c r="GD772" s="9"/>
      <c r="GE772" s="9"/>
      <c r="GF772" s="9"/>
      <c r="GG772" s="9"/>
      <c r="GH772" s="9"/>
      <c r="GI772" s="9"/>
      <c r="GJ772" s="9"/>
      <c r="GK772" s="9"/>
    </row>
    <row r="773" spans="7:193" x14ac:dyDescent="0.2">
      <c r="G773" s="8"/>
      <c r="H773" s="8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FF773" s="9"/>
      <c r="FG773" s="9"/>
      <c r="FH773" s="9"/>
      <c r="FI773" s="9"/>
      <c r="FJ773" s="9"/>
      <c r="FK773" s="9"/>
      <c r="FL773" s="9"/>
      <c r="FM773" s="9"/>
      <c r="FN773" s="9"/>
      <c r="FO773" s="9"/>
      <c r="FP773" s="9"/>
      <c r="FQ773" s="9"/>
      <c r="FR773" s="9"/>
      <c r="FS773" s="9"/>
      <c r="FT773" s="9"/>
      <c r="FU773" s="9"/>
      <c r="FV773" s="9"/>
      <c r="FW773" s="9"/>
      <c r="FX773" s="9"/>
      <c r="FY773" s="9"/>
      <c r="FZ773" s="9"/>
      <c r="GA773" s="9"/>
      <c r="GB773" s="9"/>
      <c r="GC773" s="9"/>
      <c r="GD773" s="9"/>
      <c r="GE773" s="9"/>
      <c r="GF773" s="9"/>
      <c r="GG773" s="9"/>
      <c r="GH773" s="9"/>
      <c r="GI773" s="9"/>
      <c r="GJ773" s="9"/>
      <c r="GK773" s="9"/>
    </row>
    <row r="774" spans="7:193" x14ac:dyDescent="0.2">
      <c r="G774" s="8"/>
      <c r="H774" s="8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FF774" s="19"/>
      <c r="FG774" s="19"/>
      <c r="FH774" s="19"/>
      <c r="FI774" s="19"/>
      <c r="FJ774" s="19"/>
      <c r="FK774" s="19"/>
      <c r="FL774" s="19"/>
      <c r="FM774" s="19"/>
      <c r="FN774" s="19"/>
      <c r="FO774" s="19"/>
      <c r="FP774" s="19"/>
      <c r="FQ774" s="19"/>
      <c r="FR774" s="19"/>
      <c r="FS774" s="19"/>
      <c r="FT774" s="19"/>
      <c r="FU774" s="19"/>
      <c r="FV774" s="19"/>
      <c r="FW774" s="19"/>
      <c r="FX774" s="19"/>
      <c r="FY774" s="19"/>
      <c r="FZ774" s="19"/>
      <c r="GA774" s="19"/>
      <c r="GB774" s="19"/>
      <c r="GC774" s="19"/>
      <c r="GD774" s="19"/>
      <c r="GE774" s="19"/>
      <c r="GF774" s="19"/>
      <c r="GG774" s="19"/>
      <c r="GH774" s="19"/>
      <c r="GI774" s="19"/>
      <c r="GJ774" s="19"/>
      <c r="GK774" s="19"/>
    </row>
    <row r="775" spans="7:193" x14ac:dyDescent="0.2">
      <c r="G775" s="8"/>
      <c r="H775" s="8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FF775" s="20"/>
      <c r="FG775" s="20"/>
      <c r="FH775" s="20"/>
      <c r="FI775" s="20"/>
      <c r="FJ775" s="20"/>
      <c r="FK775" s="20"/>
      <c r="FL775" s="20"/>
      <c r="FM775" s="20"/>
      <c r="FN775" s="20"/>
      <c r="FO775" s="20"/>
      <c r="FP775" s="20"/>
      <c r="FQ775" s="20"/>
      <c r="FR775" s="20"/>
      <c r="FS775" s="20"/>
      <c r="FT775" s="20"/>
      <c r="FU775" s="20"/>
      <c r="FV775" s="20"/>
      <c r="FW775" s="20"/>
      <c r="FX775" s="20"/>
      <c r="FY775" s="20"/>
      <c r="FZ775" s="20"/>
      <c r="GA775" s="20"/>
      <c r="GB775" s="20"/>
      <c r="GC775" s="20"/>
      <c r="GD775" s="20"/>
      <c r="GE775" s="20"/>
      <c r="GF775" s="20"/>
      <c r="GG775" s="20"/>
      <c r="GH775" s="20"/>
      <c r="GI775" s="20"/>
      <c r="GJ775" s="20"/>
      <c r="GK775" s="20"/>
    </row>
    <row r="776" spans="7:193" x14ac:dyDescent="0.2">
      <c r="G776" s="8"/>
      <c r="H776" s="8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</row>
    <row r="777" spans="7:193" x14ac:dyDescent="0.2">
      <c r="G777" s="8"/>
      <c r="H777" s="8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</row>
    <row r="778" spans="7:193" x14ac:dyDescent="0.2">
      <c r="G778" s="8"/>
      <c r="H778" s="8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FF778" s="19"/>
      <c r="FG778" s="19"/>
      <c r="FH778" s="19"/>
      <c r="FI778" s="19"/>
      <c r="FJ778" s="19"/>
      <c r="FK778" s="19"/>
      <c r="FL778" s="19"/>
      <c r="FM778" s="19"/>
      <c r="FN778" s="19"/>
      <c r="FO778" s="19"/>
      <c r="FP778" s="19"/>
      <c r="FQ778" s="19"/>
      <c r="FR778" s="19"/>
      <c r="FS778" s="19"/>
      <c r="FT778" s="19"/>
      <c r="FU778" s="19"/>
      <c r="FV778" s="19"/>
      <c r="FW778" s="19"/>
      <c r="FX778" s="19"/>
      <c r="FY778" s="19"/>
      <c r="FZ778" s="19"/>
      <c r="GA778" s="19"/>
      <c r="GB778" s="19"/>
      <c r="GC778" s="19"/>
      <c r="GD778" s="19"/>
      <c r="GE778" s="19"/>
      <c r="GF778" s="19"/>
      <c r="GG778" s="19"/>
      <c r="GH778" s="19"/>
      <c r="GI778" s="19"/>
      <c r="GJ778" s="19"/>
      <c r="GK778" s="19"/>
    </row>
    <row r="779" spans="7:193" x14ac:dyDescent="0.2">
      <c r="G779" s="8"/>
      <c r="H779" s="8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FF779" s="20"/>
      <c r="FG779" s="20"/>
      <c r="FH779" s="20"/>
      <c r="FI779" s="20"/>
      <c r="FJ779" s="20"/>
      <c r="FK779" s="20"/>
      <c r="FL779" s="20"/>
      <c r="FM779" s="20"/>
      <c r="FN779" s="20"/>
      <c r="FO779" s="20"/>
      <c r="FP779" s="20"/>
      <c r="FQ779" s="20"/>
      <c r="FR779" s="20"/>
      <c r="FS779" s="20"/>
      <c r="FT779" s="20"/>
      <c r="FU779" s="20"/>
      <c r="FV779" s="20"/>
      <c r="FW779" s="20"/>
      <c r="FX779" s="20"/>
      <c r="FY779" s="20"/>
      <c r="FZ779" s="20"/>
      <c r="GA779" s="20"/>
      <c r="GB779" s="20"/>
      <c r="GC779" s="20"/>
      <c r="GD779" s="20"/>
      <c r="GE779" s="20"/>
      <c r="GF779" s="20"/>
      <c r="GG779" s="20"/>
      <c r="GH779" s="20"/>
      <c r="GI779" s="20"/>
      <c r="GJ779" s="20"/>
      <c r="GK779" s="20"/>
    </row>
    <row r="780" spans="7:193" x14ac:dyDescent="0.2">
      <c r="G780" s="8"/>
      <c r="H780" s="8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</row>
    <row r="781" spans="7:193" x14ac:dyDescent="0.2">
      <c r="G781" s="8"/>
      <c r="H781" s="8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</row>
    <row r="782" spans="7:193" x14ac:dyDescent="0.2">
      <c r="G782" s="8"/>
      <c r="H782" s="8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FF782" s="19"/>
      <c r="FG782" s="19"/>
      <c r="FH782" s="19"/>
      <c r="FI782" s="19"/>
      <c r="FJ782" s="19"/>
      <c r="FK782" s="19"/>
      <c r="FL782" s="19"/>
      <c r="FM782" s="19"/>
      <c r="FN782" s="19"/>
      <c r="FO782" s="19"/>
      <c r="FP782" s="19"/>
      <c r="FQ782" s="19"/>
      <c r="FR782" s="19"/>
      <c r="FS782" s="19"/>
      <c r="FT782" s="19"/>
      <c r="FU782" s="19"/>
      <c r="FV782" s="19"/>
      <c r="FW782" s="19"/>
      <c r="FX782" s="19"/>
      <c r="FY782" s="19"/>
      <c r="FZ782" s="19"/>
      <c r="GA782" s="19"/>
      <c r="GB782" s="19"/>
      <c r="GC782" s="19"/>
      <c r="GD782" s="19"/>
      <c r="GE782" s="19"/>
      <c r="GF782" s="19"/>
      <c r="GG782" s="19"/>
      <c r="GH782" s="19"/>
      <c r="GI782" s="19"/>
      <c r="GJ782" s="19"/>
      <c r="GK782" s="19"/>
    </row>
    <row r="783" spans="7:193" x14ac:dyDescent="0.2">
      <c r="G783" s="8"/>
      <c r="H783" s="8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FF783" s="20"/>
      <c r="FG783" s="20"/>
      <c r="FH783" s="20"/>
      <c r="FI783" s="20"/>
      <c r="FJ783" s="20"/>
      <c r="FK783" s="20"/>
      <c r="FL783" s="20"/>
      <c r="FM783" s="20"/>
      <c r="FN783" s="20"/>
      <c r="FO783" s="20"/>
      <c r="FP783" s="20"/>
      <c r="FQ783" s="20"/>
      <c r="FR783" s="20"/>
      <c r="FS783" s="20"/>
      <c r="FT783" s="20"/>
      <c r="FU783" s="20"/>
      <c r="FV783" s="20"/>
      <c r="FW783" s="20"/>
      <c r="FX783" s="20"/>
      <c r="FY783" s="20"/>
      <c r="FZ783" s="20"/>
      <c r="GA783" s="20"/>
      <c r="GB783" s="20"/>
      <c r="GC783" s="20"/>
      <c r="GD783" s="20"/>
      <c r="GE783" s="20"/>
      <c r="GF783" s="20"/>
      <c r="GG783" s="20"/>
      <c r="GH783" s="20"/>
      <c r="GI783" s="20"/>
      <c r="GJ783" s="20"/>
      <c r="GK783" s="20"/>
    </row>
    <row r="784" spans="7:193" x14ac:dyDescent="0.2">
      <c r="G784" s="8"/>
      <c r="H784" s="8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</row>
    <row r="785" spans="7:193" x14ac:dyDescent="0.2">
      <c r="G785" s="8"/>
      <c r="H785" s="8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</row>
    <row r="786" spans="7:193" x14ac:dyDescent="0.2">
      <c r="G786" s="8"/>
      <c r="H786" s="8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FF786" s="19"/>
      <c r="FG786" s="19"/>
      <c r="FH786" s="19"/>
      <c r="FI786" s="19"/>
      <c r="FJ786" s="19"/>
      <c r="FK786" s="19"/>
      <c r="FL786" s="19"/>
      <c r="FM786" s="19"/>
      <c r="FN786" s="19"/>
      <c r="FO786" s="19"/>
      <c r="FP786" s="19"/>
      <c r="FQ786" s="19"/>
      <c r="FR786" s="19"/>
      <c r="FS786" s="19"/>
      <c r="FT786" s="19"/>
      <c r="FU786" s="19"/>
      <c r="FV786" s="19"/>
      <c r="FW786" s="19"/>
      <c r="FX786" s="19"/>
      <c r="FY786" s="19"/>
      <c r="FZ786" s="19"/>
      <c r="GA786" s="19"/>
      <c r="GB786" s="19"/>
      <c r="GC786" s="19"/>
      <c r="GD786" s="19"/>
      <c r="GE786" s="19"/>
      <c r="GF786" s="19"/>
      <c r="GG786" s="19"/>
      <c r="GH786" s="19"/>
      <c r="GI786" s="19"/>
      <c r="GJ786" s="19"/>
      <c r="GK786" s="19"/>
    </row>
    <row r="787" spans="7:193" x14ac:dyDescent="0.2">
      <c r="G787" s="8"/>
      <c r="H787" s="8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FF787" s="20"/>
      <c r="FG787" s="20"/>
      <c r="FH787" s="20"/>
      <c r="FI787" s="20"/>
      <c r="FJ787" s="20"/>
      <c r="FK787" s="20"/>
      <c r="FL787" s="20"/>
      <c r="FM787" s="20"/>
      <c r="FN787" s="20"/>
      <c r="FO787" s="20"/>
      <c r="FP787" s="20"/>
      <c r="FQ787" s="20"/>
      <c r="FR787" s="20"/>
      <c r="FS787" s="20"/>
      <c r="FT787" s="20"/>
      <c r="FU787" s="20"/>
      <c r="FV787" s="20"/>
      <c r="FW787" s="20"/>
      <c r="FX787" s="20"/>
      <c r="FY787" s="20"/>
      <c r="FZ787" s="20"/>
      <c r="GA787" s="20"/>
      <c r="GB787" s="20"/>
      <c r="GC787" s="20"/>
      <c r="GD787" s="20"/>
      <c r="GE787" s="20"/>
      <c r="GF787" s="20"/>
      <c r="GG787" s="20"/>
      <c r="GH787" s="20"/>
      <c r="GI787" s="20"/>
      <c r="GJ787" s="20"/>
      <c r="GK787" s="20"/>
    </row>
    <row r="788" spans="7:193" x14ac:dyDescent="0.2">
      <c r="G788" s="8"/>
      <c r="H788" s="8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</row>
    <row r="789" spans="7:193" x14ac:dyDescent="0.2">
      <c r="G789" s="8"/>
      <c r="H789" s="8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</row>
    <row r="790" spans="7:193" x14ac:dyDescent="0.2">
      <c r="G790" s="8"/>
      <c r="H790" s="8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FF790" s="19"/>
      <c r="FG790" s="19"/>
      <c r="FH790" s="19"/>
      <c r="FI790" s="19"/>
      <c r="FJ790" s="19"/>
      <c r="FK790" s="19"/>
      <c r="FL790" s="19"/>
      <c r="FM790" s="19"/>
      <c r="FN790" s="19"/>
      <c r="FO790" s="19"/>
      <c r="FP790" s="19"/>
      <c r="FQ790" s="19"/>
      <c r="FR790" s="19"/>
      <c r="FS790" s="19"/>
      <c r="FT790" s="19"/>
      <c r="FU790" s="19"/>
      <c r="FV790" s="19"/>
      <c r="FW790" s="19"/>
      <c r="FX790" s="19"/>
      <c r="FY790" s="19"/>
      <c r="FZ790" s="19"/>
      <c r="GA790" s="19"/>
      <c r="GB790" s="19"/>
      <c r="GC790" s="19"/>
      <c r="GD790" s="19"/>
      <c r="GE790" s="19"/>
      <c r="GF790" s="19"/>
      <c r="GG790" s="19"/>
      <c r="GH790" s="19"/>
      <c r="GI790" s="19"/>
      <c r="GJ790" s="19"/>
      <c r="GK790" s="19"/>
    </row>
    <row r="791" spans="7:193" x14ac:dyDescent="0.2">
      <c r="G791" s="8"/>
      <c r="H791" s="8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FF791" s="20"/>
      <c r="FG791" s="20"/>
      <c r="FH791" s="20"/>
      <c r="FI791" s="20"/>
      <c r="FJ791" s="20"/>
      <c r="FK791" s="20"/>
      <c r="FL791" s="20"/>
      <c r="FM791" s="20"/>
      <c r="FN791" s="20"/>
      <c r="FO791" s="20"/>
      <c r="FP791" s="20"/>
      <c r="FQ791" s="20"/>
      <c r="FR791" s="20"/>
      <c r="FS791" s="20"/>
      <c r="FT791" s="20"/>
      <c r="FU791" s="20"/>
      <c r="FV791" s="20"/>
      <c r="FW791" s="20"/>
      <c r="FX791" s="20"/>
      <c r="FY791" s="20"/>
      <c r="FZ791" s="20"/>
      <c r="GA791" s="20"/>
      <c r="GB791" s="20"/>
      <c r="GC791" s="20"/>
      <c r="GD791" s="20"/>
      <c r="GE791" s="20"/>
      <c r="GF791" s="20"/>
      <c r="GG791" s="20"/>
      <c r="GH791" s="20"/>
      <c r="GI791" s="20"/>
      <c r="GJ791" s="20"/>
      <c r="GK791" s="20"/>
    </row>
    <row r="792" spans="7:193" x14ac:dyDescent="0.2">
      <c r="G792" s="8"/>
      <c r="H792" s="8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</row>
    <row r="793" spans="7:193" x14ac:dyDescent="0.2">
      <c r="G793" s="8"/>
      <c r="H793" s="8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</row>
    <row r="794" spans="7:193" x14ac:dyDescent="0.2">
      <c r="G794" s="8"/>
      <c r="H794" s="8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FF794" s="19"/>
      <c r="FG794" s="19"/>
      <c r="FH794" s="19"/>
      <c r="FI794" s="19"/>
      <c r="FJ794" s="19"/>
      <c r="FK794" s="19"/>
      <c r="FL794" s="19"/>
      <c r="FM794" s="19"/>
      <c r="FN794" s="19"/>
      <c r="FO794" s="19"/>
      <c r="FP794" s="19"/>
      <c r="FQ794" s="19"/>
      <c r="FR794" s="19"/>
      <c r="FS794" s="19"/>
      <c r="FT794" s="19"/>
      <c r="FU794" s="19"/>
      <c r="FV794" s="19"/>
      <c r="FW794" s="19"/>
      <c r="FX794" s="19"/>
      <c r="FY794" s="19"/>
      <c r="FZ794" s="19"/>
      <c r="GA794" s="19"/>
      <c r="GB794" s="19"/>
      <c r="GC794" s="19"/>
      <c r="GD794" s="19"/>
      <c r="GE794" s="19"/>
      <c r="GF794" s="19"/>
      <c r="GG794" s="19"/>
      <c r="GH794" s="19"/>
      <c r="GI794" s="19"/>
      <c r="GJ794" s="19"/>
      <c r="GK794" s="19"/>
    </row>
    <row r="795" spans="7:193" x14ac:dyDescent="0.2">
      <c r="G795" s="8"/>
      <c r="H795" s="8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FF795" s="20"/>
      <c r="FG795" s="20"/>
      <c r="FH795" s="20"/>
      <c r="FI795" s="20"/>
      <c r="FJ795" s="20"/>
      <c r="FK795" s="20"/>
      <c r="FL795" s="20"/>
      <c r="FM795" s="20"/>
      <c r="FN795" s="20"/>
      <c r="FO795" s="20"/>
      <c r="FP795" s="20"/>
      <c r="FQ795" s="20"/>
      <c r="FR795" s="20"/>
      <c r="FS795" s="20"/>
      <c r="FT795" s="20"/>
      <c r="FU795" s="20"/>
      <c r="FV795" s="20"/>
      <c r="FW795" s="20"/>
      <c r="FX795" s="20"/>
      <c r="FY795" s="20"/>
      <c r="FZ795" s="20"/>
      <c r="GA795" s="20"/>
      <c r="GB795" s="20"/>
      <c r="GC795" s="20"/>
      <c r="GD795" s="20"/>
      <c r="GE795" s="20"/>
      <c r="GF795" s="20"/>
      <c r="GG795" s="20"/>
      <c r="GH795" s="20"/>
      <c r="GI795" s="20"/>
      <c r="GJ795" s="20"/>
      <c r="GK795" s="20"/>
    </row>
    <row r="796" spans="7:193" x14ac:dyDescent="0.2">
      <c r="G796" s="8"/>
      <c r="H796" s="8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</row>
    <row r="797" spans="7:193" x14ac:dyDescent="0.2">
      <c r="G797" s="8"/>
      <c r="H797" s="8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</row>
    <row r="798" spans="7:193" x14ac:dyDescent="0.2">
      <c r="G798" s="8"/>
      <c r="H798" s="8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FF798" s="19"/>
      <c r="FG798" s="19"/>
      <c r="FH798" s="19"/>
      <c r="FI798" s="19"/>
      <c r="FJ798" s="19"/>
      <c r="FK798" s="19"/>
      <c r="FL798" s="19"/>
      <c r="FM798" s="19"/>
      <c r="FN798" s="19"/>
      <c r="FO798" s="19"/>
      <c r="FP798" s="19"/>
      <c r="FQ798" s="19"/>
      <c r="FR798" s="19"/>
      <c r="FS798" s="19"/>
      <c r="FT798" s="19"/>
      <c r="FU798" s="19"/>
      <c r="FV798" s="19"/>
      <c r="FW798" s="19"/>
      <c r="FX798" s="19"/>
      <c r="FY798" s="19"/>
      <c r="FZ798" s="19"/>
      <c r="GA798" s="19"/>
      <c r="GB798" s="19"/>
      <c r="GC798" s="19"/>
      <c r="GD798" s="19"/>
      <c r="GE798" s="19"/>
      <c r="GF798" s="19"/>
      <c r="GG798" s="19"/>
      <c r="GH798" s="19"/>
      <c r="GI798" s="19"/>
      <c r="GJ798" s="19"/>
      <c r="GK798" s="19"/>
    </row>
    <row r="799" spans="7:193" x14ac:dyDescent="0.2">
      <c r="G799" s="8"/>
      <c r="H799" s="8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FF799" s="20"/>
      <c r="FG799" s="20"/>
      <c r="FH799" s="20"/>
      <c r="FI799" s="20"/>
      <c r="FJ799" s="20"/>
      <c r="FK799" s="20"/>
      <c r="FL799" s="20"/>
      <c r="FM799" s="20"/>
      <c r="FN799" s="20"/>
      <c r="FO799" s="20"/>
      <c r="FP799" s="20"/>
      <c r="FQ799" s="20"/>
      <c r="FR799" s="20"/>
      <c r="FS799" s="20"/>
      <c r="FT799" s="20"/>
      <c r="FU799" s="20"/>
      <c r="FV799" s="20"/>
      <c r="FW799" s="20"/>
      <c r="FX799" s="20"/>
      <c r="FY799" s="20"/>
      <c r="FZ799" s="20"/>
      <c r="GA799" s="20"/>
      <c r="GB799" s="20"/>
      <c r="GC799" s="20"/>
      <c r="GD799" s="20"/>
      <c r="GE799" s="20"/>
      <c r="GF799" s="20"/>
      <c r="GG799" s="20"/>
      <c r="GH799" s="20"/>
      <c r="GI799" s="20"/>
      <c r="GJ799" s="20"/>
      <c r="GK799" s="20"/>
    </row>
    <row r="800" spans="7:193" x14ac:dyDescent="0.2">
      <c r="G800" s="8"/>
      <c r="H800" s="8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</row>
    <row r="801" spans="7:193" x14ac:dyDescent="0.2">
      <c r="G801" s="8"/>
      <c r="H801" s="8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</row>
    <row r="802" spans="7:193" x14ac:dyDescent="0.2">
      <c r="G802" s="8"/>
      <c r="H802" s="8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FF802" s="19"/>
      <c r="FG802" s="19"/>
      <c r="FH802" s="19"/>
      <c r="FI802" s="19"/>
      <c r="FJ802" s="19"/>
      <c r="FK802" s="19"/>
      <c r="FL802" s="19"/>
      <c r="FM802" s="19"/>
      <c r="FN802" s="19"/>
      <c r="FO802" s="19"/>
      <c r="FP802" s="19"/>
      <c r="FQ802" s="19"/>
      <c r="FR802" s="19"/>
      <c r="FS802" s="19"/>
      <c r="FT802" s="19"/>
      <c r="FU802" s="19"/>
      <c r="FV802" s="19"/>
      <c r="FW802" s="19"/>
      <c r="FX802" s="19"/>
      <c r="FY802" s="19"/>
      <c r="FZ802" s="19"/>
      <c r="GA802" s="19"/>
      <c r="GB802" s="19"/>
      <c r="GC802" s="19"/>
      <c r="GD802" s="19"/>
      <c r="GE802" s="19"/>
      <c r="GF802" s="19"/>
      <c r="GG802" s="19"/>
      <c r="GH802" s="19"/>
      <c r="GI802" s="19"/>
      <c r="GJ802" s="19"/>
      <c r="GK802" s="19"/>
    </row>
    <row r="803" spans="7:193" x14ac:dyDescent="0.2">
      <c r="G803" s="8"/>
      <c r="H803" s="8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FF803" s="20"/>
      <c r="FG803" s="20"/>
      <c r="FH803" s="20"/>
      <c r="FI803" s="20"/>
      <c r="FJ803" s="20"/>
      <c r="FK803" s="20"/>
      <c r="FL803" s="20"/>
      <c r="FM803" s="20"/>
      <c r="FN803" s="20"/>
      <c r="FO803" s="20"/>
      <c r="FP803" s="20"/>
      <c r="FQ803" s="20"/>
      <c r="FR803" s="20"/>
      <c r="FS803" s="20"/>
      <c r="FT803" s="20"/>
      <c r="FU803" s="20"/>
      <c r="FV803" s="20"/>
      <c r="FW803" s="20"/>
      <c r="FX803" s="20"/>
      <c r="FY803" s="20"/>
      <c r="FZ803" s="20"/>
      <c r="GA803" s="20"/>
      <c r="GB803" s="20"/>
      <c r="GC803" s="20"/>
      <c r="GD803" s="20"/>
      <c r="GE803" s="20"/>
      <c r="GF803" s="20"/>
      <c r="GG803" s="20"/>
      <c r="GH803" s="20"/>
      <c r="GI803" s="20"/>
      <c r="GJ803" s="20"/>
      <c r="GK803" s="20"/>
    </row>
    <row r="804" spans="7:193" x14ac:dyDescent="0.2">
      <c r="G804" s="8"/>
      <c r="H804" s="8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</row>
    <row r="805" spans="7:193" x14ac:dyDescent="0.2">
      <c r="G805" s="8"/>
      <c r="H805" s="8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</row>
    <row r="806" spans="7:193" x14ac:dyDescent="0.2">
      <c r="G806" s="8"/>
      <c r="H806" s="8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FF806" s="19"/>
      <c r="FG806" s="19"/>
      <c r="FH806" s="19"/>
      <c r="FI806" s="19"/>
      <c r="FJ806" s="19"/>
      <c r="FK806" s="19"/>
      <c r="FL806" s="19"/>
      <c r="FM806" s="19"/>
      <c r="FN806" s="19"/>
      <c r="FO806" s="19"/>
      <c r="FP806" s="19"/>
      <c r="FQ806" s="19"/>
      <c r="FR806" s="19"/>
      <c r="FS806" s="19"/>
      <c r="FT806" s="19"/>
      <c r="FU806" s="19"/>
      <c r="FV806" s="19"/>
      <c r="FW806" s="19"/>
      <c r="FX806" s="19"/>
      <c r="FY806" s="19"/>
      <c r="FZ806" s="19"/>
      <c r="GA806" s="19"/>
      <c r="GB806" s="19"/>
      <c r="GC806" s="19"/>
      <c r="GD806" s="19"/>
      <c r="GE806" s="19"/>
      <c r="GF806" s="19"/>
      <c r="GG806" s="19"/>
      <c r="GH806" s="19"/>
      <c r="GI806" s="19"/>
      <c r="GJ806" s="19"/>
      <c r="GK806" s="19"/>
    </row>
    <row r="807" spans="7:193" x14ac:dyDescent="0.2">
      <c r="G807" s="8"/>
      <c r="H807" s="8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FF807" s="20"/>
      <c r="FG807" s="20"/>
      <c r="FH807" s="20"/>
      <c r="FI807" s="20"/>
      <c r="FJ807" s="20"/>
      <c r="FK807" s="20"/>
      <c r="FL807" s="20"/>
      <c r="FM807" s="20"/>
      <c r="FN807" s="20"/>
      <c r="FO807" s="20"/>
      <c r="FP807" s="20"/>
      <c r="FQ807" s="20"/>
      <c r="FR807" s="20"/>
      <c r="FS807" s="20"/>
      <c r="FT807" s="20"/>
      <c r="FU807" s="20"/>
      <c r="FV807" s="20"/>
      <c r="FW807" s="20"/>
      <c r="FX807" s="20"/>
      <c r="FY807" s="20"/>
      <c r="FZ807" s="20"/>
      <c r="GA807" s="20"/>
      <c r="GB807" s="20"/>
      <c r="GC807" s="20"/>
      <c r="GD807" s="20"/>
      <c r="GE807" s="20"/>
      <c r="GF807" s="20"/>
      <c r="GG807" s="20"/>
      <c r="GH807" s="20"/>
      <c r="GI807" s="20"/>
      <c r="GJ807" s="20"/>
      <c r="GK807" s="20"/>
    </row>
    <row r="808" spans="7:193" x14ac:dyDescent="0.2">
      <c r="G808" s="8"/>
      <c r="H808" s="8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FF808" s="9"/>
      <c r="FG808" s="9"/>
      <c r="FH808" s="9"/>
      <c r="FI808" s="9"/>
      <c r="FJ808" s="9"/>
      <c r="FK808" s="9"/>
      <c r="FL808" s="9"/>
      <c r="FM808" s="9"/>
      <c r="FN808" s="9"/>
      <c r="FO808" s="9"/>
      <c r="FP808" s="9"/>
      <c r="FQ808" s="9"/>
      <c r="FR808" s="9"/>
      <c r="FS808" s="9"/>
      <c r="FT808" s="9"/>
      <c r="FU808" s="9"/>
      <c r="FV808" s="9"/>
      <c r="FW808" s="9"/>
      <c r="FX808" s="9"/>
      <c r="FY808" s="9"/>
      <c r="FZ808" s="9"/>
      <c r="GA808" s="9"/>
      <c r="GB808" s="9"/>
      <c r="GC808" s="9"/>
      <c r="GD808" s="9"/>
      <c r="GE808" s="9"/>
      <c r="GF808" s="9"/>
      <c r="GG808" s="9"/>
      <c r="GH808" s="9"/>
      <c r="GI808" s="9"/>
      <c r="GJ808" s="9"/>
      <c r="GK808" s="9"/>
    </row>
    <row r="809" spans="7:193" x14ac:dyDescent="0.2">
      <c r="G809" s="8"/>
      <c r="H809" s="8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FF809" s="9"/>
      <c r="FG809" s="9"/>
      <c r="FH809" s="9"/>
      <c r="FI809" s="9"/>
      <c r="FJ809" s="9"/>
      <c r="FK809" s="9"/>
      <c r="FL809" s="9"/>
      <c r="FM809" s="9"/>
      <c r="FN809" s="9"/>
      <c r="FO809" s="9"/>
      <c r="FP809" s="9"/>
      <c r="FQ809" s="9"/>
      <c r="FR809" s="9"/>
      <c r="FS809" s="9"/>
      <c r="FT809" s="9"/>
      <c r="FU809" s="9"/>
      <c r="FV809" s="9"/>
      <c r="FW809" s="9"/>
      <c r="FX809" s="9"/>
      <c r="FY809" s="9"/>
      <c r="FZ809" s="9"/>
      <c r="GA809" s="9"/>
      <c r="GB809" s="9"/>
      <c r="GC809" s="9"/>
      <c r="GD809" s="9"/>
      <c r="GE809" s="9"/>
      <c r="GF809" s="9"/>
      <c r="GG809" s="9"/>
      <c r="GH809" s="9"/>
      <c r="GI809" s="9"/>
      <c r="GJ809" s="9"/>
      <c r="GK809" s="9"/>
    </row>
    <row r="810" spans="7:193" x14ac:dyDescent="0.2">
      <c r="G810" s="8"/>
      <c r="H810" s="8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FF810" s="19"/>
      <c r="FG810" s="19"/>
      <c r="FH810" s="19"/>
      <c r="FI810" s="19"/>
      <c r="FJ810" s="19"/>
      <c r="FK810" s="19"/>
      <c r="FL810" s="19"/>
      <c r="FM810" s="19"/>
      <c r="FN810" s="19"/>
      <c r="FO810" s="19"/>
      <c r="FP810" s="19"/>
      <c r="FQ810" s="19"/>
      <c r="FR810" s="19"/>
      <c r="FS810" s="19"/>
      <c r="FT810" s="19"/>
      <c r="FU810" s="19"/>
      <c r="FV810" s="19"/>
      <c r="FW810" s="19"/>
      <c r="FX810" s="19"/>
      <c r="FY810" s="19"/>
      <c r="FZ810" s="19"/>
      <c r="GA810" s="19"/>
      <c r="GB810" s="19"/>
      <c r="GC810" s="19"/>
      <c r="GD810" s="19"/>
      <c r="GE810" s="19"/>
      <c r="GF810" s="19"/>
      <c r="GG810" s="19"/>
      <c r="GH810" s="19"/>
      <c r="GI810" s="19"/>
      <c r="GJ810" s="19"/>
      <c r="GK810" s="19"/>
    </row>
    <row r="811" spans="7:193" x14ac:dyDescent="0.2">
      <c r="G811" s="8"/>
      <c r="H811" s="8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FF811" s="20"/>
      <c r="FG811" s="20"/>
      <c r="FH811" s="20"/>
      <c r="FI811" s="20"/>
      <c r="FJ811" s="20"/>
      <c r="FK811" s="20"/>
      <c r="FL811" s="20"/>
      <c r="FM811" s="20"/>
      <c r="FN811" s="20"/>
      <c r="FO811" s="20"/>
      <c r="FP811" s="20"/>
      <c r="FQ811" s="20"/>
      <c r="FR811" s="20"/>
      <c r="FS811" s="20"/>
      <c r="FT811" s="20"/>
      <c r="FU811" s="20"/>
      <c r="FV811" s="20"/>
      <c r="FW811" s="20"/>
      <c r="FX811" s="20"/>
      <c r="FY811" s="20"/>
      <c r="FZ811" s="20"/>
      <c r="GA811" s="20"/>
      <c r="GB811" s="20"/>
      <c r="GC811" s="20"/>
      <c r="GD811" s="20"/>
      <c r="GE811" s="20"/>
      <c r="GF811" s="20"/>
      <c r="GG811" s="20"/>
      <c r="GH811" s="20"/>
      <c r="GI811" s="20"/>
      <c r="GJ811" s="20"/>
      <c r="GK811" s="20"/>
    </row>
    <row r="812" spans="7:193" x14ac:dyDescent="0.2">
      <c r="G812" s="8"/>
      <c r="H812" s="8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FF812" s="9"/>
      <c r="FG812" s="9"/>
      <c r="FH812" s="9"/>
      <c r="FI812" s="9"/>
      <c r="FJ812" s="9"/>
      <c r="FK812" s="9"/>
      <c r="FL812" s="9"/>
      <c r="FM812" s="9"/>
      <c r="FN812" s="9"/>
      <c r="FO812" s="9"/>
      <c r="FP812" s="9"/>
      <c r="FQ812" s="9"/>
      <c r="FR812" s="9"/>
      <c r="FS812" s="9"/>
      <c r="FT812" s="9"/>
      <c r="FU812" s="9"/>
      <c r="FV812" s="9"/>
      <c r="FW812" s="9"/>
      <c r="FX812" s="9"/>
      <c r="FY812" s="9"/>
      <c r="FZ812" s="9"/>
      <c r="GA812" s="9"/>
      <c r="GB812" s="9"/>
      <c r="GC812" s="9"/>
      <c r="GD812" s="9"/>
      <c r="GE812" s="9"/>
      <c r="GF812" s="9"/>
      <c r="GG812" s="9"/>
      <c r="GH812" s="9"/>
      <c r="GI812" s="9"/>
      <c r="GJ812" s="9"/>
      <c r="GK812" s="9"/>
    </row>
    <row r="813" spans="7:193" x14ac:dyDescent="0.2">
      <c r="G813" s="8"/>
      <c r="H813" s="8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FF813" s="9"/>
      <c r="FG813" s="9"/>
      <c r="FH813" s="9"/>
      <c r="FI813" s="9"/>
      <c r="FJ813" s="9"/>
      <c r="FK813" s="9"/>
      <c r="FL813" s="9"/>
      <c r="FM813" s="9"/>
      <c r="FN813" s="9"/>
      <c r="FO813" s="9"/>
      <c r="FP813" s="9"/>
      <c r="FQ813" s="9"/>
      <c r="FR813" s="9"/>
      <c r="FS813" s="9"/>
      <c r="FT813" s="9"/>
      <c r="FU813" s="9"/>
      <c r="FV813" s="9"/>
      <c r="FW813" s="9"/>
      <c r="FX813" s="9"/>
      <c r="FY813" s="9"/>
      <c r="FZ813" s="9"/>
      <c r="GA813" s="9"/>
      <c r="GB813" s="9"/>
      <c r="GC813" s="9"/>
      <c r="GD813" s="9"/>
      <c r="GE813" s="9"/>
      <c r="GF813" s="9"/>
      <c r="GG813" s="9"/>
      <c r="GH813" s="9"/>
      <c r="GI813" s="9"/>
      <c r="GJ813" s="9"/>
      <c r="GK813" s="9"/>
    </row>
    <row r="814" spans="7:193" x14ac:dyDescent="0.2">
      <c r="G814" s="8"/>
      <c r="H814" s="8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FF814" s="19"/>
      <c r="FG814" s="19"/>
      <c r="FH814" s="19"/>
      <c r="FI814" s="19"/>
      <c r="FJ814" s="19"/>
      <c r="FK814" s="19"/>
      <c r="FL814" s="19"/>
      <c r="FM814" s="19"/>
      <c r="FN814" s="19"/>
      <c r="FO814" s="19"/>
      <c r="FP814" s="19"/>
      <c r="FQ814" s="19"/>
      <c r="FR814" s="19"/>
      <c r="FS814" s="19"/>
      <c r="FT814" s="19"/>
      <c r="FU814" s="19"/>
      <c r="FV814" s="19"/>
      <c r="FW814" s="19"/>
      <c r="FX814" s="19"/>
      <c r="FY814" s="19"/>
      <c r="FZ814" s="19"/>
      <c r="GA814" s="19"/>
      <c r="GB814" s="19"/>
      <c r="GC814" s="19"/>
      <c r="GD814" s="19"/>
      <c r="GE814" s="19"/>
      <c r="GF814" s="19"/>
      <c r="GG814" s="19"/>
      <c r="GH814" s="19"/>
      <c r="GI814" s="19"/>
      <c r="GJ814" s="19"/>
      <c r="GK814" s="19"/>
    </row>
    <row r="815" spans="7:193" x14ac:dyDescent="0.2">
      <c r="G815" s="8"/>
      <c r="H815" s="8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FF815" s="20"/>
      <c r="FG815" s="20"/>
      <c r="FH815" s="20"/>
      <c r="FI815" s="20"/>
      <c r="FJ815" s="20"/>
      <c r="FK815" s="20"/>
      <c r="FL815" s="20"/>
      <c r="FM815" s="20"/>
      <c r="FN815" s="20"/>
      <c r="FO815" s="20"/>
      <c r="FP815" s="20"/>
      <c r="FQ815" s="20"/>
      <c r="FR815" s="20"/>
      <c r="FS815" s="20"/>
      <c r="FT815" s="20"/>
      <c r="FU815" s="20"/>
      <c r="FV815" s="20"/>
      <c r="FW815" s="20"/>
      <c r="FX815" s="20"/>
      <c r="FY815" s="20"/>
      <c r="FZ815" s="20"/>
      <c r="GA815" s="20"/>
      <c r="GB815" s="20"/>
      <c r="GC815" s="20"/>
      <c r="GD815" s="20"/>
      <c r="GE815" s="20"/>
      <c r="GF815" s="20"/>
      <c r="GG815" s="20"/>
      <c r="GH815" s="20"/>
      <c r="GI815" s="20"/>
      <c r="GJ815" s="20"/>
      <c r="GK815" s="20"/>
    </row>
    <row r="816" spans="7:193" x14ac:dyDescent="0.2">
      <c r="G816" s="8"/>
      <c r="H816" s="8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FF816" s="9"/>
      <c r="FG816" s="9"/>
      <c r="FH816" s="9"/>
      <c r="FI816" s="9"/>
      <c r="FJ816" s="9"/>
      <c r="FK816" s="9"/>
      <c r="FL816" s="9"/>
      <c r="FM816" s="9"/>
      <c r="FN816" s="9"/>
      <c r="FO816" s="9"/>
      <c r="FP816" s="9"/>
      <c r="FQ816" s="9"/>
      <c r="FR816" s="9"/>
      <c r="FS816" s="9"/>
      <c r="FT816" s="9"/>
      <c r="FU816" s="9"/>
      <c r="FV816" s="9"/>
      <c r="FW816" s="9"/>
      <c r="FX816" s="9"/>
      <c r="FY816" s="9"/>
      <c r="FZ816" s="9"/>
      <c r="GA816" s="9"/>
      <c r="GB816" s="9"/>
      <c r="GC816" s="9"/>
      <c r="GD816" s="9"/>
      <c r="GE816" s="9"/>
      <c r="GF816" s="9"/>
      <c r="GG816" s="9"/>
      <c r="GH816" s="9"/>
      <c r="GI816" s="9"/>
      <c r="GJ816" s="9"/>
      <c r="GK816" s="9"/>
    </row>
    <row r="817" spans="7:193" x14ac:dyDescent="0.2">
      <c r="G817" s="8"/>
      <c r="H817" s="8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FF817" s="9"/>
      <c r="FG817" s="9"/>
      <c r="FH817" s="9"/>
      <c r="FI817" s="9"/>
      <c r="FJ817" s="9"/>
      <c r="FK817" s="9"/>
      <c r="FL817" s="9"/>
      <c r="FM817" s="9"/>
      <c r="FN817" s="9"/>
      <c r="FO817" s="9"/>
      <c r="FP817" s="9"/>
      <c r="FQ817" s="9"/>
      <c r="FR817" s="9"/>
      <c r="FS817" s="9"/>
      <c r="FT817" s="9"/>
      <c r="FU817" s="9"/>
      <c r="FV817" s="9"/>
      <c r="FW817" s="9"/>
      <c r="FX817" s="9"/>
      <c r="FY817" s="9"/>
      <c r="FZ817" s="9"/>
      <c r="GA817" s="9"/>
      <c r="GB817" s="9"/>
      <c r="GC817" s="9"/>
      <c r="GD817" s="9"/>
      <c r="GE817" s="9"/>
      <c r="GF817" s="9"/>
      <c r="GG817" s="9"/>
      <c r="GH817" s="9"/>
      <c r="GI817" s="9"/>
      <c r="GJ817" s="9"/>
      <c r="GK817" s="9"/>
    </row>
    <row r="818" spans="7:193" x14ac:dyDescent="0.2">
      <c r="G818" s="8"/>
      <c r="H818" s="8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FF818" s="19"/>
      <c r="FG818" s="19"/>
      <c r="FH818" s="19"/>
      <c r="FI818" s="19"/>
      <c r="FJ818" s="19"/>
      <c r="FK818" s="19"/>
      <c r="FL818" s="19"/>
      <c r="FM818" s="19"/>
      <c r="FN818" s="19"/>
      <c r="FO818" s="19"/>
      <c r="FP818" s="19"/>
      <c r="FQ818" s="19"/>
      <c r="FR818" s="19"/>
      <c r="FS818" s="19"/>
      <c r="FT818" s="19"/>
      <c r="FU818" s="19"/>
      <c r="FV818" s="19"/>
      <c r="FW818" s="19"/>
      <c r="FX818" s="19"/>
      <c r="FY818" s="19"/>
      <c r="FZ818" s="19"/>
      <c r="GA818" s="19"/>
      <c r="GB818" s="19"/>
      <c r="GC818" s="19"/>
      <c r="GD818" s="19"/>
      <c r="GE818" s="19"/>
      <c r="GF818" s="19"/>
      <c r="GG818" s="19"/>
      <c r="GH818" s="19"/>
      <c r="GI818" s="19"/>
      <c r="GJ818" s="19"/>
      <c r="GK818" s="19"/>
    </row>
    <row r="819" spans="7:193" x14ac:dyDescent="0.2">
      <c r="G819" s="8"/>
      <c r="H819" s="8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FF819" s="20"/>
      <c r="FG819" s="20"/>
      <c r="FH819" s="20"/>
      <c r="FI819" s="20"/>
      <c r="FJ819" s="20"/>
      <c r="FK819" s="20"/>
      <c r="FL819" s="20"/>
      <c r="FM819" s="20"/>
      <c r="FN819" s="20"/>
      <c r="FO819" s="20"/>
      <c r="FP819" s="20"/>
      <c r="FQ819" s="20"/>
      <c r="FR819" s="20"/>
      <c r="FS819" s="20"/>
      <c r="FT819" s="20"/>
      <c r="FU819" s="20"/>
      <c r="FV819" s="20"/>
      <c r="FW819" s="20"/>
      <c r="FX819" s="20"/>
      <c r="FY819" s="20"/>
      <c r="FZ819" s="20"/>
      <c r="GA819" s="20"/>
      <c r="GB819" s="20"/>
      <c r="GC819" s="20"/>
      <c r="GD819" s="20"/>
      <c r="GE819" s="20"/>
      <c r="GF819" s="20"/>
      <c r="GG819" s="20"/>
      <c r="GH819" s="20"/>
      <c r="GI819" s="20"/>
      <c r="GJ819" s="20"/>
      <c r="GK819" s="20"/>
    </row>
    <row r="820" spans="7:193" x14ac:dyDescent="0.2">
      <c r="G820" s="8"/>
      <c r="H820" s="8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FF820" s="9"/>
      <c r="FG820" s="9"/>
      <c r="FH820" s="9"/>
      <c r="FI820" s="9"/>
      <c r="FJ820" s="9"/>
      <c r="FK820" s="9"/>
      <c r="FL820" s="9"/>
      <c r="FM820" s="9"/>
      <c r="FN820" s="9"/>
      <c r="FO820" s="9"/>
      <c r="FP820" s="9"/>
      <c r="FQ820" s="9"/>
      <c r="FR820" s="9"/>
      <c r="FS820" s="9"/>
      <c r="FT820" s="9"/>
      <c r="FU820" s="9"/>
      <c r="FV820" s="9"/>
      <c r="FW820" s="9"/>
      <c r="FX820" s="9"/>
      <c r="FY820" s="9"/>
      <c r="FZ820" s="9"/>
      <c r="GA820" s="9"/>
      <c r="GB820" s="9"/>
      <c r="GC820" s="9"/>
      <c r="GD820" s="9"/>
      <c r="GE820" s="9"/>
      <c r="GF820" s="9"/>
      <c r="GG820" s="9"/>
      <c r="GH820" s="9"/>
      <c r="GI820" s="9"/>
      <c r="GJ820" s="9"/>
      <c r="GK820" s="9"/>
    </row>
    <row r="821" spans="7:193" x14ac:dyDescent="0.2">
      <c r="G821" s="8"/>
      <c r="H821" s="8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FF821" s="9"/>
      <c r="FG821" s="9"/>
      <c r="FH821" s="9"/>
      <c r="FI821" s="9"/>
      <c r="FJ821" s="9"/>
      <c r="FK821" s="9"/>
      <c r="FL821" s="9"/>
      <c r="FM821" s="9"/>
      <c r="FN821" s="9"/>
      <c r="FO821" s="9"/>
      <c r="FP821" s="9"/>
      <c r="FQ821" s="9"/>
      <c r="FR821" s="9"/>
      <c r="FS821" s="9"/>
      <c r="FT821" s="9"/>
      <c r="FU821" s="9"/>
      <c r="FV821" s="9"/>
      <c r="FW821" s="9"/>
      <c r="FX821" s="9"/>
      <c r="FY821" s="9"/>
      <c r="FZ821" s="9"/>
      <c r="GA821" s="9"/>
      <c r="GB821" s="9"/>
      <c r="GC821" s="9"/>
      <c r="GD821" s="9"/>
      <c r="GE821" s="9"/>
      <c r="GF821" s="9"/>
      <c r="GG821" s="9"/>
      <c r="GH821" s="9"/>
      <c r="GI821" s="9"/>
      <c r="GJ821" s="9"/>
      <c r="GK821" s="9"/>
    </row>
    <row r="822" spans="7:193" x14ac:dyDescent="0.2">
      <c r="G822" s="8"/>
      <c r="H822" s="8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FF822" s="19"/>
      <c r="FG822" s="19"/>
      <c r="FH822" s="19"/>
      <c r="FI822" s="19"/>
      <c r="FJ822" s="19"/>
      <c r="FK822" s="19"/>
      <c r="FL822" s="19"/>
      <c r="FM822" s="19"/>
      <c r="FN822" s="19"/>
      <c r="FO822" s="19"/>
      <c r="FP822" s="19"/>
      <c r="FQ822" s="19"/>
      <c r="FR822" s="19"/>
      <c r="FS822" s="19"/>
      <c r="FT822" s="19"/>
      <c r="FU822" s="19"/>
      <c r="FV822" s="19"/>
      <c r="FW822" s="19"/>
      <c r="FX822" s="19"/>
      <c r="FY822" s="19"/>
      <c r="FZ822" s="19"/>
      <c r="GA822" s="19"/>
      <c r="GB822" s="19"/>
      <c r="GC822" s="19"/>
      <c r="GD822" s="19"/>
      <c r="GE822" s="19"/>
      <c r="GF822" s="19"/>
      <c r="GG822" s="19"/>
      <c r="GH822" s="19"/>
      <c r="GI822" s="19"/>
      <c r="GJ822" s="19"/>
      <c r="GK822" s="19"/>
    </row>
    <row r="823" spans="7:193" x14ac:dyDescent="0.2">
      <c r="G823" s="8"/>
      <c r="H823" s="8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FF823" s="20"/>
      <c r="FG823" s="20"/>
      <c r="FH823" s="20"/>
      <c r="FI823" s="20"/>
      <c r="FJ823" s="20"/>
      <c r="FK823" s="20"/>
      <c r="FL823" s="20"/>
      <c r="FM823" s="20"/>
      <c r="FN823" s="20"/>
      <c r="FO823" s="20"/>
      <c r="FP823" s="20"/>
      <c r="FQ823" s="20"/>
      <c r="FR823" s="20"/>
      <c r="FS823" s="20"/>
      <c r="FT823" s="20"/>
      <c r="FU823" s="20"/>
      <c r="FV823" s="20"/>
      <c r="FW823" s="20"/>
      <c r="FX823" s="20"/>
      <c r="FY823" s="20"/>
      <c r="FZ823" s="20"/>
      <c r="GA823" s="20"/>
      <c r="GB823" s="20"/>
      <c r="GC823" s="20"/>
      <c r="GD823" s="20"/>
      <c r="GE823" s="20"/>
      <c r="GF823" s="20"/>
      <c r="GG823" s="20"/>
      <c r="GH823" s="20"/>
      <c r="GI823" s="20"/>
      <c r="GJ823" s="20"/>
      <c r="GK823" s="20"/>
    </row>
    <row r="824" spans="7:193" x14ac:dyDescent="0.2">
      <c r="G824" s="8"/>
      <c r="H824" s="8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FF824" s="9"/>
      <c r="FG824" s="9"/>
      <c r="FH824" s="9"/>
      <c r="FI824" s="9"/>
      <c r="FJ824" s="9"/>
      <c r="FK824" s="9"/>
      <c r="FL824" s="9"/>
      <c r="FM824" s="9"/>
      <c r="FN824" s="9"/>
      <c r="FO824" s="9"/>
      <c r="FP824" s="9"/>
      <c r="FQ824" s="9"/>
      <c r="FR824" s="9"/>
      <c r="FS824" s="9"/>
      <c r="FT824" s="9"/>
      <c r="FU824" s="9"/>
      <c r="FV824" s="9"/>
      <c r="FW824" s="9"/>
      <c r="FX824" s="9"/>
      <c r="FY824" s="9"/>
      <c r="FZ824" s="9"/>
      <c r="GA824" s="9"/>
      <c r="GB824" s="9"/>
      <c r="GC824" s="9"/>
      <c r="GD824" s="9"/>
      <c r="GE824" s="9"/>
      <c r="GF824" s="9"/>
      <c r="GG824" s="9"/>
      <c r="GH824" s="9"/>
      <c r="GI824" s="9"/>
      <c r="GJ824" s="9"/>
      <c r="GK824" s="9"/>
    </row>
    <row r="825" spans="7:193" x14ac:dyDescent="0.2">
      <c r="G825" s="8"/>
      <c r="H825" s="8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FF825" s="9"/>
      <c r="FG825" s="9"/>
      <c r="FH825" s="9"/>
      <c r="FI825" s="9"/>
      <c r="FJ825" s="9"/>
      <c r="FK825" s="9"/>
      <c r="FL825" s="9"/>
      <c r="FM825" s="9"/>
      <c r="FN825" s="9"/>
      <c r="FO825" s="9"/>
      <c r="FP825" s="9"/>
      <c r="FQ825" s="9"/>
      <c r="FR825" s="9"/>
      <c r="FS825" s="9"/>
      <c r="FT825" s="9"/>
      <c r="FU825" s="9"/>
      <c r="FV825" s="9"/>
      <c r="FW825" s="9"/>
      <c r="FX825" s="9"/>
      <c r="FY825" s="9"/>
      <c r="FZ825" s="9"/>
      <c r="GA825" s="9"/>
      <c r="GB825" s="9"/>
      <c r="GC825" s="9"/>
      <c r="GD825" s="9"/>
      <c r="GE825" s="9"/>
      <c r="GF825" s="9"/>
      <c r="GG825" s="9"/>
      <c r="GH825" s="9"/>
      <c r="GI825" s="9"/>
      <c r="GJ825" s="9"/>
      <c r="GK825" s="9"/>
    </row>
    <row r="826" spans="7:193" x14ac:dyDescent="0.2">
      <c r="G826" s="8"/>
      <c r="H826" s="8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FF826" s="19"/>
      <c r="FG826" s="19"/>
      <c r="FH826" s="19"/>
      <c r="FI826" s="19"/>
      <c r="FJ826" s="19"/>
      <c r="FK826" s="19"/>
      <c r="FL826" s="19"/>
      <c r="FM826" s="19"/>
      <c r="FN826" s="19"/>
      <c r="FO826" s="19"/>
      <c r="FP826" s="19"/>
      <c r="FQ826" s="19"/>
      <c r="FR826" s="19"/>
      <c r="FS826" s="19"/>
      <c r="FT826" s="19"/>
      <c r="FU826" s="19"/>
      <c r="FV826" s="19"/>
      <c r="FW826" s="19"/>
      <c r="FX826" s="19"/>
      <c r="FY826" s="19"/>
      <c r="FZ826" s="19"/>
      <c r="GA826" s="19"/>
      <c r="GB826" s="19"/>
      <c r="GC826" s="19"/>
      <c r="GD826" s="19"/>
      <c r="GE826" s="19"/>
      <c r="GF826" s="19"/>
      <c r="GG826" s="19"/>
      <c r="GH826" s="19"/>
      <c r="GI826" s="19"/>
      <c r="GJ826" s="19"/>
      <c r="GK826" s="19"/>
    </row>
    <row r="827" spans="7:193" x14ac:dyDescent="0.2">
      <c r="G827" s="8"/>
      <c r="H827" s="8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FF827" s="20"/>
      <c r="FG827" s="20"/>
      <c r="FH827" s="20"/>
      <c r="FI827" s="20"/>
      <c r="FJ827" s="20"/>
      <c r="FK827" s="20"/>
      <c r="FL827" s="20"/>
      <c r="FM827" s="20"/>
      <c r="FN827" s="20"/>
      <c r="FO827" s="20"/>
      <c r="FP827" s="20"/>
      <c r="FQ827" s="20"/>
      <c r="FR827" s="20"/>
      <c r="FS827" s="20"/>
      <c r="FT827" s="20"/>
      <c r="FU827" s="20"/>
      <c r="FV827" s="20"/>
      <c r="FW827" s="20"/>
      <c r="FX827" s="20"/>
      <c r="FY827" s="20"/>
      <c r="FZ827" s="20"/>
      <c r="GA827" s="20"/>
      <c r="GB827" s="20"/>
      <c r="GC827" s="20"/>
      <c r="GD827" s="20"/>
      <c r="GE827" s="20"/>
      <c r="GF827" s="20"/>
      <c r="GG827" s="20"/>
      <c r="GH827" s="20"/>
      <c r="GI827" s="20"/>
      <c r="GJ827" s="20"/>
      <c r="GK827" s="20"/>
    </row>
    <row r="828" spans="7:193" x14ac:dyDescent="0.2">
      <c r="G828" s="8"/>
      <c r="H828" s="8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FF828" s="9"/>
      <c r="FG828" s="9"/>
      <c r="FH828" s="9"/>
      <c r="FI828" s="9"/>
      <c r="FJ828" s="9"/>
      <c r="FK828" s="9"/>
      <c r="FL828" s="9"/>
      <c r="FM828" s="9"/>
      <c r="FN828" s="9"/>
      <c r="FO828" s="9"/>
      <c r="FP828" s="9"/>
      <c r="FQ828" s="9"/>
      <c r="FR828" s="9"/>
      <c r="FS828" s="9"/>
      <c r="FT828" s="9"/>
      <c r="FU828" s="9"/>
      <c r="FV828" s="9"/>
      <c r="FW828" s="9"/>
      <c r="FX828" s="9"/>
      <c r="FY828" s="9"/>
      <c r="FZ828" s="9"/>
      <c r="GA828" s="9"/>
      <c r="GB828" s="9"/>
      <c r="GC828" s="9"/>
      <c r="GD828" s="9"/>
      <c r="GE828" s="9"/>
      <c r="GF828" s="9"/>
      <c r="GG828" s="9"/>
      <c r="GH828" s="9"/>
      <c r="GI828" s="9"/>
      <c r="GJ828" s="9"/>
      <c r="GK828" s="9"/>
    </row>
    <row r="829" spans="7:193" x14ac:dyDescent="0.2">
      <c r="G829" s="8"/>
      <c r="H829" s="8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FF829" s="9"/>
      <c r="FG829" s="9"/>
      <c r="FH829" s="9"/>
      <c r="FI829" s="9"/>
      <c r="FJ829" s="9"/>
      <c r="FK829" s="9"/>
      <c r="FL829" s="9"/>
      <c r="FM829" s="9"/>
      <c r="FN829" s="9"/>
      <c r="FO829" s="9"/>
      <c r="FP829" s="9"/>
      <c r="FQ829" s="9"/>
      <c r="FR829" s="9"/>
      <c r="FS829" s="9"/>
      <c r="FT829" s="9"/>
      <c r="FU829" s="9"/>
      <c r="FV829" s="9"/>
      <c r="FW829" s="9"/>
      <c r="FX829" s="9"/>
      <c r="FY829" s="9"/>
      <c r="FZ829" s="9"/>
      <c r="GA829" s="9"/>
      <c r="GB829" s="9"/>
      <c r="GC829" s="9"/>
      <c r="GD829" s="9"/>
      <c r="GE829" s="9"/>
      <c r="GF829" s="9"/>
      <c r="GG829" s="9"/>
      <c r="GH829" s="9"/>
      <c r="GI829" s="9"/>
      <c r="GJ829" s="9"/>
      <c r="GK829" s="9"/>
    </row>
    <row r="830" spans="7:193" x14ac:dyDescent="0.2">
      <c r="G830" s="8"/>
      <c r="H830" s="8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FF830" s="19"/>
      <c r="FG830" s="19"/>
      <c r="FH830" s="19"/>
      <c r="FI830" s="19"/>
      <c r="FJ830" s="19"/>
      <c r="FK830" s="19"/>
      <c r="FL830" s="19"/>
      <c r="FM830" s="19"/>
      <c r="FN830" s="19"/>
      <c r="FO830" s="19"/>
      <c r="FP830" s="19"/>
      <c r="FQ830" s="19"/>
      <c r="FR830" s="19"/>
      <c r="FS830" s="19"/>
      <c r="FT830" s="19"/>
      <c r="FU830" s="19"/>
      <c r="FV830" s="19"/>
      <c r="FW830" s="19"/>
      <c r="FX830" s="19"/>
      <c r="FY830" s="19"/>
      <c r="FZ830" s="19"/>
      <c r="GA830" s="19"/>
      <c r="GB830" s="19"/>
      <c r="GC830" s="19"/>
      <c r="GD830" s="19"/>
      <c r="GE830" s="19"/>
      <c r="GF830" s="19"/>
      <c r="GG830" s="19"/>
      <c r="GH830" s="19"/>
      <c r="GI830" s="19"/>
      <c r="GJ830" s="19"/>
      <c r="GK830" s="19"/>
    </row>
    <row r="831" spans="7:193" x14ac:dyDescent="0.2">
      <c r="G831" s="8"/>
      <c r="H831" s="8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FF831" s="20"/>
      <c r="FG831" s="20"/>
      <c r="FH831" s="20"/>
      <c r="FI831" s="20"/>
      <c r="FJ831" s="20"/>
      <c r="FK831" s="20"/>
      <c r="FL831" s="20"/>
      <c r="FM831" s="20"/>
      <c r="FN831" s="20"/>
      <c r="FO831" s="20"/>
      <c r="FP831" s="20"/>
      <c r="FQ831" s="20"/>
      <c r="FR831" s="20"/>
      <c r="FS831" s="20"/>
      <c r="FT831" s="20"/>
      <c r="FU831" s="20"/>
      <c r="FV831" s="20"/>
      <c r="FW831" s="20"/>
      <c r="FX831" s="20"/>
      <c r="FY831" s="20"/>
      <c r="FZ831" s="20"/>
      <c r="GA831" s="20"/>
      <c r="GB831" s="20"/>
      <c r="GC831" s="20"/>
      <c r="GD831" s="20"/>
      <c r="GE831" s="20"/>
      <c r="GF831" s="20"/>
      <c r="GG831" s="20"/>
      <c r="GH831" s="20"/>
      <c r="GI831" s="20"/>
      <c r="GJ831" s="20"/>
      <c r="GK831" s="20"/>
    </row>
    <row r="832" spans="7:193" x14ac:dyDescent="0.2">
      <c r="G832" s="8"/>
      <c r="H832" s="8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FF832" s="9"/>
      <c r="FG832" s="9"/>
      <c r="FH832" s="9"/>
      <c r="FI832" s="9"/>
      <c r="FJ832" s="9"/>
      <c r="FK832" s="9"/>
      <c r="FL832" s="9"/>
      <c r="FM832" s="9"/>
      <c r="FN832" s="9"/>
      <c r="FO832" s="9"/>
      <c r="FP832" s="9"/>
      <c r="FQ832" s="9"/>
      <c r="FR832" s="9"/>
      <c r="FS832" s="9"/>
      <c r="FT832" s="9"/>
      <c r="FU832" s="9"/>
      <c r="FV832" s="9"/>
      <c r="FW832" s="9"/>
      <c r="FX832" s="9"/>
      <c r="FY832" s="9"/>
      <c r="FZ832" s="9"/>
      <c r="GA832" s="9"/>
      <c r="GB832" s="9"/>
      <c r="GC832" s="9"/>
      <c r="GD832" s="9"/>
      <c r="GE832" s="9"/>
      <c r="GF832" s="9"/>
      <c r="GG832" s="9"/>
      <c r="GH832" s="9"/>
      <c r="GI832" s="9"/>
      <c r="GJ832" s="9"/>
      <c r="GK832" s="9"/>
    </row>
    <row r="833" spans="7:193" x14ac:dyDescent="0.2">
      <c r="G833" s="8"/>
      <c r="H833" s="8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FF833" s="9"/>
      <c r="FG833" s="9"/>
      <c r="FH833" s="9"/>
      <c r="FI833" s="9"/>
      <c r="FJ833" s="9"/>
      <c r="FK833" s="9"/>
      <c r="FL833" s="9"/>
      <c r="FM833" s="9"/>
      <c r="FN833" s="9"/>
      <c r="FO833" s="9"/>
      <c r="FP833" s="9"/>
      <c r="FQ833" s="9"/>
      <c r="FR833" s="9"/>
      <c r="FS833" s="9"/>
      <c r="FT833" s="9"/>
      <c r="FU833" s="9"/>
      <c r="FV833" s="9"/>
      <c r="FW833" s="9"/>
      <c r="FX833" s="9"/>
      <c r="FY833" s="9"/>
      <c r="FZ833" s="9"/>
      <c r="GA833" s="9"/>
      <c r="GB833" s="9"/>
      <c r="GC833" s="9"/>
      <c r="GD833" s="9"/>
      <c r="GE833" s="9"/>
      <c r="GF833" s="9"/>
      <c r="GG833" s="9"/>
      <c r="GH833" s="9"/>
      <c r="GI833" s="9"/>
      <c r="GJ833" s="9"/>
      <c r="GK833" s="9"/>
    </row>
    <row r="834" spans="7:193" x14ac:dyDescent="0.2">
      <c r="G834" s="8"/>
      <c r="H834" s="8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FF834" s="19"/>
      <c r="FG834" s="19"/>
      <c r="FH834" s="19"/>
      <c r="FI834" s="19"/>
      <c r="FJ834" s="19"/>
      <c r="FK834" s="19"/>
      <c r="FL834" s="19"/>
      <c r="FM834" s="19"/>
      <c r="FN834" s="19"/>
      <c r="FO834" s="19"/>
      <c r="FP834" s="19"/>
      <c r="FQ834" s="19"/>
      <c r="FR834" s="19"/>
      <c r="FS834" s="19"/>
      <c r="FT834" s="19"/>
      <c r="FU834" s="19"/>
      <c r="FV834" s="19"/>
      <c r="FW834" s="19"/>
      <c r="FX834" s="19"/>
      <c r="FY834" s="19"/>
      <c r="FZ834" s="19"/>
      <c r="GA834" s="19"/>
      <c r="GB834" s="19"/>
      <c r="GC834" s="19"/>
      <c r="GD834" s="19"/>
      <c r="GE834" s="19"/>
      <c r="GF834" s="19"/>
      <c r="GG834" s="19"/>
      <c r="GH834" s="19"/>
      <c r="GI834" s="19"/>
      <c r="GJ834" s="19"/>
      <c r="GK834" s="19"/>
    </row>
    <row r="835" spans="7:193" x14ac:dyDescent="0.2">
      <c r="G835" s="8"/>
      <c r="H835" s="8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FF835" s="20"/>
      <c r="FG835" s="20"/>
      <c r="FH835" s="20"/>
      <c r="FI835" s="20"/>
      <c r="FJ835" s="20"/>
      <c r="FK835" s="20"/>
      <c r="FL835" s="20"/>
      <c r="FM835" s="20"/>
      <c r="FN835" s="20"/>
      <c r="FO835" s="20"/>
      <c r="FP835" s="20"/>
      <c r="FQ835" s="20"/>
      <c r="FR835" s="20"/>
      <c r="FS835" s="20"/>
      <c r="FT835" s="20"/>
      <c r="FU835" s="20"/>
      <c r="FV835" s="20"/>
      <c r="FW835" s="20"/>
      <c r="FX835" s="20"/>
      <c r="FY835" s="20"/>
      <c r="FZ835" s="20"/>
      <c r="GA835" s="20"/>
      <c r="GB835" s="20"/>
      <c r="GC835" s="20"/>
      <c r="GD835" s="20"/>
      <c r="GE835" s="20"/>
      <c r="GF835" s="20"/>
      <c r="GG835" s="20"/>
      <c r="GH835" s="20"/>
      <c r="GI835" s="20"/>
      <c r="GJ835" s="20"/>
      <c r="GK835" s="20"/>
    </row>
    <row r="836" spans="7:193" x14ac:dyDescent="0.2">
      <c r="G836" s="8"/>
      <c r="H836" s="8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FF836" s="9"/>
      <c r="FG836" s="9"/>
      <c r="FH836" s="9"/>
      <c r="FI836" s="9"/>
      <c r="FJ836" s="9"/>
      <c r="FK836" s="9"/>
      <c r="FL836" s="9"/>
      <c r="FM836" s="9"/>
      <c r="FN836" s="9"/>
      <c r="FO836" s="9"/>
      <c r="FP836" s="9"/>
      <c r="FQ836" s="9"/>
      <c r="FR836" s="9"/>
      <c r="FS836" s="9"/>
      <c r="FT836" s="9"/>
      <c r="FU836" s="9"/>
      <c r="FV836" s="9"/>
      <c r="FW836" s="9"/>
      <c r="FX836" s="9"/>
      <c r="FY836" s="9"/>
      <c r="FZ836" s="9"/>
      <c r="GA836" s="9"/>
      <c r="GB836" s="9"/>
      <c r="GC836" s="9"/>
      <c r="GD836" s="9"/>
      <c r="GE836" s="9"/>
      <c r="GF836" s="9"/>
      <c r="GG836" s="9"/>
      <c r="GH836" s="9"/>
      <c r="GI836" s="9"/>
      <c r="GJ836" s="9"/>
      <c r="GK836" s="9"/>
    </row>
    <row r="837" spans="7:193" x14ac:dyDescent="0.2">
      <c r="G837" s="8"/>
      <c r="H837" s="8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FF837" s="9"/>
      <c r="FG837" s="9"/>
      <c r="FH837" s="9"/>
      <c r="FI837" s="9"/>
      <c r="FJ837" s="9"/>
      <c r="FK837" s="9"/>
      <c r="FL837" s="9"/>
      <c r="FM837" s="9"/>
      <c r="FN837" s="9"/>
      <c r="FO837" s="9"/>
      <c r="FP837" s="9"/>
      <c r="FQ837" s="9"/>
      <c r="FR837" s="9"/>
      <c r="FS837" s="9"/>
      <c r="FT837" s="9"/>
      <c r="FU837" s="9"/>
      <c r="FV837" s="9"/>
      <c r="FW837" s="9"/>
      <c r="FX837" s="9"/>
      <c r="FY837" s="9"/>
      <c r="FZ837" s="9"/>
      <c r="GA837" s="9"/>
      <c r="GB837" s="9"/>
      <c r="GC837" s="9"/>
      <c r="GD837" s="9"/>
      <c r="GE837" s="9"/>
      <c r="GF837" s="9"/>
      <c r="GG837" s="9"/>
      <c r="GH837" s="9"/>
      <c r="GI837" s="9"/>
      <c r="GJ837" s="9"/>
      <c r="GK837" s="9"/>
    </row>
    <row r="838" spans="7:193" x14ac:dyDescent="0.2">
      <c r="G838" s="8"/>
      <c r="H838" s="8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FF838" s="19"/>
      <c r="FG838" s="19"/>
      <c r="FH838" s="19"/>
      <c r="FI838" s="19"/>
      <c r="FJ838" s="19"/>
      <c r="FK838" s="19"/>
      <c r="FL838" s="19"/>
      <c r="FM838" s="19"/>
      <c r="FN838" s="19"/>
      <c r="FO838" s="19"/>
      <c r="FP838" s="19"/>
      <c r="FQ838" s="19"/>
      <c r="FR838" s="19"/>
      <c r="FS838" s="19"/>
      <c r="FT838" s="19"/>
      <c r="FU838" s="19"/>
      <c r="FV838" s="19"/>
      <c r="FW838" s="19"/>
      <c r="FX838" s="19"/>
      <c r="FY838" s="19"/>
      <c r="FZ838" s="19"/>
      <c r="GA838" s="19"/>
      <c r="GB838" s="19"/>
      <c r="GC838" s="19"/>
      <c r="GD838" s="19"/>
      <c r="GE838" s="19"/>
      <c r="GF838" s="19"/>
      <c r="GG838" s="19"/>
      <c r="GH838" s="19"/>
      <c r="GI838" s="19"/>
      <c r="GJ838" s="19"/>
      <c r="GK838" s="19"/>
    </row>
    <row r="839" spans="7:193" x14ac:dyDescent="0.2">
      <c r="G839" s="8"/>
      <c r="H839" s="8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FF839" s="20"/>
      <c r="FG839" s="20"/>
      <c r="FH839" s="20"/>
      <c r="FI839" s="20"/>
      <c r="FJ839" s="20"/>
      <c r="FK839" s="20"/>
      <c r="FL839" s="20"/>
      <c r="FM839" s="20"/>
      <c r="FN839" s="20"/>
      <c r="FO839" s="20"/>
      <c r="FP839" s="20"/>
      <c r="FQ839" s="20"/>
      <c r="FR839" s="20"/>
      <c r="FS839" s="20"/>
      <c r="FT839" s="20"/>
      <c r="FU839" s="20"/>
      <c r="FV839" s="20"/>
      <c r="FW839" s="20"/>
      <c r="FX839" s="20"/>
      <c r="FY839" s="20"/>
      <c r="FZ839" s="20"/>
      <c r="GA839" s="20"/>
      <c r="GB839" s="20"/>
      <c r="GC839" s="20"/>
      <c r="GD839" s="20"/>
      <c r="GE839" s="20"/>
      <c r="GF839" s="20"/>
      <c r="GG839" s="20"/>
      <c r="GH839" s="20"/>
      <c r="GI839" s="20"/>
      <c r="GJ839" s="20"/>
      <c r="GK839" s="20"/>
    </row>
    <row r="840" spans="7:193" x14ac:dyDescent="0.2">
      <c r="G840" s="8"/>
      <c r="H840" s="8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FF840" s="9"/>
      <c r="FG840" s="9"/>
      <c r="FH840" s="9"/>
      <c r="FI840" s="9"/>
      <c r="FJ840" s="9"/>
      <c r="FK840" s="9"/>
      <c r="FL840" s="9"/>
      <c r="FM840" s="9"/>
      <c r="FN840" s="9"/>
      <c r="FO840" s="9"/>
      <c r="FP840" s="9"/>
      <c r="FQ840" s="9"/>
      <c r="FR840" s="9"/>
      <c r="FS840" s="9"/>
      <c r="FT840" s="9"/>
      <c r="FU840" s="9"/>
      <c r="FV840" s="9"/>
      <c r="FW840" s="9"/>
      <c r="FX840" s="9"/>
      <c r="FY840" s="9"/>
      <c r="FZ840" s="9"/>
      <c r="GA840" s="9"/>
      <c r="GB840" s="9"/>
      <c r="GC840" s="9"/>
      <c r="GD840" s="9"/>
      <c r="GE840" s="9"/>
      <c r="GF840" s="9"/>
      <c r="GG840" s="9"/>
      <c r="GH840" s="9"/>
      <c r="GI840" s="9"/>
      <c r="GJ840" s="9"/>
      <c r="GK840" s="9"/>
    </row>
    <row r="841" spans="7:193" x14ac:dyDescent="0.2">
      <c r="G841" s="8"/>
      <c r="H841" s="8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FF841" s="9"/>
      <c r="FG841" s="9"/>
      <c r="FH841" s="9"/>
      <c r="FI841" s="9"/>
      <c r="FJ841" s="9"/>
      <c r="FK841" s="9"/>
      <c r="FL841" s="9"/>
      <c r="FM841" s="9"/>
      <c r="FN841" s="9"/>
      <c r="FO841" s="9"/>
      <c r="FP841" s="9"/>
      <c r="FQ841" s="9"/>
      <c r="FR841" s="9"/>
      <c r="FS841" s="9"/>
      <c r="FT841" s="9"/>
      <c r="FU841" s="9"/>
      <c r="FV841" s="9"/>
      <c r="FW841" s="9"/>
      <c r="FX841" s="9"/>
      <c r="FY841" s="9"/>
      <c r="FZ841" s="9"/>
      <c r="GA841" s="9"/>
      <c r="GB841" s="9"/>
      <c r="GC841" s="9"/>
      <c r="GD841" s="9"/>
      <c r="GE841" s="9"/>
      <c r="GF841" s="9"/>
      <c r="GG841" s="9"/>
      <c r="GH841" s="9"/>
      <c r="GI841" s="9"/>
      <c r="GJ841" s="9"/>
      <c r="GK841" s="9"/>
    </row>
    <row r="842" spans="7:193" x14ac:dyDescent="0.2">
      <c r="G842" s="8"/>
      <c r="H842" s="8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FF842" s="19"/>
      <c r="FG842" s="19"/>
      <c r="FH842" s="19"/>
      <c r="FI842" s="19"/>
      <c r="FJ842" s="19"/>
      <c r="FK842" s="19"/>
      <c r="FL842" s="19"/>
      <c r="FM842" s="19"/>
      <c r="FN842" s="19"/>
      <c r="FO842" s="19"/>
      <c r="FP842" s="19"/>
      <c r="FQ842" s="19"/>
      <c r="FR842" s="19"/>
      <c r="FS842" s="19"/>
      <c r="FT842" s="19"/>
      <c r="FU842" s="19"/>
      <c r="FV842" s="19"/>
      <c r="FW842" s="19"/>
      <c r="FX842" s="19"/>
      <c r="FY842" s="19"/>
      <c r="FZ842" s="19"/>
      <c r="GA842" s="19"/>
      <c r="GB842" s="19"/>
      <c r="GC842" s="19"/>
      <c r="GD842" s="19"/>
      <c r="GE842" s="19"/>
      <c r="GF842" s="19"/>
      <c r="GG842" s="19"/>
      <c r="GH842" s="19"/>
      <c r="GI842" s="19"/>
      <c r="GJ842" s="19"/>
      <c r="GK842" s="19"/>
    </row>
    <row r="843" spans="7:193" x14ac:dyDescent="0.2">
      <c r="G843" s="8"/>
      <c r="H843" s="8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FF843" s="20"/>
      <c r="FG843" s="20"/>
      <c r="FH843" s="20"/>
      <c r="FI843" s="20"/>
      <c r="FJ843" s="20"/>
      <c r="FK843" s="20"/>
      <c r="FL843" s="20"/>
      <c r="FM843" s="20"/>
      <c r="FN843" s="20"/>
      <c r="FO843" s="20"/>
      <c r="FP843" s="20"/>
      <c r="FQ843" s="20"/>
      <c r="FR843" s="20"/>
      <c r="FS843" s="20"/>
      <c r="FT843" s="20"/>
      <c r="FU843" s="20"/>
      <c r="FV843" s="20"/>
      <c r="FW843" s="20"/>
      <c r="FX843" s="20"/>
      <c r="FY843" s="20"/>
      <c r="FZ843" s="20"/>
      <c r="GA843" s="20"/>
      <c r="GB843" s="20"/>
      <c r="GC843" s="20"/>
      <c r="GD843" s="20"/>
      <c r="GE843" s="20"/>
      <c r="GF843" s="20"/>
      <c r="GG843" s="20"/>
      <c r="GH843" s="20"/>
      <c r="GI843" s="20"/>
      <c r="GJ843" s="20"/>
      <c r="GK843" s="20"/>
    </row>
    <row r="844" spans="7:193" x14ac:dyDescent="0.2">
      <c r="G844" s="8"/>
      <c r="H844" s="8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FF844" s="9"/>
      <c r="FG844" s="9"/>
      <c r="FH844" s="9"/>
      <c r="FI844" s="9"/>
      <c r="FJ844" s="9"/>
      <c r="FK844" s="9"/>
      <c r="FL844" s="9"/>
      <c r="FM844" s="9"/>
      <c r="FN844" s="9"/>
      <c r="FO844" s="9"/>
      <c r="FP844" s="9"/>
      <c r="FQ844" s="9"/>
      <c r="FR844" s="9"/>
      <c r="FS844" s="9"/>
      <c r="FT844" s="9"/>
      <c r="FU844" s="9"/>
      <c r="FV844" s="9"/>
      <c r="FW844" s="9"/>
      <c r="FX844" s="9"/>
      <c r="FY844" s="9"/>
      <c r="FZ844" s="9"/>
      <c r="GA844" s="9"/>
      <c r="GB844" s="9"/>
      <c r="GC844" s="9"/>
      <c r="GD844" s="9"/>
      <c r="GE844" s="9"/>
      <c r="GF844" s="9"/>
      <c r="GG844" s="9"/>
      <c r="GH844" s="9"/>
      <c r="GI844" s="9"/>
      <c r="GJ844" s="9"/>
      <c r="GK844" s="9"/>
    </row>
    <row r="845" spans="7:193" x14ac:dyDescent="0.2">
      <c r="G845" s="8"/>
      <c r="H845" s="8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FF845" s="9"/>
      <c r="FG845" s="9"/>
      <c r="FH845" s="9"/>
      <c r="FI845" s="9"/>
      <c r="FJ845" s="9"/>
      <c r="FK845" s="9"/>
      <c r="FL845" s="9"/>
      <c r="FM845" s="9"/>
      <c r="FN845" s="9"/>
      <c r="FO845" s="9"/>
      <c r="FP845" s="9"/>
      <c r="FQ845" s="9"/>
      <c r="FR845" s="9"/>
      <c r="FS845" s="9"/>
      <c r="FT845" s="9"/>
      <c r="FU845" s="9"/>
      <c r="FV845" s="9"/>
      <c r="FW845" s="9"/>
      <c r="FX845" s="9"/>
      <c r="FY845" s="9"/>
      <c r="FZ845" s="9"/>
      <c r="GA845" s="9"/>
      <c r="GB845" s="9"/>
      <c r="GC845" s="9"/>
      <c r="GD845" s="9"/>
      <c r="GE845" s="9"/>
      <c r="GF845" s="9"/>
      <c r="GG845" s="9"/>
      <c r="GH845" s="9"/>
      <c r="GI845" s="9"/>
      <c r="GJ845" s="9"/>
      <c r="GK845" s="9"/>
    </row>
    <row r="846" spans="7:193" x14ac:dyDescent="0.2">
      <c r="G846" s="8"/>
      <c r="H846" s="8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FF846" s="19"/>
      <c r="FG846" s="19"/>
      <c r="FH846" s="19"/>
      <c r="FI846" s="19"/>
      <c r="FJ846" s="19"/>
      <c r="FK846" s="19"/>
      <c r="FL846" s="19"/>
      <c r="FM846" s="19"/>
      <c r="FN846" s="19"/>
      <c r="FO846" s="19"/>
      <c r="FP846" s="19"/>
      <c r="FQ846" s="19"/>
      <c r="FR846" s="19"/>
      <c r="FS846" s="19"/>
      <c r="FT846" s="19"/>
      <c r="FU846" s="19"/>
      <c r="FV846" s="19"/>
      <c r="FW846" s="19"/>
      <c r="FX846" s="19"/>
      <c r="FY846" s="19"/>
      <c r="FZ846" s="19"/>
      <c r="GA846" s="19"/>
      <c r="GB846" s="19"/>
      <c r="GC846" s="19"/>
      <c r="GD846" s="19"/>
      <c r="GE846" s="19"/>
      <c r="GF846" s="19"/>
      <c r="GG846" s="19"/>
      <c r="GH846" s="19"/>
      <c r="GI846" s="19"/>
      <c r="GJ846" s="19"/>
      <c r="GK846" s="19"/>
    </row>
    <row r="847" spans="7:193" x14ac:dyDescent="0.2">
      <c r="G847" s="8"/>
      <c r="H847" s="8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FF847" s="20"/>
      <c r="FG847" s="20"/>
      <c r="FH847" s="20"/>
      <c r="FI847" s="20"/>
      <c r="FJ847" s="20"/>
      <c r="FK847" s="20"/>
      <c r="FL847" s="20"/>
      <c r="FM847" s="20"/>
      <c r="FN847" s="20"/>
      <c r="FO847" s="20"/>
      <c r="FP847" s="20"/>
      <c r="FQ847" s="20"/>
      <c r="FR847" s="20"/>
      <c r="FS847" s="20"/>
      <c r="FT847" s="20"/>
      <c r="FU847" s="20"/>
      <c r="FV847" s="20"/>
      <c r="FW847" s="20"/>
      <c r="FX847" s="20"/>
      <c r="FY847" s="20"/>
      <c r="FZ847" s="20"/>
      <c r="GA847" s="20"/>
      <c r="GB847" s="20"/>
      <c r="GC847" s="20"/>
      <c r="GD847" s="20"/>
      <c r="GE847" s="20"/>
      <c r="GF847" s="20"/>
      <c r="GG847" s="20"/>
      <c r="GH847" s="20"/>
      <c r="GI847" s="20"/>
      <c r="GJ847" s="20"/>
      <c r="GK847" s="20"/>
    </row>
    <row r="848" spans="7:193" x14ac:dyDescent="0.2">
      <c r="G848" s="8"/>
      <c r="H848" s="8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FF848" s="9"/>
      <c r="FG848" s="9"/>
      <c r="FH848" s="9"/>
      <c r="FI848" s="9"/>
      <c r="FJ848" s="9"/>
      <c r="FK848" s="9"/>
      <c r="FL848" s="9"/>
      <c r="FM848" s="9"/>
      <c r="FN848" s="9"/>
      <c r="FO848" s="9"/>
      <c r="FP848" s="9"/>
      <c r="FQ848" s="9"/>
      <c r="FR848" s="9"/>
      <c r="FS848" s="9"/>
      <c r="FT848" s="9"/>
      <c r="FU848" s="9"/>
      <c r="FV848" s="9"/>
      <c r="FW848" s="9"/>
      <c r="FX848" s="9"/>
      <c r="FY848" s="9"/>
      <c r="FZ848" s="9"/>
      <c r="GA848" s="9"/>
      <c r="GB848" s="9"/>
      <c r="GC848" s="9"/>
      <c r="GD848" s="9"/>
      <c r="GE848" s="9"/>
      <c r="GF848" s="9"/>
      <c r="GG848" s="9"/>
      <c r="GH848" s="9"/>
      <c r="GI848" s="9"/>
      <c r="GJ848" s="9"/>
      <c r="GK848" s="9"/>
    </row>
    <row r="849" spans="7:193" x14ac:dyDescent="0.2">
      <c r="G849" s="8"/>
      <c r="H849" s="8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FF849" s="9"/>
      <c r="FG849" s="9"/>
      <c r="FH849" s="9"/>
      <c r="FI849" s="9"/>
      <c r="FJ849" s="9"/>
      <c r="FK849" s="9"/>
      <c r="FL849" s="9"/>
      <c r="FM849" s="9"/>
      <c r="FN849" s="9"/>
      <c r="FO849" s="9"/>
      <c r="FP849" s="9"/>
      <c r="FQ849" s="9"/>
      <c r="FR849" s="9"/>
      <c r="FS849" s="9"/>
      <c r="FT849" s="9"/>
      <c r="FU849" s="9"/>
      <c r="FV849" s="9"/>
      <c r="FW849" s="9"/>
      <c r="FX849" s="9"/>
      <c r="FY849" s="9"/>
      <c r="FZ849" s="9"/>
      <c r="GA849" s="9"/>
      <c r="GB849" s="9"/>
      <c r="GC849" s="9"/>
      <c r="GD849" s="9"/>
      <c r="GE849" s="9"/>
      <c r="GF849" s="9"/>
      <c r="GG849" s="9"/>
      <c r="GH849" s="9"/>
      <c r="GI849" s="9"/>
      <c r="GJ849" s="9"/>
      <c r="GK849" s="9"/>
    </row>
    <row r="850" spans="7:193" x14ac:dyDescent="0.2">
      <c r="G850" s="8"/>
      <c r="H850" s="8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FF850" s="19"/>
      <c r="FG850" s="19"/>
      <c r="FH850" s="19"/>
      <c r="FI850" s="19"/>
      <c r="FJ850" s="19"/>
      <c r="FK850" s="19"/>
      <c r="FL850" s="19"/>
      <c r="FM850" s="19"/>
      <c r="FN850" s="19"/>
      <c r="FO850" s="19"/>
      <c r="FP850" s="19"/>
      <c r="FQ850" s="19"/>
      <c r="FR850" s="19"/>
      <c r="FS850" s="19"/>
      <c r="FT850" s="19"/>
      <c r="FU850" s="19"/>
      <c r="FV850" s="19"/>
      <c r="FW850" s="19"/>
      <c r="FX850" s="19"/>
      <c r="FY850" s="19"/>
      <c r="FZ850" s="19"/>
      <c r="GA850" s="19"/>
      <c r="GB850" s="19"/>
      <c r="GC850" s="19"/>
      <c r="GD850" s="19"/>
      <c r="GE850" s="19"/>
      <c r="GF850" s="19"/>
      <c r="GG850" s="19"/>
      <c r="GH850" s="19"/>
      <c r="GI850" s="19"/>
      <c r="GJ850" s="19"/>
      <c r="GK850" s="19"/>
    </row>
    <row r="851" spans="7:193" x14ac:dyDescent="0.2">
      <c r="G851" s="8"/>
      <c r="H851" s="8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FF851" s="20"/>
      <c r="FG851" s="20"/>
      <c r="FH851" s="20"/>
      <c r="FI851" s="20"/>
      <c r="FJ851" s="20"/>
      <c r="FK851" s="20"/>
      <c r="FL851" s="20"/>
      <c r="FM851" s="20"/>
      <c r="FN851" s="20"/>
      <c r="FO851" s="20"/>
      <c r="FP851" s="20"/>
      <c r="FQ851" s="20"/>
      <c r="FR851" s="20"/>
      <c r="FS851" s="20"/>
      <c r="FT851" s="20"/>
      <c r="FU851" s="20"/>
      <c r="FV851" s="20"/>
      <c r="FW851" s="20"/>
      <c r="FX851" s="20"/>
      <c r="FY851" s="20"/>
      <c r="FZ851" s="20"/>
      <c r="GA851" s="20"/>
      <c r="GB851" s="20"/>
      <c r="GC851" s="20"/>
      <c r="GD851" s="20"/>
      <c r="GE851" s="20"/>
      <c r="GF851" s="20"/>
      <c r="GG851" s="20"/>
      <c r="GH851" s="20"/>
      <c r="GI851" s="20"/>
      <c r="GJ851" s="20"/>
      <c r="GK851" s="20"/>
    </row>
    <row r="852" spans="7:193" x14ac:dyDescent="0.2">
      <c r="G852" s="8"/>
      <c r="H852" s="8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FF852" s="9"/>
      <c r="FG852" s="9"/>
      <c r="FH852" s="9"/>
      <c r="FI852" s="9"/>
      <c r="FJ852" s="9"/>
      <c r="FK852" s="9"/>
      <c r="FL852" s="9"/>
      <c r="FM852" s="9"/>
      <c r="FN852" s="9"/>
      <c r="FO852" s="9"/>
      <c r="FP852" s="9"/>
      <c r="FQ852" s="9"/>
      <c r="FR852" s="9"/>
      <c r="FS852" s="9"/>
      <c r="FT852" s="9"/>
      <c r="FU852" s="9"/>
      <c r="FV852" s="9"/>
      <c r="FW852" s="9"/>
      <c r="FX852" s="9"/>
      <c r="FY852" s="9"/>
      <c r="FZ852" s="9"/>
      <c r="GA852" s="9"/>
      <c r="GB852" s="9"/>
      <c r="GC852" s="9"/>
      <c r="GD852" s="9"/>
      <c r="GE852" s="9"/>
      <c r="GF852" s="9"/>
      <c r="GG852" s="9"/>
      <c r="GH852" s="9"/>
      <c r="GI852" s="9"/>
      <c r="GJ852" s="9"/>
      <c r="GK852" s="9"/>
    </row>
    <row r="853" spans="7:193" x14ac:dyDescent="0.2">
      <c r="G853" s="8"/>
      <c r="H853" s="8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FF853" s="9"/>
      <c r="FG853" s="9"/>
      <c r="FH853" s="9"/>
      <c r="FI853" s="9"/>
      <c r="FJ853" s="9"/>
      <c r="FK853" s="9"/>
      <c r="FL853" s="9"/>
      <c r="FM853" s="9"/>
      <c r="FN853" s="9"/>
      <c r="FO853" s="9"/>
      <c r="FP853" s="9"/>
      <c r="FQ853" s="9"/>
      <c r="FR853" s="9"/>
      <c r="FS853" s="9"/>
      <c r="FT853" s="9"/>
      <c r="FU853" s="9"/>
      <c r="FV853" s="9"/>
      <c r="FW853" s="9"/>
      <c r="FX853" s="9"/>
      <c r="FY853" s="9"/>
      <c r="FZ853" s="9"/>
      <c r="GA853" s="9"/>
      <c r="GB853" s="9"/>
      <c r="GC853" s="9"/>
      <c r="GD853" s="9"/>
      <c r="GE853" s="9"/>
      <c r="GF853" s="9"/>
      <c r="GG853" s="9"/>
      <c r="GH853" s="9"/>
      <c r="GI853" s="9"/>
      <c r="GJ853" s="9"/>
      <c r="GK853" s="9"/>
    </row>
    <row r="854" spans="7:193" x14ac:dyDescent="0.2">
      <c r="G854" s="8"/>
      <c r="H854" s="8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FF854" s="19"/>
      <c r="FG854" s="19"/>
      <c r="FH854" s="19"/>
      <c r="FI854" s="19"/>
      <c r="FJ854" s="19"/>
      <c r="FK854" s="19"/>
      <c r="FL854" s="19"/>
      <c r="FM854" s="19"/>
      <c r="FN854" s="19"/>
      <c r="FO854" s="19"/>
      <c r="FP854" s="19"/>
      <c r="FQ854" s="19"/>
      <c r="FR854" s="19"/>
      <c r="FS854" s="19"/>
      <c r="FT854" s="19"/>
      <c r="FU854" s="19"/>
      <c r="FV854" s="19"/>
      <c r="FW854" s="19"/>
      <c r="FX854" s="19"/>
      <c r="FY854" s="19"/>
      <c r="FZ854" s="19"/>
      <c r="GA854" s="19"/>
      <c r="GB854" s="19"/>
      <c r="GC854" s="19"/>
      <c r="GD854" s="19"/>
      <c r="GE854" s="19"/>
      <c r="GF854" s="19"/>
      <c r="GG854" s="19"/>
      <c r="GH854" s="19"/>
      <c r="GI854" s="19"/>
      <c r="GJ854" s="19"/>
      <c r="GK854" s="19"/>
    </row>
    <row r="855" spans="7:193" x14ac:dyDescent="0.2">
      <c r="G855" s="8"/>
      <c r="H855" s="8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FF855" s="20"/>
      <c r="FG855" s="20"/>
      <c r="FH855" s="20"/>
      <c r="FI855" s="20"/>
      <c r="FJ855" s="20"/>
      <c r="FK855" s="20"/>
      <c r="FL855" s="20"/>
      <c r="FM855" s="20"/>
      <c r="FN855" s="20"/>
      <c r="FO855" s="20"/>
      <c r="FP855" s="20"/>
      <c r="FQ855" s="20"/>
      <c r="FR855" s="20"/>
      <c r="FS855" s="20"/>
      <c r="FT855" s="20"/>
      <c r="FU855" s="20"/>
      <c r="FV855" s="20"/>
      <c r="FW855" s="20"/>
      <c r="FX855" s="20"/>
      <c r="FY855" s="20"/>
      <c r="FZ855" s="20"/>
      <c r="GA855" s="20"/>
      <c r="GB855" s="20"/>
      <c r="GC855" s="20"/>
      <c r="GD855" s="20"/>
      <c r="GE855" s="20"/>
      <c r="GF855" s="20"/>
      <c r="GG855" s="20"/>
      <c r="GH855" s="20"/>
      <c r="GI855" s="20"/>
      <c r="GJ855" s="20"/>
      <c r="GK855" s="20"/>
    </row>
    <row r="856" spans="7:193" x14ac:dyDescent="0.2">
      <c r="G856" s="8"/>
      <c r="H856" s="8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FF856" s="9"/>
      <c r="FG856" s="9"/>
      <c r="FH856" s="9"/>
      <c r="FI856" s="9"/>
      <c r="FJ856" s="9"/>
      <c r="FK856" s="9"/>
      <c r="FL856" s="9"/>
      <c r="FM856" s="9"/>
      <c r="FN856" s="9"/>
      <c r="FO856" s="9"/>
      <c r="FP856" s="9"/>
      <c r="FQ856" s="9"/>
      <c r="FR856" s="9"/>
      <c r="FS856" s="9"/>
      <c r="FT856" s="9"/>
      <c r="FU856" s="9"/>
      <c r="FV856" s="9"/>
      <c r="FW856" s="9"/>
      <c r="FX856" s="9"/>
      <c r="FY856" s="9"/>
      <c r="FZ856" s="9"/>
      <c r="GA856" s="9"/>
      <c r="GB856" s="9"/>
      <c r="GC856" s="9"/>
      <c r="GD856" s="9"/>
      <c r="GE856" s="9"/>
      <c r="GF856" s="9"/>
      <c r="GG856" s="9"/>
      <c r="GH856" s="9"/>
      <c r="GI856" s="9"/>
      <c r="GJ856" s="9"/>
      <c r="GK856" s="9"/>
    </row>
    <row r="857" spans="7:193" x14ac:dyDescent="0.2">
      <c r="G857" s="8"/>
      <c r="H857" s="8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FF857" s="9"/>
      <c r="FG857" s="9"/>
      <c r="FH857" s="9"/>
      <c r="FI857" s="9"/>
      <c r="FJ857" s="9"/>
      <c r="FK857" s="9"/>
      <c r="FL857" s="9"/>
      <c r="FM857" s="9"/>
      <c r="FN857" s="9"/>
      <c r="FO857" s="9"/>
      <c r="FP857" s="9"/>
      <c r="FQ857" s="9"/>
      <c r="FR857" s="9"/>
      <c r="FS857" s="9"/>
      <c r="FT857" s="9"/>
      <c r="FU857" s="9"/>
      <c r="FV857" s="9"/>
      <c r="FW857" s="9"/>
      <c r="FX857" s="9"/>
      <c r="FY857" s="9"/>
      <c r="FZ857" s="9"/>
      <c r="GA857" s="9"/>
      <c r="GB857" s="9"/>
      <c r="GC857" s="9"/>
      <c r="GD857" s="9"/>
      <c r="GE857" s="9"/>
      <c r="GF857" s="9"/>
      <c r="GG857" s="9"/>
      <c r="GH857" s="9"/>
      <c r="GI857" s="9"/>
      <c r="GJ857" s="9"/>
      <c r="GK857" s="9"/>
    </row>
    <row r="858" spans="7:193" x14ac:dyDescent="0.2">
      <c r="G858" s="8"/>
      <c r="H858" s="8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FF858" s="19"/>
      <c r="FG858" s="19"/>
      <c r="FH858" s="19"/>
      <c r="FI858" s="19"/>
      <c r="FJ858" s="19"/>
      <c r="FK858" s="19"/>
      <c r="FL858" s="19"/>
      <c r="FM858" s="19"/>
      <c r="FN858" s="19"/>
      <c r="FO858" s="19"/>
      <c r="FP858" s="19"/>
      <c r="FQ858" s="19"/>
      <c r="FR858" s="19"/>
      <c r="FS858" s="19"/>
      <c r="FT858" s="19"/>
      <c r="FU858" s="19"/>
      <c r="FV858" s="19"/>
      <c r="FW858" s="19"/>
      <c r="FX858" s="19"/>
      <c r="FY858" s="19"/>
      <c r="FZ858" s="19"/>
      <c r="GA858" s="19"/>
      <c r="GB858" s="19"/>
      <c r="GC858" s="19"/>
      <c r="GD858" s="19"/>
      <c r="GE858" s="19"/>
      <c r="GF858" s="19"/>
      <c r="GG858" s="19"/>
      <c r="GH858" s="19"/>
      <c r="GI858" s="19"/>
      <c r="GJ858" s="19"/>
      <c r="GK858" s="19"/>
    </row>
    <row r="859" spans="7:193" x14ac:dyDescent="0.2">
      <c r="G859" s="8"/>
      <c r="H859" s="8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FF859" s="20"/>
      <c r="FG859" s="20"/>
      <c r="FH859" s="20"/>
      <c r="FI859" s="20"/>
      <c r="FJ859" s="20"/>
      <c r="FK859" s="20"/>
      <c r="FL859" s="20"/>
      <c r="FM859" s="20"/>
      <c r="FN859" s="20"/>
      <c r="FO859" s="20"/>
      <c r="FP859" s="20"/>
      <c r="FQ859" s="20"/>
      <c r="FR859" s="20"/>
      <c r="FS859" s="20"/>
      <c r="FT859" s="20"/>
      <c r="FU859" s="20"/>
      <c r="FV859" s="20"/>
      <c r="FW859" s="20"/>
      <c r="FX859" s="20"/>
      <c r="FY859" s="20"/>
      <c r="FZ859" s="20"/>
      <c r="GA859" s="20"/>
      <c r="GB859" s="20"/>
      <c r="GC859" s="20"/>
      <c r="GD859" s="20"/>
      <c r="GE859" s="20"/>
      <c r="GF859" s="20"/>
      <c r="GG859" s="20"/>
      <c r="GH859" s="20"/>
      <c r="GI859" s="20"/>
      <c r="GJ859" s="20"/>
      <c r="GK859" s="20"/>
    </row>
    <row r="860" spans="7:193" x14ac:dyDescent="0.2">
      <c r="G860" s="8"/>
      <c r="H860" s="8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FF860" s="9"/>
      <c r="FG860" s="9"/>
      <c r="FH860" s="9"/>
      <c r="FI860" s="9"/>
      <c r="FJ860" s="9"/>
      <c r="FK860" s="9"/>
      <c r="FL860" s="9"/>
      <c r="FM860" s="9"/>
      <c r="FN860" s="9"/>
      <c r="FO860" s="9"/>
      <c r="FP860" s="9"/>
      <c r="FQ860" s="9"/>
      <c r="FR860" s="9"/>
      <c r="FS860" s="9"/>
      <c r="FT860" s="9"/>
      <c r="FU860" s="9"/>
      <c r="FV860" s="9"/>
      <c r="FW860" s="9"/>
      <c r="FX860" s="9"/>
      <c r="FY860" s="9"/>
      <c r="FZ860" s="9"/>
      <c r="GA860" s="9"/>
      <c r="GB860" s="9"/>
      <c r="GC860" s="9"/>
      <c r="GD860" s="9"/>
      <c r="GE860" s="9"/>
      <c r="GF860" s="9"/>
      <c r="GG860" s="9"/>
      <c r="GH860" s="9"/>
      <c r="GI860" s="9"/>
      <c r="GJ860" s="9"/>
      <c r="GK860" s="9"/>
    </row>
    <row r="861" spans="7:193" x14ac:dyDescent="0.2">
      <c r="G861" s="8"/>
      <c r="H861" s="8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FF861" s="9"/>
      <c r="FG861" s="9"/>
      <c r="FH861" s="9"/>
      <c r="FI861" s="9"/>
      <c r="FJ861" s="9"/>
      <c r="FK861" s="9"/>
      <c r="FL861" s="9"/>
      <c r="FM861" s="9"/>
      <c r="FN861" s="9"/>
      <c r="FO861" s="9"/>
      <c r="FP861" s="9"/>
      <c r="FQ861" s="9"/>
      <c r="FR861" s="9"/>
      <c r="FS861" s="9"/>
      <c r="FT861" s="9"/>
      <c r="FU861" s="9"/>
      <c r="FV861" s="9"/>
      <c r="FW861" s="9"/>
      <c r="FX861" s="9"/>
      <c r="FY861" s="9"/>
      <c r="FZ861" s="9"/>
      <c r="GA861" s="9"/>
      <c r="GB861" s="9"/>
      <c r="GC861" s="9"/>
      <c r="GD861" s="9"/>
      <c r="GE861" s="9"/>
      <c r="GF861" s="9"/>
      <c r="GG861" s="9"/>
      <c r="GH861" s="9"/>
      <c r="GI861" s="9"/>
      <c r="GJ861" s="9"/>
      <c r="GK861" s="9"/>
    </row>
    <row r="862" spans="7:193" x14ac:dyDescent="0.2">
      <c r="G862" s="8"/>
      <c r="H862" s="8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FF862" s="19"/>
      <c r="FG862" s="19"/>
      <c r="FH862" s="19"/>
      <c r="FI862" s="19"/>
      <c r="FJ862" s="19"/>
      <c r="FK862" s="19"/>
      <c r="FL862" s="19"/>
      <c r="FM862" s="19"/>
      <c r="FN862" s="19"/>
      <c r="FO862" s="19"/>
      <c r="FP862" s="19"/>
      <c r="FQ862" s="19"/>
      <c r="FR862" s="19"/>
      <c r="FS862" s="19"/>
      <c r="FT862" s="19"/>
      <c r="FU862" s="19"/>
      <c r="FV862" s="19"/>
      <c r="FW862" s="19"/>
      <c r="FX862" s="19"/>
      <c r="FY862" s="19"/>
      <c r="FZ862" s="19"/>
      <c r="GA862" s="19"/>
      <c r="GB862" s="19"/>
      <c r="GC862" s="19"/>
      <c r="GD862" s="19"/>
      <c r="GE862" s="19"/>
      <c r="GF862" s="19"/>
      <c r="GG862" s="19"/>
      <c r="GH862" s="19"/>
      <c r="GI862" s="19"/>
      <c r="GJ862" s="19"/>
      <c r="GK862" s="19"/>
    </row>
    <row r="863" spans="7:193" x14ac:dyDescent="0.2">
      <c r="G863" s="8"/>
      <c r="H863" s="8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FF863" s="20"/>
      <c r="FG863" s="20"/>
      <c r="FH863" s="20"/>
      <c r="FI863" s="20"/>
      <c r="FJ863" s="20"/>
      <c r="FK863" s="20"/>
      <c r="FL863" s="20"/>
      <c r="FM863" s="20"/>
      <c r="FN863" s="20"/>
      <c r="FO863" s="20"/>
      <c r="FP863" s="20"/>
      <c r="FQ863" s="20"/>
      <c r="FR863" s="20"/>
      <c r="FS863" s="20"/>
      <c r="FT863" s="20"/>
      <c r="FU863" s="20"/>
      <c r="FV863" s="20"/>
      <c r="FW863" s="20"/>
      <c r="FX863" s="20"/>
      <c r="FY863" s="20"/>
      <c r="FZ863" s="20"/>
      <c r="GA863" s="20"/>
      <c r="GB863" s="20"/>
      <c r="GC863" s="20"/>
      <c r="GD863" s="20"/>
      <c r="GE863" s="20"/>
      <c r="GF863" s="20"/>
      <c r="GG863" s="20"/>
      <c r="GH863" s="20"/>
      <c r="GI863" s="20"/>
      <c r="GJ863" s="20"/>
      <c r="GK863" s="20"/>
    </row>
    <row r="864" spans="7:193" x14ac:dyDescent="0.2">
      <c r="G864" s="8"/>
      <c r="H864" s="8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FF864" s="9"/>
      <c r="FG864" s="9"/>
      <c r="FH864" s="9"/>
      <c r="FI864" s="9"/>
      <c r="FJ864" s="9"/>
      <c r="FK864" s="9"/>
      <c r="FL864" s="9"/>
      <c r="FM864" s="9"/>
      <c r="FN864" s="9"/>
      <c r="FO864" s="9"/>
      <c r="FP864" s="9"/>
      <c r="FQ864" s="9"/>
      <c r="FR864" s="9"/>
      <c r="FS864" s="9"/>
      <c r="FT864" s="9"/>
      <c r="FU864" s="9"/>
      <c r="FV864" s="9"/>
      <c r="FW864" s="9"/>
      <c r="FX864" s="9"/>
      <c r="FY864" s="9"/>
      <c r="FZ864" s="9"/>
      <c r="GA864" s="9"/>
      <c r="GB864" s="9"/>
      <c r="GC864" s="9"/>
      <c r="GD864" s="9"/>
      <c r="GE864" s="9"/>
      <c r="GF864" s="9"/>
      <c r="GG864" s="9"/>
      <c r="GH864" s="9"/>
      <c r="GI864" s="9"/>
      <c r="GJ864" s="9"/>
      <c r="GK864" s="9"/>
    </row>
    <row r="865" spans="7:193" x14ac:dyDescent="0.2">
      <c r="G865" s="8"/>
      <c r="H865" s="8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FF865" s="9"/>
      <c r="FG865" s="9"/>
      <c r="FH865" s="9"/>
      <c r="FI865" s="9"/>
      <c r="FJ865" s="9"/>
      <c r="FK865" s="9"/>
      <c r="FL865" s="9"/>
      <c r="FM865" s="9"/>
      <c r="FN865" s="9"/>
      <c r="FO865" s="9"/>
      <c r="FP865" s="9"/>
      <c r="FQ865" s="9"/>
      <c r="FR865" s="9"/>
      <c r="FS865" s="9"/>
      <c r="FT865" s="9"/>
      <c r="FU865" s="9"/>
      <c r="FV865" s="9"/>
      <c r="FW865" s="9"/>
      <c r="FX865" s="9"/>
      <c r="FY865" s="9"/>
      <c r="FZ865" s="9"/>
      <c r="GA865" s="9"/>
      <c r="GB865" s="9"/>
      <c r="GC865" s="9"/>
      <c r="GD865" s="9"/>
      <c r="GE865" s="9"/>
      <c r="GF865" s="9"/>
      <c r="GG865" s="9"/>
      <c r="GH865" s="9"/>
      <c r="GI865" s="9"/>
      <c r="GJ865" s="9"/>
      <c r="GK865" s="9"/>
    </row>
    <row r="866" spans="7:193" x14ac:dyDescent="0.2">
      <c r="G866" s="8"/>
      <c r="H866" s="8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FF866" s="19"/>
      <c r="FG866" s="19"/>
      <c r="FH866" s="19"/>
      <c r="FI866" s="19"/>
      <c r="FJ866" s="19"/>
      <c r="FK866" s="19"/>
      <c r="FL866" s="19"/>
      <c r="FM866" s="19"/>
      <c r="FN866" s="19"/>
      <c r="FO866" s="19"/>
      <c r="FP866" s="19"/>
      <c r="FQ866" s="19"/>
      <c r="FR866" s="19"/>
      <c r="FS866" s="19"/>
      <c r="FT866" s="19"/>
      <c r="FU866" s="19"/>
      <c r="FV866" s="19"/>
      <c r="FW866" s="19"/>
      <c r="FX866" s="19"/>
      <c r="FY866" s="19"/>
      <c r="FZ866" s="19"/>
      <c r="GA866" s="19"/>
      <c r="GB866" s="19"/>
      <c r="GC866" s="19"/>
      <c r="GD866" s="19"/>
      <c r="GE866" s="19"/>
      <c r="GF866" s="19"/>
      <c r="GG866" s="19"/>
      <c r="GH866" s="19"/>
      <c r="GI866" s="19"/>
      <c r="GJ866" s="19"/>
      <c r="GK866" s="19"/>
    </row>
    <row r="867" spans="7:193" x14ac:dyDescent="0.2">
      <c r="G867" s="8"/>
      <c r="H867" s="8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FF867" s="20"/>
      <c r="FG867" s="20"/>
      <c r="FH867" s="20"/>
      <c r="FI867" s="20"/>
      <c r="FJ867" s="20"/>
      <c r="FK867" s="20"/>
      <c r="FL867" s="20"/>
      <c r="FM867" s="20"/>
      <c r="FN867" s="20"/>
      <c r="FO867" s="20"/>
      <c r="FP867" s="20"/>
      <c r="FQ867" s="20"/>
      <c r="FR867" s="20"/>
      <c r="FS867" s="20"/>
      <c r="FT867" s="20"/>
      <c r="FU867" s="20"/>
      <c r="FV867" s="20"/>
      <c r="FW867" s="20"/>
      <c r="FX867" s="20"/>
      <c r="FY867" s="20"/>
      <c r="FZ867" s="20"/>
      <c r="GA867" s="20"/>
      <c r="GB867" s="20"/>
      <c r="GC867" s="20"/>
      <c r="GD867" s="20"/>
      <c r="GE867" s="20"/>
      <c r="GF867" s="20"/>
      <c r="GG867" s="20"/>
      <c r="GH867" s="20"/>
      <c r="GI867" s="20"/>
      <c r="GJ867" s="20"/>
      <c r="GK867" s="20"/>
    </row>
    <row r="868" spans="7:193" x14ac:dyDescent="0.2">
      <c r="G868" s="8"/>
      <c r="H868" s="8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FF868" s="9"/>
      <c r="FG868" s="9"/>
      <c r="FH868" s="9"/>
      <c r="FI868" s="9"/>
      <c r="FJ868" s="9"/>
      <c r="FK868" s="9"/>
      <c r="FL868" s="9"/>
      <c r="FM868" s="9"/>
      <c r="FN868" s="9"/>
      <c r="FO868" s="9"/>
      <c r="FP868" s="9"/>
      <c r="FQ868" s="9"/>
      <c r="FR868" s="9"/>
      <c r="FS868" s="9"/>
      <c r="FT868" s="9"/>
      <c r="FU868" s="9"/>
      <c r="FV868" s="9"/>
      <c r="FW868" s="9"/>
      <c r="FX868" s="9"/>
      <c r="FY868" s="9"/>
      <c r="FZ868" s="9"/>
      <c r="GA868" s="9"/>
      <c r="GB868" s="9"/>
      <c r="GC868" s="9"/>
      <c r="GD868" s="9"/>
      <c r="GE868" s="9"/>
      <c r="GF868" s="9"/>
      <c r="GG868" s="9"/>
      <c r="GH868" s="9"/>
      <c r="GI868" s="9"/>
      <c r="GJ868" s="9"/>
      <c r="GK868" s="9"/>
    </row>
    <row r="869" spans="7:193" x14ac:dyDescent="0.2">
      <c r="G869" s="8"/>
      <c r="H869" s="8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FF869" s="9"/>
      <c r="FG869" s="9"/>
      <c r="FH869" s="9"/>
      <c r="FI869" s="9"/>
      <c r="FJ869" s="9"/>
      <c r="FK869" s="9"/>
      <c r="FL869" s="9"/>
      <c r="FM869" s="9"/>
      <c r="FN869" s="9"/>
      <c r="FO869" s="9"/>
      <c r="FP869" s="9"/>
      <c r="FQ869" s="9"/>
      <c r="FR869" s="9"/>
      <c r="FS869" s="9"/>
      <c r="FT869" s="9"/>
      <c r="FU869" s="9"/>
      <c r="FV869" s="9"/>
      <c r="FW869" s="9"/>
      <c r="FX869" s="9"/>
      <c r="FY869" s="9"/>
      <c r="FZ869" s="9"/>
      <c r="GA869" s="9"/>
      <c r="GB869" s="9"/>
      <c r="GC869" s="9"/>
      <c r="GD869" s="9"/>
      <c r="GE869" s="9"/>
      <c r="GF869" s="9"/>
      <c r="GG869" s="9"/>
      <c r="GH869" s="9"/>
      <c r="GI869" s="9"/>
      <c r="GJ869" s="9"/>
      <c r="GK869" s="9"/>
    </row>
    <row r="870" spans="7:193" x14ac:dyDescent="0.2">
      <c r="G870" s="8"/>
      <c r="H870" s="8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FF870" s="19"/>
      <c r="FG870" s="19"/>
      <c r="FH870" s="19"/>
      <c r="FI870" s="19"/>
      <c r="FJ870" s="19"/>
      <c r="FK870" s="19"/>
      <c r="FL870" s="19"/>
      <c r="FM870" s="19"/>
      <c r="FN870" s="19"/>
      <c r="FO870" s="19"/>
      <c r="FP870" s="19"/>
      <c r="FQ870" s="19"/>
      <c r="FR870" s="19"/>
      <c r="FS870" s="19"/>
      <c r="FT870" s="19"/>
      <c r="FU870" s="19"/>
      <c r="FV870" s="19"/>
      <c r="FW870" s="19"/>
      <c r="FX870" s="19"/>
      <c r="FY870" s="19"/>
      <c r="FZ870" s="19"/>
      <c r="GA870" s="19"/>
      <c r="GB870" s="19"/>
      <c r="GC870" s="19"/>
      <c r="GD870" s="19"/>
      <c r="GE870" s="19"/>
      <c r="GF870" s="19"/>
      <c r="GG870" s="19"/>
      <c r="GH870" s="19"/>
      <c r="GI870" s="19"/>
      <c r="GJ870" s="19"/>
      <c r="GK870" s="19"/>
    </row>
    <row r="871" spans="7:193" x14ac:dyDescent="0.2">
      <c r="G871" s="8"/>
      <c r="H871" s="8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FF871" s="20"/>
      <c r="FG871" s="20"/>
      <c r="FH871" s="20"/>
      <c r="FI871" s="20"/>
      <c r="FJ871" s="20"/>
      <c r="FK871" s="20"/>
      <c r="FL871" s="20"/>
      <c r="FM871" s="20"/>
      <c r="FN871" s="20"/>
      <c r="FO871" s="20"/>
      <c r="FP871" s="20"/>
      <c r="FQ871" s="20"/>
      <c r="FR871" s="20"/>
      <c r="FS871" s="20"/>
      <c r="FT871" s="20"/>
      <c r="FU871" s="20"/>
      <c r="FV871" s="20"/>
      <c r="FW871" s="20"/>
      <c r="FX871" s="20"/>
      <c r="FY871" s="20"/>
      <c r="FZ871" s="20"/>
      <c r="GA871" s="20"/>
      <c r="GB871" s="20"/>
      <c r="GC871" s="20"/>
      <c r="GD871" s="20"/>
      <c r="GE871" s="20"/>
      <c r="GF871" s="20"/>
      <c r="GG871" s="20"/>
      <c r="GH871" s="20"/>
      <c r="GI871" s="20"/>
      <c r="GJ871" s="20"/>
      <c r="GK871" s="20"/>
    </row>
    <row r="872" spans="7:193" x14ac:dyDescent="0.2">
      <c r="G872" s="8"/>
      <c r="H872" s="8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FF872" s="9"/>
      <c r="FG872" s="9"/>
      <c r="FH872" s="9"/>
      <c r="FI872" s="9"/>
      <c r="FJ872" s="9"/>
      <c r="FK872" s="9"/>
      <c r="FL872" s="9"/>
      <c r="FM872" s="9"/>
      <c r="FN872" s="9"/>
      <c r="FO872" s="9"/>
      <c r="FP872" s="9"/>
      <c r="FQ872" s="9"/>
      <c r="FR872" s="9"/>
      <c r="FS872" s="9"/>
      <c r="FT872" s="9"/>
      <c r="FU872" s="9"/>
      <c r="FV872" s="9"/>
      <c r="FW872" s="9"/>
      <c r="FX872" s="9"/>
      <c r="FY872" s="9"/>
      <c r="FZ872" s="9"/>
      <c r="GA872" s="9"/>
      <c r="GB872" s="9"/>
      <c r="GC872" s="9"/>
      <c r="GD872" s="9"/>
      <c r="GE872" s="9"/>
      <c r="GF872" s="9"/>
      <c r="GG872" s="9"/>
      <c r="GH872" s="9"/>
      <c r="GI872" s="9"/>
      <c r="GJ872" s="9"/>
      <c r="GK872" s="9"/>
    </row>
    <row r="873" spans="7:193" x14ac:dyDescent="0.2">
      <c r="G873" s="8"/>
      <c r="H873" s="8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FF873" s="9"/>
      <c r="FG873" s="9"/>
      <c r="FH873" s="9"/>
      <c r="FI873" s="9"/>
      <c r="FJ873" s="9"/>
      <c r="FK873" s="9"/>
      <c r="FL873" s="9"/>
      <c r="FM873" s="9"/>
      <c r="FN873" s="9"/>
      <c r="FO873" s="9"/>
      <c r="FP873" s="9"/>
      <c r="FQ873" s="9"/>
      <c r="FR873" s="9"/>
      <c r="FS873" s="9"/>
      <c r="FT873" s="9"/>
      <c r="FU873" s="9"/>
      <c r="FV873" s="9"/>
      <c r="FW873" s="9"/>
      <c r="FX873" s="9"/>
      <c r="FY873" s="9"/>
      <c r="FZ873" s="9"/>
      <c r="GA873" s="9"/>
      <c r="GB873" s="9"/>
      <c r="GC873" s="9"/>
      <c r="GD873" s="9"/>
      <c r="GE873" s="9"/>
      <c r="GF873" s="9"/>
      <c r="GG873" s="9"/>
      <c r="GH873" s="9"/>
      <c r="GI873" s="9"/>
      <c r="GJ873" s="9"/>
      <c r="GK873" s="9"/>
    </row>
    <row r="874" spans="7:193" x14ac:dyDescent="0.2">
      <c r="G874" s="8"/>
      <c r="H874" s="8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FF874" s="19"/>
      <c r="FG874" s="19"/>
      <c r="FH874" s="19"/>
      <c r="FI874" s="19"/>
      <c r="FJ874" s="19"/>
      <c r="FK874" s="19"/>
      <c r="FL874" s="19"/>
      <c r="FM874" s="19"/>
      <c r="FN874" s="19"/>
      <c r="FO874" s="19"/>
      <c r="FP874" s="19"/>
      <c r="FQ874" s="19"/>
      <c r="FR874" s="19"/>
      <c r="FS874" s="19"/>
      <c r="FT874" s="19"/>
      <c r="FU874" s="19"/>
      <c r="FV874" s="19"/>
      <c r="FW874" s="19"/>
      <c r="FX874" s="19"/>
      <c r="FY874" s="19"/>
      <c r="FZ874" s="19"/>
      <c r="GA874" s="19"/>
      <c r="GB874" s="19"/>
      <c r="GC874" s="19"/>
      <c r="GD874" s="19"/>
      <c r="GE874" s="19"/>
      <c r="GF874" s="19"/>
      <c r="GG874" s="19"/>
      <c r="GH874" s="19"/>
      <c r="GI874" s="19"/>
      <c r="GJ874" s="19"/>
      <c r="GK874" s="19"/>
    </row>
    <row r="875" spans="7:193" x14ac:dyDescent="0.2">
      <c r="G875" s="8"/>
      <c r="H875" s="8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FF875" s="20"/>
      <c r="FG875" s="20"/>
      <c r="FH875" s="20"/>
      <c r="FI875" s="20"/>
      <c r="FJ875" s="20"/>
      <c r="FK875" s="20"/>
      <c r="FL875" s="20"/>
      <c r="FM875" s="20"/>
      <c r="FN875" s="20"/>
      <c r="FO875" s="20"/>
      <c r="FP875" s="20"/>
      <c r="FQ875" s="20"/>
      <c r="FR875" s="20"/>
      <c r="FS875" s="20"/>
      <c r="FT875" s="20"/>
      <c r="FU875" s="20"/>
      <c r="FV875" s="20"/>
      <c r="FW875" s="20"/>
      <c r="FX875" s="20"/>
      <c r="FY875" s="20"/>
      <c r="FZ875" s="20"/>
      <c r="GA875" s="20"/>
      <c r="GB875" s="20"/>
      <c r="GC875" s="20"/>
      <c r="GD875" s="20"/>
      <c r="GE875" s="20"/>
      <c r="GF875" s="20"/>
      <c r="GG875" s="20"/>
      <c r="GH875" s="20"/>
      <c r="GI875" s="20"/>
      <c r="GJ875" s="20"/>
      <c r="GK875" s="20"/>
    </row>
    <row r="876" spans="7:193" x14ac:dyDescent="0.2">
      <c r="G876" s="8"/>
      <c r="H876" s="8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FF876" s="9"/>
      <c r="FG876" s="9"/>
      <c r="FH876" s="9"/>
      <c r="FI876" s="9"/>
      <c r="FJ876" s="9"/>
      <c r="FK876" s="9"/>
      <c r="FL876" s="9"/>
      <c r="FM876" s="9"/>
      <c r="FN876" s="9"/>
      <c r="FO876" s="9"/>
      <c r="FP876" s="9"/>
      <c r="FQ876" s="9"/>
      <c r="FR876" s="9"/>
      <c r="FS876" s="9"/>
      <c r="FT876" s="9"/>
      <c r="FU876" s="9"/>
      <c r="FV876" s="9"/>
      <c r="FW876" s="9"/>
      <c r="FX876" s="9"/>
      <c r="FY876" s="9"/>
      <c r="FZ876" s="9"/>
      <c r="GA876" s="9"/>
      <c r="GB876" s="9"/>
      <c r="GC876" s="9"/>
      <c r="GD876" s="9"/>
      <c r="GE876" s="9"/>
      <c r="GF876" s="9"/>
      <c r="GG876" s="9"/>
      <c r="GH876" s="9"/>
      <c r="GI876" s="9"/>
      <c r="GJ876" s="9"/>
      <c r="GK876" s="9"/>
    </row>
    <row r="877" spans="7:193" x14ac:dyDescent="0.2">
      <c r="G877" s="8"/>
      <c r="H877" s="8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FF877" s="9"/>
      <c r="FG877" s="9"/>
      <c r="FH877" s="9"/>
      <c r="FI877" s="9"/>
      <c r="FJ877" s="9"/>
      <c r="FK877" s="9"/>
      <c r="FL877" s="9"/>
      <c r="FM877" s="9"/>
      <c r="FN877" s="9"/>
      <c r="FO877" s="9"/>
      <c r="FP877" s="9"/>
      <c r="FQ877" s="9"/>
      <c r="FR877" s="9"/>
      <c r="FS877" s="9"/>
      <c r="FT877" s="9"/>
      <c r="FU877" s="9"/>
      <c r="FV877" s="9"/>
      <c r="FW877" s="9"/>
      <c r="FX877" s="9"/>
      <c r="FY877" s="9"/>
      <c r="FZ877" s="9"/>
      <c r="GA877" s="9"/>
      <c r="GB877" s="9"/>
      <c r="GC877" s="9"/>
      <c r="GD877" s="9"/>
      <c r="GE877" s="9"/>
      <c r="GF877" s="9"/>
      <c r="GG877" s="9"/>
      <c r="GH877" s="9"/>
      <c r="GI877" s="9"/>
      <c r="GJ877" s="9"/>
      <c r="GK877" s="9"/>
    </row>
    <row r="878" spans="7:193" x14ac:dyDescent="0.2">
      <c r="G878" s="8"/>
      <c r="H878" s="8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FF878" s="19"/>
      <c r="FG878" s="19"/>
      <c r="FH878" s="19"/>
      <c r="FI878" s="19"/>
      <c r="FJ878" s="19"/>
      <c r="FK878" s="19"/>
      <c r="FL878" s="19"/>
      <c r="FM878" s="19"/>
      <c r="FN878" s="19"/>
      <c r="FO878" s="19"/>
      <c r="FP878" s="19"/>
      <c r="FQ878" s="19"/>
      <c r="FR878" s="19"/>
      <c r="FS878" s="19"/>
      <c r="FT878" s="19"/>
      <c r="FU878" s="19"/>
      <c r="FV878" s="19"/>
      <c r="FW878" s="19"/>
      <c r="FX878" s="19"/>
      <c r="FY878" s="19"/>
      <c r="FZ878" s="19"/>
      <c r="GA878" s="19"/>
      <c r="GB878" s="19"/>
      <c r="GC878" s="19"/>
      <c r="GD878" s="19"/>
      <c r="GE878" s="19"/>
      <c r="GF878" s="19"/>
      <c r="GG878" s="19"/>
      <c r="GH878" s="19"/>
      <c r="GI878" s="19"/>
      <c r="GJ878" s="19"/>
      <c r="GK878" s="19"/>
    </row>
    <row r="879" spans="7:193" x14ac:dyDescent="0.2">
      <c r="G879" s="8"/>
      <c r="H879" s="8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FF879" s="20"/>
      <c r="FG879" s="20"/>
      <c r="FH879" s="20"/>
      <c r="FI879" s="20"/>
      <c r="FJ879" s="20"/>
      <c r="FK879" s="20"/>
      <c r="FL879" s="20"/>
      <c r="FM879" s="20"/>
      <c r="FN879" s="20"/>
      <c r="FO879" s="20"/>
      <c r="FP879" s="20"/>
      <c r="FQ879" s="20"/>
      <c r="FR879" s="20"/>
      <c r="FS879" s="20"/>
      <c r="FT879" s="20"/>
      <c r="FU879" s="20"/>
      <c r="FV879" s="20"/>
      <c r="FW879" s="20"/>
      <c r="FX879" s="20"/>
      <c r="FY879" s="20"/>
      <c r="FZ879" s="20"/>
      <c r="GA879" s="20"/>
      <c r="GB879" s="20"/>
      <c r="GC879" s="20"/>
      <c r="GD879" s="20"/>
      <c r="GE879" s="20"/>
      <c r="GF879" s="20"/>
      <c r="GG879" s="20"/>
      <c r="GH879" s="20"/>
      <c r="GI879" s="20"/>
      <c r="GJ879" s="20"/>
      <c r="GK879" s="20"/>
    </row>
    <row r="880" spans="7:193" x14ac:dyDescent="0.2">
      <c r="G880" s="8"/>
      <c r="H880" s="8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FF880" s="9"/>
      <c r="FG880" s="9"/>
      <c r="FH880" s="9"/>
      <c r="FI880" s="9"/>
      <c r="FJ880" s="9"/>
      <c r="FK880" s="9"/>
      <c r="FL880" s="9"/>
      <c r="FM880" s="9"/>
      <c r="FN880" s="9"/>
      <c r="FO880" s="9"/>
      <c r="FP880" s="9"/>
      <c r="FQ880" s="9"/>
      <c r="FR880" s="9"/>
      <c r="FS880" s="9"/>
      <c r="FT880" s="9"/>
      <c r="FU880" s="9"/>
      <c r="FV880" s="9"/>
      <c r="FW880" s="9"/>
      <c r="FX880" s="9"/>
      <c r="FY880" s="9"/>
      <c r="FZ880" s="9"/>
      <c r="GA880" s="9"/>
      <c r="GB880" s="9"/>
      <c r="GC880" s="9"/>
      <c r="GD880" s="9"/>
      <c r="GE880" s="9"/>
      <c r="GF880" s="9"/>
      <c r="GG880" s="9"/>
      <c r="GH880" s="9"/>
      <c r="GI880" s="9"/>
      <c r="GJ880" s="9"/>
      <c r="GK880" s="9"/>
    </row>
    <row r="881" spans="7:193" x14ac:dyDescent="0.2">
      <c r="G881" s="8"/>
      <c r="H881" s="8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FF881" s="9"/>
      <c r="FG881" s="9"/>
      <c r="FH881" s="9"/>
      <c r="FI881" s="9"/>
      <c r="FJ881" s="9"/>
      <c r="FK881" s="9"/>
      <c r="FL881" s="9"/>
      <c r="FM881" s="9"/>
      <c r="FN881" s="9"/>
      <c r="FO881" s="9"/>
      <c r="FP881" s="9"/>
      <c r="FQ881" s="9"/>
      <c r="FR881" s="9"/>
      <c r="FS881" s="9"/>
      <c r="FT881" s="9"/>
      <c r="FU881" s="9"/>
      <c r="FV881" s="9"/>
      <c r="FW881" s="9"/>
      <c r="FX881" s="9"/>
      <c r="FY881" s="9"/>
      <c r="FZ881" s="9"/>
      <c r="GA881" s="9"/>
      <c r="GB881" s="9"/>
      <c r="GC881" s="9"/>
      <c r="GD881" s="9"/>
      <c r="GE881" s="9"/>
      <c r="GF881" s="9"/>
      <c r="GG881" s="9"/>
      <c r="GH881" s="9"/>
      <c r="GI881" s="9"/>
      <c r="GJ881" s="9"/>
      <c r="GK881" s="9"/>
    </row>
    <row r="882" spans="7:193" x14ac:dyDescent="0.2">
      <c r="G882" s="8"/>
      <c r="H882" s="8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FF882" s="19"/>
      <c r="FG882" s="19"/>
      <c r="FH882" s="19"/>
      <c r="FI882" s="19"/>
      <c r="FJ882" s="19"/>
      <c r="FK882" s="19"/>
      <c r="FL882" s="19"/>
      <c r="FM882" s="19"/>
      <c r="FN882" s="19"/>
      <c r="FO882" s="19"/>
      <c r="FP882" s="19"/>
      <c r="FQ882" s="19"/>
      <c r="FR882" s="19"/>
      <c r="FS882" s="19"/>
      <c r="FT882" s="19"/>
      <c r="FU882" s="19"/>
      <c r="FV882" s="19"/>
      <c r="FW882" s="19"/>
      <c r="FX882" s="19"/>
      <c r="FY882" s="19"/>
      <c r="FZ882" s="19"/>
      <c r="GA882" s="19"/>
      <c r="GB882" s="19"/>
      <c r="GC882" s="19"/>
      <c r="GD882" s="19"/>
      <c r="GE882" s="19"/>
      <c r="GF882" s="19"/>
      <c r="GG882" s="19"/>
      <c r="GH882" s="19"/>
      <c r="GI882" s="19"/>
      <c r="GJ882" s="19"/>
      <c r="GK882" s="19"/>
    </row>
    <row r="883" spans="7:193" x14ac:dyDescent="0.2">
      <c r="G883" s="8"/>
      <c r="H883" s="8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FF883" s="20"/>
      <c r="FG883" s="20"/>
      <c r="FH883" s="20"/>
      <c r="FI883" s="20"/>
      <c r="FJ883" s="20"/>
      <c r="FK883" s="20"/>
      <c r="FL883" s="20"/>
      <c r="FM883" s="20"/>
      <c r="FN883" s="20"/>
      <c r="FO883" s="20"/>
      <c r="FP883" s="20"/>
      <c r="FQ883" s="20"/>
      <c r="FR883" s="20"/>
      <c r="FS883" s="20"/>
      <c r="FT883" s="20"/>
      <c r="FU883" s="20"/>
      <c r="FV883" s="20"/>
      <c r="FW883" s="20"/>
      <c r="FX883" s="20"/>
      <c r="FY883" s="20"/>
      <c r="FZ883" s="20"/>
      <c r="GA883" s="20"/>
      <c r="GB883" s="20"/>
      <c r="GC883" s="20"/>
      <c r="GD883" s="20"/>
      <c r="GE883" s="20"/>
      <c r="GF883" s="20"/>
      <c r="GG883" s="20"/>
      <c r="GH883" s="20"/>
      <c r="GI883" s="20"/>
      <c r="GJ883" s="20"/>
      <c r="GK883" s="20"/>
    </row>
    <row r="884" spans="7:193" x14ac:dyDescent="0.2">
      <c r="G884" s="8"/>
      <c r="H884" s="8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FF884" s="9"/>
      <c r="FG884" s="9"/>
      <c r="FH884" s="9"/>
      <c r="FI884" s="9"/>
      <c r="FJ884" s="9"/>
      <c r="FK884" s="9"/>
      <c r="FL884" s="9"/>
      <c r="FM884" s="9"/>
      <c r="FN884" s="9"/>
      <c r="FO884" s="9"/>
      <c r="FP884" s="9"/>
      <c r="FQ884" s="9"/>
      <c r="FR884" s="9"/>
      <c r="FS884" s="9"/>
      <c r="FT884" s="9"/>
      <c r="FU884" s="9"/>
      <c r="FV884" s="9"/>
      <c r="FW884" s="9"/>
      <c r="FX884" s="9"/>
      <c r="FY884" s="9"/>
      <c r="FZ884" s="9"/>
      <c r="GA884" s="9"/>
      <c r="GB884" s="9"/>
      <c r="GC884" s="9"/>
      <c r="GD884" s="9"/>
      <c r="GE884" s="9"/>
      <c r="GF884" s="9"/>
      <c r="GG884" s="9"/>
      <c r="GH884" s="9"/>
      <c r="GI884" s="9"/>
      <c r="GJ884" s="9"/>
      <c r="GK884" s="9"/>
    </row>
    <row r="885" spans="7:193" x14ac:dyDescent="0.2">
      <c r="G885" s="8"/>
      <c r="H885" s="8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FF885" s="9"/>
      <c r="FG885" s="9"/>
      <c r="FH885" s="9"/>
      <c r="FI885" s="9"/>
      <c r="FJ885" s="9"/>
      <c r="FK885" s="9"/>
      <c r="FL885" s="9"/>
      <c r="FM885" s="9"/>
      <c r="FN885" s="9"/>
      <c r="FO885" s="9"/>
      <c r="FP885" s="9"/>
      <c r="FQ885" s="9"/>
      <c r="FR885" s="9"/>
      <c r="FS885" s="9"/>
      <c r="FT885" s="9"/>
      <c r="FU885" s="9"/>
      <c r="FV885" s="9"/>
      <c r="FW885" s="9"/>
      <c r="FX885" s="9"/>
      <c r="FY885" s="9"/>
      <c r="FZ885" s="9"/>
      <c r="GA885" s="9"/>
      <c r="GB885" s="9"/>
      <c r="GC885" s="9"/>
      <c r="GD885" s="9"/>
      <c r="GE885" s="9"/>
      <c r="GF885" s="9"/>
      <c r="GG885" s="9"/>
      <c r="GH885" s="9"/>
      <c r="GI885" s="9"/>
      <c r="GJ885" s="9"/>
      <c r="GK885" s="9"/>
    </row>
    <row r="886" spans="7:193" x14ac:dyDescent="0.2">
      <c r="G886" s="8"/>
      <c r="H886" s="8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FF886" s="19"/>
      <c r="FG886" s="19"/>
      <c r="FH886" s="19"/>
      <c r="FI886" s="19"/>
      <c r="FJ886" s="19"/>
      <c r="FK886" s="19"/>
      <c r="FL886" s="19"/>
      <c r="FM886" s="19"/>
      <c r="FN886" s="19"/>
      <c r="FO886" s="19"/>
      <c r="FP886" s="19"/>
      <c r="FQ886" s="19"/>
      <c r="FR886" s="19"/>
      <c r="FS886" s="19"/>
      <c r="FT886" s="19"/>
      <c r="FU886" s="19"/>
      <c r="FV886" s="19"/>
      <c r="FW886" s="19"/>
      <c r="FX886" s="19"/>
      <c r="FY886" s="19"/>
      <c r="FZ886" s="19"/>
      <c r="GA886" s="19"/>
      <c r="GB886" s="19"/>
      <c r="GC886" s="19"/>
      <c r="GD886" s="19"/>
      <c r="GE886" s="19"/>
      <c r="GF886" s="19"/>
      <c r="GG886" s="19"/>
      <c r="GH886" s="19"/>
      <c r="GI886" s="19"/>
      <c r="GJ886" s="19"/>
      <c r="GK886" s="19"/>
    </row>
    <row r="887" spans="7:193" x14ac:dyDescent="0.2">
      <c r="G887" s="8"/>
      <c r="H887" s="8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FF887" s="20"/>
      <c r="FG887" s="20"/>
      <c r="FH887" s="20"/>
      <c r="FI887" s="20"/>
      <c r="FJ887" s="20"/>
      <c r="FK887" s="20"/>
      <c r="FL887" s="20"/>
      <c r="FM887" s="20"/>
      <c r="FN887" s="20"/>
      <c r="FO887" s="20"/>
      <c r="FP887" s="20"/>
      <c r="FQ887" s="20"/>
      <c r="FR887" s="20"/>
      <c r="FS887" s="20"/>
      <c r="FT887" s="20"/>
      <c r="FU887" s="20"/>
      <c r="FV887" s="20"/>
      <c r="FW887" s="20"/>
      <c r="FX887" s="20"/>
      <c r="FY887" s="20"/>
      <c r="FZ887" s="20"/>
      <c r="GA887" s="20"/>
      <c r="GB887" s="20"/>
      <c r="GC887" s="20"/>
      <c r="GD887" s="20"/>
      <c r="GE887" s="20"/>
      <c r="GF887" s="20"/>
      <c r="GG887" s="20"/>
      <c r="GH887" s="20"/>
      <c r="GI887" s="20"/>
      <c r="GJ887" s="20"/>
      <c r="GK887" s="20"/>
    </row>
    <row r="888" spans="7:193" x14ac:dyDescent="0.2">
      <c r="G888" s="8"/>
      <c r="H888" s="8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FF888" s="9"/>
      <c r="FG888" s="9"/>
      <c r="FH888" s="9"/>
      <c r="FI888" s="9"/>
      <c r="FJ888" s="9"/>
      <c r="FK888" s="9"/>
      <c r="FL888" s="9"/>
      <c r="FM888" s="9"/>
      <c r="FN888" s="9"/>
      <c r="FO888" s="9"/>
      <c r="FP888" s="9"/>
      <c r="FQ888" s="9"/>
      <c r="FR888" s="9"/>
      <c r="FS888" s="9"/>
      <c r="FT888" s="9"/>
      <c r="FU888" s="9"/>
      <c r="FV888" s="9"/>
      <c r="FW888" s="9"/>
      <c r="FX888" s="9"/>
      <c r="FY888" s="9"/>
      <c r="FZ888" s="9"/>
      <c r="GA888" s="9"/>
      <c r="GB888" s="9"/>
      <c r="GC888" s="9"/>
      <c r="GD888" s="9"/>
      <c r="GE888" s="9"/>
      <c r="GF888" s="9"/>
      <c r="GG888" s="9"/>
      <c r="GH888" s="9"/>
      <c r="GI888" s="9"/>
      <c r="GJ888" s="9"/>
      <c r="GK888" s="9"/>
    </row>
    <row r="889" spans="7:193" x14ac:dyDescent="0.2">
      <c r="G889" s="8"/>
      <c r="H889" s="8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FF889" s="9"/>
      <c r="FG889" s="9"/>
      <c r="FH889" s="9"/>
      <c r="FI889" s="9"/>
      <c r="FJ889" s="9"/>
      <c r="FK889" s="9"/>
      <c r="FL889" s="9"/>
      <c r="FM889" s="9"/>
      <c r="FN889" s="9"/>
      <c r="FO889" s="9"/>
      <c r="FP889" s="9"/>
      <c r="FQ889" s="9"/>
      <c r="FR889" s="9"/>
      <c r="FS889" s="9"/>
      <c r="FT889" s="9"/>
      <c r="FU889" s="9"/>
      <c r="FV889" s="9"/>
      <c r="FW889" s="9"/>
      <c r="FX889" s="9"/>
      <c r="FY889" s="9"/>
      <c r="FZ889" s="9"/>
      <c r="GA889" s="9"/>
      <c r="GB889" s="9"/>
      <c r="GC889" s="9"/>
      <c r="GD889" s="9"/>
      <c r="GE889" s="9"/>
      <c r="GF889" s="9"/>
      <c r="GG889" s="9"/>
      <c r="GH889" s="9"/>
      <c r="GI889" s="9"/>
      <c r="GJ889" s="9"/>
      <c r="GK889" s="9"/>
    </row>
    <row r="890" spans="7:193" x14ac:dyDescent="0.2">
      <c r="G890" s="8"/>
      <c r="H890" s="8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FF890" s="19"/>
      <c r="FG890" s="19"/>
      <c r="FH890" s="19"/>
      <c r="FI890" s="19"/>
      <c r="FJ890" s="19"/>
      <c r="FK890" s="19"/>
      <c r="FL890" s="19"/>
      <c r="FM890" s="19"/>
      <c r="FN890" s="19"/>
      <c r="FO890" s="19"/>
      <c r="FP890" s="19"/>
      <c r="FQ890" s="19"/>
      <c r="FR890" s="19"/>
      <c r="FS890" s="19"/>
      <c r="FT890" s="19"/>
      <c r="FU890" s="19"/>
      <c r="FV890" s="19"/>
      <c r="FW890" s="19"/>
      <c r="FX890" s="19"/>
      <c r="FY890" s="19"/>
      <c r="FZ890" s="19"/>
      <c r="GA890" s="19"/>
      <c r="GB890" s="19"/>
      <c r="GC890" s="19"/>
      <c r="GD890" s="19"/>
      <c r="GE890" s="19"/>
      <c r="GF890" s="19"/>
      <c r="GG890" s="19"/>
      <c r="GH890" s="19"/>
      <c r="GI890" s="19"/>
      <c r="GJ890" s="19"/>
      <c r="GK890" s="19"/>
    </row>
    <row r="891" spans="7:193" x14ac:dyDescent="0.2">
      <c r="G891" s="8"/>
      <c r="H891" s="8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FF891" s="20"/>
      <c r="FG891" s="20"/>
      <c r="FH891" s="20"/>
      <c r="FI891" s="20"/>
      <c r="FJ891" s="20"/>
      <c r="FK891" s="20"/>
      <c r="FL891" s="20"/>
      <c r="FM891" s="20"/>
      <c r="FN891" s="20"/>
      <c r="FO891" s="20"/>
      <c r="FP891" s="20"/>
      <c r="FQ891" s="20"/>
      <c r="FR891" s="20"/>
      <c r="FS891" s="20"/>
      <c r="FT891" s="20"/>
      <c r="FU891" s="20"/>
      <c r="FV891" s="20"/>
      <c r="FW891" s="20"/>
      <c r="FX891" s="20"/>
      <c r="FY891" s="20"/>
      <c r="FZ891" s="20"/>
      <c r="GA891" s="20"/>
      <c r="GB891" s="20"/>
      <c r="GC891" s="20"/>
      <c r="GD891" s="20"/>
      <c r="GE891" s="20"/>
      <c r="GF891" s="20"/>
      <c r="GG891" s="20"/>
      <c r="GH891" s="20"/>
      <c r="GI891" s="20"/>
      <c r="GJ891" s="20"/>
      <c r="GK891" s="20"/>
    </row>
    <row r="892" spans="7:193" x14ac:dyDescent="0.2">
      <c r="G892" s="8"/>
      <c r="H892" s="8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FF892" s="9"/>
      <c r="FG892" s="9"/>
      <c r="FH892" s="9"/>
      <c r="FI892" s="9"/>
      <c r="FJ892" s="9"/>
      <c r="FK892" s="9"/>
      <c r="FL892" s="9"/>
      <c r="FM892" s="9"/>
      <c r="FN892" s="9"/>
      <c r="FO892" s="9"/>
      <c r="FP892" s="9"/>
      <c r="FQ892" s="9"/>
      <c r="FR892" s="9"/>
      <c r="FS892" s="9"/>
      <c r="FT892" s="9"/>
      <c r="FU892" s="9"/>
      <c r="FV892" s="9"/>
      <c r="FW892" s="9"/>
      <c r="FX892" s="9"/>
      <c r="FY892" s="9"/>
      <c r="FZ892" s="9"/>
      <c r="GA892" s="9"/>
      <c r="GB892" s="9"/>
      <c r="GC892" s="9"/>
      <c r="GD892" s="9"/>
      <c r="GE892" s="9"/>
      <c r="GF892" s="9"/>
      <c r="GG892" s="9"/>
      <c r="GH892" s="9"/>
      <c r="GI892" s="9"/>
      <c r="GJ892" s="9"/>
      <c r="GK892" s="9"/>
    </row>
    <row r="893" spans="7:193" x14ac:dyDescent="0.2">
      <c r="G893" s="8"/>
      <c r="H893" s="8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FF893" s="9"/>
      <c r="FG893" s="9"/>
      <c r="FH893" s="9"/>
      <c r="FI893" s="9"/>
      <c r="FJ893" s="9"/>
      <c r="FK893" s="9"/>
      <c r="FL893" s="9"/>
      <c r="FM893" s="9"/>
      <c r="FN893" s="9"/>
      <c r="FO893" s="9"/>
      <c r="FP893" s="9"/>
      <c r="FQ893" s="9"/>
      <c r="FR893" s="9"/>
      <c r="FS893" s="9"/>
      <c r="FT893" s="9"/>
      <c r="FU893" s="9"/>
      <c r="FV893" s="9"/>
      <c r="FW893" s="9"/>
      <c r="FX893" s="9"/>
      <c r="FY893" s="9"/>
      <c r="FZ893" s="9"/>
      <c r="GA893" s="9"/>
      <c r="GB893" s="9"/>
      <c r="GC893" s="9"/>
      <c r="GD893" s="9"/>
      <c r="GE893" s="9"/>
      <c r="GF893" s="9"/>
      <c r="GG893" s="9"/>
      <c r="GH893" s="9"/>
      <c r="GI893" s="9"/>
      <c r="GJ893" s="9"/>
      <c r="GK893" s="9"/>
    </row>
    <row r="894" spans="7:193" x14ac:dyDescent="0.2">
      <c r="G894" s="8"/>
      <c r="H894" s="8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FF894" s="19"/>
      <c r="FG894" s="19"/>
      <c r="FH894" s="19"/>
      <c r="FI894" s="19"/>
      <c r="FJ894" s="19"/>
      <c r="FK894" s="19"/>
      <c r="FL894" s="19"/>
      <c r="FM894" s="19"/>
      <c r="FN894" s="19"/>
      <c r="FO894" s="19"/>
      <c r="FP894" s="19"/>
      <c r="FQ894" s="19"/>
      <c r="FR894" s="19"/>
      <c r="FS894" s="19"/>
      <c r="FT894" s="19"/>
      <c r="FU894" s="19"/>
      <c r="FV894" s="19"/>
      <c r="FW894" s="19"/>
      <c r="FX894" s="19"/>
      <c r="FY894" s="19"/>
      <c r="FZ894" s="19"/>
      <c r="GA894" s="19"/>
      <c r="GB894" s="19"/>
      <c r="GC894" s="19"/>
      <c r="GD894" s="19"/>
      <c r="GE894" s="19"/>
      <c r="GF894" s="19"/>
      <c r="GG894" s="19"/>
      <c r="GH894" s="19"/>
      <c r="GI894" s="19"/>
      <c r="GJ894" s="19"/>
      <c r="GK894" s="19"/>
    </row>
    <row r="895" spans="7:193" x14ac:dyDescent="0.2">
      <c r="G895" s="8"/>
      <c r="H895" s="8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FF895" s="20"/>
      <c r="FG895" s="20"/>
      <c r="FH895" s="20"/>
      <c r="FI895" s="20"/>
      <c r="FJ895" s="20"/>
      <c r="FK895" s="20"/>
      <c r="FL895" s="20"/>
      <c r="FM895" s="20"/>
      <c r="FN895" s="20"/>
      <c r="FO895" s="20"/>
      <c r="FP895" s="20"/>
      <c r="FQ895" s="20"/>
      <c r="FR895" s="20"/>
      <c r="FS895" s="20"/>
      <c r="FT895" s="20"/>
      <c r="FU895" s="20"/>
      <c r="FV895" s="20"/>
      <c r="FW895" s="20"/>
      <c r="FX895" s="20"/>
      <c r="FY895" s="20"/>
      <c r="FZ895" s="20"/>
      <c r="GA895" s="20"/>
      <c r="GB895" s="20"/>
      <c r="GC895" s="20"/>
      <c r="GD895" s="20"/>
      <c r="GE895" s="20"/>
      <c r="GF895" s="20"/>
      <c r="GG895" s="20"/>
      <c r="GH895" s="20"/>
      <c r="GI895" s="20"/>
      <c r="GJ895" s="20"/>
      <c r="GK895" s="20"/>
    </row>
    <row r="896" spans="7:193" x14ac:dyDescent="0.2">
      <c r="G896" s="8"/>
      <c r="H896" s="8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FF896" s="9"/>
      <c r="FG896" s="9"/>
      <c r="FH896" s="9"/>
      <c r="FI896" s="9"/>
      <c r="FJ896" s="9"/>
      <c r="FK896" s="9"/>
      <c r="FL896" s="9"/>
      <c r="FM896" s="9"/>
      <c r="FN896" s="9"/>
      <c r="FO896" s="9"/>
      <c r="FP896" s="9"/>
      <c r="FQ896" s="9"/>
      <c r="FR896" s="9"/>
      <c r="FS896" s="9"/>
      <c r="FT896" s="9"/>
      <c r="FU896" s="9"/>
      <c r="FV896" s="9"/>
      <c r="FW896" s="9"/>
      <c r="FX896" s="9"/>
      <c r="FY896" s="9"/>
      <c r="FZ896" s="9"/>
      <c r="GA896" s="9"/>
      <c r="GB896" s="9"/>
      <c r="GC896" s="9"/>
      <c r="GD896" s="9"/>
      <c r="GE896" s="9"/>
      <c r="GF896" s="9"/>
      <c r="GG896" s="9"/>
      <c r="GH896" s="9"/>
      <c r="GI896" s="9"/>
      <c r="GJ896" s="9"/>
      <c r="GK896" s="9"/>
    </row>
    <row r="897" spans="7:193" x14ac:dyDescent="0.2">
      <c r="G897" s="8"/>
      <c r="H897" s="8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FF897" s="9"/>
      <c r="FG897" s="9"/>
      <c r="FH897" s="9"/>
      <c r="FI897" s="9"/>
      <c r="FJ897" s="9"/>
      <c r="FK897" s="9"/>
      <c r="FL897" s="9"/>
      <c r="FM897" s="9"/>
      <c r="FN897" s="9"/>
      <c r="FO897" s="9"/>
      <c r="FP897" s="9"/>
      <c r="FQ897" s="9"/>
      <c r="FR897" s="9"/>
      <c r="FS897" s="9"/>
      <c r="FT897" s="9"/>
      <c r="FU897" s="9"/>
      <c r="FV897" s="9"/>
      <c r="FW897" s="9"/>
      <c r="FX897" s="9"/>
      <c r="FY897" s="9"/>
      <c r="FZ897" s="9"/>
      <c r="GA897" s="9"/>
      <c r="GB897" s="9"/>
      <c r="GC897" s="9"/>
      <c r="GD897" s="9"/>
      <c r="GE897" s="9"/>
      <c r="GF897" s="9"/>
      <c r="GG897" s="9"/>
      <c r="GH897" s="9"/>
      <c r="GI897" s="9"/>
      <c r="GJ897" s="9"/>
      <c r="GK897" s="9"/>
    </row>
    <row r="898" spans="7:193" x14ac:dyDescent="0.2">
      <c r="G898" s="8"/>
      <c r="H898" s="8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FF898" s="19"/>
      <c r="FG898" s="19"/>
      <c r="FH898" s="19"/>
      <c r="FI898" s="19"/>
      <c r="FJ898" s="19"/>
      <c r="FK898" s="19"/>
      <c r="FL898" s="19"/>
      <c r="FM898" s="19"/>
      <c r="FN898" s="19"/>
      <c r="FO898" s="19"/>
      <c r="FP898" s="19"/>
      <c r="FQ898" s="19"/>
      <c r="FR898" s="19"/>
      <c r="FS898" s="19"/>
      <c r="FT898" s="19"/>
      <c r="FU898" s="19"/>
      <c r="FV898" s="19"/>
      <c r="FW898" s="19"/>
      <c r="FX898" s="19"/>
      <c r="FY898" s="19"/>
      <c r="FZ898" s="19"/>
      <c r="GA898" s="19"/>
      <c r="GB898" s="19"/>
      <c r="GC898" s="19"/>
      <c r="GD898" s="19"/>
      <c r="GE898" s="19"/>
      <c r="GF898" s="19"/>
      <c r="GG898" s="19"/>
      <c r="GH898" s="19"/>
      <c r="GI898" s="19"/>
      <c r="GJ898" s="19"/>
      <c r="GK898" s="19"/>
    </row>
    <row r="899" spans="7:193" x14ac:dyDescent="0.2">
      <c r="G899" s="8"/>
      <c r="H899" s="8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FF899" s="20"/>
      <c r="FG899" s="20"/>
      <c r="FH899" s="20"/>
      <c r="FI899" s="20"/>
      <c r="FJ899" s="20"/>
      <c r="FK899" s="20"/>
      <c r="FL899" s="20"/>
      <c r="FM899" s="20"/>
      <c r="FN899" s="20"/>
      <c r="FO899" s="20"/>
      <c r="FP899" s="20"/>
      <c r="FQ899" s="20"/>
      <c r="FR899" s="20"/>
      <c r="FS899" s="20"/>
      <c r="FT899" s="20"/>
      <c r="FU899" s="20"/>
      <c r="FV899" s="20"/>
      <c r="FW899" s="20"/>
      <c r="FX899" s="20"/>
      <c r="FY899" s="20"/>
      <c r="FZ899" s="20"/>
      <c r="GA899" s="20"/>
      <c r="GB899" s="20"/>
      <c r="GC899" s="20"/>
      <c r="GD899" s="20"/>
      <c r="GE899" s="20"/>
      <c r="GF899" s="20"/>
      <c r="GG899" s="20"/>
      <c r="GH899" s="20"/>
      <c r="GI899" s="20"/>
      <c r="GJ899" s="20"/>
      <c r="GK899" s="20"/>
    </row>
    <row r="900" spans="7:193" x14ac:dyDescent="0.2">
      <c r="G900" s="8"/>
      <c r="H900" s="8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FF900" s="9"/>
      <c r="FG900" s="9"/>
      <c r="FH900" s="9"/>
      <c r="FI900" s="9"/>
      <c r="FJ900" s="9"/>
      <c r="FK900" s="9"/>
      <c r="FL900" s="9"/>
      <c r="FM900" s="9"/>
      <c r="FN900" s="9"/>
      <c r="FO900" s="9"/>
      <c r="FP900" s="9"/>
      <c r="FQ900" s="9"/>
      <c r="FR900" s="9"/>
      <c r="FS900" s="9"/>
      <c r="FT900" s="9"/>
      <c r="FU900" s="9"/>
      <c r="FV900" s="9"/>
      <c r="FW900" s="9"/>
      <c r="FX900" s="9"/>
      <c r="FY900" s="9"/>
      <c r="FZ900" s="9"/>
      <c r="GA900" s="9"/>
      <c r="GB900" s="9"/>
      <c r="GC900" s="9"/>
      <c r="GD900" s="9"/>
      <c r="GE900" s="9"/>
      <c r="GF900" s="9"/>
      <c r="GG900" s="9"/>
      <c r="GH900" s="9"/>
      <c r="GI900" s="9"/>
      <c r="GJ900" s="9"/>
      <c r="GK900" s="9"/>
    </row>
    <row r="901" spans="7:193" x14ac:dyDescent="0.2">
      <c r="G901" s="8"/>
      <c r="H901" s="8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FF901" s="9"/>
      <c r="FG901" s="9"/>
      <c r="FH901" s="9"/>
      <c r="FI901" s="9"/>
      <c r="FJ901" s="9"/>
      <c r="FK901" s="9"/>
      <c r="FL901" s="9"/>
      <c r="FM901" s="9"/>
      <c r="FN901" s="9"/>
      <c r="FO901" s="9"/>
      <c r="FP901" s="9"/>
      <c r="FQ901" s="9"/>
      <c r="FR901" s="9"/>
      <c r="FS901" s="9"/>
      <c r="FT901" s="9"/>
      <c r="FU901" s="9"/>
      <c r="FV901" s="9"/>
      <c r="FW901" s="9"/>
      <c r="FX901" s="9"/>
      <c r="FY901" s="9"/>
      <c r="FZ901" s="9"/>
      <c r="GA901" s="9"/>
      <c r="GB901" s="9"/>
      <c r="GC901" s="9"/>
      <c r="GD901" s="9"/>
      <c r="GE901" s="9"/>
      <c r="GF901" s="9"/>
      <c r="GG901" s="9"/>
      <c r="GH901" s="9"/>
      <c r="GI901" s="9"/>
      <c r="GJ901" s="9"/>
      <c r="GK901" s="9"/>
    </row>
    <row r="902" spans="7:193" x14ac:dyDescent="0.2">
      <c r="G902" s="8"/>
      <c r="H902" s="8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FF902" s="19"/>
      <c r="FG902" s="19"/>
      <c r="FH902" s="19"/>
      <c r="FI902" s="19"/>
      <c r="FJ902" s="19"/>
      <c r="FK902" s="19"/>
      <c r="FL902" s="19"/>
      <c r="FM902" s="19"/>
      <c r="FN902" s="19"/>
      <c r="FO902" s="19"/>
      <c r="FP902" s="19"/>
      <c r="FQ902" s="19"/>
      <c r="FR902" s="19"/>
      <c r="FS902" s="19"/>
      <c r="FT902" s="19"/>
      <c r="FU902" s="19"/>
      <c r="FV902" s="19"/>
      <c r="FW902" s="19"/>
      <c r="FX902" s="19"/>
      <c r="FY902" s="19"/>
      <c r="FZ902" s="19"/>
      <c r="GA902" s="19"/>
      <c r="GB902" s="19"/>
      <c r="GC902" s="19"/>
      <c r="GD902" s="19"/>
      <c r="GE902" s="19"/>
      <c r="GF902" s="19"/>
      <c r="GG902" s="19"/>
      <c r="GH902" s="19"/>
      <c r="GI902" s="19"/>
      <c r="GJ902" s="19"/>
      <c r="GK902" s="19"/>
    </row>
    <row r="903" spans="7:193" x14ac:dyDescent="0.2">
      <c r="G903" s="8"/>
      <c r="H903" s="8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FF903" s="20"/>
      <c r="FG903" s="20"/>
      <c r="FH903" s="20"/>
      <c r="FI903" s="20"/>
      <c r="FJ903" s="20"/>
      <c r="FK903" s="20"/>
      <c r="FL903" s="20"/>
      <c r="FM903" s="20"/>
      <c r="FN903" s="20"/>
      <c r="FO903" s="20"/>
      <c r="FP903" s="20"/>
      <c r="FQ903" s="20"/>
      <c r="FR903" s="20"/>
      <c r="FS903" s="20"/>
      <c r="FT903" s="20"/>
      <c r="FU903" s="20"/>
      <c r="FV903" s="20"/>
      <c r="FW903" s="20"/>
      <c r="FX903" s="20"/>
      <c r="FY903" s="20"/>
      <c r="FZ903" s="20"/>
      <c r="GA903" s="20"/>
      <c r="GB903" s="20"/>
      <c r="GC903" s="20"/>
      <c r="GD903" s="20"/>
      <c r="GE903" s="20"/>
      <c r="GF903" s="20"/>
      <c r="GG903" s="20"/>
      <c r="GH903" s="20"/>
      <c r="GI903" s="20"/>
      <c r="GJ903" s="20"/>
      <c r="GK903" s="20"/>
    </row>
    <row r="904" spans="7:193" x14ac:dyDescent="0.2">
      <c r="G904" s="8"/>
      <c r="H904" s="8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FF904" s="9"/>
      <c r="FG904" s="9"/>
      <c r="FH904" s="9"/>
      <c r="FI904" s="9"/>
      <c r="FJ904" s="9"/>
      <c r="FK904" s="9"/>
      <c r="FL904" s="9"/>
      <c r="FM904" s="9"/>
      <c r="FN904" s="9"/>
      <c r="FO904" s="9"/>
      <c r="FP904" s="9"/>
      <c r="FQ904" s="9"/>
      <c r="FR904" s="9"/>
      <c r="FS904" s="9"/>
      <c r="FT904" s="9"/>
      <c r="FU904" s="9"/>
      <c r="FV904" s="9"/>
      <c r="FW904" s="9"/>
      <c r="FX904" s="9"/>
      <c r="FY904" s="9"/>
      <c r="FZ904" s="9"/>
      <c r="GA904" s="9"/>
      <c r="GB904" s="9"/>
      <c r="GC904" s="9"/>
      <c r="GD904" s="9"/>
      <c r="GE904" s="9"/>
      <c r="GF904" s="9"/>
      <c r="GG904" s="9"/>
      <c r="GH904" s="9"/>
      <c r="GI904" s="9"/>
      <c r="GJ904" s="9"/>
      <c r="GK904" s="9"/>
    </row>
    <row r="905" spans="7:193" x14ac:dyDescent="0.2">
      <c r="G905" s="8"/>
      <c r="H905" s="8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FF905" s="9"/>
      <c r="FG905" s="9"/>
      <c r="FH905" s="9"/>
      <c r="FI905" s="9"/>
      <c r="FJ905" s="9"/>
      <c r="FK905" s="9"/>
      <c r="FL905" s="9"/>
      <c r="FM905" s="9"/>
      <c r="FN905" s="9"/>
      <c r="FO905" s="9"/>
      <c r="FP905" s="9"/>
      <c r="FQ905" s="9"/>
      <c r="FR905" s="9"/>
      <c r="FS905" s="9"/>
      <c r="FT905" s="9"/>
      <c r="FU905" s="9"/>
      <c r="FV905" s="9"/>
      <c r="FW905" s="9"/>
      <c r="FX905" s="9"/>
      <c r="FY905" s="9"/>
      <c r="FZ905" s="9"/>
      <c r="GA905" s="9"/>
      <c r="GB905" s="9"/>
      <c r="GC905" s="9"/>
      <c r="GD905" s="9"/>
      <c r="GE905" s="9"/>
      <c r="GF905" s="9"/>
      <c r="GG905" s="9"/>
      <c r="GH905" s="9"/>
      <c r="GI905" s="9"/>
      <c r="GJ905" s="9"/>
      <c r="GK905" s="9"/>
    </row>
    <row r="906" spans="7:193" x14ac:dyDescent="0.2">
      <c r="G906" s="8"/>
      <c r="H906" s="8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FF906" s="19"/>
      <c r="FG906" s="19"/>
      <c r="FH906" s="19"/>
      <c r="FI906" s="19"/>
      <c r="FJ906" s="19"/>
      <c r="FK906" s="19"/>
      <c r="FL906" s="19"/>
      <c r="FM906" s="19"/>
      <c r="FN906" s="19"/>
      <c r="FO906" s="19"/>
      <c r="FP906" s="19"/>
      <c r="FQ906" s="19"/>
      <c r="FR906" s="19"/>
      <c r="FS906" s="19"/>
      <c r="FT906" s="19"/>
      <c r="FU906" s="19"/>
      <c r="FV906" s="19"/>
      <c r="FW906" s="19"/>
      <c r="FX906" s="19"/>
      <c r="FY906" s="19"/>
      <c r="FZ906" s="19"/>
      <c r="GA906" s="19"/>
      <c r="GB906" s="19"/>
      <c r="GC906" s="19"/>
      <c r="GD906" s="19"/>
      <c r="GE906" s="19"/>
      <c r="GF906" s="19"/>
      <c r="GG906" s="19"/>
      <c r="GH906" s="19"/>
      <c r="GI906" s="19"/>
      <c r="GJ906" s="19"/>
      <c r="GK906" s="19"/>
    </row>
    <row r="907" spans="7:193" x14ac:dyDescent="0.2">
      <c r="G907" s="8"/>
      <c r="H907" s="8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FF907" s="20"/>
      <c r="FG907" s="20"/>
      <c r="FH907" s="20"/>
      <c r="FI907" s="20"/>
      <c r="FJ907" s="20"/>
      <c r="FK907" s="20"/>
      <c r="FL907" s="20"/>
      <c r="FM907" s="20"/>
      <c r="FN907" s="20"/>
      <c r="FO907" s="20"/>
      <c r="FP907" s="20"/>
      <c r="FQ907" s="20"/>
      <c r="FR907" s="20"/>
      <c r="FS907" s="20"/>
      <c r="FT907" s="20"/>
      <c r="FU907" s="20"/>
      <c r="FV907" s="20"/>
      <c r="FW907" s="20"/>
      <c r="FX907" s="20"/>
      <c r="FY907" s="20"/>
      <c r="FZ907" s="20"/>
      <c r="GA907" s="20"/>
      <c r="GB907" s="20"/>
      <c r="GC907" s="20"/>
      <c r="GD907" s="20"/>
      <c r="GE907" s="20"/>
      <c r="GF907" s="20"/>
      <c r="GG907" s="20"/>
      <c r="GH907" s="20"/>
      <c r="GI907" s="20"/>
      <c r="GJ907" s="20"/>
      <c r="GK907" s="20"/>
    </row>
    <row r="908" spans="7:193" x14ac:dyDescent="0.2">
      <c r="G908" s="8"/>
      <c r="H908" s="8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FF908" s="9"/>
      <c r="FG908" s="9"/>
      <c r="FH908" s="9"/>
      <c r="FI908" s="9"/>
      <c r="FJ908" s="9"/>
      <c r="FK908" s="9"/>
      <c r="FL908" s="9"/>
      <c r="FM908" s="9"/>
      <c r="FN908" s="9"/>
      <c r="FO908" s="9"/>
      <c r="FP908" s="9"/>
      <c r="FQ908" s="9"/>
      <c r="FR908" s="9"/>
      <c r="FS908" s="9"/>
      <c r="FT908" s="9"/>
      <c r="FU908" s="9"/>
      <c r="FV908" s="9"/>
      <c r="FW908" s="9"/>
      <c r="FX908" s="9"/>
      <c r="FY908" s="9"/>
      <c r="FZ908" s="9"/>
      <c r="GA908" s="9"/>
      <c r="GB908" s="9"/>
      <c r="GC908" s="9"/>
      <c r="GD908" s="9"/>
      <c r="GE908" s="9"/>
      <c r="GF908" s="9"/>
      <c r="GG908" s="9"/>
      <c r="GH908" s="9"/>
      <c r="GI908" s="9"/>
      <c r="GJ908" s="9"/>
      <c r="GK908" s="9"/>
    </row>
    <row r="909" spans="7:193" x14ac:dyDescent="0.2">
      <c r="G909" s="8"/>
      <c r="H909" s="8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FF909" s="9"/>
      <c r="FG909" s="9"/>
      <c r="FH909" s="9"/>
      <c r="FI909" s="9"/>
      <c r="FJ909" s="9"/>
      <c r="FK909" s="9"/>
      <c r="FL909" s="9"/>
      <c r="FM909" s="9"/>
      <c r="FN909" s="9"/>
      <c r="FO909" s="9"/>
      <c r="FP909" s="9"/>
      <c r="FQ909" s="9"/>
      <c r="FR909" s="9"/>
      <c r="FS909" s="9"/>
      <c r="FT909" s="9"/>
      <c r="FU909" s="9"/>
      <c r="FV909" s="9"/>
      <c r="FW909" s="9"/>
      <c r="FX909" s="9"/>
      <c r="FY909" s="9"/>
      <c r="FZ909" s="9"/>
      <c r="GA909" s="9"/>
      <c r="GB909" s="9"/>
      <c r="GC909" s="9"/>
      <c r="GD909" s="9"/>
      <c r="GE909" s="9"/>
      <c r="GF909" s="9"/>
      <c r="GG909" s="9"/>
      <c r="GH909" s="9"/>
      <c r="GI909" s="9"/>
      <c r="GJ909" s="9"/>
      <c r="GK909" s="9"/>
    </row>
    <row r="910" spans="7:193" x14ac:dyDescent="0.2">
      <c r="G910" s="8"/>
      <c r="H910" s="8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FF910" s="19"/>
      <c r="FG910" s="19"/>
      <c r="FH910" s="19"/>
      <c r="FI910" s="19"/>
      <c r="FJ910" s="19"/>
      <c r="FK910" s="19"/>
      <c r="FL910" s="19"/>
      <c r="FM910" s="19"/>
      <c r="FN910" s="19"/>
      <c r="FO910" s="19"/>
      <c r="FP910" s="19"/>
      <c r="FQ910" s="19"/>
      <c r="FR910" s="19"/>
      <c r="FS910" s="19"/>
      <c r="FT910" s="19"/>
      <c r="FU910" s="19"/>
      <c r="FV910" s="19"/>
      <c r="FW910" s="19"/>
      <c r="FX910" s="19"/>
      <c r="FY910" s="19"/>
      <c r="FZ910" s="19"/>
      <c r="GA910" s="19"/>
      <c r="GB910" s="19"/>
      <c r="GC910" s="19"/>
      <c r="GD910" s="19"/>
      <c r="GE910" s="19"/>
      <c r="GF910" s="19"/>
      <c r="GG910" s="19"/>
      <c r="GH910" s="19"/>
      <c r="GI910" s="19"/>
      <c r="GJ910" s="19"/>
      <c r="GK910" s="19"/>
    </row>
    <row r="911" spans="7:193" x14ac:dyDescent="0.2">
      <c r="G911" s="8"/>
      <c r="H911" s="8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FF911" s="20"/>
      <c r="FG911" s="20"/>
      <c r="FH911" s="20"/>
      <c r="FI911" s="20"/>
      <c r="FJ911" s="20"/>
      <c r="FK911" s="20"/>
      <c r="FL911" s="20"/>
      <c r="FM911" s="20"/>
      <c r="FN911" s="20"/>
      <c r="FO911" s="20"/>
      <c r="FP911" s="20"/>
      <c r="FQ911" s="20"/>
      <c r="FR911" s="20"/>
      <c r="FS911" s="20"/>
      <c r="FT911" s="20"/>
      <c r="FU911" s="20"/>
      <c r="FV911" s="20"/>
      <c r="FW911" s="20"/>
      <c r="FX911" s="20"/>
      <c r="FY911" s="20"/>
      <c r="FZ911" s="20"/>
      <c r="GA911" s="20"/>
      <c r="GB911" s="20"/>
      <c r="GC911" s="20"/>
      <c r="GD911" s="20"/>
      <c r="GE911" s="20"/>
      <c r="GF911" s="20"/>
      <c r="GG911" s="20"/>
      <c r="GH911" s="20"/>
      <c r="GI911" s="20"/>
      <c r="GJ911" s="20"/>
      <c r="GK911" s="20"/>
    </row>
    <row r="912" spans="7:193" x14ac:dyDescent="0.2">
      <c r="G912" s="8"/>
      <c r="H912" s="8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FF912" s="9"/>
      <c r="FG912" s="9"/>
      <c r="FH912" s="9"/>
      <c r="FI912" s="9"/>
      <c r="FJ912" s="9"/>
      <c r="FK912" s="9"/>
      <c r="FL912" s="9"/>
      <c r="FM912" s="9"/>
      <c r="FN912" s="9"/>
      <c r="FO912" s="9"/>
      <c r="FP912" s="9"/>
      <c r="FQ912" s="9"/>
      <c r="FR912" s="9"/>
      <c r="FS912" s="9"/>
      <c r="FT912" s="9"/>
      <c r="FU912" s="9"/>
      <c r="FV912" s="9"/>
      <c r="FW912" s="9"/>
      <c r="FX912" s="9"/>
      <c r="FY912" s="9"/>
      <c r="FZ912" s="9"/>
      <c r="GA912" s="9"/>
      <c r="GB912" s="9"/>
      <c r="GC912" s="9"/>
      <c r="GD912" s="9"/>
      <c r="GE912" s="9"/>
      <c r="GF912" s="9"/>
      <c r="GG912" s="9"/>
      <c r="GH912" s="9"/>
      <c r="GI912" s="9"/>
      <c r="GJ912" s="9"/>
      <c r="GK912" s="9"/>
    </row>
    <row r="913" spans="7:193" x14ac:dyDescent="0.2">
      <c r="G913" s="8"/>
      <c r="H913" s="8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FF913" s="9"/>
      <c r="FG913" s="9"/>
      <c r="FH913" s="9"/>
      <c r="FI913" s="9"/>
      <c r="FJ913" s="9"/>
      <c r="FK913" s="9"/>
      <c r="FL913" s="9"/>
      <c r="FM913" s="9"/>
      <c r="FN913" s="9"/>
      <c r="FO913" s="9"/>
      <c r="FP913" s="9"/>
      <c r="FQ913" s="9"/>
      <c r="FR913" s="9"/>
      <c r="FS913" s="9"/>
      <c r="FT913" s="9"/>
      <c r="FU913" s="9"/>
      <c r="FV913" s="9"/>
      <c r="FW913" s="9"/>
      <c r="FX913" s="9"/>
      <c r="FY913" s="9"/>
      <c r="FZ913" s="9"/>
      <c r="GA913" s="9"/>
      <c r="GB913" s="9"/>
      <c r="GC913" s="9"/>
      <c r="GD913" s="9"/>
      <c r="GE913" s="9"/>
      <c r="GF913" s="9"/>
      <c r="GG913" s="9"/>
      <c r="GH913" s="9"/>
      <c r="GI913" s="9"/>
      <c r="GJ913" s="9"/>
      <c r="GK913" s="9"/>
    </row>
    <row r="914" spans="7:193" x14ac:dyDescent="0.2">
      <c r="G914" s="8"/>
      <c r="H914" s="8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FF914" s="19"/>
      <c r="FG914" s="19"/>
      <c r="FH914" s="19"/>
      <c r="FI914" s="19"/>
      <c r="FJ914" s="19"/>
      <c r="FK914" s="19"/>
      <c r="FL914" s="19"/>
      <c r="FM914" s="19"/>
      <c r="FN914" s="19"/>
      <c r="FO914" s="19"/>
      <c r="FP914" s="19"/>
      <c r="FQ914" s="19"/>
      <c r="FR914" s="19"/>
      <c r="FS914" s="19"/>
      <c r="FT914" s="19"/>
      <c r="FU914" s="19"/>
      <c r="FV914" s="19"/>
      <c r="FW914" s="19"/>
      <c r="FX914" s="19"/>
      <c r="FY914" s="19"/>
      <c r="FZ914" s="19"/>
      <c r="GA914" s="19"/>
      <c r="GB914" s="19"/>
      <c r="GC914" s="19"/>
      <c r="GD914" s="19"/>
      <c r="GE914" s="19"/>
      <c r="GF914" s="19"/>
      <c r="GG914" s="19"/>
      <c r="GH914" s="19"/>
      <c r="GI914" s="19"/>
      <c r="GJ914" s="19"/>
      <c r="GK914" s="19"/>
    </row>
    <row r="915" spans="7:193" x14ac:dyDescent="0.2">
      <c r="G915" s="8"/>
      <c r="H915" s="8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FF915" s="20"/>
      <c r="FG915" s="20"/>
      <c r="FH915" s="20"/>
      <c r="FI915" s="20"/>
      <c r="FJ915" s="20"/>
      <c r="FK915" s="20"/>
      <c r="FL915" s="20"/>
      <c r="FM915" s="20"/>
      <c r="FN915" s="20"/>
      <c r="FO915" s="20"/>
      <c r="FP915" s="20"/>
      <c r="FQ915" s="20"/>
      <c r="FR915" s="20"/>
      <c r="FS915" s="20"/>
      <c r="FT915" s="20"/>
      <c r="FU915" s="20"/>
      <c r="FV915" s="20"/>
      <c r="FW915" s="20"/>
      <c r="FX915" s="20"/>
      <c r="FY915" s="20"/>
      <c r="FZ915" s="20"/>
      <c r="GA915" s="20"/>
      <c r="GB915" s="20"/>
      <c r="GC915" s="20"/>
      <c r="GD915" s="20"/>
      <c r="GE915" s="20"/>
      <c r="GF915" s="20"/>
      <c r="GG915" s="20"/>
      <c r="GH915" s="20"/>
      <c r="GI915" s="20"/>
      <c r="GJ915" s="20"/>
      <c r="GK915" s="20"/>
    </row>
    <row r="916" spans="7:193" x14ac:dyDescent="0.2">
      <c r="G916" s="8"/>
      <c r="H916" s="8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FF916" s="9"/>
      <c r="FG916" s="9"/>
      <c r="FH916" s="9"/>
      <c r="FI916" s="9"/>
      <c r="FJ916" s="9"/>
      <c r="FK916" s="9"/>
      <c r="FL916" s="9"/>
      <c r="FM916" s="9"/>
      <c r="FN916" s="9"/>
      <c r="FO916" s="9"/>
      <c r="FP916" s="9"/>
      <c r="FQ916" s="9"/>
      <c r="FR916" s="9"/>
      <c r="FS916" s="9"/>
      <c r="FT916" s="9"/>
      <c r="FU916" s="9"/>
      <c r="FV916" s="9"/>
      <c r="FW916" s="9"/>
      <c r="FX916" s="9"/>
      <c r="FY916" s="9"/>
      <c r="FZ916" s="9"/>
      <c r="GA916" s="9"/>
      <c r="GB916" s="9"/>
      <c r="GC916" s="9"/>
      <c r="GD916" s="9"/>
      <c r="GE916" s="9"/>
      <c r="GF916" s="9"/>
      <c r="GG916" s="9"/>
      <c r="GH916" s="9"/>
      <c r="GI916" s="9"/>
      <c r="GJ916" s="9"/>
      <c r="GK916" s="9"/>
    </row>
    <row r="917" spans="7:193" x14ac:dyDescent="0.2">
      <c r="G917" s="8"/>
      <c r="H917" s="8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FF917" s="9"/>
      <c r="FG917" s="9"/>
      <c r="FH917" s="9"/>
      <c r="FI917" s="9"/>
      <c r="FJ917" s="9"/>
      <c r="FK917" s="9"/>
      <c r="FL917" s="9"/>
      <c r="FM917" s="9"/>
      <c r="FN917" s="9"/>
      <c r="FO917" s="9"/>
      <c r="FP917" s="9"/>
      <c r="FQ917" s="9"/>
      <c r="FR917" s="9"/>
      <c r="FS917" s="9"/>
      <c r="FT917" s="9"/>
      <c r="FU917" s="9"/>
      <c r="FV917" s="9"/>
      <c r="FW917" s="9"/>
      <c r="FX917" s="9"/>
      <c r="FY917" s="9"/>
      <c r="FZ917" s="9"/>
      <c r="GA917" s="9"/>
      <c r="GB917" s="9"/>
      <c r="GC917" s="9"/>
      <c r="GD917" s="9"/>
      <c r="GE917" s="9"/>
      <c r="GF917" s="9"/>
      <c r="GG917" s="9"/>
      <c r="GH917" s="9"/>
      <c r="GI917" s="9"/>
      <c r="GJ917" s="9"/>
      <c r="GK917" s="9"/>
    </row>
    <row r="918" spans="7:193" x14ac:dyDescent="0.2">
      <c r="G918" s="8"/>
      <c r="H918" s="8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FF918" s="19"/>
      <c r="FG918" s="19"/>
      <c r="FH918" s="19"/>
      <c r="FI918" s="19"/>
      <c r="FJ918" s="19"/>
      <c r="FK918" s="19"/>
      <c r="FL918" s="19"/>
      <c r="FM918" s="19"/>
      <c r="FN918" s="19"/>
      <c r="FO918" s="19"/>
      <c r="FP918" s="19"/>
      <c r="FQ918" s="19"/>
      <c r="FR918" s="19"/>
      <c r="FS918" s="19"/>
      <c r="FT918" s="19"/>
      <c r="FU918" s="19"/>
      <c r="FV918" s="19"/>
      <c r="FW918" s="19"/>
      <c r="FX918" s="19"/>
      <c r="FY918" s="19"/>
      <c r="FZ918" s="19"/>
      <c r="GA918" s="19"/>
      <c r="GB918" s="19"/>
      <c r="GC918" s="19"/>
      <c r="GD918" s="19"/>
      <c r="GE918" s="19"/>
      <c r="GF918" s="19"/>
      <c r="GG918" s="19"/>
      <c r="GH918" s="19"/>
      <c r="GI918" s="19"/>
      <c r="GJ918" s="19"/>
      <c r="GK918" s="19"/>
    </row>
    <row r="919" spans="7:193" x14ac:dyDescent="0.2">
      <c r="G919" s="8"/>
      <c r="H919" s="8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FF919" s="20"/>
      <c r="FG919" s="20"/>
      <c r="FH919" s="20"/>
      <c r="FI919" s="20"/>
      <c r="FJ919" s="20"/>
      <c r="FK919" s="20"/>
      <c r="FL919" s="20"/>
      <c r="FM919" s="20"/>
      <c r="FN919" s="20"/>
      <c r="FO919" s="20"/>
      <c r="FP919" s="20"/>
      <c r="FQ919" s="20"/>
      <c r="FR919" s="20"/>
      <c r="FS919" s="20"/>
      <c r="FT919" s="20"/>
      <c r="FU919" s="20"/>
      <c r="FV919" s="20"/>
      <c r="FW919" s="20"/>
      <c r="FX919" s="20"/>
      <c r="FY919" s="20"/>
      <c r="FZ919" s="20"/>
      <c r="GA919" s="20"/>
      <c r="GB919" s="20"/>
      <c r="GC919" s="20"/>
      <c r="GD919" s="20"/>
      <c r="GE919" s="20"/>
      <c r="GF919" s="20"/>
      <c r="GG919" s="20"/>
      <c r="GH919" s="20"/>
      <c r="GI919" s="20"/>
      <c r="GJ919" s="20"/>
      <c r="GK919" s="20"/>
    </row>
    <row r="920" spans="7:193" x14ac:dyDescent="0.2">
      <c r="G920" s="8"/>
      <c r="H920" s="8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FF920" s="9"/>
      <c r="FG920" s="9"/>
      <c r="FH920" s="9"/>
      <c r="FI920" s="9"/>
      <c r="FJ920" s="9"/>
      <c r="FK920" s="9"/>
      <c r="FL920" s="9"/>
      <c r="FM920" s="9"/>
      <c r="FN920" s="9"/>
      <c r="FO920" s="9"/>
      <c r="FP920" s="9"/>
      <c r="FQ920" s="9"/>
      <c r="FR920" s="9"/>
      <c r="FS920" s="9"/>
      <c r="FT920" s="9"/>
      <c r="FU920" s="9"/>
      <c r="FV920" s="9"/>
      <c r="FW920" s="9"/>
      <c r="FX920" s="9"/>
      <c r="FY920" s="9"/>
      <c r="FZ920" s="9"/>
      <c r="GA920" s="9"/>
      <c r="GB920" s="9"/>
      <c r="GC920" s="9"/>
      <c r="GD920" s="9"/>
      <c r="GE920" s="9"/>
      <c r="GF920" s="9"/>
      <c r="GG920" s="9"/>
      <c r="GH920" s="9"/>
      <c r="GI920" s="9"/>
      <c r="GJ920" s="9"/>
      <c r="GK920" s="9"/>
    </row>
    <row r="921" spans="7:193" x14ac:dyDescent="0.2">
      <c r="G921" s="8"/>
      <c r="H921" s="8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FF921" s="9"/>
      <c r="FG921" s="9"/>
      <c r="FH921" s="9"/>
      <c r="FI921" s="9"/>
      <c r="FJ921" s="9"/>
      <c r="FK921" s="9"/>
      <c r="FL921" s="9"/>
      <c r="FM921" s="9"/>
      <c r="FN921" s="9"/>
      <c r="FO921" s="9"/>
      <c r="FP921" s="9"/>
      <c r="FQ921" s="9"/>
      <c r="FR921" s="9"/>
      <c r="FS921" s="9"/>
      <c r="FT921" s="9"/>
      <c r="FU921" s="9"/>
      <c r="FV921" s="9"/>
      <c r="FW921" s="9"/>
      <c r="FX921" s="9"/>
      <c r="FY921" s="9"/>
      <c r="FZ921" s="9"/>
      <c r="GA921" s="9"/>
      <c r="GB921" s="9"/>
      <c r="GC921" s="9"/>
      <c r="GD921" s="9"/>
      <c r="GE921" s="9"/>
      <c r="GF921" s="9"/>
      <c r="GG921" s="9"/>
      <c r="GH921" s="9"/>
      <c r="GI921" s="9"/>
      <c r="GJ921" s="9"/>
      <c r="GK921" s="9"/>
    </row>
    <row r="922" spans="7:193" x14ac:dyDescent="0.2">
      <c r="G922" s="8"/>
      <c r="H922" s="8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FF922" s="19"/>
      <c r="FG922" s="19"/>
      <c r="FH922" s="19"/>
      <c r="FI922" s="19"/>
      <c r="FJ922" s="19"/>
      <c r="FK922" s="19"/>
      <c r="FL922" s="19"/>
      <c r="FM922" s="19"/>
      <c r="FN922" s="19"/>
      <c r="FO922" s="19"/>
      <c r="FP922" s="19"/>
      <c r="FQ922" s="19"/>
      <c r="FR922" s="19"/>
      <c r="FS922" s="19"/>
      <c r="FT922" s="19"/>
      <c r="FU922" s="19"/>
      <c r="FV922" s="19"/>
      <c r="FW922" s="19"/>
      <c r="FX922" s="19"/>
      <c r="FY922" s="19"/>
      <c r="FZ922" s="19"/>
      <c r="GA922" s="19"/>
      <c r="GB922" s="19"/>
      <c r="GC922" s="19"/>
      <c r="GD922" s="19"/>
      <c r="GE922" s="19"/>
      <c r="GF922" s="19"/>
      <c r="GG922" s="19"/>
      <c r="GH922" s="19"/>
      <c r="GI922" s="19"/>
      <c r="GJ922" s="19"/>
      <c r="GK922" s="19"/>
    </row>
    <row r="923" spans="7:193" x14ac:dyDescent="0.2">
      <c r="G923" s="8"/>
      <c r="H923" s="8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FF923" s="20"/>
      <c r="FG923" s="20"/>
      <c r="FH923" s="20"/>
      <c r="FI923" s="20"/>
      <c r="FJ923" s="20"/>
      <c r="FK923" s="20"/>
      <c r="FL923" s="20"/>
      <c r="FM923" s="20"/>
      <c r="FN923" s="20"/>
      <c r="FO923" s="20"/>
      <c r="FP923" s="20"/>
      <c r="FQ923" s="20"/>
      <c r="FR923" s="20"/>
      <c r="FS923" s="20"/>
      <c r="FT923" s="20"/>
      <c r="FU923" s="20"/>
      <c r="FV923" s="20"/>
      <c r="FW923" s="20"/>
      <c r="FX923" s="20"/>
      <c r="FY923" s="20"/>
      <c r="FZ923" s="20"/>
      <c r="GA923" s="20"/>
      <c r="GB923" s="20"/>
      <c r="GC923" s="20"/>
      <c r="GD923" s="20"/>
      <c r="GE923" s="20"/>
      <c r="GF923" s="20"/>
      <c r="GG923" s="20"/>
      <c r="GH923" s="20"/>
      <c r="GI923" s="20"/>
      <c r="GJ923" s="20"/>
      <c r="GK923" s="20"/>
    </row>
    <row r="924" spans="7:193" x14ac:dyDescent="0.2">
      <c r="G924" s="8"/>
      <c r="H924" s="8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FF924" s="9"/>
      <c r="FG924" s="9"/>
      <c r="FH924" s="9"/>
      <c r="FI924" s="9"/>
      <c r="FJ924" s="9"/>
      <c r="FK924" s="9"/>
      <c r="FL924" s="9"/>
      <c r="FM924" s="9"/>
      <c r="FN924" s="9"/>
      <c r="FO924" s="9"/>
      <c r="FP924" s="9"/>
      <c r="FQ924" s="9"/>
      <c r="FR924" s="9"/>
      <c r="FS924" s="9"/>
      <c r="FT924" s="9"/>
      <c r="FU924" s="9"/>
      <c r="FV924" s="9"/>
      <c r="FW924" s="9"/>
      <c r="FX924" s="9"/>
      <c r="FY924" s="9"/>
      <c r="FZ924" s="9"/>
      <c r="GA924" s="9"/>
      <c r="GB924" s="9"/>
      <c r="GC924" s="9"/>
      <c r="GD924" s="9"/>
      <c r="GE924" s="9"/>
      <c r="GF924" s="9"/>
      <c r="GG924" s="9"/>
      <c r="GH924" s="9"/>
      <c r="GI924" s="9"/>
      <c r="GJ924" s="9"/>
      <c r="GK924" s="9"/>
    </row>
    <row r="925" spans="7:193" x14ac:dyDescent="0.2">
      <c r="G925" s="8"/>
      <c r="H925" s="8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FF925" s="9"/>
      <c r="FG925" s="9"/>
      <c r="FH925" s="9"/>
      <c r="FI925" s="9"/>
      <c r="FJ925" s="9"/>
      <c r="FK925" s="9"/>
      <c r="FL925" s="9"/>
      <c r="FM925" s="9"/>
      <c r="FN925" s="9"/>
      <c r="FO925" s="9"/>
      <c r="FP925" s="9"/>
      <c r="FQ925" s="9"/>
      <c r="FR925" s="9"/>
      <c r="FS925" s="9"/>
      <c r="FT925" s="9"/>
      <c r="FU925" s="9"/>
      <c r="FV925" s="9"/>
      <c r="FW925" s="9"/>
      <c r="FX925" s="9"/>
      <c r="FY925" s="9"/>
      <c r="FZ925" s="9"/>
      <c r="GA925" s="9"/>
      <c r="GB925" s="9"/>
      <c r="GC925" s="9"/>
      <c r="GD925" s="9"/>
      <c r="GE925" s="9"/>
      <c r="GF925" s="9"/>
      <c r="GG925" s="9"/>
      <c r="GH925" s="9"/>
      <c r="GI925" s="9"/>
      <c r="GJ925" s="9"/>
      <c r="GK925" s="9"/>
    </row>
    <row r="926" spans="7:193" x14ac:dyDescent="0.2">
      <c r="G926" s="8"/>
      <c r="H926" s="8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FF926" s="19"/>
      <c r="FG926" s="19"/>
      <c r="FH926" s="19"/>
      <c r="FI926" s="19"/>
      <c r="FJ926" s="19"/>
      <c r="FK926" s="19"/>
      <c r="FL926" s="19"/>
      <c r="FM926" s="19"/>
      <c r="FN926" s="19"/>
      <c r="FO926" s="19"/>
      <c r="FP926" s="19"/>
      <c r="FQ926" s="19"/>
      <c r="FR926" s="19"/>
      <c r="FS926" s="19"/>
      <c r="FT926" s="19"/>
      <c r="FU926" s="19"/>
      <c r="FV926" s="19"/>
      <c r="FW926" s="19"/>
      <c r="FX926" s="19"/>
      <c r="FY926" s="19"/>
      <c r="FZ926" s="19"/>
      <c r="GA926" s="19"/>
      <c r="GB926" s="19"/>
      <c r="GC926" s="19"/>
      <c r="GD926" s="19"/>
      <c r="GE926" s="19"/>
      <c r="GF926" s="19"/>
      <c r="GG926" s="19"/>
      <c r="GH926" s="19"/>
      <c r="GI926" s="19"/>
      <c r="GJ926" s="19"/>
      <c r="GK926" s="19"/>
    </row>
    <row r="927" spans="7:193" x14ac:dyDescent="0.2">
      <c r="G927" s="8"/>
      <c r="H927" s="8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FF927" s="20"/>
      <c r="FG927" s="20"/>
      <c r="FH927" s="20"/>
      <c r="FI927" s="20"/>
      <c r="FJ927" s="20"/>
      <c r="FK927" s="20"/>
      <c r="FL927" s="20"/>
      <c r="FM927" s="20"/>
      <c r="FN927" s="20"/>
      <c r="FO927" s="20"/>
      <c r="FP927" s="20"/>
      <c r="FQ927" s="20"/>
      <c r="FR927" s="20"/>
      <c r="FS927" s="20"/>
      <c r="FT927" s="20"/>
      <c r="FU927" s="20"/>
      <c r="FV927" s="20"/>
      <c r="FW927" s="20"/>
      <c r="FX927" s="20"/>
      <c r="FY927" s="20"/>
      <c r="FZ927" s="20"/>
      <c r="GA927" s="20"/>
      <c r="GB927" s="20"/>
      <c r="GC927" s="20"/>
      <c r="GD927" s="20"/>
      <c r="GE927" s="20"/>
      <c r="GF927" s="20"/>
      <c r="GG927" s="20"/>
      <c r="GH927" s="20"/>
      <c r="GI927" s="20"/>
      <c r="GJ927" s="20"/>
      <c r="GK927" s="20"/>
    </row>
    <row r="928" spans="7:193" x14ac:dyDescent="0.2">
      <c r="G928" s="8"/>
      <c r="H928" s="8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</row>
    <row r="929" spans="7:193" x14ac:dyDescent="0.2">
      <c r="G929" s="8"/>
      <c r="H929" s="8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</row>
    <row r="930" spans="7:193" x14ac:dyDescent="0.2">
      <c r="G930" s="8"/>
      <c r="H930" s="8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FF930" s="19"/>
      <c r="FG930" s="19"/>
      <c r="FH930" s="19"/>
      <c r="FI930" s="19"/>
      <c r="FJ930" s="19"/>
      <c r="FK930" s="19"/>
      <c r="FL930" s="19"/>
      <c r="FM930" s="19"/>
      <c r="FN930" s="19"/>
      <c r="FO930" s="19"/>
      <c r="FP930" s="19"/>
      <c r="FQ930" s="19"/>
      <c r="FR930" s="19"/>
      <c r="FS930" s="19"/>
      <c r="FT930" s="19"/>
      <c r="FU930" s="19"/>
      <c r="FV930" s="19"/>
      <c r="FW930" s="19"/>
      <c r="FX930" s="19"/>
      <c r="FY930" s="19"/>
      <c r="FZ930" s="19"/>
      <c r="GA930" s="19"/>
      <c r="GB930" s="19"/>
      <c r="GC930" s="19"/>
      <c r="GD930" s="19"/>
      <c r="GE930" s="19"/>
      <c r="GF930" s="19"/>
      <c r="GG930" s="19"/>
      <c r="GH930" s="19"/>
      <c r="GI930" s="19"/>
      <c r="GJ930" s="19"/>
      <c r="GK930" s="19"/>
    </row>
    <row r="931" spans="7:193" x14ac:dyDescent="0.2">
      <c r="G931" s="8"/>
      <c r="H931" s="8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FF931" s="20"/>
      <c r="FG931" s="20"/>
      <c r="FH931" s="20"/>
      <c r="FI931" s="20"/>
      <c r="FJ931" s="20"/>
      <c r="FK931" s="20"/>
      <c r="FL931" s="20"/>
      <c r="FM931" s="20"/>
      <c r="FN931" s="20"/>
      <c r="FO931" s="20"/>
      <c r="FP931" s="20"/>
      <c r="FQ931" s="20"/>
      <c r="FR931" s="20"/>
      <c r="FS931" s="20"/>
      <c r="FT931" s="20"/>
      <c r="FU931" s="20"/>
      <c r="FV931" s="20"/>
      <c r="FW931" s="20"/>
      <c r="FX931" s="20"/>
      <c r="FY931" s="20"/>
      <c r="FZ931" s="20"/>
      <c r="GA931" s="20"/>
      <c r="GB931" s="20"/>
      <c r="GC931" s="20"/>
      <c r="GD931" s="20"/>
      <c r="GE931" s="20"/>
      <c r="GF931" s="20"/>
      <c r="GG931" s="20"/>
      <c r="GH931" s="20"/>
      <c r="GI931" s="20"/>
      <c r="GJ931" s="20"/>
      <c r="GK931" s="20"/>
    </row>
    <row r="932" spans="7:193" x14ac:dyDescent="0.2">
      <c r="G932" s="8"/>
      <c r="H932" s="8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</row>
    <row r="933" spans="7:193" x14ac:dyDescent="0.2">
      <c r="G933" s="8"/>
      <c r="H933" s="8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</row>
    <row r="934" spans="7:193" x14ac:dyDescent="0.2">
      <c r="G934" s="8"/>
      <c r="H934" s="8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FF934" s="19"/>
      <c r="FG934" s="19"/>
      <c r="FH934" s="19"/>
      <c r="FI934" s="19"/>
      <c r="FJ934" s="19"/>
      <c r="FK934" s="19"/>
      <c r="FL934" s="19"/>
      <c r="FM934" s="19"/>
      <c r="FN934" s="19"/>
      <c r="FO934" s="19"/>
      <c r="FP934" s="19"/>
      <c r="FQ934" s="19"/>
      <c r="FR934" s="19"/>
      <c r="FS934" s="19"/>
      <c r="FT934" s="19"/>
      <c r="FU934" s="19"/>
      <c r="FV934" s="19"/>
      <c r="FW934" s="19"/>
      <c r="FX934" s="19"/>
      <c r="FY934" s="19"/>
      <c r="FZ934" s="19"/>
      <c r="GA934" s="19"/>
      <c r="GB934" s="19"/>
      <c r="GC934" s="19"/>
      <c r="GD934" s="19"/>
      <c r="GE934" s="19"/>
      <c r="GF934" s="19"/>
      <c r="GG934" s="19"/>
      <c r="GH934" s="19"/>
      <c r="GI934" s="19"/>
      <c r="GJ934" s="19"/>
      <c r="GK934" s="19"/>
    </row>
    <row r="935" spans="7:193" x14ac:dyDescent="0.2">
      <c r="G935" s="8"/>
      <c r="H935" s="8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FF935" s="20"/>
      <c r="FG935" s="20"/>
      <c r="FH935" s="20"/>
      <c r="FI935" s="20"/>
      <c r="FJ935" s="20"/>
      <c r="FK935" s="20"/>
      <c r="FL935" s="20"/>
      <c r="FM935" s="20"/>
      <c r="FN935" s="20"/>
      <c r="FO935" s="20"/>
      <c r="FP935" s="20"/>
      <c r="FQ935" s="20"/>
      <c r="FR935" s="20"/>
      <c r="FS935" s="20"/>
      <c r="FT935" s="20"/>
      <c r="FU935" s="20"/>
      <c r="FV935" s="20"/>
      <c r="FW935" s="20"/>
      <c r="FX935" s="20"/>
      <c r="FY935" s="20"/>
      <c r="FZ935" s="20"/>
      <c r="GA935" s="20"/>
      <c r="GB935" s="20"/>
      <c r="GC935" s="20"/>
      <c r="GD935" s="20"/>
      <c r="GE935" s="20"/>
      <c r="GF935" s="20"/>
      <c r="GG935" s="20"/>
      <c r="GH935" s="20"/>
      <c r="GI935" s="20"/>
      <c r="GJ935" s="20"/>
      <c r="GK935" s="20"/>
    </row>
    <row r="936" spans="7:193" x14ac:dyDescent="0.2">
      <c r="G936" s="8"/>
      <c r="H936" s="8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</row>
    <row r="937" spans="7:193" x14ac:dyDescent="0.2">
      <c r="G937" s="8"/>
      <c r="H937" s="8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</row>
    <row r="938" spans="7:193" x14ac:dyDescent="0.2">
      <c r="G938" s="8"/>
      <c r="H938" s="8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FF938" s="19"/>
      <c r="FG938" s="19"/>
      <c r="FH938" s="19"/>
      <c r="FI938" s="19"/>
      <c r="FJ938" s="19"/>
      <c r="FK938" s="19"/>
      <c r="FL938" s="19"/>
      <c r="FM938" s="19"/>
      <c r="FN938" s="19"/>
      <c r="FO938" s="19"/>
      <c r="FP938" s="19"/>
      <c r="FQ938" s="19"/>
      <c r="FR938" s="19"/>
      <c r="FS938" s="19"/>
      <c r="FT938" s="19"/>
      <c r="FU938" s="19"/>
      <c r="FV938" s="19"/>
      <c r="FW938" s="19"/>
      <c r="FX938" s="19"/>
      <c r="FY938" s="19"/>
      <c r="FZ938" s="19"/>
      <c r="GA938" s="19"/>
      <c r="GB938" s="19"/>
      <c r="GC938" s="19"/>
      <c r="GD938" s="19"/>
      <c r="GE938" s="19"/>
      <c r="GF938" s="19"/>
      <c r="GG938" s="19"/>
      <c r="GH938" s="19"/>
      <c r="GI938" s="19"/>
      <c r="GJ938" s="19"/>
      <c r="GK938" s="19"/>
    </row>
    <row r="939" spans="7:193" x14ac:dyDescent="0.2">
      <c r="G939" s="8"/>
      <c r="H939" s="8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FF939" s="20"/>
      <c r="FG939" s="20"/>
      <c r="FH939" s="20"/>
      <c r="FI939" s="20"/>
      <c r="FJ939" s="20"/>
      <c r="FK939" s="20"/>
      <c r="FL939" s="20"/>
      <c r="FM939" s="20"/>
      <c r="FN939" s="20"/>
      <c r="FO939" s="20"/>
      <c r="FP939" s="20"/>
      <c r="FQ939" s="20"/>
      <c r="FR939" s="20"/>
      <c r="FS939" s="20"/>
      <c r="FT939" s="20"/>
      <c r="FU939" s="20"/>
      <c r="FV939" s="20"/>
      <c r="FW939" s="20"/>
      <c r="FX939" s="20"/>
      <c r="FY939" s="20"/>
      <c r="FZ939" s="20"/>
      <c r="GA939" s="20"/>
      <c r="GB939" s="20"/>
      <c r="GC939" s="20"/>
      <c r="GD939" s="20"/>
      <c r="GE939" s="20"/>
      <c r="GF939" s="20"/>
      <c r="GG939" s="20"/>
      <c r="GH939" s="20"/>
      <c r="GI939" s="20"/>
      <c r="GJ939" s="20"/>
      <c r="GK939" s="20"/>
    </row>
    <row r="940" spans="7:193" x14ac:dyDescent="0.2">
      <c r="G940" s="8"/>
      <c r="H940" s="8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</row>
    <row r="941" spans="7:193" x14ac:dyDescent="0.2">
      <c r="G941" s="8"/>
      <c r="H941" s="8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</row>
    <row r="942" spans="7:193" x14ac:dyDescent="0.2">
      <c r="G942" s="8"/>
      <c r="H942" s="8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FF942" s="19"/>
      <c r="FG942" s="19"/>
      <c r="FH942" s="19"/>
      <c r="FI942" s="19"/>
      <c r="FJ942" s="19"/>
      <c r="FK942" s="19"/>
      <c r="FL942" s="19"/>
      <c r="FM942" s="19"/>
      <c r="FN942" s="19"/>
      <c r="FO942" s="19"/>
      <c r="FP942" s="19"/>
      <c r="FQ942" s="19"/>
      <c r="FR942" s="19"/>
      <c r="FS942" s="19"/>
      <c r="FT942" s="19"/>
      <c r="FU942" s="19"/>
      <c r="FV942" s="19"/>
      <c r="FW942" s="19"/>
      <c r="FX942" s="19"/>
      <c r="FY942" s="19"/>
      <c r="FZ942" s="19"/>
      <c r="GA942" s="19"/>
      <c r="GB942" s="19"/>
      <c r="GC942" s="19"/>
      <c r="GD942" s="19"/>
      <c r="GE942" s="19"/>
      <c r="GF942" s="19"/>
      <c r="GG942" s="19"/>
      <c r="GH942" s="19"/>
      <c r="GI942" s="19"/>
      <c r="GJ942" s="19"/>
      <c r="GK942" s="19"/>
    </row>
    <row r="943" spans="7:193" x14ac:dyDescent="0.2">
      <c r="G943" s="8"/>
      <c r="H943" s="8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FF943" s="20"/>
      <c r="FG943" s="20"/>
      <c r="FH943" s="20"/>
      <c r="FI943" s="20"/>
      <c r="FJ943" s="20"/>
      <c r="FK943" s="20"/>
      <c r="FL943" s="20"/>
      <c r="FM943" s="20"/>
      <c r="FN943" s="20"/>
      <c r="FO943" s="20"/>
      <c r="FP943" s="20"/>
      <c r="FQ943" s="20"/>
      <c r="FR943" s="20"/>
      <c r="FS943" s="20"/>
      <c r="FT943" s="20"/>
      <c r="FU943" s="20"/>
      <c r="FV943" s="20"/>
      <c r="FW943" s="20"/>
      <c r="FX943" s="20"/>
      <c r="FY943" s="20"/>
      <c r="FZ943" s="20"/>
      <c r="GA943" s="20"/>
      <c r="GB943" s="20"/>
      <c r="GC943" s="20"/>
      <c r="GD943" s="20"/>
      <c r="GE943" s="20"/>
      <c r="GF943" s="20"/>
      <c r="GG943" s="20"/>
      <c r="GH943" s="20"/>
      <c r="GI943" s="20"/>
      <c r="GJ943" s="20"/>
      <c r="GK943" s="20"/>
    </row>
    <row r="944" spans="7:193" x14ac:dyDescent="0.2">
      <c r="G944" s="8"/>
      <c r="H944" s="8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</row>
    <row r="945" spans="7:193" x14ac:dyDescent="0.2">
      <c r="G945" s="8"/>
      <c r="H945" s="8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</row>
    <row r="946" spans="7:193" x14ac:dyDescent="0.2">
      <c r="G946" s="8"/>
      <c r="H946" s="8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FF946" s="19"/>
      <c r="FG946" s="19"/>
      <c r="FH946" s="19"/>
      <c r="FI946" s="19"/>
      <c r="FJ946" s="19"/>
      <c r="FK946" s="19"/>
      <c r="FL946" s="19"/>
      <c r="FM946" s="19"/>
      <c r="FN946" s="19"/>
      <c r="FO946" s="19"/>
      <c r="FP946" s="19"/>
      <c r="FQ946" s="19"/>
      <c r="FR946" s="19"/>
      <c r="FS946" s="19"/>
      <c r="FT946" s="19"/>
      <c r="FU946" s="19"/>
      <c r="FV946" s="19"/>
      <c r="FW946" s="19"/>
      <c r="FX946" s="19"/>
      <c r="FY946" s="19"/>
      <c r="FZ946" s="19"/>
      <c r="GA946" s="19"/>
      <c r="GB946" s="19"/>
      <c r="GC946" s="19"/>
      <c r="GD946" s="19"/>
      <c r="GE946" s="19"/>
      <c r="GF946" s="19"/>
      <c r="GG946" s="19"/>
      <c r="GH946" s="19"/>
      <c r="GI946" s="19"/>
      <c r="GJ946" s="19"/>
      <c r="GK946" s="19"/>
    </row>
    <row r="947" spans="7:193" x14ac:dyDescent="0.2">
      <c r="G947" s="8"/>
      <c r="H947" s="8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FF947" s="20"/>
      <c r="FG947" s="20"/>
      <c r="FH947" s="20"/>
      <c r="FI947" s="20"/>
      <c r="FJ947" s="20"/>
      <c r="FK947" s="20"/>
      <c r="FL947" s="20"/>
      <c r="FM947" s="20"/>
      <c r="FN947" s="20"/>
      <c r="FO947" s="20"/>
      <c r="FP947" s="20"/>
      <c r="FQ947" s="20"/>
      <c r="FR947" s="20"/>
      <c r="FS947" s="20"/>
      <c r="FT947" s="20"/>
      <c r="FU947" s="20"/>
      <c r="FV947" s="20"/>
      <c r="FW947" s="20"/>
      <c r="FX947" s="20"/>
      <c r="FY947" s="20"/>
      <c r="FZ947" s="20"/>
      <c r="GA947" s="20"/>
      <c r="GB947" s="20"/>
      <c r="GC947" s="20"/>
      <c r="GD947" s="20"/>
      <c r="GE947" s="20"/>
      <c r="GF947" s="20"/>
      <c r="GG947" s="20"/>
      <c r="GH947" s="20"/>
      <c r="GI947" s="20"/>
      <c r="GJ947" s="20"/>
      <c r="GK947" s="20"/>
    </row>
    <row r="948" spans="7:193" x14ac:dyDescent="0.2">
      <c r="G948" s="8"/>
      <c r="H948" s="8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</row>
    <row r="949" spans="7:193" x14ac:dyDescent="0.2">
      <c r="G949" s="8"/>
      <c r="H949" s="8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</row>
    <row r="950" spans="7:193" x14ac:dyDescent="0.2">
      <c r="G950" s="8"/>
      <c r="H950" s="8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FF950" s="19"/>
      <c r="FG950" s="19"/>
      <c r="FH950" s="19"/>
      <c r="FI950" s="19"/>
      <c r="FJ950" s="19"/>
      <c r="FK950" s="19"/>
      <c r="FL950" s="19"/>
      <c r="FM950" s="19"/>
      <c r="FN950" s="19"/>
      <c r="FO950" s="19"/>
      <c r="FP950" s="19"/>
      <c r="FQ950" s="19"/>
      <c r="FR950" s="19"/>
      <c r="FS950" s="19"/>
      <c r="FT950" s="19"/>
      <c r="FU950" s="19"/>
      <c r="FV950" s="19"/>
      <c r="FW950" s="19"/>
      <c r="FX950" s="19"/>
      <c r="FY950" s="19"/>
      <c r="FZ950" s="19"/>
      <c r="GA950" s="19"/>
      <c r="GB950" s="19"/>
      <c r="GC950" s="19"/>
      <c r="GD950" s="19"/>
      <c r="GE950" s="19"/>
      <c r="GF950" s="19"/>
      <c r="GG950" s="19"/>
      <c r="GH950" s="19"/>
      <c r="GI950" s="19"/>
      <c r="GJ950" s="19"/>
      <c r="GK950" s="19"/>
    </row>
    <row r="951" spans="7:193" x14ac:dyDescent="0.2">
      <c r="G951" s="8"/>
      <c r="H951" s="8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FF951" s="20"/>
      <c r="FG951" s="20"/>
      <c r="FH951" s="20"/>
      <c r="FI951" s="20"/>
      <c r="FJ951" s="20"/>
      <c r="FK951" s="20"/>
      <c r="FL951" s="20"/>
      <c r="FM951" s="20"/>
      <c r="FN951" s="20"/>
      <c r="FO951" s="20"/>
      <c r="FP951" s="20"/>
      <c r="FQ951" s="20"/>
      <c r="FR951" s="20"/>
      <c r="FS951" s="20"/>
      <c r="FT951" s="20"/>
      <c r="FU951" s="20"/>
      <c r="FV951" s="20"/>
      <c r="FW951" s="20"/>
      <c r="FX951" s="20"/>
      <c r="FY951" s="20"/>
      <c r="FZ951" s="20"/>
      <c r="GA951" s="20"/>
      <c r="GB951" s="20"/>
      <c r="GC951" s="20"/>
      <c r="GD951" s="20"/>
      <c r="GE951" s="20"/>
      <c r="GF951" s="20"/>
      <c r="GG951" s="20"/>
      <c r="GH951" s="20"/>
      <c r="GI951" s="20"/>
      <c r="GJ951" s="20"/>
      <c r="GK951" s="20"/>
    </row>
    <row r="952" spans="7:193" x14ac:dyDescent="0.2">
      <c r="G952" s="8"/>
      <c r="H952" s="8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</row>
    <row r="953" spans="7:193" x14ac:dyDescent="0.2">
      <c r="G953" s="8"/>
      <c r="H953" s="8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</row>
    <row r="954" spans="7:193" x14ac:dyDescent="0.2">
      <c r="G954" s="8"/>
      <c r="H954" s="8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FF954" s="19"/>
      <c r="FG954" s="19"/>
      <c r="FH954" s="19"/>
      <c r="FI954" s="19"/>
      <c r="FJ954" s="19"/>
      <c r="FK954" s="19"/>
      <c r="FL954" s="19"/>
      <c r="FM954" s="19"/>
      <c r="FN954" s="19"/>
      <c r="FO954" s="19"/>
      <c r="FP954" s="19"/>
      <c r="FQ954" s="19"/>
      <c r="FR954" s="19"/>
      <c r="FS954" s="19"/>
      <c r="FT954" s="19"/>
      <c r="FU954" s="19"/>
      <c r="FV954" s="19"/>
      <c r="FW954" s="19"/>
      <c r="FX954" s="19"/>
      <c r="FY954" s="19"/>
      <c r="FZ954" s="19"/>
      <c r="GA954" s="19"/>
      <c r="GB954" s="19"/>
      <c r="GC954" s="19"/>
      <c r="GD954" s="19"/>
      <c r="GE954" s="19"/>
      <c r="GF954" s="19"/>
      <c r="GG954" s="19"/>
      <c r="GH954" s="19"/>
      <c r="GI954" s="19"/>
      <c r="GJ954" s="19"/>
      <c r="GK954" s="19"/>
    </row>
    <row r="955" spans="7:193" x14ac:dyDescent="0.2">
      <c r="G955" s="8"/>
      <c r="H955" s="8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FF955" s="20"/>
      <c r="FG955" s="20"/>
      <c r="FH955" s="20"/>
      <c r="FI955" s="20"/>
      <c r="FJ955" s="20"/>
      <c r="FK955" s="20"/>
      <c r="FL955" s="20"/>
      <c r="FM955" s="20"/>
      <c r="FN955" s="20"/>
      <c r="FO955" s="20"/>
      <c r="FP955" s="20"/>
      <c r="FQ955" s="20"/>
      <c r="FR955" s="20"/>
      <c r="FS955" s="20"/>
      <c r="FT955" s="20"/>
      <c r="FU955" s="20"/>
      <c r="FV955" s="20"/>
      <c r="FW955" s="20"/>
      <c r="FX955" s="20"/>
      <c r="FY955" s="20"/>
      <c r="FZ955" s="20"/>
      <c r="GA955" s="20"/>
      <c r="GB955" s="20"/>
      <c r="GC955" s="20"/>
      <c r="GD955" s="20"/>
      <c r="GE955" s="20"/>
      <c r="GF955" s="20"/>
      <c r="GG955" s="20"/>
      <c r="GH955" s="20"/>
      <c r="GI955" s="20"/>
      <c r="GJ955" s="20"/>
      <c r="GK955" s="20"/>
    </row>
    <row r="956" spans="7:193" x14ac:dyDescent="0.2">
      <c r="G956" s="8"/>
      <c r="H956" s="8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</row>
    <row r="957" spans="7:193" x14ac:dyDescent="0.2">
      <c r="G957" s="8"/>
      <c r="H957" s="8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</row>
    <row r="958" spans="7:193" x14ac:dyDescent="0.2">
      <c r="G958" s="8"/>
      <c r="H958" s="8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FF958" s="19"/>
      <c r="FG958" s="19"/>
      <c r="FH958" s="19"/>
      <c r="FI958" s="19"/>
      <c r="FJ958" s="19"/>
      <c r="FK958" s="19"/>
      <c r="FL958" s="19"/>
      <c r="FM958" s="19"/>
      <c r="FN958" s="19"/>
      <c r="FO958" s="19"/>
      <c r="FP958" s="19"/>
      <c r="FQ958" s="19"/>
      <c r="FR958" s="19"/>
      <c r="FS958" s="19"/>
      <c r="FT958" s="19"/>
      <c r="FU958" s="19"/>
      <c r="FV958" s="19"/>
      <c r="FW958" s="19"/>
      <c r="FX958" s="19"/>
      <c r="FY958" s="19"/>
      <c r="FZ958" s="19"/>
      <c r="GA958" s="19"/>
      <c r="GB958" s="19"/>
      <c r="GC958" s="19"/>
      <c r="GD958" s="19"/>
      <c r="GE958" s="19"/>
      <c r="GF958" s="19"/>
      <c r="GG958" s="19"/>
      <c r="GH958" s="19"/>
      <c r="GI958" s="19"/>
      <c r="GJ958" s="19"/>
      <c r="GK958" s="19"/>
    </row>
    <row r="959" spans="7:193" x14ac:dyDescent="0.2">
      <c r="G959" s="8"/>
      <c r="H959" s="8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FF959" s="20"/>
      <c r="FG959" s="20"/>
      <c r="FH959" s="20"/>
      <c r="FI959" s="20"/>
      <c r="FJ959" s="20"/>
      <c r="FK959" s="20"/>
      <c r="FL959" s="20"/>
      <c r="FM959" s="20"/>
      <c r="FN959" s="20"/>
      <c r="FO959" s="20"/>
      <c r="FP959" s="20"/>
      <c r="FQ959" s="20"/>
      <c r="FR959" s="20"/>
      <c r="FS959" s="20"/>
      <c r="FT959" s="20"/>
      <c r="FU959" s="20"/>
      <c r="FV959" s="20"/>
      <c r="FW959" s="20"/>
      <c r="FX959" s="20"/>
      <c r="FY959" s="20"/>
      <c r="FZ959" s="20"/>
      <c r="GA959" s="20"/>
      <c r="GB959" s="20"/>
      <c r="GC959" s="20"/>
      <c r="GD959" s="20"/>
      <c r="GE959" s="20"/>
      <c r="GF959" s="20"/>
      <c r="GG959" s="20"/>
      <c r="GH959" s="20"/>
      <c r="GI959" s="20"/>
      <c r="GJ959" s="20"/>
      <c r="GK959" s="20"/>
    </row>
    <row r="960" spans="7:193" x14ac:dyDescent="0.2">
      <c r="G960" s="8"/>
      <c r="H960" s="8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</row>
    <row r="961" spans="7:193" x14ac:dyDescent="0.2">
      <c r="G961" s="8"/>
      <c r="H961" s="8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</row>
    <row r="962" spans="7:193" x14ac:dyDescent="0.2">
      <c r="G962" s="8"/>
      <c r="H962" s="8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FF962" s="19"/>
      <c r="FG962" s="19"/>
      <c r="FH962" s="19"/>
      <c r="FI962" s="19"/>
      <c r="FJ962" s="19"/>
      <c r="FK962" s="19"/>
      <c r="FL962" s="19"/>
      <c r="FM962" s="19"/>
      <c r="FN962" s="19"/>
      <c r="FO962" s="19"/>
      <c r="FP962" s="19"/>
      <c r="FQ962" s="19"/>
      <c r="FR962" s="19"/>
      <c r="FS962" s="19"/>
      <c r="FT962" s="19"/>
      <c r="FU962" s="19"/>
      <c r="FV962" s="19"/>
      <c r="FW962" s="19"/>
      <c r="FX962" s="19"/>
      <c r="FY962" s="19"/>
      <c r="FZ962" s="19"/>
      <c r="GA962" s="19"/>
      <c r="GB962" s="19"/>
      <c r="GC962" s="19"/>
      <c r="GD962" s="19"/>
      <c r="GE962" s="19"/>
      <c r="GF962" s="19"/>
      <c r="GG962" s="19"/>
      <c r="GH962" s="19"/>
      <c r="GI962" s="19"/>
      <c r="GJ962" s="19"/>
      <c r="GK962" s="19"/>
    </row>
    <row r="963" spans="7:193" x14ac:dyDescent="0.2">
      <c r="G963" s="8"/>
      <c r="H963" s="8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FF963" s="20"/>
      <c r="FG963" s="20"/>
      <c r="FH963" s="20"/>
      <c r="FI963" s="20"/>
      <c r="FJ963" s="20"/>
      <c r="FK963" s="20"/>
      <c r="FL963" s="20"/>
      <c r="FM963" s="20"/>
      <c r="FN963" s="20"/>
      <c r="FO963" s="20"/>
      <c r="FP963" s="20"/>
      <c r="FQ963" s="20"/>
      <c r="FR963" s="20"/>
      <c r="FS963" s="20"/>
      <c r="FT963" s="20"/>
      <c r="FU963" s="20"/>
      <c r="FV963" s="20"/>
      <c r="FW963" s="20"/>
      <c r="FX963" s="20"/>
      <c r="FY963" s="20"/>
      <c r="FZ963" s="20"/>
      <c r="GA963" s="20"/>
      <c r="GB963" s="20"/>
      <c r="GC963" s="20"/>
      <c r="GD963" s="20"/>
      <c r="GE963" s="20"/>
      <c r="GF963" s="20"/>
      <c r="GG963" s="20"/>
      <c r="GH963" s="20"/>
      <c r="GI963" s="20"/>
      <c r="GJ963" s="20"/>
      <c r="GK963" s="20"/>
    </row>
    <row r="964" spans="7:193" x14ac:dyDescent="0.2">
      <c r="G964" s="8"/>
      <c r="H964" s="8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</row>
    <row r="965" spans="7:193" x14ac:dyDescent="0.2">
      <c r="G965" s="8"/>
      <c r="H965" s="8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</row>
    <row r="966" spans="7:193" x14ac:dyDescent="0.2">
      <c r="G966" s="8"/>
      <c r="H966" s="8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FF966" s="19"/>
      <c r="FG966" s="19"/>
      <c r="FH966" s="19"/>
      <c r="FI966" s="19"/>
      <c r="FJ966" s="19"/>
      <c r="FK966" s="19"/>
      <c r="FL966" s="19"/>
      <c r="FM966" s="19"/>
      <c r="FN966" s="19"/>
      <c r="FO966" s="19"/>
      <c r="FP966" s="19"/>
      <c r="FQ966" s="19"/>
      <c r="FR966" s="19"/>
      <c r="FS966" s="19"/>
      <c r="FT966" s="19"/>
      <c r="FU966" s="19"/>
      <c r="FV966" s="19"/>
      <c r="FW966" s="19"/>
      <c r="FX966" s="19"/>
      <c r="FY966" s="19"/>
      <c r="FZ966" s="19"/>
      <c r="GA966" s="19"/>
      <c r="GB966" s="19"/>
      <c r="GC966" s="19"/>
      <c r="GD966" s="19"/>
      <c r="GE966" s="19"/>
      <c r="GF966" s="19"/>
      <c r="GG966" s="19"/>
      <c r="GH966" s="19"/>
      <c r="GI966" s="19"/>
      <c r="GJ966" s="19"/>
      <c r="GK966" s="19"/>
    </row>
    <row r="967" spans="7:193" x14ac:dyDescent="0.2">
      <c r="G967" s="8"/>
      <c r="H967" s="8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FF967" s="20"/>
      <c r="FG967" s="20"/>
      <c r="FH967" s="20"/>
      <c r="FI967" s="20"/>
      <c r="FJ967" s="20"/>
      <c r="FK967" s="20"/>
      <c r="FL967" s="20"/>
      <c r="FM967" s="20"/>
      <c r="FN967" s="20"/>
      <c r="FO967" s="20"/>
      <c r="FP967" s="20"/>
      <c r="FQ967" s="20"/>
      <c r="FR967" s="20"/>
      <c r="FS967" s="20"/>
      <c r="FT967" s="20"/>
      <c r="FU967" s="20"/>
      <c r="FV967" s="20"/>
      <c r="FW967" s="20"/>
      <c r="FX967" s="20"/>
      <c r="FY967" s="20"/>
      <c r="FZ967" s="20"/>
      <c r="GA967" s="20"/>
      <c r="GB967" s="20"/>
      <c r="GC967" s="20"/>
      <c r="GD967" s="20"/>
      <c r="GE967" s="20"/>
      <c r="GF967" s="20"/>
      <c r="GG967" s="20"/>
      <c r="GH967" s="20"/>
      <c r="GI967" s="20"/>
      <c r="GJ967" s="20"/>
      <c r="GK967" s="20"/>
    </row>
    <row r="968" spans="7:193" x14ac:dyDescent="0.2">
      <c r="G968" s="8"/>
      <c r="H968" s="8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</row>
    <row r="969" spans="7:193" x14ac:dyDescent="0.2">
      <c r="G969" s="8"/>
      <c r="H969" s="8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</row>
    <row r="970" spans="7:193" x14ac:dyDescent="0.2">
      <c r="G970" s="8"/>
      <c r="H970" s="8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FF970" s="19"/>
      <c r="FG970" s="19"/>
      <c r="FH970" s="19"/>
      <c r="FI970" s="19"/>
      <c r="FJ970" s="19"/>
      <c r="FK970" s="19"/>
      <c r="FL970" s="19"/>
      <c r="FM970" s="19"/>
      <c r="FN970" s="19"/>
      <c r="FO970" s="19"/>
      <c r="FP970" s="19"/>
      <c r="FQ970" s="19"/>
      <c r="FR970" s="19"/>
      <c r="FS970" s="19"/>
      <c r="FT970" s="19"/>
      <c r="FU970" s="19"/>
      <c r="FV970" s="19"/>
      <c r="FW970" s="19"/>
      <c r="FX970" s="19"/>
      <c r="FY970" s="19"/>
      <c r="FZ970" s="19"/>
      <c r="GA970" s="19"/>
      <c r="GB970" s="19"/>
      <c r="GC970" s="19"/>
      <c r="GD970" s="19"/>
      <c r="GE970" s="19"/>
      <c r="GF970" s="19"/>
      <c r="GG970" s="19"/>
      <c r="GH970" s="19"/>
      <c r="GI970" s="19"/>
      <c r="GJ970" s="19"/>
      <c r="GK970" s="19"/>
    </row>
    <row r="971" spans="7:193" x14ac:dyDescent="0.2">
      <c r="G971" s="8"/>
      <c r="H971" s="8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FF971" s="20"/>
      <c r="FG971" s="20"/>
      <c r="FH971" s="20"/>
      <c r="FI971" s="20"/>
      <c r="FJ971" s="20"/>
      <c r="FK971" s="20"/>
      <c r="FL971" s="20"/>
      <c r="FM971" s="20"/>
      <c r="FN971" s="20"/>
      <c r="FO971" s="20"/>
      <c r="FP971" s="20"/>
      <c r="FQ971" s="20"/>
      <c r="FR971" s="20"/>
      <c r="FS971" s="20"/>
      <c r="FT971" s="20"/>
      <c r="FU971" s="20"/>
      <c r="FV971" s="20"/>
      <c r="FW971" s="20"/>
      <c r="FX971" s="20"/>
      <c r="FY971" s="20"/>
      <c r="FZ971" s="20"/>
      <c r="GA971" s="20"/>
      <c r="GB971" s="20"/>
      <c r="GC971" s="20"/>
      <c r="GD971" s="20"/>
      <c r="GE971" s="20"/>
      <c r="GF971" s="20"/>
      <c r="GG971" s="20"/>
      <c r="GH971" s="20"/>
      <c r="GI971" s="20"/>
      <c r="GJ971" s="20"/>
      <c r="GK971" s="20"/>
    </row>
    <row r="972" spans="7:193" x14ac:dyDescent="0.2">
      <c r="G972" s="8"/>
      <c r="H972" s="8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</row>
    <row r="973" spans="7:193" x14ac:dyDescent="0.2">
      <c r="G973" s="8"/>
      <c r="H973" s="8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</row>
    <row r="974" spans="7:193" x14ac:dyDescent="0.2">
      <c r="G974" s="8"/>
      <c r="H974" s="8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FF974" s="19"/>
      <c r="FG974" s="19"/>
      <c r="FH974" s="19"/>
      <c r="FI974" s="19"/>
      <c r="FJ974" s="19"/>
      <c r="FK974" s="19"/>
      <c r="FL974" s="19"/>
      <c r="FM974" s="19"/>
      <c r="FN974" s="19"/>
      <c r="FO974" s="19"/>
      <c r="FP974" s="19"/>
      <c r="FQ974" s="19"/>
      <c r="FR974" s="19"/>
      <c r="FS974" s="19"/>
      <c r="FT974" s="19"/>
      <c r="FU974" s="19"/>
      <c r="FV974" s="19"/>
      <c r="FW974" s="19"/>
      <c r="FX974" s="19"/>
      <c r="FY974" s="19"/>
      <c r="FZ974" s="19"/>
      <c r="GA974" s="19"/>
      <c r="GB974" s="19"/>
      <c r="GC974" s="19"/>
      <c r="GD974" s="19"/>
      <c r="GE974" s="19"/>
      <c r="GF974" s="19"/>
      <c r="GG974" s="19"/>
      <c r="GH974" s="19"/>
      <c r="GI974" s="19"/>
      <c r="GJ974" s="19"/>
      <c r="GK974" s="19"/>
    </row>
    <row r="975" spans="7:193" x14ac:dyDescent="0.2">
      <c r="G975" s="8"/>
      <c r="H975" s="8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FF975" s="20"/>
      <c r="FG975" s="20"/>
      <c r="FH975" s="20"/>
      <c r="FI975" s="20"/>
      <c r="FJ975" s="20"/>
      <c r="FK975" s="20"/>
      <c r="FL975" s="20"/>
      <c r="FM975" s="20"/>
      <c r="FN975" s="20"/>
      <c r="FO975" s="20"/>
      <c r="FP975" s="20"/>
      <c r="FQ975" s="20"/>
      <c r="FR975" s="20"/>
      <c r="FS975" s="20"/>
      <c r="FT975" s="20"/>
      <c r="FU975" s="20"/>
      <c r="FV975" s="20"/>
      <c r="FW975" s="20"/>
      <c r="FX975" s="20"/>
      <c r="FY975" s="20"/>
      <c r="FZ975" s="20"/>
      <c r="GA975" s="20"/>
      <c r="GB975" s="20"/>
      <c r="GC975" s="20"/>
      <c r="GD975" s="20"/>
      <c r="GE975" s="20"/>
      <c r="GF975" s="20"/>
      <c r="GG975" s="20"/>
      <c r="GH975" s="20"/>
      <c r="GI975" s="20"/>
      <c r="GJ975" s="20"/>
      <c r="GK975" s="20"/>
    </row>
    <row r="976" spans="7:193" x14ac:dyDescent="0.2">
      <c r="G976" s="8"/>
      <c r="H976" s="8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</row>
    <row r="977" spans="7:193" x14ac:dyDescent="0.2">
      <c r="G977" s="8"/>
      <c r="H977" s="8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</row>
    <row r="978" spans="7:193" x14ac:dyDescent="0.2">
      <c r="G978" s="8"/>
      <c r="H978" s="8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FF978" s="19"/>
      <c r="FG978" s="19"/>
      <c r="FH978" s="19"/>
      <c r="FI978" s="19"/>
      <c r="FJ978" s="19"/>
      <c r="FK978" s="19"/>
      <c r="FL978" s="19"/>
      <c r="FM978" s="19"/>
      <c r="FN978" s="19"/>
      <c r="FO978" s="19"/>
      <c r="FP978" s="19"/>
      <c r="FQ978" s="19"/>
      <c r="FR978" s="19"/>
      <c r="FS978" s="19"/>
      <c r="FT978" s="19"/>
      <c r="FU978" s="19"/>
      <c r="FV978" s="19"/>
      <c r="FW978" s="19"/>
      <c r="FX978" s="19"/>
      <c r="FY978" s="19"/>
      <c r="FZ978" s="19"/>
      <c r="GA978" s="19"/>
      <c r="GB978" s="19"/>
      <c r="GC978" s="19"/>
      <c r="GD978" s="19"/>
      <c r="GE978" s="19"/>
      <c r="GF978" s="19"/>
      <c r="GG978" s="19"/>
      <c r="GH978" s="19"/>
      <c r="GI978" s="19"/>
      <c r="GJ978" s="19"/>
      <c r="GK978" s="19"/>
    </row>
    <row r="979" spans="7:193" x14ac:dyDescent="0.2">
      <c r="G979" s="8"/>
      <c r="H979" s="8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FF979" s="20"/>
      <c r="FG979" s="20"/>
      <c r="FH979" s="20"/>
      <c r="FI979" s="20"/>
      <c r="FJ979" s="20"/>
      <c r="FK979" s="20"/>
      <c r="FL979" s="20"/>
      <c r="FM979" s="20"/>
      <c r="FN979" s="20"/>
      <c r="FO979" s="20"/>
      <c r="FP979" s="20"/>
      <c r="FQ979" s="20"/>
      <c r="FR979" s="20"/>
      <c r="FS979" s="20"/>
      <c r="FT979" s="20"/>
      <c r="FU979" s="20"/>
      <c r="FV979" s="20"/>
      <c r="FW979" s="20"/>
      <c r="FX979" s="20"/>
      <c r="FY979" s="20"/>
      <c r="FZ979" s="20"/>
      <c r="GA979" s="20"/>
      <c r="GB979" s="20"/>
      <c r="GC979" s="20"/>
      <c r="GD979" s="20"/>
      <c r="GE979" s="20"/>
      <c r="GF979" s="20"/>
      <c r="GG979" s="20"/>
      <c r="GH979" s="20"/>
      <c r="GI979" s="20"/>
      <c r="GJ979" s="20"/>
      <c r="GK979" s="20"/>
    </row>
    <row r="980" spans="7:193" x14ac:dyDescent="0.2">
      <c r="G980" s="8"/>
      <c r="H980" s="8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</row>
    <row r="981" spans="7:193" x14ac:dyDescent="0.2">
      <c r="G981" s="8"/>
      <c r="H981" s="8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</row>
    <row r="982" spans="7:193" x14ac:dyDescent="0.2">
      <c r="G982" s="8"/>
      <c r="H982" s="8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FF982" s="19"/>
      <c r="FG982" s="19"/>
      <c r="FH982" s="19"/>
      <c r="FI982" s="19"/>
      <c r="FJ982" s="19"/>
      <c r="FK982" s="19"/>
      <c r="FL982" s="19"/>
      <c r="FM982" s="19"/>
      <c r="FN982" s="19"/>
      <c r="FO982" s="19"/>
      <c r="FP982" s="19"/>
      <c r="FQ982" s="19"/>
      <c r="FR982" s="19"/>
      <c r="FS982" s="19"/>
      <c r="FT982" s="19"/>
      <c r="FU982" s="19"/>
      <c r="FV982" s="19"/>
      <c r="FW982" s="19"/>
      <c r="FX982" s="19"/>
      <c r="FY982" s="19"/>
      <c r="FZ982" s="19"/>
      <c r="GA982" s="19"/>
      <c r="GB982" s="19"/>
      <c r="GC982" s="19"/>
      <c r="GD982" s="19"/>
      <c r="GE982" s="19"/>
      <c r="GF982" s="19"/>
      <c r="GG982" s="19"/>
      <c r="GH982" s="19"/>
      <c r="GI982" s="19"/>
      <c r="GJ982" s="19"/>
      <c r="GK982" s="19"/>
    </row>
    <row r="983" spans="7:193" x14ac:dyDescent="0.2">
      <c r="G983" s="8"/>
      <c r="H983" s="8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FF983" s="20"/>
      <c r="FG983" s="20"/>
      <c r="FH983" s="20"/>
      <c r="FI983" s="20"/>
      <c r="FJ983" s="20"/>
      <c r="FK983" s="20"/>
      <c r="FL983" s="20"/>
      <c r="FM983" s="20"/>
      <c r="FN983" s="20"/>
      <c r="FO983" s="20"/>
      <c r="FP983" s="20"/>
      <c r="FQ983" s="20"/>
      <c r="FR983" s="20"/>
      <c r="FS983" s="20"/>
      <c r="FT983" s="20"/>
      <c r="FU983" s="20"/>
      <c r="FV983" s="20"/>
      <c r="FW983" s="20"/>
      <c r="FX983" s="20"/>
      <c r="FY983" s="20"/>
      <c r="FZ983" s="20"/>
      <c r="GA983" s="20"/>
      <c r="GB983" s="20"/>
      <c r="GC983" s="20"/>
      <c r="GD983" s="20"/>
      <c r="GE983" s="20"/>
      <c r="GF983" s="20"/>
      <c r="GG983" s="20"/>
      <c r="GH983" s="20"/>
      <c r="GI983" s="20"/>
      <c r="GJ983" s="20"/>
      <c r="GK983" s="20"/>
    </row>
    <row r="984" spans="7:193" x14ac:dyDescent="0.2">
      <c r="G984" s="8"/>
      <c r="H984" s="8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</row>
    <row r="985" spans="7:193" x14ac:dyDescent="0.2">
      <c r="G985" s="8"/>
      <c r="H985" s="8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</row>
    <row r="986" spans="7:193" x14ac:dyDescent="0.2">
      <c r="G986" s="8"/>
      <c r="H986" s="8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FF986" s="19"/>
      <c r="FG986" s="19"/>
      <c r="FH986" s="19"/>
      <c r="FI986" s="19"/>
      <c r="FJ986" s="19"/>
      <c r="FK986" s="19"/>
      <c r="FL986" s="19"/>
      <c r="FM986" s="19"/>
      <c r="FN986" s="19"/>
      <c r="FO986" s="19"/>
      <c r="FP986" s="19"/>
      <c r="FQ986" s="19"/>
      <c r="FR986" s="19"/>
      <c r="FS986" s="19"/>
      <c r="FT986" s="19"/>
      <c r="FU986" s="19"/>
      <c r="FV986" s="19"/>
      <c r="FW986" s="19"/>
      <c r="FX986" s="19"/>
      <c r="FY986" s="19"/>
      <c r="FZ986" s="19"/>
      <c r="GA986" s="19"/>
      <c r="GB986" s="19"/>
      <c r="GC986" s="19"/>
      <c r="GD986" s="19"/>
      <c r="GE986" s="19"/>
      <c r="GF986" s="19"/>
      <c r="GG986" s="19"/>
      <c r="GH986" s="19"/>
      <c r="GI986" s="19"/>
      <c r="GJ986" s="19"/>
      <c r="GK986" s="19"/>
    </row>
    <row r="987" spans="7:193" x14ac:dyDescent="0.2">
      <c r="G987" s="8"/>
      <c r="H987" s="8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FF987" s="20"/>
      <c r="FG987" s="20"/>
      <c r="FH987" s="20"/>
      <c r="FI987" s="20"/>
      <c r="FJ987" s="20"/>
      <c r="FK987" s="20"/>
      <c r="FL987" s="20"/>
      <c r="FM987" s="20"/>
      <c r="FN987" s="20"/>
      <c r="FO987" s="20"/>
      <c r="FP987" s="20"/>
      <c r="FQ987" s="20"/>
      <c r="FR987" s="20"/>
      <c r="FS987" s="20"/>
      <c r="FT987" s="20"/>
      <c r="FU987" s="20"/>
      <c r="FV987" s="20"/>
      <c r="FW987" s="20"/>
      <c r="FX987" s="20"/>
      <c r="FY987" s="20"/>
      <c r="FZ987" s="20"/>
      <c r="GA987" s="20"/>
      <c r="GB987" s="20"/>
      <c r="GC987" s="20"/>
      <c r="GD987" s="20"/>
      <c r="GE987" s="20"/>
      <c r="GF987" s="20"/>
      <c r="GG987" s="20"/>
      <c r="GH987" s="20"/>
      <c r="GI987" s="20"/>
      <c r="GJ987" s="20"/>
      <c r="GK987" s="20"/>
    </row>
    <row r="988" spans="7:193" x14ac:dyDescent="0.2">
      <c r="G988" s="8"/>
      <c r="H988" s="8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</row>
    <row r="989" spans="7:193" x14ac:dyDescent="0.2">
      <c r="G989" s="8"/>
      <c r="H989" s="8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</row>
    <row r="990" spans="7:193" x14ac:dyDescent="0.2">
      <c r="G990" s="8"/>
      <c r="H990" s="8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FF990" s="19"/>
      <c r="FG990" s="19"/>
      <c r="FH990" s="19"/>
      <c r="FI990" s="19"/>
      <c r="FJ990" s="19"/>
      <c r="FK990" s="19"/>
      <c r="FL990" s="19"/>
      <c r="FM990" s="19"/>
      <c r="FN990" s="19"/>
      <c r="FO990" s="19"/>
      <c r="FP990" s="19"/>
      <c r="FQ990" s="19"/>
      <c r="FR990" s="19"/>
      <c r="FS990" s="19"/>
      <c r="FT990" s="19"/>
      <c r="FU990" s="19"/>
      <c r="FV990" s="19"/>
      <c r="FW990" s="19"/>
      <c r="FX990" s="19"/>
      <c r="FY990" s="19"/>
      <c r="FZ990" s="19"/>
      <c r="GA990" s="19"/>
      <c r="GB990" s="19"/>
      <c r="GC990" s="19"/>
      <c r="GD990" s="19"/>
      <c r="GE990" s="19"/>
      <c r="GF990" s="19"/>
      <c r="GG990" s="19"/>
      <c r="GH990" s="19"/>
      <c r="GI990" s="19"/>
      <c r="GJ990" s="19"/>
      <c r="GK990" s="19"/>
    </row>
    <row r="991" spans="7:193" x14ac:dyDescent="0.2">
      <c r="G991" s="8"/>
      <c r="H991" s="8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FF991" s="20"/>
      <c r="FG991" s="20"/>
      <c r="FH991" s="20"/>
      <c r="FI991" s="20"/>
      <c r="FJ991" s="20"/>
      <c r="FK991" s="20"/>
      <c r="FL991" s="20"/>
      <c r="FM991" s="20"/>
      <c r="FN991" s="20"/>
      <c r="FO991" s="20"/>
      <c r="FP991" s="20"/>
      <c r="FQ991" s="20"/>
      <c r="FR991" s="20"/>
      <c r="FS991" s="20"/>
      <c r="FT991" s="20"/>
      <c r="FU991" s="20"/>
      <c r="FV991" s="20"/>
      <c r="FW991" s="20"/>
      <c r="FX991" s="20"/>
      <c r="FY991" s="20"/>
      <c r="FZ991" s="20"/>
      <c r="GA991" s="20"/>
      <c r="GB991" s="20"/>
      <c r="GC991" s="20"/>
      <c r="GD991" s="20"/>
      <c r="GE991" s="20"/>
      <c r="GF991" s="20"/>
      <c r="GG991" s="20"/>
      <c r="GH991" s="20"/>
      <c r="GI991" s="20"/>
      <c r="GJ991" s="20"/>
      <c r="GK991" s="20"/>
    </row>
    <row r="992" spans="7:193" x14ac:dyDescent="0.2">
      <c r="G992" s="8"/>
      <c r="H992" s="8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</row>
    <row r="993" spans="7:193" x14ac:dyDescent="0.2">
      <c r="G993" s="8"/>
      <c r="H993" s="8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</row>
    <row r="994" spans="7:193" x14ac:dyDescent="0.2">
      <c r="G994" s="8"/>
      <c r="H994" s="8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FF994" s="19"/>
      <c r="FG994" s="19"/>
      <c r="FH994" s="19"/>
      <c r="FI994" s="19"/>
      <c r="FJ994" s="19"/>
      <c r="FK994" s="19"/>
      <c r="FL994" s="19"/>
      <c r="FM994" s="19"/>
      <c r="FN994" s="19"/>
      <c r="FO994" s="19"/>
      <c r="FP994" s="19"/>
      <c r="FQ994" s="19"/>
      <c r="FR994" s="19"/>
      <c r="FS994" s="19"/>
      <c r="FT994" s="19"/>
      <c r="FU994" s="19"/>
      <c r="FV994" s="19"/>
      <c r="FW994" s="19"/>
      <c r="FX994" s="19"/>
      <c r="FY994" s="19"/>
      <c r="FZ994" s="19"/>
      <c r="GA994" s="19"/>
      <c r="GB994" s="19"/>
      <c r="GC994" s="19"/>
      <c r="GD994" s="19"/>
      <c r="GE994" s="19"/>
      <c r="GF994" s="19"/>
      <c r="GG994" s="19"/>
      <c r="GH994" s="19"/>
      <c r="GI994" s="19"/>
      <c r="GJ994" s="19"/>
      <c r="GK994" s="19"/>
    </row>
    <row r="995" spans="7:193" x14ac:dyDescent="0.2">
      <c r="G995" s="8"/>
      <c r="H995" s="8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FF995" s="20"/>
      <c r="FG995" s="20"/>
      <c r="FH995" s="20"/>
      <c r="FI995" s="20"/>
      <c r="FJ995" s="20"/>
      <c r="FK995" s="20"/>
      <c r="FL995" s="20"/>
      <c r="FM995" s="20"/>
      <c r="FN995" s="20"/>
      <c r="FO995" s="20"/>
      <c r="FP995" s="20"/>
      <c r="FQ995" s="20"/>
      <c r="FR995" s="20"/>
      <c r="FS995" s="20"/>
      <c r="FT995" s="20"/>
      <c r="FU995" s="20"/>
      <c r="FV995" s="20"/>
      <c r="FW995" s="20"/>
      <c r="FX995" s="20"/>
      <c r="FY995" s="20"/>
      <c r="FZ995" s="20"/>
      <c r="GA995" s="20"/>
      <c r="GB995" s="20"/>
      <c r="GC995" s="20"/>
      <c r="GD995" s="20"/>
      <c r="GE995" s="20"/>
      <c r="GF995" s="20"/>
      <c r="GG995" s="20"/>
      <c r="GH995" s="20"/>
      <c r="GI995" s="20"/>
      <c r="GJ995" s="20"/>
      <c r="GK995" s="20"/>
    </row>
    <row r="996" spans="7:193" x14ac:dyDescent="0.2">
      <c r="G996" s="8"/>
      <c r="H996" s="8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</row>
    <row r="997" spans="7:193" x14ac:dyDescent="0.2">
      <c r="G997" s="8"/>
      <c r="H997" s="8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</row>
    <row r="998" spans="7:193" x14ac:dyDescent="0.2">
      <c r="G998" s="8"/>
      <c r="H998" s="8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FF998" s="19"/>
      <c r="FG998" s="19"/>
      <c r="FH998" s="19"/>
      <c r="FI998" s="19"/>
      <c r="FJ998" s="19"/>
      <c r="FK998" s="19"/>
      <c r="FL998" s="19"/>
      <c r="FM998" s="19"/>
      <c r="FN998" s="19"/>
      <c r="FO998" s="19"/>
      <c r="FP998" s="19"/>
      <c r="FQ998" s="19"/>
      <c r="FR998" s="19"/>
      <c r="FS998" s="19"/>
      <c r="FT998" s="19"/>
      <c r="FU998" s="19"/>
      <c r="FV998" s="19"/>
      <c r="FW998" s="19"/>
      <c r="FX998" s="19"/>
      <c r="FY998" s="19"/>
      <c r="FZ998" s="19"/>
      <c r="GA998" s="19"/>
      <c r="GB998" s="19"/>
      <c r="GC998" s="19"/>
      <c r="GD998" s="19"/>
      <c r="GE998" s="19"/>
      <c r="GF998" s="19"/>
      <c r="GG998" s="19"/>
      <c r="GH998" s="19"/>
      <c r="GI998" s="19"/>
      <c r="GJ998" s="19"/>
      <c r="GK998" s="19"/>
    </row>
    <row r="999" spans="7:193" x14ac:dyDescent="0.2">
      <c r="G999" s="8"/>
      <c r="H999" s="8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FF999" s="20"/>
      <c r="FG999" s="20"/>
      <c r="FH999" s="20"/>
      <c r="FI999" s="20"/>
      <c r="FJ999" s="20"/>
      <c r="FK999" s="20"/>
      <c r="FL999" s="20"/>
      <c r="FM999" s="20"/>
      <c r="FN999" s="20"/>
      <c r="FO999" s="20"/>
      <c r="FP999" s="20"/>
      <c r="FQ999" s="20"/>
      <c r="FR999" s="20"/>
      <c r="FS999" s="20"/>
      <c r="FT999" s="20"/>
      <c r="FU999" s="20"/>
      <c r="FV999" s="20"/>
      <c r="FW999" s="20"/>
      <c r="FX999" s="20"/>
      <c r="FY999" s="20"/>
      <c r="FZ999" s="20"/>
      <c r="GA999" s="20"/>
      <c r="GB999" s="20"/>
      <c r="GC999" s="20"/>
      <c r="GD999" s="20"/>
      <c r="GE999" s="20"/>
      <c r="GF999" s="20"/>
      <c r="GG999" s="20"/>
      <c r="GH999" s="20"/>
      <c r="GI999" s="20"/>
      <c r="GJ999" s="20"/>
      <c r="GK999" s="20"/>
    </row>
    <row r="1000" spans="7:193" x14ac:dyDescent="0.2">
      <c r="G1000" s="8"/>
      <c r="H1000" s="8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</row>
    <row r="1001" spans="7:193" x14ac:dyDescent="0.2">
      <c r="G1001" s="8"/>
      <c r="H1001" s="8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</row>
    <row r="1002" spans="7:193" x14ac:dyDescent="0.2">
      <c r="G1002" s="8"/>
      <c r="H1002" s="8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FF1002" s="19"/>
      <c r="FG1002" s="19"/>
      <c r="FH1002" s="19"/>
      <c r="FI1002" s="19"/>
      <c r="FJ1002" s="19"/>
      <c r="FK1002" s="19"/>
      <c r="FL1002" s="19"/>
      <c r="FM1002" s="19"/>
      <c r="FN1002" s="19"/>
      <c r="FO1002" s="19"/>
      <c r="FP1002" s="19"/>
      <c r="FQ1002" s="19"/>
      <c r="FR1002" s="19"/>
      <c r="FS1002" s="19"/>
      <c r="FT1002" s="19"/>
      <c r="FU1002" s="19"/>
      <c r="FV1002" s="19"/>
      <c r="FW1002" s="19"/>
      <c r="FX1002" s="19"/>
      <c r="FY1002" s="19"/>
      <c r="FZ1002" s="19"/>
      <c r="GA1002" s="19"/>
      <c r="GB1002" s="19"/>
      <c r="GC1002" s="19"/>
      <c r="GD1002" s="19"/>
      <c r="GE1002" s="19"/>
      <c r="GF1002" s="19"/>
      <c r="GG1002" s="19"/>
      <c r="GH1002" s="19"/>
      <c r="GI1002" s="19"/>
      <c r="GJ1002" s="19"/>
      <c r="GK1002" s="19"/>
    </row>
    <row r="1003" spans="7:193" x14ac:dyDescent="0.2">
      <c r="G1003" s="8"/>
      <c r="H1003" s="8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FF1003" s="20"/>
      <c r="FG1003" s="20"/>
      <c r="FH1003" s="20"/>
      <c r="FI1003" s="20"/>
      <c r="FJ1003" s="20"/>
      <c r="FK1003" s="20"/>
      <c r="FL1003" s="20"/>
      <c r="FM1003" s="20"/>
      <c r="FN1003" s="20"/>
      <c r="FO1003" s="20"/>
      <c r="FP1003" s="20"/>
      <c r="FQ1003" s="20"/>
      <c r="FR1003" s="20"/>
      <c r="FS1003" s="20"/>
      <c r="FT1003" s="20"/>
      <c r="FU1003" s="20"/>
      <c r="FV1003" s="20"/>
      <c r="FW1003" s="20"/>
      <c r="FX1003" s="20"/>
      <c r="FY1003" s="20"/>
      <c r="FZ1003" s="20"/>
      <c r="GA1003" s="20"/>
      <c r="GB1003" s="20"/>
      <c r="GC1003" s="20"/>
      <c r="GD1003" s="20"/>
      <c r="GE1003" s="20"/>
      <c r="GF1003" s="20"/>
      <c r="GG1003" s="20"/>
      <c r="GH1003" s="20"/>
      <c r="GI1003" s="20"/>
      <c r="GJ1003" s="20"/>
      <c r="GK1003" s="20"/>
    </row>
    <row r="1004" spans="7:193" x14ac:dyDescent="0.2">
      <c r="G1004" s="8"/>
      <c r="H1004" s="8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</row>
    <row r="1005" spans="7:193" x14ac:dyDescent="0.2">
      <c r="G1005" s="8"/>
      <c r="H1005" s="8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</row>
    <row r="1006" spans="7:193" x14ac:dyDescent="0.2">
      <c r="G1006" s="8"/>
      <c r="H1006" s="8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FF1006" s="19"/>
      <c r="FG1006" s="19"/>
      <c r="FH1006" s="19"/>
      <c r="FI1006" s="19"/>
      <c r="FJ1006" s="19"/>
      <c r="FK1006" s="19"/>
      <c r="FL1006" s="19"/>
      <c r="FM1006" s="19"/>
      <c r="FN1006" s="19"/>
      <c r="FO1006" s="19"/>
      <c r="FP1006" s="19"/>
      <c r="FQ1006" s="19"/>
      <c r="FR1006" s="19"/>
      <c r="FS1006" s="19"/>
      <c r="FT1006" s="19"/>
      <c r="FU1006" s="19"/>
      <c r="FV1006" s="19"/>
      <c r="FW1006" s="19"/>
      <c r="FX1006" s="19"/>
      <c r="FY1006" s="19"/>
      <c r="FZ1006" s="19"/>
      <c r="GA1006" s="19"/>
      <c r="GB1006" s="19"/>
      <c r="GC1006" s="19"/>
      <c r="GD1006" s="19"/>
      <c r="GE1006" s="19"/>
      <c r="GF1006" s="19"/>
      <c r="GG1006" s="19"/>
      <c r="GH1006" s="19"/>
      <c r="GI1006" s="19"/>
      <c r="GJ1006" s="19"/>
      <c r="GK1006" s="19"/>
    </row>
    <row r="1007" spans="7:193" x14ac:dyDescent="0.2">
      <c r="G1007" s="8"/>
      <c r="H1007" s="8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FF1007" s="20"/>
      <c r="FG1007" s="20"/>
      <c r="FH1007" s="20"/>
      <c r="FI1007" s="20"/>
      <c r="FJ1007" s="20"/>
      <c r="FK1007" s="20"/>
      <c r="FL1007" s="20"/>
      <c r="FM1007" s="20"/>
      <c r="FN1007" s="20"/>
      <c r="FO1007" s="20"/>
      <c r="FP1007" s="20"/>
      <c r="FQ1007" s="20"/>
      <c r="FR1007" s="20"/>
      <c r="FS1007" s="20"/>
      <c r="FT1007" s="20"/>
      <c r="FU1007" s="20"/>
      <c r="FV1007" s="20"/>
      <c r="FW1007" s="20"/>
      <c r="FX1007" s="20"/>
      <c r="FY1007" s="20"/>
      <c r="FZ1007" s="20"/>
      <c r="GA1007" s="20"/>
      <c r="GB1007" s="20"/>
      <c r="GC1007" s="20"/>
      <c r="GD1007" s="20"/>
      <c r="GE1007" s="20"/>
      <c r="GF1007" s="20"/>
      <c r="GG1007" s="20"/>
      <c r="GH1007" s="20"/>
      <c r="GI1007" s="20"/>
      <c r="GJ1007" s="20"/>
      <c r="GK1007" s="20"/>
    </row>
    <row r="1008" spans="7:193" x14ac:dyDescent="0.2">
      <c r="G1008" s="8"/>
      <c r="H1008" s="8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FF1008" s="9"/>
      <c r="FG1008" s="9"/>
      <c r="FH1008" s="9"/>
      <c r="FI1008" s="9"/>
      <c r="FJ1008" s="9"/>
      <c r="FK1008" s="9"/>
      <c r="FL1008" s="9"/>
      <c r="FM1008" s="9"/>
      <c r="FN1008" s="9"/>
      <c r="FO1008" s="9"/>
      <c r="FP1008" s="9"/>
      <c r="FQ1008" s="9"/>
      <c r="FR1008" s="9"/>
      <c r="FS1008" s="9"/>
      <c r="FT1008" s="9"/>
      <c r="FU1008" s="9"/>
      <c r="FV1008" s="9"/>
      <c r="FW1008" s="9"/>
      <c r="FX1008" s="9"/>
      <c r="FY1008" s="9"/>
      <c r="FZ1008" s="9"/>
      <c r="GA1008" s="9"/>
      <c r="GB1008" s="9"/>
      <c r="GC1008" s="9"/>
      <c r="GD1008" s="9"/>
      <c r="GE1008" s="9"/>
      <c r="GF1008" s="9"/>
      <c r="GG1008" s="9"/>
      <c r="GH1008" s="9"/>
      <c r="GI1008" s="9"/>
      <c r="GJ1008" s="9"/>
      <c r="GK1008" s="9"/>
    </row>
    <row r="1009" spans="7:193" x14ac:dyDescent="0.2">
      <c r="G1009" s="8"/>
      <c r="H1009" s="8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FF1009" s="9"/>
      <c r="FG1009" s="9"/>
      <c r="FH1009" s="9"/>
      <c r="FI1009" s="9"/>
      <c r="FJ1009" s="9"/>
      <c r="FK1009" s="9"/>
      <c r="FL1009" s="9"/>
      <c r="FM1009" s="9"/>
      <c r="FN1009" s="9"/>
      <c r="FO1009" s="9"/>
      <c r="FP1009" s="9"/>
      <c r="FQ1009" s="9"/>
      <c r="FR1009" s="9"/>
      <c r="FS1009" s="9"/>
      <c r="FT1009" s="9"/>
      <c r="FU1009" s="9"/>
      <c r="FV1009" s="9"/>
      <c r="FW1009" s="9"/>
      <c r="FX1009" s="9"/>
      <c r="FY1009" s="9"/>
      <c r="FZ1009" s="9"/>
      <c r="GA1009" s="9"/>
      <c r="GB1009" s="9"/>
      <c r="GC1009" s="9"/>
      <c r="GD1009" s="9"/>
      <c r="GE1009" s="9"/>
      <c r="GF1009" s="9"/>
      <c r="GG1009" s="9"/>
      <c r="GH1009" s="9"/>
      <c r="GI1009" s="9"/>
      <c r="GJ1009" s="9"/>
      <c r="GK1009" s="9"/>
    </row>
    <row r="1010" spans="7:193" x14ac:dyDescent="0.2">
      <c r="G1010" s="8"/>
      <c r="H1010" s="8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FF1010" s="19"/>
      <c r="FG1010" s="19"/>
      <c r="FH1010" s="19"/>
      <c r="FI1010" s="19"/>
      <c r="FJ1010" s="19"/>
      <c r="FK1010" s="19"/>
      <c r="FL1010" s="19"/>
      <c r="FM1010" s="19"/>
      <c r="FN1010" s="19"/>
      <c r="FO1010" s="19"/>
      <c r="FP1010" s="19"/>
      <c r="FQ1010" s="19"/>
      <c r="FR1010" s="19"/>
      <c r="FS1010" s="19"/>
      <c r="FT1010" s="19"/>
      <c r="FU1010" s="19"/>
      <c r="FV1010" s="19"/>
      <c r="FW1010" s="19"/>
      <c r="FX1010" s="19"/>
      <c r="FY1010" s="19"/>
      <c r="FZ1010" s="19"/>
      <c r="GA1010" s="19"/>
      <c r="GB1010" s="19"/>
      <c r="GC1010" s="19"/>
      <c r="GD1010" s="19"/>
      <c r="GE1010" s="19"/>
      <c r="GF1010" s="19"/>
      <c r="GG1010" s="19"/>
      <c r="GH1010" s="19"/>
      <c r="GI1010" s="19"/>
      <c r="GJ1010" s="19"/>
      <c r="GK1010" s="19"/>
    </row>
    <row r="1011" spans="7:193" x14ac:dyDescent="0.2">
      <c r="G1011" s="8"/>
      <c r="H1011" s="8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FF1011" s="20"/>
      <c r="FG1011" s="20"/>
      <c r="FH1011" s="20"/>
      <c r="FI1011" s="20"/>
      <c r="FJ1011" s="20"/>
      <c r="FK1011" s="20"/>
      <c r="FL1011" s="20"/>
      <c r="FM1011" s="20"/>
      <c r="FN1011" s="20"/>
      <c r="FO1011" s="20"/>
      <c r="FP1011" s="20"/>
      <c r="FQ1011" s="20"/>
      <c r="FR1011" s="20"/>
      <c r="FS1011" s="20"/>
      <c r="FT1011" s="20"/>
      <c r="FU1011" s="20"/>
      <c r="FV1011" s="20"/>
      <c r="FW1011" s="20"/>
      <c r="FX1011" s="20"/>
      <c r="FY1011" s="20"/>
      <c r="FZ1011" s="20"/>
      <c r="GA1011" s="20"/>
      <c r="GB1011" s="20"/>
      <c r="GC1011" s="20"/>
      <c r="GD1011" s="20"/>
      <c r="GE1011" s="20"/>
      <c r="GF1011" s="20"/>
      <c r="GG1011" s="20"/>
      <c r="GH1011" s="20"/>
      <c r="GI1011" s="20"/>
      <c r="GJ1011" s="20"/>
      <c r="GK1011" s="20"/>
    </row>
    <row r="1012" spans="7:193" x14ac:dyDescent="0.2">
      <c r="G1012" s="8"/>
      <c r="H1012" s="8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FF1012" s="9"/>
      <c r="FG1012" s="9"/>
      <c r="FH1012" s="9"/>
      <c r="FI1012" s="9"/>
      <c r="FJ1012" s="9"/>
      <c r="FK1012" s="9"/>
      <c r="FL1012" s="9"/>
      <c r="FM1012" s="9"/>
      <c r="FN1012" s="9"/>
      <c r="FO1012" s="9"/>
      <c r="FP1012" s="9"/>
      <c r="FQ1012" s="9"/>
      <c r="FR1012" s="9"/>
      <c r="FS1012" s="9"/>
      <c r="FT1012" s="9"/>
      <c r="FU1012" s="9"/>
      <c r="FV1012" s="9"/>
      <c r="FW1012" s="9"/>
      <c r="FX1012" s="9"/>
      <c r="FY1012" s="9"/>
      <c r="FZ1012" s="9"/>
      <c r="GA1012" s="9"/>
      <c r="GB1012" s="9"/>
      <c r="GC1012" s="9"/>
      <c r="GD1012" s="9"/>
      <c r="GE1012" s="9"/>
      <c r="GF1012" s="9"/>
      <c r="GG1012" s="9"/>
      <c r="GH1012" s="9"/>
      <c r="GI1012" s="9"/>
      <c r="GJ1012" s="9"/>
      <c r="GK1012" s="9"/>
    </row>
    <row r="1013" spans="7:193" x14ac:dyDescent="0.2">
      <c r="G1013" s="8"/>
      <c r="H1013" s="8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FF1013" s="9"/>
      <c r="FG1013" s="9"/>
      <c r="FH1013" s="9"/>
      <c r="FI1013" s="9"/>
      <c r="FJ1013" s="9"/>
      <c r="FK1013" s="9"/>
      <c r="FL1013" s="9"/>
      <c r="FM1013" s="9"/>
      <c r="FN1013" s="9"/>
      <c r="FO1013" s="9"/>
      <c r="FP1013" s="9"/>
      <c r="FQ1013" s="9"/>
      <c r="FR1013" s="9"/>
      <c r="FS1013" s="9"/>
      <c r="FT1013" s="9"/>
      <c r="FU1013" s="9"/>
      <c r="FV1013" s="9"/>
      <c r="FW1013" s="9"/>
      <c r="FX1013" s="9"/>
      <c r="FY1013" s="9"/>
      <c r="FZ1013" s="9"/>
      <c r="GA1013" s="9"/>
      <c r="GB1013" s="9"/>
      <c r="GC1013" s="9"/>
      <c r="GD1013" s="9"/>
      <c r="GE1013" s="9"/>
      <c r="GF1013" s="9"/>
      <c r="GG1013" s="9"/>
      <c r="GH1013" s="9"/>
      <c r="GI1013" s="9"/>
      <c r="GJ1013" s="9"/>
      <c r="GK1013" s="9"/>
    </row>
    <row r="1014" spans="7:193" x14ac:dyDescent="0.2">
      <c r="G1014" s="8"/>
      <c r="H1014" s="8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FF1014" s="19"/>
      <c r="FG1014" s="19"/>
      <c r="FH1014" s="19"/>
      <c r="FI1014" s="19"/>
      <c r="FJ1014" s="19"/>
      <c r="FK1014" s="19"/>
      <c r="FL1014" s="19"/>
      <c r="FM1014" s="19"/>
      <c r="FN1014" s="19"/>
      <c r="FO1014" s="19"/>
      <c r="FP1014" s="19"/>
      <c r="FQ1014" s="19"/>
      <c r="FR1014" s="19"/>
      <c r="FS1014" s="19"/>
      <c r="FT1014" s="19"/>
      <c r="FU1014" s="19"/>
      <c r="FV1014" s="19"/>
      <c r="FW1014" s="19"/>
      <c r="FX1014" s="19"/>
      <c r="FY1014" s="19"/>
      <c r="FZ1014" s="19"/>
      <c r="GA1014" s="19"/>
      <c r="GB1014" s="19"/>
      <c r="GC1014" s="19"/>
      <c r="GD1014" s="19"/>
      <c r="GE1014" s="19"/>
      <c r="GF1014" s="19"/>
      <c r="GG1014" s="19"/>
      <c r="GH1014" s="19"/>
      <c r="GI1014" s="19"/>
      <c r="GJ1014" s="19"/>
      <c r="GK1014" s="19"/>
    </row>
    <row r="1015" spans="7:193" x14ac:dyDescent="0.2">
      <c r="G1015" s="8"/>
      <c r="H1015" s="8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FF1015" s="20"/>
      <c r="FG1015" s="20"/>
      <c r="FH1015" s="20"/>
      <c r="FI1015" s="20"/>
      <c r="FJ1015" s="20"/>
      <c r="FK1015" s="20"/>
      <c r="FL1015" s="20"/>
      <c r="FM1015" s="20"/>
      <c r="FN1015" s="20"/>
      <c r="FO1015" s="20"/>
      <c r="FP1015" s="20"/>
      <c r="FQ1015" s="20"/>
      <c r="FR1015" s="20"/>
      <c r="FS1015" s="20"/>
      <c r="FT1015" s="20"/>
      <c r="FU1015" s="20"/>
      <c r="FV1015" s="20"/>
      <c r="FW1015" s="20"/>
      <c r="FX1015" s="20"/>
      <c r="FY1015" s="20"/>
      <c r="FZ1015" s="20"/>
      <c r="GA1015" s="20"/>
      <c r="GB1015" s="20"/>
      <c r="GC1015" s="20"/>
      <c r="GD1015" s="20"/>
      <c r="GE1015" s="20"/>
      <c r="GF1015" s="20"/>
      <c r="GG1015" s="20"/>
      <c r="GH1015" s="20"/>
      <c r="GI1015" s="20"/>
      <c r="GJ1015" s="20"/>
      <c r="GK1015" s="20"/>
    </row>
    <row r="1016" spans="7:193" x14ac:dyDescent="0.2">
      <c r="G1016" s="8"/>
      <c r="H1016" s="8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FF1016" s="9"/>
      <c r="FG1016" s="9"/>
      <c r="FH1016" s="9"/>
      <c r="FI1016" s="9"/>
      <c r="FJ1016" s="9"/>
      <c r="FK1016" s="9"/>
      <c r="FL1016" s="9"/>
      <c r="FM1016" s="9"/>
      <c r="FN1016" s="9"/>
      <c r="FO1016" s="9"/>
      <c r="FP1016" s="9"/>
      <c r="FQ1016" s="9"/>
      <c r="FR1016" s="9"/>
      <c r="FS1016" s="9"/>
      <c r="FT1016" s="9"/>
      <c r="FU1016" s="9"/>
      <c r="FV1016" s="9"/>
      <c r="FW1016" s="9"/>
      <c r="FX1016" s="9"/>
      <c r="FY1016" s="9"/>
      <c r="FZ1016" s="9"/>
      <c r="GA1016" s="9"/>
      <c r="GB1016" s="9"/>
      <c r="GC1016" s="9"/>
      <c r="GD1016" s="9"/>
      <c r="GE1016" s="9"/>
      <c r="GF1016" s="9"/>
      <c r="GG1016" s="9"/>
      <c r="GH1016" s="9"/>
      <c r="GI1016" s="9"/>
      <c r="GJ1016" s="9"/>
      <c r="GK1016" s="9"/>
    </row>
    <row r="1017" spans="7:193" x14ac:dyDescent="0.2">
      <c r="G1017" s="8"/>
      <c r="H1017" s="8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FF1017" s="9"/>
      <c r="FG1017" s="9"/>
      <c r="FH1017" s="9"/>
      <c r="FI1017" s="9"/>
      <c r="FJ1017" s="9"/>
      <c r="FK1017" s="9"/>
      <c r="FL1017" s="9"/>
      <c r="FM1017" s="9"/>
      <c r="FN1017" s="9"/>
      <c r="FO1017" s="9"/>
      <c r="FP1017" s="9"/>
      <c r="FQ1017" s="9"/>
      <c r="FR1017" s="9"/>
      <c r="FS1017" s="9"/>
      <c r="FT1017" s="9"/>
      <c r="FU1017" s="9"/>
      <c r="FV1017" s="9"/>
      <c r="FW1017" s="9"/>
      <c r="FX1017" s="9"/>
      <c r="FY1017" s="9"/>
      <c r="FZ1017" s="9"/>
      <c r="GA1017" s="9"/>
      <c r="GB1017" s="9"/>
      <c r="GC1017" s="9"/>
      <c r="GD1017" s="9"/>
      <c r="GE1017" s="9"/>
      <c r="GF1017" s="9"/>
      <c r="GG1017" s="9"/>
      <c r="GH1017" s="9"/>
      <c r="GI1017" s="9"/>
      <c r="GJ1017" s="9"/>
      <c r="GK1017" s="9"/>
    </row>
    <row r="1018" spans="7:193" x14ac:dyDescent="0.2">
      <c r="G1018" s="8"/>
      <c r="H1018" s="8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FF1018" s="19"/>
      <c r="FG1018" s="19"/>
      <c r="FH1018" s="19"/>
      <c r="FI1018" s="19"/>
      <c r="FJ1018" s="19"/>
      <c r="FK1018" s="19"/>
      <c r="FL1018" s="19"/>
      <c r="FM1018" s="19"/>
      <c r="FN1018" s="19"/>
      <c r="FO1018" s="19"/>
      <c r="FP1018" s="19"/>
      <c r="FQ1018" s="19"/>
      <c r="FR1018" s="19"/>
      <c r="FS1018" s="19"/>
      <c r="FT1018" s="19"/>
      <c r="FU1018" s="19"/>
      <c r="FV1018" s="19"/>
      <c r="FW1018" s="19"/>
      <c r="FX1018" s="19"/>
      <c r="FY1018" s="19"/>
      <c r="FZ1018" s="19"/>
      <c r="GA1018" s="19"/>
      <c r="GB1018" s="19"/>
      <c r="GC1018" s="19"/>
      <c r="GD1018" s="19"/>
      <c r="GE1018" s="19"/>
      <c r="GF1018" s="19"/>
      <c r="GG1018" s="19"/>
      <c r="GH1018" s="19"/>
      <c r="GI1018" s="19"/>
      <c r="GJ1018" s="19"/>
      <c r="GK1018" s="19"/>
    </row>
    <row r="1019" spans="7:193" x14ac:dyDescent="0.2">
      <c r="G1019" s="8"/>
      <c r="H1019" s="8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FF1019" s="20"/>
      <c r="FG1019" s="20"/>
      <c r="FH1019" s="20"/>
      <c r="FI1019" s="20"/>
      <c r="FJ1019" s="20"/>
      <c r="FK1019" s="20"/>
      <c r="FL1019" s="20"/>
      <c r="FM1019" s="20"/>
      <c r="FN1019" s="20"/>
      <c r="FO1019" s="20"/>
      <c r="FP1019" s="20"/>
      <c r="FQ1019" s="20"/>
      <c r="FR1019" s="20"/>
      <c r="FS1019" s="20"/>
      <c r="FT1019" s="20"/>
      <c r="FU1019" s="20"/>
      <c r="FV1019" s="20"/>
      <c r="FW1019" s="20"/>
      <c r="FX1019" s="20"/>
      <c r="FY1019" s="20"/>
      <c r="FZ1019" s="20"/>
      <c r="GA1019" s="20"/>
      <c r="GB1019" s="20"/>
      <c r="GC1019" s="20"/>
      <c r="GD1019" s="20"/>
      <c r="GE1019" s="20"/>
      <c r="GF1019" s="20"/>
      <c r="GG1019" s="20"/>
      <c r="GH1019" s="20"/>
      <c r="GI1019" s="20"/>
      <c r="GJ1019" s="20"/>
      <c r="GK1019" s="20"/>
    </row>
    <row r="1020" spans="7:193" x14ac:dyDescent="0.2">
      <c r="G1020" s="8"/>
      <c r="H1020" s="8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FF1020" s="9"/>
      <c r="FG1020" s="9"/>
      <c r="FH1020" s="9"/>
      <c r="FI1020" s="9"/>
      <c r="FJ1020" s="9"/>
      <c r="FK1020" s="9"/>
      <c r="FL1020" s="9"/>
      <c r="FM1020" s="9"/>
      <c r="FN1020" s="9"/>
      <c r="FO1020" s="9"/>
      <c r="FP1020" s="9"/>
      <c r="FQ1020" s="9"/>
      <c r="FR1020" s="9"/>
      <c r="FS1020" s="9"/>
      <c r="FT1020" s="9"/>
      <c r="FU1020" s="9"/>
      <c r="FV1020" s="9"/>
      <c r="FW1020" s="9"/>
      <c r="FX1020" s="9"/>
      <c r="FY1020" s="9"/>
      <c r="FZ1020" s="9"/>
      <c r="GA1020" s="9"/>
      <c r="GB1020" s="9"/>
      <c r="GC1020" s="9"/>
      <c r="GD1020" s="9"/>
      <c r="GE1020" s="9"/>
      <c r="GF1020" s="9"/>
      <c r="GG1020" s="9"/>
      <c r="GH1020" s="9"/>
      <c r="GI1020" s="9"/>
      <c r="GJ1020" s="9"/>
      <c r="GK1020" s="9"/>
    </row>
    <row r="1021" spans="7:193" x14ac:dyDescent="0.2">
      <c r="G1021" s="8"/>
      <c r="H1021" s="8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FF1021" s="9"/>
      <c r="FG1021" s="9"/>
      <c r="FH1021" s="9"/>
      <c r="FI1021" s="9"/>
      <c r="FJ1021" s="9"/>
      <c r="FK1021" s="9"/>
      <c r="FL1021" s="9"/>
      <c r="FM1021" s="9"/>
      <c r="FN1021" s="9"/>
      <c r="FO1021" s="9"/>
      <c r="FP1021" s="9"/>
      <c r="FQ1021" s="9"/>
      <c r="FR1021" s="9"/>
      <c r="FS1021" s="9"/>
      <c r="FT1021" s="9"/>
      <c r="FU1021" s="9"/>
      <c r="FV1021" s="9"/>
      <c r="FW1021" s="9"/>
      <c r="FX1021" s="9"/>
      <c r="FY1021" s="9"/>
      <c r="FZ1021" s="9"/>
      <c r="GA1021" s="9"/>
      <c r="GB1021" s="9"/>
      <c r="GC1021" s="9"/>
      <c r="GD1021" s="9"/>
      <c r="GE1021" s="9"/>
      <c r="GF1021" s="9"/>
      <c r="GG1021" s="9"/>
      <c r="GH1021" s="9"/>
      <c r="GI1021" s="9"/>
      <c r="GJ1021" s="9"/>
      <c r="GK1021" s="9"/>
    </row>
    <row r="1022" spans="7:193" x14ac:dyDescent="0.2">
      <c r="G1022" s="8"/>
      <c r="H1022" s="8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FF1022" s="19"/>
      <c r="FG1022" s="19"/>
      <c r="FH1022" s="19"/>
      <c r="FI1022" s="19"/>
      <c r="FJ1022" s="19"/>
      <c r="FK1022" s="19"/>
      <c r="FL1022" s="19"/>
      <c r="FM1022" s="19"/>
      <c r="FN1022" s="19"/>
      <c r="FO1022" s="19"/>
      <c r="FP1022" s="19"/>
      <c r="FQ1022" s="19"/>
      <c r="FR1022" s="19"/>
      <c r="FS1022" s="19"/>
      <c r="FT1022" s="19"/>
      <c r="FU1022" s="19"/>
      <c r="FV1022" s="19"/>
      <c r="FW1022" s="19"/>
      <c r="FX1022" s="19"/>
      <c r="FY1022" s="19"/>
      <c r="FZ1022" s="19"/>
      <c r="GA1022" s="19"/>
      <c r="GB1022" s="19"/>
      <c r="GC1022" s="19"/>
      <c r="GD1022" s="19"/>
      <c r="GE1022" s="19"/>
      <c r="GF1022" s="19"/>
      <c r="GG1022" s="19"/>
      <c r="GH1022" s="19"/>
      <c r="GI1022" s="19"/>
      <c r="GJ1022" s="19"/>
      <c r="GK1022" s="19"/>
    </row>
    <row r="1023" spans="7:193" x14ac:dyDescent="0.2">
      <c r="G1023" s="8"/>
      <c r="H1023" s="8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FF1023" s="20"/>
      <c r="FG1023" s="20"/>
      <c r="FH1023" s="20"/>
      <c r="FI1023" s="20"/>
      <c r="FJ1023" s="20"/>
      <c r="FK1023" s="20"/>
      <c r="FL1023" s="20"/>
      <c r="FM1023" s="20"/>
      <c r="FN1023" s="20"/>
      <c r="FO1023" s="20"/>
      <c r="FP1023" s="20"/>
      <c r="FQ1023" s="20"/>
      <c r="FR1023" s="20"/>
      <c r="FS1023" s="20"/>
      <c r="FT1023" s="20"/>
      <c r="FU1023" s="20"/>
      <c r="FV1023" s="20"/>
      <c r="FW1023" s="20"/>
      <c r="FX1023" s="20"/>
      <c r="FY1023" s="20"/>
      <c r="FZ1023" s="20"/>
      <c r="GA1023" s="20"/>
      <c r="GB1023" s="20"/>
      <c r="GC1023" s="20"/>
      <c r="GD1023" s="20"/>
      <c r="GE1023" s="20"/>
      <c r="GF1023" s="20"/>
      <c r="GG1023" s="20"/>
      <c r="GH1023" s="20"/>
      <c r="GI1023" s="20"/>
      <c r="GJ1023" s="20"/>
      <c r="GK1023" s="20"/>
    </row>
    <row r="1024" spans="7:193" x14ac:dyDescent="0.2">
      <c r="G1024" s="8"/>
      <c r="H1024" s="8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FF1024" s="9"/>
      <c r="FG1024" s="9"/>
      <c r="FH1024" s="9"/>
      <c r="FI1024" s="9"/>
      <c r="FJ1024" s="9"/>
      <c r="FK1024" s="9"/>
      <c r="FL1024" s="9"/>
      <c r="FM1024" s="9"/>
      <c r="FN1024" s="9"/>
      <c r="FO1024" s="9"/>
      <c r="FP1024" s="9"/>
      <c r="FQ1024" s="9"/>
      <c r="FR1024" s="9"/>
      <c r="FS1024" s="9"/>
      <c r="FT1024" s="9"/>
      <c r="FU1024" s="9"/>
      <c r="FV1024" s="9"/>
      <c r="FW1024" s="9"/>
      <c r="FX1024" s="9"/>
      <c r="FY1024" s="9"/>
      <c r="FZ1024" s="9"/>
      <c r="GA1024" s="9"/>
      <c r="GB1024" s="9"/>
      <c r="GC1024" s="9"/>
      <c r="GD1024" s="9"/>
      <c r="GE1024" s="9"/>
      <c r="GF1024" s="9"/>
      <c r="GG1024" s="9"/>
      <c r="GH1024" s="9"/>
      <c r="GI1024" s="9"/>
      <c r="GJ1024" s="9"/>
      <c r="GK1024" s="9"/>
    </row>
    <row r="1025" spans="7:193" x14ac:dyDescent="0.2">
      <c r="G1025" s="8"/>
      <c r="H1025" s="8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FF1025" s="9"/>
      <c r="FG1025" s="9"/>
      <c r="FH1025" s="9"/>
      <c r="FI1025" s="9"/>
      <c r="FJ1025" s="9"/>
      <c r="FK1025" s="9"/>
      <c r="FL1025" s="9"/>
      <c r="FM1025" s="9"/>
      <c r="FN1025" s="9"/>
      <c r="FO1025" s="9"/>
      <c r="FP1025" s="9"/>
      <c r="FQ1025" s="9"/>
      <c r="FR1025" s="9"/>
      <c r="FS1025" s="9"/>
      <c r="FT1025" s="9"/>
      <c r="FU1025" s="9"/>
      <c r="FV1025" s="9"/>
      <c r="FW1025" s="9"/>
      <c r="FX1025" s="9"/>
      <c r="FY1025" s="9"/>
      <c r="FZ1025" s="9"/>
      <c r="GA1025" s="9"/>
      <c r="GB1025" s="9"/>
      <c r="GC1025" s="9"/>
      <c r="GD1025" s="9"/>
      <c r="GE1025" s="9"/>
      <c r="GF1025" s="9"/>
      <c r="GG1025" s="9"/>
      <c r="GH1025" s="9"/>
      <c r="GI1025" s="9"/>
      <c r="GJ1025" s="9"/>
      <c r="GK1025" s="9"/>
    </row>
    <row r="1026" spans="7:193" x14ac:dyDescent="0.2">
      <c r="G1026" s="8"/>
      <c r="H1026" s="8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FF1026" s="19"/>
      <c r="FG1026" s="19"/>
      <c r="FH1026" s="19"/>
      <c r="FI1026" s="19"/>
      <c r="FJ1026" s="19"/>
      <c r="FK1026" s="19"/>
      <c r="FL1026" s="19"/>
      <c r="FM1026" s="19"/>
      <c r="FN1026" s="19"/>
      <c r="FO1026" s="19"/>
      <c r="FP1026" s="19"/>
      <c r="FQ1026" s="19"/>
      <c r="FR1026" s="19"/>
      <c r="FS1026" s="19"/>
      <c r="FT1026" s="19"/>
      <c r="FU1026" s="19"/>
      <c r="FV1026" s="19"/>
      <c r="FW1026" s="19"/>
      <c r="FX1026" s="19"/>
      <c r="FY1026" s="19"/>
      <c r="FZ1026" s="19"/>
      <c r="GA1026" s="19"/>
      <c r="GB1026" s="19"/>
      <c r="GC1026" s="19"/>
      <c r="GD1026" s="19"/>
      <c r="GE1026" s="19"/>
      <c r="GF1026" s="19"/>
      <c r="GG1026" s="19"/>
      <c r="GH1026" s="19"/>
      <c r="GI1026" s="19"/>
      <c r="GJ1026" s="19"/>
      <c r="GK1026" s="19"/>
    </row>
    <row r="1027" spans="7:193" x14ac:dyDescent="0.2">
      <c r="G1027" s="8"/>
      <c r="H1027" s="8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FF1027" s="20"/>
      <c r="FG1027" s="20"/>
      <c r="FH1027" s="20"/>
      <c r="FI1027" s="20"/>
      <c r="FJ1027" s="20"/>
      <c r="FK1027" s="20"/>
      <c r="FL1027" s="20"/>
      <c r="FM1027" s="20"/>
      <c r="FN1027" s="20"/>
      <c r="FO1027" s="20"/>
      <c r="FP1027" s="20"/>
      <c r="FQ1027" s="20"/>
      <c r="FR1027" s="20"/>
      <c r="FS1027" s="20"/>
      <c r="FT1027" s="20"/>
      <c r="FU1027" s="20"/>
      <c r="FV1027" s="20"/>
      <c r="FW1027" s="20"/>
      <c r="FX1027" s="20"/>
      <c r="FY1027" s="20"/>
      <c r="FZ1027" s="20"/>
      <c r="GA1027" s="20"/>
      <c r="GB1027" s="20"/>
      <c r="GC1027" s="20"/>
      <c r="GD1027" s="20"/>
      <c r="GE1027" s="20"/>
      <c r="GF1027" s="20"/>
      <c r="GG1027" s="20"/>
      <c r="GH1027" s="20"/>
      <c r="GI1027" s="20"/>
      <c r="GJ1027" s="20"/>
      <c r="GK1027" s="20"/>
    </row>
    <row r="1028" spans="7:193" x14ac:dyDescent="0.2">
      <c r="G1028" s="8"/>
      <c r="H1028" s="8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FF1028" s="9"/>
      <c r="FG1028" s="9"/>
      <c r="FH1028" s="9"/>
      <c r="FI1028" s="9"/>
      <c r="FJ1028" s="9"/>
      <c r="FK1028" s="9"/>
      <c r="FL1028" s="9"/>
      <c r="FM1028" s="9"/>
      <c r="FN1028" s="9"/>
      <c r="FO1028" s="9"/>
      <c r="FP1028" s="9"/>
      <c r="FQ1028" s="9"/>
      <c r="FR1028" s="9"/>
      <c r="FS1028" s="9"/>
      <c r="FT1028" s="9"/>
      <c r="FU1028" s="9"/>
      <c r="FV1028" s="9"/>
      <c r="FW1028" s="9"/>
      <c r="FX1028" s="9"/>
      <c r="FY1028" s="9"/>
      <c r="FZ1028" s="9"/>
      <c r="GA1028" s="9"/>
      <c r="GB1028" s="9"/>
      <c r="GC1028" s="9"/>
      <c r="GD1028" s="9"/>
      <c r="GE1028" s="9"/>
      <c r="GF1028" s="9"/>
      <c r="GG1028" s="9"/>
      <c r="GH1028" s="9"/>
      <c r="GI1028" s="9"/>
      <c r="GJ1028" s="9"/>
      <c r="GK1028" s="9"/>
    </row>
    <row r="1029" spans="7:193" x14ac:dyDescent="0.2">
      <c r="G1029" s="8"/>
      <c r="H1029" s="8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FF1029" s="9"/>
      <c r="FG1029" s="9"/>
      <c r="FH1029" s="9"/>
      <c r="FI1029" s="9"/>
      <c r="FJ1029" s="9"/>
      <c r="FK1029" s="9"/>
      <c r="FL1029" s="9"/>
      <c r="FM1029" s="9"/>
      <c r="FN1029" s="9"/>
      <c r="FO1029" s="9"/>
      <c r="FP1029" s="9"/>
      <c r="FQ1029" s="9"/>
      <c r="FR1029" s="9"/>
      <c r="FS1029" s="9"/>
      <c r="FT1029" s="9"/>
      <c r="FU1029" s="9"/>
      <c r="FV1029" s="9"/>
      <c r="FW1029" s="9"/>
      <c r="FX1029" s="9"/>
      <c r="FY1029" s="9"/>
      <c r="FZ1029" s="9"/>
      <c r="GA1029" s="9"/>
      <c r="GB1029" s="9"/>
      <c r="GC1029" s="9"/>
      <c r="GD1029" s="9"/>
      <c r="GE1029" s="9"/>
      <c r="GF1029" s="9"/>
      <c r="GG1029" s="9"/>
      <c r="GH1029" s="9"/>
      <c r="GI1029" s="9"/>
      <c r="GJ1029" s="9"/>
      <c r="GK1029" s="9"/>
    </row>
    <row r="1030" spans="7:193" x14ac:dyDescent="0.2">
      <c r="G1030" s="8"/>
      <c r="H1030" s="8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FF1030" s="19"/>
      <c r="FG1030" s="19"/>
      <c r="FH1030" s="19"/>
      <c r="FI1030" s="19"/>
      <c r="FJ1030" s="19"/>
      <c r="FK1030" s="19"/>
      <c r="FL1030" s="19"/>
      <c r="FM1030" s="19"/>
      <c r="FN1030" s="19"/>
      <c r="FO1030" s="19"/>
      <c r="FP1030" s="19"/>
      <c r="FQ1030" s="19"/>
      <c r="FR1030" s="19"/>
      <c r="FS1030" s="19"/>
      <c r="FT1030" s="19"/>
      <c r="FU1030" s="19"/>
      <c r="FV1030" s="19"/>
      <c r="FW1030" s="19"/>
      <c r="FX1030" s="19"/>
      <c r="FY1030" s="19"/>
      <c r="FZ1030" s="19"/>
      <c r="GA1030" s="19"/>
      <c r="GB1030" s="19"/>
      <c r="GC1030" s="19"/>
      <c r="GD1030" s="19"/>
      <c r="GE1030" s="19"/>
      <c r="GF1030" s="19"/>
      <c r="GG1030" s="19"/>
      <c r="GH1030" s="19"/>
      <c r="GI1030" s="19"/>
      <c r="GJ1030" s="19"/>
      <c r="GK1030" s="19"/>
    </row>
    <row r="1031" spans="7:193" x14ac:dyDescent="0.2">
      <c r="G1031" s="8"/>
      <c r="H1031" s="8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FF1031" s="20"/>
      <c r="FG1031" s="20"/>
      <c r="FH1031" s="20"/>
      <c r="FI1031" s="20"/>
      <c r="FJ1031" s="20"/>
      <c r="FK1031" s="20"/>
      <c r="FL1031" s="20"/>
      <c r="FM1031" s="20"/>
      <c r="FN1031" s="20"/>
      <c r="FO1031" s="20"/>
      <c r="FP1031" s="20"/>
      <c r="FQ1031" s="20"/>
      <c r="FR1031" s="20"/>
      <c r="FS1031" s="20"/>
      <c r="FT1031" s="20"/>
      <c r="FU1031" s="20"/>
      <c r="FV1031" s="20"/>
      <c r="FW1031" s="20"/>
      <c r="FX1031" s="20"/>
      <c r="FY1031" s="20"/>
      <c r="FZ1031" s="20"/>
      <c r="GA1031" s="20"/>
      <c r="GB1031" s="20"/>
      <c r="GC1031" s="20"/>
      <c r="GD1031" s="20"/>
      <c r="GE1031" s="20"/>
      <c r="GF1031" s="20"/>
      <c r="GG1031" s="20"/>
      <c r="GH1031" s="20"/>
      <c r="GI1031" s="20"/>
      <c r="GJ1031" s="20"/>
      <c r="GK1031" s="20"/>
    </row>
    <row r="1032" spans="7:193" x14ac:dyDescent="0.2">
      <c r="G1032" s="8"/>
      <c r="H1032" s="8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FF1032" s="9"/>
      <c r="FG1032" s="9"/>
      <c r="FH1032" s="9"/>
      <c r="FI1032" s="9"/>
      <c r="FJ1032" s="9"/>
      <c r="FK1032" s="9"/>
      <c r="FL1032" s="9"/>
      <c r="FM1032" s="9"/>
      <c r="FN1032" s="9"/>
      <c r="FO1032" s="9"/>
      <c r="FP1032" s="9"/>
      <c r="FQ1032" s="9"/>
      <c r="FR1032" s="9"/>
      <c r="FS1032" s="9"/>
      <c r="FT1032" s="9"/>
      <c r="FU1032" s="9"/>
      <c r="FV1032" s="9"/>
      <c r="FW1032" s="9"/>
      <c r="FX1032" s="9"/>
      <c r="FY1032" s="9"/>
      <c r="FZ1032" s="9"/>
      <c r="GA1032" s="9"/>
      <c r="GB1032" s="9"/>
      <c r="GC1032" s="9"/>
      <c r="GD1032" s="9"/>
      <c r="GE1032" s="9"/>
      <c r="GF1032" s="9"/>
      <c r="GG1032" s="9"/>
      <c r="GH1032" s="9"/>
      <c r="GI1032" s="9"/>
      <c r="GJ1032" s="9"/>
      <c r="GK1032" s="9"/>
    </row>
    <row r="1033" spans="7:193" x14ac:dyDescent="0.2">
      <c r="G1033" s="8"/>
      <c r="H1033" s="8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FF1033" s="9"/>
      <c r="FG1033" s="9"/>
      <c r="FH1033" s="9"/>
      <c r="FI1033" s="9"/>
      <c r="FJ1033" s="9"/>
      <c r="FK1033" s="9"/>
      <c r="FL1033" s="9"/>
      <c r="FM1033" s="9"/>
      <c r="FN1033" s="9"/>
      <c r="FO1033" s="9"/>
      <c r="FP1033" s="9"/>
      <c r="FQ1033" s="9"/>
      <c r="FR1033" s="9"/>
      <c r="FS1033" s="9"/>
      <c r="FT1033" s="9"/>
      <c r="FU1033" s="9"/>
      <c r="FV1033" s="9"/>
      <c r="FW1033" s="9"/>
      <c r="FX1033" s="9"/>
      <c r="FY1033" s="9"/>
      <c r="FZ1033" s="9"/>
      <c r="GA1033" s="9"/>
      <c r="GB1033" s="9"/>
      <c r="GC1033" s="9"/>
      <c r="GD1033" s="9"/>
      <c r="GE1033" s="9"/>
      <c r="GF1033" s="9"/>
      <c r="GG1033" s="9"/>
      <c r="GH1033" s="9"/>
      <c r="GI1033" s="9"/>
      <c r="GJ1033" s="9"/>
      <c r="GK1033" s="9"/>
    </row>
    <row r="1034" spans="7:193" x14ac:dyDescent="0.2">
      <c r="G1034" s="8"/>
      <c r="H1034" s="8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FF1034" s="19"/>
      <c r="FG1034" s="19"/>
      <c r="FH1034" s="19"/>
      <c r="FI1034" s="19"/>
      <c r="FJ1034" s="19"/>
      <c r="FK1034" s="19"/>
      <c r="FL1034" s="19"/>
      <c r="FM1034" s="19"/>
      <c r="FN1034" s="19"/>
      <c r="FO1034" s="19"/>
      <c r="FP1034" s="19"/>
      <c r="FQ1034" s="19"/>
      <c r="FR1034" s="19"/>
      <c r="FS1034" s="19"/>
      <c r="FT1034" s="19"/>
      <c r="FU1034" s="19"/>
      <c r="FV1034" s="19"/>
      <c r="FW1034" s="19"/>
      <c r="FX1034" s="19"/>
      <c r="FY1034" s="19"/>
      <c r="FZ1034" s="19"/>
      <c r="GA1034" s="19"/>
      <c r="GB1034" s="19"/>
      <c r="GC1034" s="19"/>
      <c r="GD1034" s="19"/>
      <c r="GE1034" s="19"/>
      <c r="GF1034" s="19"/>
      <c r="GG1034" s="19"/>
      <c r="GH1034" s="19"/>
      <c r="GI1034" s="19"/>
      <c r="GJ1034" s="19"/>
      <c r="GK1034" s="19"/>
    </row>
    <row r="1035" spans="7:193" x14ac:dyDescent="0.2">
      <c r="G1035" s="8"/>
      <c r="H1035" s="8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FF1035" s="20"/>
      <c r="FG1035" s="20"/>
      <c r="FH1035" s="20"/>
      <c r="FI1035" s="20"/>
      <c r="FJ1035" s="20"/>
      <c r="FK1035" s="20"/>
      <c r="FL1035" s="20"/>
      <c r="FM1035" s="20"/>
      <c r="FN1035" s="20"/>
      <c r="FO1035" s="20"/>
      <c r="FP1035" s="20"/>
      <c r="FQ1035" s="20"/>
      <c r="FR1035" s="20"/>
      <c r="FS1035" s="20"/>
      <c r="FT1035" s="20"/>
      <c r="FU1035" s="20"/>
      <c r="FV1035" s="20"/>
      <c r="FW1035" s="20"/>
      <c r="FX1035" s="20"/>
      <c r="FY1035" s="20"/>
      <c r="FZ1035" s="20"/>
      <c r="GA1035" s="20"/>
      <c r="GB1035" s="20"/>
      <c r="GC1035" s="20"/>
      <c r="GD1035" s="20"/>
      <c r="GE1035" s="20"/>
      <c r="GF1035" s="20"/>
      <c r="GG1035" s="20"/>
      <c r="GH1035" s="20"/>
      <c r="GI1035" s="20"/>
      <c r="GJ1035" s="20"/>
      <c r="GK1035" s="20"/>
    </row>
    <row r="1036" spans="7:193" x14ac:dyDescent="0.2">
      <c r="G1036" s="8"/>
      <c r="H1036" s="8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FF1036" s="9"/>
      <c r="FG1036" s="9"/>
      <c r="FH1036" s="9"/>
      <c r="FI1036" s="9"/>
      <c r="FJ1036" s="9"/>
      <c r="FK1036" s="9"/>
      <c r="FL1036" s="9"/>
      <c r="FM1036" s="9"/>
      <c r="FN1036" s="9"/>
      <c r="FO1036" s="9"/>
      <c r="FP1036" s="9"/>
      <c r="FQ1036" s="9"/>
      <c r="FR1036" s="9"/>
      <c r="FS1036" s="9"/>
      <c r="FT1036" s="9"/>
      <c r="FU1036" s="9"/>
      <c r="FV1036" s="9"/>
      <c r="FW1036" s="9"/>
      <c r="FX1036" s="9"/>
      <c r="FY1036" s="9"/>
      <c r="FZ1036" s="9"/>
      <c r="GA1036" s="9"/>
      <c r="GB1036" s="9"/>
      <c r="GC1036" s="9"/>
      <c r="GD1036" s="9"/>
      <c r="GE1036" s="9"/>
      <c r="GF1036" s="9"/>
      <c r="GG1036" s="9"/>
      <c r="GH1036" s="9"/>
      <c r="GI1036" s="9"/>
      <c r="GJ1036" s="9"/>
      <c r="GK1036" s="9"/>
    </row>
    <row r="1037" spans="7:193" x14ac:dyDescent="0.2">
      <c r="G1037" s="8"/>
      <c r="H1037" s="8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FF1037" s="9"/>
      <c r="FG1037" s="9"/>
      <c r="FH1037" s="9"/>
      <c r="FI1037" s="9"/>
      <c r="FJ1037" s="9"/>
      <c r="FK1037" s="9"/>
      <c r="FL1037" s="9"/>
      <c r="FM1037" s="9"/>
      <c r="FN1037" s="9"/>
      <c r="FO1037" s="9"/>
      <c r="FP1037" s="9"/>
      <c r="FQ1037" s="9"/>
      <c r="FR1037" s="9"/>
      <c r="FS1037" s="9"/>
      <c r="FT1037" s="9"/>
      <c r="FU1037" s="9"/>
      <c r="FV1037" s="9"/>
      <c r="FW1037" s="9"/>
      <c r="FX1037" s="9"/>
      <c r="FY1037" s="9"/>
      <c r="FZ1037" s="9"/>
      <c r="GA1037" s="9"/>
      <c r="GB1037" s="9"/>
      <c r="GC1037" s="9"/>
      <c r="GD1037" s="9"/>
      <c r="GE1037" s="9"/>
      <c r="GF1037" s="9"/>
      <c r="GG1037" s="9"/>
      <c r="GH1037" s="9"/>
      <c r="GI1037" s="9"/>
      <c r="GJ1037" s="9"/>
      <c r="GK1037" s="9"/>
    </row>
    <row r="1038" spans="7:193" x14ac:dyDescent="0.2">
      <c r="G1038" s="8"/>
      <c r="H1038" s="8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FF1038" s="19"/>
      <c r="FG1038" s="19"/>
      <c r="FH1038" s="19"/>
      <c r="FI1038" s="19"/>
      <c r="FJ1038" s="19"/>
      <c r="FK1038" s="19"/>
      <c r="FL1038" s="19"/>
      <c r="FM1038" s="19"/>
      <c r="FN1038" s="19"/>
      <c r="FO1038" s="19"/>
      <c r="FP1038" s="19"/>
      <c r="FQ1038" s="19"/>
      <c r="FR1038" s="19"/>
      <c r="FS1038" s="19"/>
      <c r="FT1038" s="19"/>
      <c r="FU1038" s="19"/>
      <c r="FV1038" s="19"/>
      <c r="FW1038" s="19"/>
      <c r="FX1038" s="19"/>
      <c r="FY1038" s="19"/>
      <c r="FZ1038" s="19"/>
      <c r="GA1038" s="19"/>
      <c r="GB1038" s="19"/>
      <c r="GC1038" s="19"/>
      <c r="GD1038" s="19"/>
      <c r="GE1038" s="19"/>
      <c r="GF1038" s="19"/>
      <c r="GG1038" s="19"/>
      <c r="GH1038" s="19"/>
      <c r="GI1038" s="19"/>
      <c r="GJ1038" s="19"/>
      <c r="GK1038" s="19"/>
    </row>
    <row r="1039" spans="7:193" x14ac:dyDescent="0.2">
      <c r="G1039" s="8"/>
      <c r="H1039" s="8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FF1039" s="20"/>
      <c r="FG1039" s="20"/>
      <c r="FH1039" s="20"/>
      <c r="FI1039" s="20"/>
      <c r="FJ1039" s="20"/>
      <c r="FK1039" s="20"/>
      <c r="FL1039" s="20"/>
      <c r="FM1039" s="20"/>
      <c r="FN1039" s="20"/>
      <c r="FO1039" s="20"/>
      <c r="FP1039" s="20"/>
      <c r="FQ1039" s="20"/>
      <c r="FR1039" s="20"/>
      <c r="FS1039" s="20"/>
      <c r="FT1039" s="20"/>
      <c r="FU1039" s="20"/>
      <c r="FV1039" s="20"/>
      <c r="FW1039" s="20"/>
      <c r="FX1039" s="20"/>
      <c r="FY1039" s="20"/>
      <c r="FZ1039" s="20"/>
      <c r="GA1039" s="20"/>
      <c r="GB1039" s="20"/>
      <c r="GC1039" s="20"/>
      <c r="GD1039" s="20"/>
      <c r="GE1039" s="20"/>
      <c r="GF1039" s="20"/>
      <c r="GG1039" s="20"/>
      <c r="GH1039" s="20"/>
      <c r="GI1039" s="20"/>
      <c r="GJ1039" s="20"/>
      <c r="GK1039" s="20"/>
    </row>
    <row r="1040" spans="7:193" x14ac:dyDescent="0.2">
      <c r="G1040" s="8"/>
      <c r="H1040" s="8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FF1040" s="9"/>
      <c r="FG1040" s="9"/>
      <c r="FH1040" s="9"/>
      <c r="FI1040" s="9"/>
      <c r="FJ1040" s="9"/>
      <c r="FK1040" s="9"/>
      <c r="FL1040" s="9"/>
      <c r="FM1040" s="9"/>
      <c r="FN1040" s="9"/>
      <c r="FO1040" s="9"/>
      <c r="FP1040" s="9"/>
      <c r="FQ1040" s="9"/>
      <c r="FR1040" s="9"/>
      <c r="FS1040" s="9"/>
      <c r="FT1040" s="9"/>
      <c r="FU1040" s="9"/>
      <c r="FV1040" s="9"/>
      <c r="FW1040" s="9"/>
      <c r="FX1040" s="9"/>
      <c r="FY1040" s="9"/>
      <c r="FZ1040" s="9"/>
      <c r="GA1040" s="9"/>
      <c r="GB1040" s="9"/>
      <c r="GC1040" s="9"/>
      <c r="GD1040" s="9"/>
      <c r="GE1040" s="9"/>
      <c r="GF1040" s="9"/>
      <c r="GG1040" s="9"/>
      <c r="GH1040" s="9"/>
      <c r="GI1040" s="9"/>
      <c r="GJ1040" s="9"/>
      <c r="GK1040" s="9"/>
    </row>
    <row r="1041" spans="7:193" x14ac:dyDescent="0.2">
      <c r="G1041" s="8"/>
      <c r="H1041" s="8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FF1041" s="9"/>
      <c r="FG1041" s="9"/>
      <c r="FH1041" s="9"/>
      <c r="FI1041" s="9"/>
      <c r="FJ1041" s="9"/>
      <c r="FK1041" s="9"/>
      <c r="FL1041" s="9"/>
      <c r="FM1041" s="9"/>
      <c r="FN1041" s="9"/>
      <c r="FO1041" s="9"/>
      <c r="FP1041" s="9"/>
      <c r="FQ1041" s="9"/>
      <c r="FR1041" s="9"/>
      <c r="FS1041" s="9"/>
      <c r="FT1041" s="9"/>
      <c r="FU1041" s="9"/>
      <c r="FV1041" s="9"/>
      <c r="FW1041" s="9"/>
      <c r="FX1041" s="9"/>
      <c r="FY1041" s="9"/>
      <c r="FZ1041" s="9"/>
      <c r="GA1041" s="9"/>
      <c r="GB1041" s="9"/>
      <c r="GC1041" s="9"/>
      <c r="GD1041" s="9"/>
      <c r="GE1041" s="9"/>
      <c r="GF1041" s="9"/>
      <c r="GG1041" s="9"/>
      <c r="GH1041" s="9"/>
      <c r="GI1041" s="9"/>
      <c r="GJ1041" s="9"/>
      <c r="GK1041" s="9"/>
    </row>
    <row r="1042" spans="7:193" x14ac:dyDescent="0.2">
      <c r="G1042" s="8"/>
      <c r="H1042" s="8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FF1042" s="19"/>
      <c r="FG1042" s="19"/>
      <c r="FH1042" s="19"/>
      <c r="FI1042" s="19"/>
      <c r="FJ1042" s="19"/>
      <c r="FK1042" s="19"/>
      <c r="FL1042" s="19"/>
      <c r="FM1042" s="19"/>
      <c r="FN1042" s="19"/>
      <c r="FO1042" s="19"/>
      <c r="FP1042" s="19"/>
      <c r="FQ1042" s="19"/>
      <c r="FR1042" s="19"/>
      <c r="FS1042" s="19"/>
      <c r="FT1042" s="19"/>
      <c r="FU1042" s="19"/>
      <c r="FV1042" s="19"/>
      <c r="FW1042" s="19"/>
      <c r="FX1042" s="19"/>
      <c r="FY1042" s="19"/>
      <c r="FZ1042" s="19"/>
      <c r="GA1042" s="19"/>
      <c r="GB1042" s="19"/>
      <c r="GC1042" s="19"/>
      <c r="GD1042" s="19"/>
      <c r="GE1042" s="19"/>
      <c r="GF1042" s="19"/>
      <c r="GG1042" s="19"/>
      <c r="GH1042" s="19"/>
      <c r="GI1042" s="19"/>
      <c r="GJ1042" s="19"/>
      <c r="GK1042" s="19"/>
    </row>
    <row r="1043" spans="7:193" x14ac:dyDescent="0.2">
      <c r="G1043" s="8"/>
      <c r="H1043" s="8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FF1043" s="20"/>
      <c r="FG1043" s="20"/>
      <c r="FH1043" s="20"/>
      <c r="FI1043" s="20"/>
      <c r="FJ1043" s="20"/>
      <c r="FK1043" s="20"/>
      <c r="FL1043" s="20"/>
      <c r="FM1043" s="20"/>
      <c r="FN1043" s="20"/>
      <c r="FO1043" s="20"/>
      <c r="FP1043" s="20"/>
      <c r="FQ1043" s="20"/>
      <c r="FR1043" s="20"/>
      <c r="FS1043" s="20"/>
      <c r="FT1043" s="20"/>
      <c r="FU1043" s="20"/>
      <c r="FV1043" s="20"/>
      <c r="FW1043" s="20"/>
      <c r="FX1043" s="20"/>
      <c r="FY1043" s="20"/>
      <c r="FZ1043" s="20"/>
      <c r="GA1043" s="20"/>
      <c r="GB1043" s="20"/>
      <c r="GC1043" s="20"/>
      <c r="GD1043" s="20"/>
      <c r="GE1043" s="20"/>
      <c r="GF1043" s="20"/>
      <c r="GG1043" s="20"/>
      <c r="GH1043" s="20"/>
      <c r="GI1043" s="20"/>
      <c r="GJ1043" s="20"/>
      <c r="GK1043" s="20"/>
    </row>
    <row r="1044" spans="7:193" x14ac:dyDescent="0.2">
      <c r="G1044" s="8"/>
      <c r="H1044" s="8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FF1044" s="9"/>
      <c r="FG1044" s="9"/>
      <c r="FH1044" s="9"/>
      <c r="FI1044" s="9"/>
      <c r="FJ1044" s="9"/>
      <c r="FK1044" s="9"/>
      <c r="FL1044" s="9"/>
      <c r="FM1044" s="9"/>
      <c r="FN1044" s="9"/>
      <c r="FO1044" s="9"/>
      <c r="FP1044" s="9"/>
      <c r="FQ1044" s="9"/>
      <c r="FR1044" s="9"/>
      <c r="FS1044" s="9"/>
      <c r="FT1044" s="9"/>
      <c r="FU1044" s="9"/>
      <c r="FV1044" s="9"/>
      <c r="FW1044" s="9"/>
      <c r="FX1044" s="9"/>
      <c r="FY1044" s="9"/>
      <c r="FZ1044" s="9"/>
      <c r="GA1044" s="9"/>
      <c r="GB1044" s="9"/>
      <c r="GC1044" s="9"/>
      <c r="GD1044" s="9"/>
      <c r="GE1044" s="9"/>
      <c r="GF1044" s="9"/>
      <c r="GG1044" s="9"/>
      <c r="GH1044" s="9"/>
      <c r="GI1044" s="9"/>
      <c r="GJ1044" s="9"/>
      <c r="GK1044" s="9"/>
    </row>
    <row r="1045" spans="7:193" x14ac:dyDescent="0.2">
      <c r="G1045" s="8"/>
      <c r="H1045" s="8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FF1045" s="9"/>
      <c r="FG1045" s="9"/>
      <c r="FH1045" s="9"/>
      <c r="FI1045" s="9"/>
      <c r="FJ1045" s="9"/>
      <c r="FK1045" s="9"/>
      <c r="FL1045" s="9"/>
      <c r="FM1045" s="9"/>
      <c r="FN1045" s="9"/>
      <c r="FO1045" s="9"/>
      <c r="FP1045" s="9"/>
      <c r="FQ1045" s="9"/>
      <c r="FR1045" s="9"/>
      <c r="FS1045" s="9"/>
      <c r="FT1045" s="9"/>
      <c r="FU1045" s="9"/>
      <c r="FV1045" s="9"/>
      <c r="FW1045" s="9"/>
      <c r="FX1045" s="9"/>
      <c r="FY1045" s="9"/>
      <c r="FZ1045" s="9"/>
      <c r="GA1045" s="9"/>
      <c r="GB1045" s="9"/>
      <c r="GC1045" s="9"/>
      <c r="GD1045" s="9"/>
      <c r="GE1045" s="9"/>
      <c r="GF1045" s="9"/>
      <c r="GG1045" s="9"/>
      <c r="GH1045" s="9"/>
      <c r="GI1045" s="9"/>
      <c r="GJ1045" s="9"/>
      <c r="GK1045" s="9"/>
    </row>
    <row r="1046" spans="7:193" x14ac:dyDescent="0.2">
      <c r="G1046" s="8"/>
      <c r="H1046" s="8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FF1046" s="19"/>
      <c r="FG1046" s="19"/>
      <c r="FH1046" s="19"/>
      <c r="FI1046" s="19"/>
      <c r="FJ1046" s="19"/>
      <c r="FK1046" s="19"/>
      <c r="FL1046" s="19"/>
      <c r="FM1046" s="19"/>
      <c r="FN1046" s="19"/>
      <c r="FO1046" s="19"/>
      <c r="FP1046" s="19"/>
      <c r="FQ1046" s="19"/>
      <c r="FR1046" s="19"/>
      <c r="FS1046" s="19"/>
      <c r="FT1046" s="19"/>
      <c r="FU1046" s="19"/>
      <c r="FV1046" s="19"/>
      <c r="FW1046" s="19"/>
      <c r="FX1046" s="19"/>
      <c r="FY1046" s="19"/>
      <c r="FZ1046" s="19"/>
      <c r="GA1046" s="19"/>
      <c r="GB1046" s="19"/>
      <c r="GC1046" s="19"/>
      <c r="GD1046" s="19"/>
      <c r="GE1046" s="19"/>
      <c r="GF1046" s="19"/>
      <c r="GG1046" s="19"/>
      <c r="GH1046" s="19"/>
      <c r="GI1046" s="19"/>
      <c r="GJ1046" s="19"/>
      <c r="GK1046" s="19"/>
    </row>
    <row r="1047" spans="7:193" x14ac:dyDescent="0.2">
      <c r="G1047" s="8"/>
      <c r="H1047" s="8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FF1047" s="20"/>
      <c r="FG1047" s="20"/>
      <c r="FH1047" s="20"/>
      <c r="FI1047" s="20"/>
      <c r="FJ1047" s="20"/>
      <c r="FK1047" s="20"/>
      <c r="FL1047" s="20"/>
      <c r="FM1047" s="20"/>
      <c r="FN1047" s="20"/>
      <c r="FO1047" s="20"/>
      <c r="FP1047" s="20"/>
      <c r="FQ1047" s="20"/>
      <c r="FR1047" s="20"/>
      <c r="FS1047" s="20"/>
      <c r="FT1047" s="20"/>
      <c r="FU1047" s="20"/>
      <c r="FV1047" s="20"/>
      <c r="FW1047" s="20"/>
      <c r="FX1047" s="20"/>
      <c r="FY1047" s="20"/>
      <c r="FZ1047" s="20"/>
      <c r="GA1047" s="20"/>
      <c r="GB1047" s="20"/>
      <c r="GC1047" s="20"/>
      <c r="GD1047" s="20"/>
      <c r="GE1047" s="20"/>
      <c r="GF1047" s="20"/>
      <c r="GG1047" s="20"/>
      <c r="GH1047" s="20"/>
      <c r="GI1047" s="20"/>
      <c r="GJ1047" s="20"/>
      <c r="GK1047" s="20"/>
    </row>
    <row r="1048" spans="7:193" x14ac:dyDescent="0.2">
      <c r="G1048" s="8"/>
      <c r="H1048" s="8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FF1048" s="9"/>
      <c r="FG1048" s="9"/>
      <c r="FH1048" s="9"/>
      <c r="FI1048" s="9"/>
      <c r="FJ1048" s="9"/>
      <c r="FK1048" s="9"/>
      <c r="FL1048" s="9"/>
      <c r="FM1048" s="9"/>
      <c r="FN1048" s="9"/>
      <c r="FO1048" s="9"/>
      <c r="FP1048" s="9"/>
      <c r="FQ1048" s="9"/>
      <c r="FR1048" s="9"/>
      <c r="FS1048" s="9"/>
      <c r="FT1048" s="9"/>
      <c r="FU1048" s="9"/>
      <c r="FV1048" s="9"/>
      <c r="FW1048" s="9"/>
      <c r="FX1048" s="9"/>
      <c r="FY1048" s="9"/>
      <c r="FZ1048" s="9"/>
      <c r="GA1048" s="9"/>
      <c r="GB1048" s="9"/>
      <c r="GC1048" s="9"/>
      <c r="GD1048" s="9"/>
      <c r="GE1048" s="9"/>
      <c r="GF1048" s="9"/>
      <c r="GG1048" s="9"/>
      <c r="GH1048" s="9"/>
      <c r="GI1048" s="9"/>
      <c r="GJ1048" s="9"/>
      <c r="GK1048" s="9"/>
    </row>
    <row r="1049" spans="7:193" x14ac:dyDescent="0.2">
      <c r="G1049" s="8"/>
      <c r="H1049" s="8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FF1049" s="9"/>
      <c r="FG1049" s="9"/>
      <c r="FH1049" s="9"/>
      <c r="FI1049" s="9"/>
      <c r="FJ1049" s="9"/>
      <c r="FK1049" s="9"/>
      <c r="FL1049" s="9"/>
      <c r="FM1049" s="9"/>
      <c r="FN1049" s="9"/>
      <c r="FO1049" s="9"/>
      <c r="FP1049" s="9"/>
      <c r="FQ1049" s="9"/>
      <c r="FR1049" s="9"/>
      <c r="FS1049" s="9"/>
      <c r="FT1049" s="9"/>
      <c r="FU1049" s="9"/>
      <c r="FV1049" s="9"/>
      <c r="FW1049" s="9"/>
      <c r="FX1049" s="9"/>
      <c r="FY1049" s="9"/>
      <c r="FZ1049" s="9"/>
      <c r="GA1049" s="9"/>
      <c r="GB1049" s="9"/>
      <c r="GC1049" s="9"/>
      <c r="GD1049" s="9"/>
      <c r="GE1049" s="9"/>
      <c r="GF1049" s="9"/>
      <c r="GG1049" s="9"/>
      <c r="GH1049" s="9"/>
      <c r="GI1049" s="9"/>
      <c r="GJ1049" s="9"/>
      <c r="GK1049" s="9"/>
    </row>
    <row r="1050" spans="7:193" x14ac:dyDescent="0.2">
      <c r="G1050" s="8"/>
      <c r="H1050" s="8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FF1050" s="19"/>
      <c r="FG1050" s="19"/>
      <c r="FH1050" s="19"/>
      <c r="FI1050" s="19"/>
      <c r="FJ1050" s="19"/>
      <c r="FK1050" s="19"/>
      <c r="FL1050" s="19"/>
      <c r="FM1050" s="19"/>
      <c r="FN1050" s="19"/>
      <c r="FO1050" s="19"/>
      <c r="FP1050" s="19"/>
      <c r="FQ1050" s="19"/>
      <c r="FR1050" s="19"/>
      <c r="FS1050" s="19"/>
      <c r="FT1050" s="19"/>
      <c r="FU1050" s="19"/>
      <c r="FV1050" s="19"/>
      <c r="FW1050" s="19"/>
      <c r="FX1050" s="19"/>
      <c r="FY1050" s="19"/>
      <c r="FZ1050" s="19"/>
      <c r="GA1050" s="19"/>
      <c r="GB1050" s="19"/>
      <c r="GC1050" s="19"/>
      <c r="GD1050" s="19"/>
      <c r="GE1050" s="19"/>
      <c r="GF1050" s="19"/>
      <c r="GG1050" s="19"/>
      <c r="GH1050" s="19"/>
      <c r="GI1050" s="19"/>
      <c r="GJ1050" s="19"/>
      <c r="GK1050" s="19"/>
    </row>
    <row r="1051" spans="7:193" x14ac:dyDescent="0.2">
      <c r="G1051" s="8"/>
      <c r="H1051" s="8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FF1051" s="20"/>
      <c r="FG1051" s="20"/>
      <c r="FH1051" s="20"/>
      <c r="FI1051" s="20"/>
      <c r="FJ1051" s="20"/>
      <c r="FK1051" s="20"/>
      <c r="FL1051" s="20"/>
      <c r="FM1051" s="20"/>
      <c r="FN1051" s="20"/>
      <c r="FO1051" s="20"/>
      <c r="FP1051" s="20"/>
      <c r="FQ1051" s="20"/>
      <c r="FR1051" s="20"/>
      <c r="FS1051" s="20"/>
      <c r="FT1051" s="20"/>
      <c r="FU1051" s="20"/>
      <c r="FV1051" s="20"/>
      <c r="FW1051" s="20"/>
      <c r="FX1051" s="20"/>
      <c r="FY1051" s="20"/>
      <c r="FZ1051" s="20"/>
      <c r="GA1051" s="20"/>
      <c r="GB1051" s="20"/>
      <c r="GC1051" s="20"/>
      <c r="GD1051" s="20"/>
      <c r="GE1051" s="20"/>
      <c r="GF1051" s="20"/>
      <c r="GG1051" s="20"/>
      <c r="GH1051" s="20"/>
      <c r="GI1051" s="20"/>
      <c r="GJ1051" s="20"/>
      <c r="GK1051" s="20"/>
    </row>
    <row r="1052" spans="7:193" x14ac:dyDescent="0.2">
      <c r="G1052" s="8"/>
      <c r="H1052" s="8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FF1052" s="9"/>
      <c r="FG1052" s="9"/>
      <c r="FH1052" s="9"/>
      <c r="FI1052" s="9"/>
      <c r="FJ1052" s="9"/>
      <c r="FK1052" s="9"/>
      <c r="FL1052" s="9"/>
      <c r="FM1052" s="9"/>
      <c r="FN1052" s="9"/>
      <c r="FO1052" s="9"/>
      <c r="FP1052" s="9"/>
      <c r="FQ1052" s="9"/>
      <c r="FR1052" s="9"/>
      <c r="FS1052" s="9"/>
      <c r="FT1052" s="9"/>
      <c r="FU1052" s="9"/>
      <c r="FV1052" s="9"/>
      <c r="FW1052" s="9"/>
      <c r="FX1052" s="9"/>
      <c r="FY1052" s="9"/>
      <c r="FZ1052" s="9"/>
      <c r="GA1052" s="9"/>
      <c r="GB1052" s="9"/>
      <c r="GC1052" s="9"/>
      <c r="GD1052" s="9"/>
      <c r="GE1052" s="9"/>
      <c r="GF1052" s="9"/>
      <c r="GG1052" s="9"/>
      <c r="GH1052" s="9"/>
      <c r="GI1052" s="9"/>
      <c r="GJ1052" s="9"/>
      <c r="GK1052" s="9"/>
    </row>
    <row r="1053" spans="7:193" x14ac:dyDescent="0.2">
      <c r="G1053" s="8"/>
      <c r="H1053" s="8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FF1053" s="9"/>
      <c r="FG1053" s="9"/>
      <c r="FH1053" s="9"/>
      <c r="FI1053" s="9"/>
      <c r="FJ1053" s="9"/>
      <c r="FK1053" s="9"/>
      <c r="FL1053" s="9"/>
      <c r="FM1053" s="9"/>
      <c r="FN1053" s="9"/>
      <c r="FO1053" s="9"/>
      <c r="FP1053" s="9"/>
      <c r="FQ1053" s="9"/>
      <c r="FR1053" s="9"/>
      <c r="FS1053" s="9"/>
      <c r="FT1053" s="9"/>
      <c r="FU1053" s="9"/>
      <c r="FV1053" s="9"/>
      <c r="FW1053" s="9"/>
      <c r="FX1053" s="9"/>
      <c r="FY1053" s="9"/>
      <c r="FZ1053" s="9"/>
      <c r="GA1053" s="9"/>
      <c r="GB1053" s="9"/>
      <c r="GC1053" s="9"/>
      <c r="GD1053" s="9"/>
      <c r="GE1053" s="9"/>
      <c r="GF1053" s="9"/>
      <c r="GG1053" s="9"/>
      <c r="GH1053" s="9"/>
      <c r="GI1053" s="9"/>
      <c r="GJ1053" s="9"/>
      <c r="GK1053" s="9"/>
    </row>
    <row r="1054" spans="7:193" x14ac:dyDescent="0.2">
      <c r="G1054" s="8"/>
      <c r="H1054" s="8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FF1054" s="19"/>
      <c r="FG1054" s="19"/>
      <c r="FH1054" s="19"/>
      <c r="FI1054" s="19"/>
      <c r="FJ1054" s="19"/>
      <c r="FK1054" s="19"/>
      <c r="FL1054" s="19"/>
      <c r="FM1054" s="19"/>
      <c r="FN1054" s="19"/>
      <c r="FO1054" s="19"/>
      <c r="FP1054" s="19"/>
      <c r="FQ1054" s="19"/>
      <c r="FR1054" s="19"/>
      <c r="FS1054" s="19"/>
      <c r="FT1054" s="19"/>
      <c r="FU1054" s="19"/>
      <c r="FV1054" s="19"/>
      <c r="FW1054" s="19"/>
      <c r="FX1054" s="19"/>
      <c r="FY1054" s="19"/>
      <c r="FZ1054" s="19"/>
      <c r="GA1054" s="19"/>
      <c r="GB1054" s="19"/>
      <c r="GC1054" s="19"/>
      <c r="GD1054" s="19"/>
      <c r="GE1054" s="19"/>
      <c r="GF1054" s="19"/>
      <c r="GG1054" s="19"/>
      <c r="GH1054" s="19"/>
      <c r="GI1054" s="19"/>
      <c r="GJ1054" s="19"/>
      <c r="GK1054" s="19"/>
    </row>
    <row r="1055" spans="7:193" x14ac:dyDescent="0.2">
      <c r="G1055" s="8"/>
      <c r="H1055" s="8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FF1055" s="20"/>
      <c r="FG1055" s="20"/>
      <c r="FH1055" s="20"/>
      <c r="FI1055" s="20"/>
      <c r="FJ1055" s="20"/>
      <c r="FK1055" s="20"/>
      <c r="FL1055" s="20"/>
      <c r="FM1055" s="20"/>
      <c r="FN1055" s="20"/>
      <c r="FO1055" s="20"/>
      <c r="FP1055" s="20"/>
      <c r="FQ1055" s="20"/>
      <c r="FR1055" s="20"/>
      <c r="FS1055" s="20"/>
      <c r="FT1055" s="20"/>
      <c r="FU1055" s="20"/>
      <c r="FV1055" s="20"/>
      <c r="FW1055" s="20"/>
      <c r="FX1055" s="20"/>
      <c r="FY1055" s="20"/>
      <c r="FZ1055" s="20"/>
      <c r="GA1055" s="20"/>
      <c r="GB1055" s="20"/>
      <c r="GC1055" s="20"/>
      <c r="GD1055" s="20"/>
      <c r="GE1055" s="20"/>
      <c r="GF1055" s="20"/>
      <c r="GG1055" s="20"/>
      <c r="GH1055" s="20"/>
      <c r="GI1055" s="20"/>
      <c r="GJ1055" s="20"/>
      <c r="GK1055" s="20"/>
    </row>
    <row r="1056" spans="7:193" x14ac:dyDescent="0.2">
      <c r="G1056" s="8"/>
      <c r="H1056" s="8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FF1056" s="9"/>
      <c r="FG1056" s="9"/>
      <c r="FH1056" s="9"/>
      <c r="FI1056" s="9"/>
      <c r="FJ1056" s="9"/>
      <c r="FK1056" s="9"/>
      <c r="FL1056" s="9"/>
      <c r="FM1056" s="9"/>
      <c r="FN1056" s="9"/>
      <c r="FO1056" s="9"/>
      <c r="FP1056" s="9"/>
      <c r="FQ1056" s="9"/>
      <c r="FR1056" s="9"/>
      <c r="FS1056" s="9"/>
      <c r="FT1056" s="9"/>
      <c r="FU1056" s="9"/>
      <c r="FV1056" s="9"/>
      <c r="FW1056" s="9"/>
      <c r="FX1056" s="9"/>
      <c r="FY1056" s="9"/>
      <c r="FZ1056" s="9"/>
      <c r="GA1056" s="9"/>
      <c r="GB1056" s="9"/>
      <c r="GC1056" s="9"/>
      <c r="GD1056" s="9"/>
      <c r="GE1056" s="9"/>
      <c r="GF1056" s="9"/>
      <c r="GG1056" s="9"/>
      <c r="GH1056" s="9"/>
      <c r="GI1056" s="9"/>
      <c r="GJ1056" s="9"/>
      <c r="GK1056" s="9"/>
    </row>
    <row r="1057" spans="7:193" x14ac:dyDescent="0.2">
      <c r="G1057" s="8"/>
      <c r="H1057" s="8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FF1057" s="9"/>
      <c r="FG1057" s="9"/>
      <c r="FH1057" s="9"/>
      <c r="FI1057" s="9"/>
      <c r="FJ1057" s="9"/>
      <c r="FK1057" s="9"/>
      <c r="FL1057" s="9"/>
      <c r="FM1057" s="9"/>
      <c r="FN1057" s="9"/>
      <c r="FO1057" s="9"/>
      <c r="FP1057" s="9"/>
      <c r="FQ1057" s="9"/>
      <c r="FR1057" s="9"/>
      <c r="FS1057" s="9"/>
      <c r="FT1057" s="9"/>
      <c r="FU1057" s="9"/>
      <c r="FV1057" s="9"/>
      <c r="FW1057" s="9"/>
      <c r="FX1057" s="9"/>
      <c r="FY1057" s="9"/>
      <c r="FZ1057" s="9"/>
      <c r="GA1057" s="9"/>
      <c r="GB1057" s="9"/>
      <c r="GC1057" s="9"/>
      <c r="GD1057" s="9"/>
      <c r="GE1057" s="9"/>
      <c r="GF1057" s="9"/>
      <c r="GG1057" s="9"/>
      <c r="GH1057" s="9"/>
      <c r="GI1057" s="9"/>
      <c r="GJ1057" s="9"/>
      <c r="GK1057" s="9"/>
    </row>
    <row r="1058" spans="7:193" x14ac:dyDescent="0.2">
      <c r="G1058" s="8"/>
      <c r="H1058" s="8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FF1058" s="19"/>
      <c r="FG1058" s="19"/>
      <c r="FH1058" s="19"/>
      <c r="FI1058" s="19"/>
      <c r="FJ1058" s="19"/>
      <c r="FK1058" s="19"/>
      <c r="FL1058" s="19"/>
      <c r="FM1058" s="19"/>
      <c r="FN1058" s="19"/>
      <c r="FO1058" s="19"/>
      <c r="FP1058" s="19"/>
      <c r="FQ1058" s="19"/>
      <c r="FR1058" s="19"/>
      <c r="FS1058" s="19"/>
      <c r="FT1058" s="19"/>
      <c r="FU1058" s="19"/>
      <c r="FV1058" s="19"/>
      <c r="FW1058" s="19"/>
      <c r="FX1058" s="19"/>
      <c r="FY1058" s="19"/>
      <c r="FZ1058" s="19"/>
      <c r="GA1058" s="19"/>
      <c r="GB1058" s="19"/>
      <c r="GC1058" s="19"/>
      <c r="GD1058" s="19"/>
      <c r="GE1058" s="19"/>
      <c r="GF1058" s="19"/>
      <c r="GG1058" s="19"/>
      <c r="GH1058" s="19"/>
      <c r="GI1058" s="19"/>
      <c r="GJ1058" s="19"/>
      <c r="GK1058" s="19"/>
    </row>
    <row r="1059" spans="7:193" x14ac:dyDescent="0.2">
      <c r="G1059" s="8"/>
      <c r="H1059" s="8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FF1059" s="20"/>
      <c r="FG1059" s="20"/>
      <c r="FH1059" s="20"/>
      <c r="FI1059" s="20"/>
      <c r="FJ1059" s="20"/>
      <c r="FK1059" s="20"/>
      <c r="FL1059" s="20"/>
      <c r="FM1059" s="20"/>
      <c r="FN1059" s="20"/>
      <c r="FO1059" s="20"/>
      <c r="FP1059" s="20"/>
      <c r="FQ1059" s="20"/>
      <c r="FR1059" s="20"/>
      <c r="FS1059" s="20"/>
      <c r="FT1059" s="20"/>
      <c r="FU1059" s="20"/>
      <c r="FV1059" s="20"/>
      <c r="FW1059" s="20"/>
      <c r="FX1059" s="20"/>
      <c r="FY1059" s="20"/>
      <c r="FZ1059" s="20"/>
      <c r="GA1059" s="20"/>
      <c r="GB1059" s="20"/>
      <c r="GC1059" s="20"/>
      <c r="GD1059" s="20"/>
      <c r="GE1059" s="20"/>
      <c r="GF1059" s="20"/>
      <c r="GG1059" s="20"/>
      <c r="GH1059" s="20"/>
      <c r="GI1059" s="20"/>
      <c r="GJ1059" s="20"/>
      <c r="GK1059" s="20"/>
    </row>
    <row r="1060" spans="7:193" x14ac:dyDescent="0.2">
      <c r="G1060" s="8"/>
      <c r="H1060" s="8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FF1060" s="9"/>
      <c r="FG1060" s="9"/>
      <c r="FH1060" s="9"/>
      <c r="FI1060" s="9"/>
      <c r="FJ1060" s="9"/>
      <c r="FK1060" s="9"/>
      <c r="FL1060" s="9"/>
      <c r="FM1060" s="9"/>
      <c r="FN1060" s="9"/>
      <c r="FO1060" s="9"/>
      <c r="FP1060" s="9"/>
      <c r="FQ1060" s="9"/>
      <c r="FR1060" s="9"/>
      <c r="FS1060" s="9"/>
      <c r="FT1060" s="9"/>
      <c r="FU1060" s="9"/>
      <c r="FV1060" s="9"/>
      <c r="FW1060" s="9"/>
      <c r="FX1060" s="9"/>
      <c r="FY1060" s="9"/>
      <c r="FZ1060" s="9"/>
      <c r="GA1060" s="9"/>
      <c r="GB1060" s="9"/>
      <c r="GC1060" s="9"/>
      <c r="GD1060" s="9"/>
      <c r="GE1060" s="9"/>
      <c r="GF1060" s="9"/>
      <c r="GG1060" s="9"/>
      <c r="GH1060" s="9"/>
      <c r="GI1060" s="9"/>
      <c r="GJ1060" s="9"/>
      <c r="GK1060" s="9"/>
    </row>
    <row r="1061" spans="7:193" x14ac:dyDescent="0.2">
      <c r="G1061" s="8"/>
      <c r="H1061" s="8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FF1061" s="9"/>
      <c r="FG1061" s="9"/>
      <c r="FH1061" s="9"/>
      <c r="FI1061" s="9"/>
      <c r="FJ1061" s="9"/>
      <c r="FK1061" s="9"/>
      <c r="FL1061" s="9"/>
      <c r="FM1061" s="9"/>
      <c r="FN1061" s="9"/>
      <c r="FO1061" s="9"/>
      <c r="FP1061" s="9"/>
      <c r="FQ1061" s="9"/>
      <c r="FR1061" s="9"/>
      <c r="FS1061" s="9"/>
      <c r="FT1061" s="9"/>
      <c r="FU1061" s="9"/>
      <c r="FV1061" s="9"/>
      <c r="FW1061" s="9"/>
      <c r="FX1061" s="9"/>
      <c r="FY1061" s="9"/>
      <c r="FZ1061" s="9"/>
      <c r="GA1061" s="9"/>
      <c r="GB1061" s="9"/>
      <c r="GC1061" s="9"/>
      <c r="GD1061" s="9"/>
      <c r="GE1061" s="9"/>
      <c r="GF1061" s="9"/>
      <c r="GG1061" s="9"/>
      <c r="GH1061" s="9"/>
      <c r="GI1061" s="9"/>
      <c r="GJ1061" s="9"/>
      <c r="GK1061" s="9"/>
    </row>
    <row r="1062" spans="7:193" x14ac:dyDescent="0.2">
      <c r="G1062" s="8"/>
      <c r="H1062" s="8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FF1062" s="19"/>
      <c r="FG1062" s="19"/>
      <c r="FH1062" s="19"/>
      <c r="FI1062" s="19"/>
      <c r="FJ1062" s="19"/>
      <c r="FK1062" s="19"/>
      <c r="FL1062" s="19"/>
      <c r="FM1062" s="19"/>
      <c r="FN1062" s="19"/>
      <c r="FO1062" s="19"/>
      <c r="FP1062" s="19"/>
      <c r="FQ1062" s="19"/>
      <c r="FR1062" s="19"/>
      <c r="FS1062" s="19"/>
      <c r="FT1062" s="19"/>
      <c r="FU1062" s="19"/>
      <c r="FV1062" s="19"/>
      <c r="FW1062" s="19"/>
      <c r="FX1062" s="19"/>
      <c r="FY1062" s="19"/>
      <c r="FZ1062" s="19"/>
      <c r="GA1062" s="19"/>
      <c r="GB1062" s="19"/>
      <c r="GC1062" s="19"/>
      <c r="GD1062" s="19"/>
      <c r="GE1062" s="19"/>
      <c r="GF1062" s="19"/>
      <c r="GG1062" s="19"/>
      <c r="GH1062" s="19"/>
      <c r="GI1062" s="19"/>
      <c r="GJ1062" s="19"/>
      <c r="GK1062" s="19"/>
    </row>
    <row r="1063" spans="7:193" x14ac:dyDescent="0.2">
      <c r="G1063" s="8"/>
      <c r="H1063" s="8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FF1063" s="20"/>
      <c r="FG1063" s="20"/>
      <c r="FH1063" s="20"/>
      <c r="FI1063" s="20"/>
      <c r="FJ1063" s="20"/>
      <c r="FK1063" s="20"/>
      <c r="FL1063" s="20"/>
      <c r="FM1063" s="20"/>
      <c r="FN1063" s="20"/>
      <c r="FO1063" s="20"/>
      <c r="FP1063" s="20"/>
      <c r="FQ1063" s="20"/>
      <c r="FR1063" s="20"/>
      <c r="FS1063" s="20"/>
      <c r="FT1063" s="20"/>
      <c r="FU1063" s="20"/>
      <c r="FV1063" s="20"/>
      <c r="FW1063" s="20"/>
      <c r="FX1063" s="20"/>
      <c r="FY1063" s="20"/>
      <c r="FZ1063" s="20"/>
      <c r="GA1063" s="20"/>
      <c r="GB1063" s="20"/>
      <c r="GC1063" s="20"/>
      <c r="GD1063" s="20"/>
      <c r="GE1063" s="20"/>
      <c r="GF1063" s="20"/>
      <c r="GG1063" s="20"/>
      <c r="GH1063" s="20"/>
      <c r="GI1063" s="20"/>
      <c r="GJ1063" s="20"/>
      <c r="GK1063" s="20"/>
    </row>
    <row r="1064" spans="7:193" x14ac:dyDescent="0.2">
      <c r="G1064" s="8"/>
      <c r="H1064" s="8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FF1064" s="9"/>
      <c r="FG1064" s="9"/>
      <c r="FH1064" s="9"/>
      <c r="FI1064" s="9"/>
      <c r="FJ1064" s="9"/>
      <c r="FK1064" s="9"/>
      <c r="FL1064" s="9"/>
      <c r="FM1064" s="9"/>
      <c r="FN1064" s="9"/>
      <c r="FO1064" s="9"/>
      <c r="FP1064" s="9"/>
      <c r="FQ1064" s="9"/>
      <c r="FR1064" s="9"/>
      <c r="FS1064" s="9"/>
      <c r="FT1064" s="9"/>
      <c r="FU1064" s="9"/>
      <c r="FV1064" s="9"/>
      <c r="FW1064" s="9"/>
      <c r="FX1064" s="9"/>
      <c r="FY1064" s="9"/>
      <c r="FZ1064" s="9"/>
      <c r="GA1064" s="9"/>
      <c r="GB1064" s="9"/>
      <c r="GC1064" s="9"/>
      <c r="GD1064" s="9"/>
      <c r="GE1064" s="9"/>
      <c r="GF1064" s="9"/>
      <c r="GG1064" s="9"/>
      <c r="GH1064" s="9"/>
      <c r="GI1064" s="9"/>
      <c r="GJ1064" s="9"/>
      <c r="GK1064" s="9"/>
    </row>
    <row r="1065" spans="7:193" x14ac:dyDescent="0.2">
      <c r="G1065" s="8"/>
      <c r="H1065" s="8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FF1065" s="9"/>
      <c r="FG1065" s="9"/>
      <c r="FH1065" s="9"/>
      <c r="FI1065" s="9"/>
      <c r="FJ1065" s="9"/>
      <c r="FK1065" s="9"/>
      <c r="FL1065" s="9"/>
      <c r="FM1065" s="9"/>
      <c r="FN1065" s="9"/>
      <c r="FO1065" s="9"/>
      <c r="FP1065" s="9"/>
      <c r="FQ1065" s="9"/>
      <c r="FR1065" s="9"/>
      <c r="FS1065" s="9"/>
      <c r="FT1065" s="9"/>
      <c r="FU1065" s="9"/>
      <c r="FV1065" s="9"/>
      <c r="FW1065" s="9"/>
      <c r="FX1065" s="9"/>
      <c r="FY1065" s="9"/>
      <c r="FZ1065" s="9"/>
      <c r="GA1065" s="9"/>
      <c r="GB1065" s="9"/>
      <c r="GC1065" s="9"/>
      <c r="GD1065" s="9"/>
      <c r="GE1065" s="9"/>
      <c r="GF1065" s="9"/>
      <c r="GG1065" s="9"/>
      <c r="GH1065" s="9"/>
      <c r="GI1065" s="9"/>
      <c r="GJ1065" s="9"/>
      <c r="GK1065" s="9"/>
    </row>
    <row r="1066" spans="7:193" x14ac:dyDescent="0.2">
      <c r="G1066" s="8"/>
      <c r="H1066" s="8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FF1066" s="19"/>
      <c r="FG1066" s="19"/>
      <c r="FH1066" s="19"/>
      <c r="FI1066" s="19"/>
      <c r="FJ1066" s="19"/>
      <c r="FK1066" s="19"/>
      <c r="FL1066" s="19"/>
      <c r="FM1066" s="19"/>
      <c r="FN1066" s="19"/>
      <c r="FO1066" s="19"/>
      <c r="FP1066" s="19"/>
      <c r="FQ1066" s="19"/>
      <c r="FR1066" s="19"/>
      <c r="FS1066" s="19"/>
      <c r="FT1066" s="19"/>
      <c r="FU1066" s="19"/>
      <c r="FV1066" s="19"/>
      <c r="FW1066" s="19"/>
      <c r="FX1066" s="19"/>
      <c r="FY1066" s="19"/>
      <c r="FZ1066" s="19"/>
      <c r="GA1066" s="19"/>
      <c r="GB1066" s="19"/>
      <c r="GC1066" s="19"/>
      <c r="GD1066" s="19"/>
      <c r="GE1066" s="19"/>
      <c r="GF1066" s="19"/>
      <c r="GG1066" s="19"/>
      <c r="GH1066" s="19"/>
      <c r="GI1066" s="19"/>
      <c r="GJ1066" s="19"/>
      <c r="GK1066" s="19"/>
    </row>
    <row r="1067" spans="7:193" x14ac:dyDescent="0.2">
      <c r="G1067" s="8"/>
      <c r="H1067" s="8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FF1067" s="20"/>
      <c r="FG1067" s="20"/>
      <c r="FH1067" s="20"/>
      <c r="FI1067" s="20"/>
      <c r="FJ1067" s="20"/>
      <c r="FK1067" s="20"/>
      <c r="FL1067" s="20"/>
      <c r="FM1067" s="20"/>
      <c r="FN1067" s="20"/>
      <c r="FO1067" s="20"/>
      <c r="FP1067" s="20"/>
      <c r="FQ1067" s="20"/>
      <c r="FR1067" s="20"/>
      <c r="FS1067" s="20"/>
      <c r="FT1067" s="20"/>
      <c r="FU1067" s="20"/>
      <c r="FV1067" s="20"/>
      <c r="FW1067" s="20"/>
      <c r="FX1067" s="20"/>
      <c r="FY1067" s="20"/>
      <c r="FZ1067" s="20"/>
      <c r="GA1067" s="20"/>
      <c r="GB1067" s="20"/>
      <c r="GC1067" s="20"/>
      <c r="GD1067" s="20"/>
      <c r="GE1067" s="20"/>
      <c r="GF1067" s="20"/>
      <c r="GG1067" s="20"/>
      <c r="GH1067" s="20"/>
      <c r="GI1067" s="20"/>
      <c r="GJ1067" s="20"/>
      <c r="GK1067" s="20"/>
    </row>
    <row r="1068" spans="7:193" x14ac:dyDescent="0.2">
      <c r="G1068" s="8"/>
      <c r="H1068" s="8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FF1068" s="9"/>
      <c r="FG1068" s="9"/>
      <c r="FH1068" s="9"/>
      <c r="FI1068" s="9"/>
      <c r="FJ1068" s="9"/>
      <c r="FK1068" s="9"/>
      <c r="FL1068" s="9"/>
      <c r="FM1068" s="9"/>
      <c r="FN1068" s="9"/>
      <c r="FO1068" s="9"/>
      <c r="FP1068" s="9"/>
      <c r="FQ1068" s="9"/>
      <c r="FR1068" s="9"/>
      <c r="FS1068" s="9"/>
      <c r="FT1068" s="9"/>
      <c r="FU1068" s="9"/>
      <c r="FV1068" s="9"/>
      <c r="FW1068" s="9"/>
      <c r="FX1068" s="9"/>
      <c r="FY1068" s="9"/>
      <c r="FZ1068" s="9"/>
      <c r="GA1068" s="9"/>
      <c r="GB1068" s="9"/>
      <c r="GC1068" s="9"/>
      <c r="GD1068" s="9"/>
      <c r="GE1068" s="9"/>
      <c r="GF1068" s="9"/>
      <c r="GG1068" s="9"/>
      <c r="GH1068" s="9"/>
      <c r="GI1068" s="9"/>
      <c r="GJ1068" s="9"/>
      <c r="GK1068" s="9"/>
    </row>
    <row r="1069" spans="7:193" x14ac:dyDescent="0.2">
      <c r="G1069" s="8"/>
      <c r="H1069" s="8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FF1069" s="9"/>
      <c r="FG1069" s="9"/>
      <c r="FH1069" s="9"/>
      <c r="FI1069" s="9"/>
      <c r="FJ1069" s="9"/>
      <c r="FK1069" s="9"/>
      <c r="FL1069" s="9"/>
      <c r="FM1069" s="9"/>
      <c r="FN1069" s="9"/>
      <c r="FO1069" s="9"/>
      <c r="FP1069" s="9"/>
      <c r="FQ1069" s="9"/>
      <c r="FR1069" s="9"/>
      <c r="FS1069" s="9"/>
      <c r="FT1069" s="9"/>
      <c r="FU1069" s="9"/>
      <c r="FV1069" s="9"/>
      <c r="FW1069" s="9"/>
      <c r="FX1069" s="9"/>
      <c r="FY1069" s="9"/>
      <c r="FZ1069" s="9"/>
      <c r="GA1069" s="9"/>
      <c r="GB1069" s="9"/>
      <c r="GC1069" s="9"/>
      <c r="GD1069" s="9"/>
      <c r="GE1069" s="9"/>
      <c r="GF1069" s="9"/>
      <c r="GG1069" s="9"/>
      <c r="GH1069" s="9"/>
      <c r="GI1069" s="9"/>
      <c r="GJ1069" s="9"/>
      <c r="GK1069" s="9"/>
    </row>
    <row r="1070" spans="7:193" x14ac:dyDescent="0.2">
      <c r="G1070" s="8"/>
      <c r="H1070" s="8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FF1070" s="19"/>
      <c r="FG1070" s="19"/>
      <c r="FH1070" s="19"/>
      <c r="FI1070" s="19"/>
      <c r="FJ1070" s="19"/>
      <c r="FK1070" s="19"/>
      <c r="FL1070" s="19"/>
      <c r="FM1070" s="19"/>
      <c r="FN1070" s="19"/>
      <c r="FO1070" s="19"/>
      <c r="FP1070" s="19"/>
      <c r="FQ1070" s="19"/>
      <c r="FR1070" s="19"/>
      <c r="FS1070" s="19"/>
      <c r="FT1070" s="19"/>
      <c r="FU1070" s="19"/>
      <c r="FV1070" s="19"/>
      <c r="FW1070" s="19"/>
      <c r="FX1070" s="19"/>
      <c r="FY1070" s="19"/>
      <c r="FZ1070" s="19"/>
      <c r="GA1070" s="19"/>
      <c r="GB1070" s="19"/>
      <c r="GC1070" s="19"/>
      <c r="GD1070" s="19"/>
      <c r="GE1070" s="19"/>
      <c r="GF1070" s="19"/>
      <c r="GG1070" s="19"/>
      <c r="GH1070" s="19"/>
      <c r="GI1070" s="19"/>
      <c r="GJ1070" s="19"/>
      <c r="GK1070" s="19"/>
    </row>
    <row r="1071" spans="7:193" x14ac:dyDescent="0.2">
      <c r="G1071" s="8"/>
      <c r="H1071" s="8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FF1071" s="20"/>
      <c r="FG1071" s="20"/>
      <c r="FH1071" s="20"/>
      <c r="FI1071" s="20"/>
      <c r="FJ1071" s="20"/>
      <c r="FK1071" s="20"/>
      <c r="FL1071" s="20"/>
      <c r="FM1071" s="20"/>
      <c r="FN1071" s="20"/>
      <c r="FO1071" s="20"/>
      <c r="FP1071" s="20"/>
      <c r="FQ1071" s="20"/>
      <c r="FR1071" s="20"/>
      <c r="FS1071" s="20"/>
      <c r="FT1071" s="20"/>
      <c r="FU1071" s="20"/>
      <c r="FV1071" s="20"/>
      <c r="FW1071" s="20"/>
      <c r="FX1071" s="20"/>
      <c r="FY1071" s="20"/>
      <c r="FZ1071" s="20"/>
      <c r="GA1071" s="20"/>
      <c r="GB1071" s="20"/>
      <c r="GC1071" s="20"/>
      <c r="GD1071" s="20"/>
      <c r="GE1071" s="20"/>
      <c r="GF1071" s="20"/>
      <c r="GG1071" s="20"/>
      <c r="GH1071" s="20"/>
      <c r="GI1071" s="20"/>
      <c r="GJ1071" s="20"/>
      <c r="GK1071" s="20"/>
    </row>
    <row r="1072" spans="7:193" x14ac:dyDescent="0.2">
      <c r="G1072" s="8"/>
      <c r="H1072" s="8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FF1072" s="9"/>
      <c r="FG1072" s="9"/>
      <c r="FH1072" s="9"/>
      <c r="FI1072" s="9"/>
      <c r="FJ1072" s="9"/>
      <c r="FK1072" s="9"/>
      <c r="FL1072" s="9"/>
      <c r="FM1072" s="9"/>
      <c r="FN1072" s="9"/>
      <c r="FO1072" s="9"/>
      <c r="FP1072" s="9"/>
      <c r="FQ1072" s="9"/>
      <c r="FR1072" s="9"/>
      <c r="FS1072" s="9"/>
      <c r="FT1072" s="9"/>
      <c r="FU1072" s="9"/>
      <c r="FV1072" s="9"/>
      <c r="FW1072" s="9"/>
      <c r="FX1072" s="9"/>
      <c r="FY1072" s="9"/>
      <c r="FZ1072" s="9"/>
      <c r="GA1072" s="9"/>
      <c r="GB1072" s="9"/>
      <c r="GC1072" s="9"/>
      <c r="GD1072" s="9"/>
      <c r="GE1072" s="9"/>
      <c r="GF1072" s="9"/>
      <c r="GG1072" s="9"/>
      <c r="GH1072" s="9"/>
      <c r="GI1072" s="9"/>
      <c r="GJ1072" s="9"/>
      <c r="GK1072" s="9"/>
    </row>
    <row r="1073" spans="7:193" x14ac:dyDescent="0.2">
      <c r="G1073" s="8"/>
      <c r="H1073" s="8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FF1073" s="9"/>
      <c r="FG1073" s="9"/>
      <c r="FH1073" s="9"/>
      <c r="FI1073" s="9"/>
      <c r="FJ1073" s="9"/>
      <c r="FK1073" s="9"/>
      <c r="FL1073" s="9"/>
      <c r="FM1073" s="9"/>
      <c r="FN1073" s="9"/>
      <c r="FO1073" s="9"/>
      <c r="FP1073" s="9"/>
      <c r="FQ1073" s="9"/>
      <c r="FR1073" s="9"/>
      <c r="FS1073" s="9"/>
      <c r="FT1073" s="9"/>
      <c r="FU1073" s="9"/>
      <c r="FV1073" s="9"/>
      <c r="FW1073" s="9"/>
      <c r="FX1073" s="9"/>
      <c r="FY1073" s="9"/>
      <c r="FZ1073" s="9"/>
      <c r="GA1073" s="9"/>
      <c r="GB1073" s="9"/>
      <c r="GC1073" s="9"/>
      <c r="GD1073" s="9"/>
      <c r="GE1073" s="9"/>
      <c r="GF1073" s="9"/>
      <c r="GG1073" s="9"/>
      <c r="GH1073" s="9"/>
      <c r="GI1073" s="9"/>
      <c r="GJ1073" s="9"/>
      <c r="GK1073" s="9"/>
    </row>
    <row r="1074" spans="7:193" x14ac:dyDescent="0.2">
      <c r="G1074" s="8"/>
      <c r="H1074" s="8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FF1074" s="19"/>
      <c r="FG1074" s="19"/>
      <c r="FH1074" s="19"/>
      <c r="FI1074" s="19"/>
      <c r="FJ1074" s="19"/>
      <c r="FK1074" s="19"/>
      <c r="FL1074" s="19"/>
      <c r="FM1074" s="19"/>
      <c r="FN1074" s="19"/>
      <c r="FO1074" s="19"/>
      <c r="FP1074" s="19"/>
      <c r="FQ1074" s="19"/>
      <c r="FR1074" s="19"/>
      <c r="FS1074" s="19"/>
      <c r="FT1074" s="19"/>
      <c r="FU1074" s="19"/>
      <c r="FV1074" s="19"/>
      <c r="FW1074" s="19"/>
      <c r="FX1074" s="19"/>
      <c r="FY1074" s="19"/>
      <c r="FZ1074" s="19"/>
      <c r="GA1074" s="19"/>
      <c r="GB1074" s="19"/>
      <c r="GC1074" s="19"/>
      <c r="GD1074" s="19"/>
      <c r="GE1074" s="19"/>
      <c r="GF1074" s="19"/>
      <c r="GG1074" s="19"/>
      <c r="GH1074" s="19"/>
      <c r="GI1074" s="19"/>
      <c r="GJ1074" s="19"/>
      <c r="GK1074" s="19"/>
    </row>
    <row r="1075" spans="7:193" x14ac:dyDescent="0.2">
      <c r="G1075" s="8"/>
      <c r="H1075" s="8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FF1075" s="20"/>
      <c r="FG1075" s="20"/>
      <c r="FH1075" s="20"/>
      <c r="FI1075" s="20"/>
      <c r="FJ1075" s="20"/>
      <c r="FK1075" s="20"/>
      <c r="FL1075" s="20"/>
      <c r="FM1075" s="20"/>
      <c r="FN1075" s="20"/>
      <c r="FO1075" s="20"/>
      <c r="FP1075" s="20"/>
      <c r="FQ1075" s="20"/>
      <c r="FR1075" s="20"/>
      <c r="FS1075" s="20"/>
      <c r="FT1075" s="20"/>
      <c r="FU1075" s="20"/>
      <c r="FV1075" s="20"/>
      <c r="FW1075" s="20"/>
      <c r="FX1075" s="20"/>
      <c r="FY1075" s="20"/>
      <c r="FZ1075" s="20"/>
      <c r="GA1075" s="20"/>
      <c r="GB1075" s="20"/>
      <c r="GC1075" s="20"/>
      <c r="GD1075" s="20"/>
      <c r="GE1075" s="20"/>
      <c r="GF1075" s="20"/>
      <c r="GG1075" s="20"/>
      <c r="GH1075" s="20"/>
      <c r="GI1075" s="20"/>
      <c r="GJ1075" s="20"/>
      <c r="GK1075" s="20"/>
    </row>
    <row r="1076" spans="7:193" x14ac:dyDescent="0.2">
      <c r="G1076" s="8"/>
      <c r="H1076" s="8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FF1076" s="9"/>
      <c r="FG1076" s="9"/>
      <c r="FH1076" s="9"/>
      <c r="FI1076" s="9"/>
      <c r="FJ1076" s="9"/>
      <c r="FK1076" s="9"/>
      <c r="FL1076" s="9"/>
      <c r="FM1076" s="9"/>
      <c r="FN1076" s="9"/>
      <c r="FO1076" s="9"/>
      <c r="FP1076" s="9"/>
      <c r="FQ1076" s="9"/>
      <c r="FR1076" s="9"/>
      <c r="FS1076" s="9"/>
      <c r="FT1076" s="9"/>
      <c r="FU1076" s="9"/>
      <c r="FV1076" s="9"/>
      <c r="FW1076" s="9"/>
      <c r="FX1076" s="9"/>
      <c r="FY1076" s="9"/>
      <c r="FZ1076" s="9"/>
      <c r="GA1076" s="9"/>
      <c r="GB1076" s="9"/>
      <c r="GC1076" s="9"/>
      <c r="GD1076" s="9"/>
      <c r="GE1076" s="9"/>
      <c r="GF1076" s="9"/>
      <c r="GG1076" s="9"/>
      <c r="GH1076" s="9"/>
      <c r="GI1076" s="9"/>
      <c r="GJ1076" s="9"/>
      <c r="GK1076" s="9"/>
    </row>
    <row r="1077" spans="7:193" x14ac:dyDescent="0.2">
      <c r="G1077" s="8"/>
      <c r="H1077" s="8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FF1077" s="9"/>
      <c r="FG1077" s="9"/>
      <c r="FH1077" s="9"/>
      <c r="FI1077" s="9"/>
      <c r="FJ1077" s="9"/>
      <c r="FK1077" s="9"/>
      <c r="FL1077" s="9"/>
      <c r="FM1077" s="9"/>
      <c r="FN1077" s="9"/>
      <c r="FO1077" s="9"/>
      <c r="FP1077" s="9"/>
      <c r="FQ1077" s="9"/>
      <c r="FR1077" s="9"/>
      <c r="FS1077" s="9"/>
      <c r="FT1077" s="9"/>
      <c r="FU1077" s="9"/>
      <c r="FV1077" s="9"/>
      <c r="FW1077" s="9"/>
      <c r="FX1077" s="9"/>
      <c r="FY1077" s="9"/>
      <c r="FZ1077" s="9"/>
      <c r="GA1077" s="9"/>
      <c r="GB1077" s="9"/>
      <c r="GC1077" s="9"/>
      <c r="GD1077" s="9"/>
      <c r="GE1077" s="9"/>
      <c r="GF1077" s="9"/>
      <c r="GG1077" s="9"/>
      <c r="GH1077" s="9"/>
      <c r="GI1077" s="9"/>
      <c r="GJ1077" s="9"/>
      <c r="GK1077" s="9"/>
    </row>
    <row r="1078" spans="7:193" x14ac:dyDescent="0.2">
      <c r="G1078" s="8"/>
      <c r="H1078" s="8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FF1078" s="19"/>
      <c r="FG1078" s="19"/>
      <c r="FH1078" s="19"/>
      <c r="FI1078" s="19"/>
      <c r="FJ1078" s="19"/>
      <c r="FK1078" s="19"/>
      <c r="FL1078" s="19"/>
      <c r="FM1078" s="19"/>
      <c r="FN1078" s="19"/>
      <c r="FO1078" s="19"/>
      <c r="FP1078" s="19"/>
      <c r="FQ1078" s="19"/>
      <c r="FR1078" s="19"/>
      <c r="FS1078" s="19"/>
      <c r="FT1078" s="19"/>
      <c r="FU1078" s="19"/>
      <c r="FV1078" s="19"/>
      <c r="FW1078" s="19"/>
      <c r="FX1078" s="19"/>
      <c r="FY1078" s="19"/>
      <c r="FZ1078" s="19"/>
      <c r="GA1078" s="19"/>
      <c r="GB1078" s="19"/>
      <c r="GC1078" s="19"/>
      <c r="GD1078" s="19"/>
      <c r="GE1078" s="19"/>
      <c r="GF1078" s="19"/>
      <c r="GG1078" s="19"/>
      <c r="GH1078" s="19"/>
      <c r="GI1078" s="19"/>
      <c r="GJ1078" s="19"/>
      <c r="GK1078" s="19"/>
    </row>
    <row r="1079" spans="7:193" x14ac:dyDescent="0.2">
      <c r="G1079" s="8"/>
      <c r="H1079" s="8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FF1079" s="20"/>
      <c r="FG1079" s="20"/>
      <c r="FH1079" s="20"/>
      <c r="FI1079" s="20"/>
      <c r="FJ1079" s="20"/>
      <c r="FK1079" s="20"/>
      <c r="FL1079" s="20"/>
      <c r="FM1079" s="20"/>
      <c r="FN1079" s="20"/>
      <c r="FO1079" s="20"/>
      <c r="FP1079" s="20"/>
      <c r="FQ1079" s="20"/>
      <c r="FR1079" s="20"/>
      <c r="FS1079" s="20"/>
      <c r="FT1079" s="20"/>
      <c r="FU1079" s="20"/>
      <c r="FV1079" s="20"/>
      <c r="FW1079" s="20"/>
      <c r="FX1079" s="20"/>
      <c r="FY1079" s="20"/>
      <c r="FZ1079" s="20"/>
      <c r="GA1079" s="20"/>
      <c r="GB1079" s="20"/>
      <c r="GC1079" s="20"/>
      <c r="GD1079" s="20"/>
      <c r="GE1079" s="20"/>
      <c r="GF1079" s="20"/>
      <c r="GG1079" s="20"/>
      <c r="GH1079" s="20"/>
      <c r="GI1079" s="20"/>
      <c r="GJ1079" s="20"/>
      <c r="GK1079" s="20"/>
    </row>
    <row r="1080" spans="7:193" x14ac:dyDescent="0.2">
      <c r="G1080" s="8"/>
      <c r="H1080" s="8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FF1080" s="9"/>
      <c r="FG1080" s="9"/>
      <c r="FH1080" s="9"/>
      <c r="FI1080" s="9"/>
      <c r="FJ1080" s="9"/>
      <c r="FK1080" s="9"/>
      <c r="FL1080" s="9"/>
      <c r="FM1080" s="9"/>
      <c r="FN1080" s="9"/>
      <c r="FO1080" s="9"/>
      <c r="FP1080" s="9"/>
      <c r="FQ1080" s="9"/>
      <c r="FR1080" s="9"/>
      <c r="FS1080" s="9"/>
      <c r="FT1080" s="9"/>
      <c r="FU1080" s="9"/>
      <c r="FV1080" s="9"/>
      <c r="FW1080" s="9"/>
      <c r="FX1080" s="9"/>
      <c r="FY1080" s="9"/>
      <c r="FZ1080" s="9"/>
      <c r="GA1080" s="9"/>
      <c r="GB1080" s="9"/>
      <c r="GC1080" s="9"/>
      <c r="GD1080" s="9"/>
      <c r="GE1080" s="9"/>
      <c r="GF1080" s="9"/>
      <c r="GG1080" s="9"/>
      <c r="GH1080" s="9"/>
      <c r="GI1080" s="9"/>
      <c r="GJ1080" s="9"/>
      <c r="GK1080" s="9"/>
    </row>
    <row r="1081" spans="7:193" x14ac:dyDescent="0.2">
      <c r="G1081" s="8"/>
      <c r="H1081" s="8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FF1081" s="9"/>
      <c r="FG1081" s="9"/>
      <c r="FH1081" s="9"/>
      <c r="FI1081" s="9"/>
      <c r="FJ1081" s="9"/>
      <c r="FK1081" s="9"/>
      <c r="FL1081" s="9"/>
      <c r="FM1081" s="9"/>
      <c r="FN1081" s="9"/>
      <c r="FO1081" s="9"/>
      <c r="FP1081" s="9"/>
      <c r="FQ1081" s="9"/>
      <c r="FR1081" s="9"/>
      <c r="FS1081" s="9"/>
      <c r="FT1081" s="9"/>
      <c r="FU1081" s="9"/>
      <c r="FV1081" s="9"/>
      <c r="FW1081" s="9"/>
      <c r="FX1081" s="9"/>
      <c r="FY1081" s="9"/>
      <c r="FZ1081" s="9"/>
      <c r="GA1081" s="9"/>
      <c r="GB1081" s="9"/>
      <c r="GC1081" s="9"/>
      <c r="GD1081" s="9"/>
      <c r="GE1081" s="9"/>
      <c r="GF1081" s="9"/>
      <c r="GG1081" s="9"/>
      <c r="GH1081" s="9"/>
      <c r="GI1081" s="9"/>
      <c r="GJ1081" s="9"/>
      <c r="GK1081" s="9"/>
    </row>
    <row r="1082" spans="7:193" x14ac:dyDescent="0.2">
      <c r="G1082" s="8"/>
      <c r="H1082" s="8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FF1082" s="19"/>
      <c r="FG1082" s="19"/>
      <c r="FH1082" s="19"/>
      <c r="FI1082" s="19"/>
      <c r="FJ1082" s="19"/>
      <c r="FK1082" s="19"/>
      <c r="FL1082" s="19"/>
      <c r="FM1082" s="19"/>
      <c r="FN1082" s="19"/>
      <c r="FO1082" s="19"/>
      <c r="FP1082" s="19"/>
      <c r="FQ1082" s="19"/>
      <c r="FR1082" s="19"/>
      <c r="FS1082" s="19"/>
      <c r="FT1082" s="19"/>
      <c r="FU1082" s="19"/>
      <c r="FV1082" s="19"/>
      <c r="FW1082" s="19"/>
      <c r="FX1082" s="19"/>
      <c r="FY1082" s="19"/>
      <c r="FZ1082" s="19"/>
      <c r="GA1082" s="19"/>
      <c r="GB1082" s="19"/>
      <c r="GC1082" s="19"/>
      <c r="GD1082" s="19"/>
      <c r="GE1082" s="19"/>
      <c r="GF1082" s="19"/>
      <c r="GG1082" s="19"/>
      <c r="GH1082" s="19"/>
      <c r="GI1082" s="19"/>
      <c r="GJ1082" s="19"/>
      <c r="GK1082" s="19"/>
    </row>
    <row r="1083" spans="7:193" x14ac:dyDescent="0.2">
      <c r="G1083" s="8"/>
      <c r="H1083" s="8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FF1083" s="20"/>
      <c r="FG1083" s="20"/>
      <c r="FH1083" s="20"/>
      <c r="FI1083" s="20"/>
      <c r="FJ1083" s="20"/>
      <c r="FK1083" s="20"/>
      <c r="FL1083" s="20"/>
      <c r="FM1083" s="20"/>
      <c r="FN1083" s="20"/>
      <c r="FO1083" s="20"/>
      <c r="FP1083" s="20"/>
      <c r="FQ1083" s="20"/>
      <c r="FR1083" s="20"/>
      <c r="FS1083" s="20"/>
      <c r="FT1083" s="20"/>
      <c r="FU1083" s="20"/>
      <c r="FV1083" s="20"/>
      <c r="FW1083" s="20"/>
      <c r="FX1083" s="20"/>
      <c r="FY1083" s="20"/>
      <c r="FZ1083" s="20"/>
      <c r="GA1083" s="20"/>
      <c r="GB1083" s="20"/>
      <c r="GC1083" s="20"/>
      <c r="GD1083" s="20"/>
      <c r="GE1083" s="20"/>
      <c r="GF1083" s="20"/>
      <c r="GG1083" s="20"/>
      <c r="GH1083" s="20"/>
      <c r="GI1083" s="20"/>
      <c r="GJ1083" s="20"/>
      <c r="GK1083" s="20"/>
    </row>
    <row r="1084" spans="7:193" x14ac:dyDescent="0.2">
      <c r="G1084" s="8"/>
      <c r="H1084" s="8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FF1084" s="9"/>
      <c r="FG1084" s="9"/>
      <c r="FH1084" s="9"/>
      <c r="FI1084" s="9"/>
      <c r="FJ1084" s="9"/>
      <c r="FK1084" s="9"/>
      <c r="FL1084" s="9"/>
      <c r="FM1084" s="9"/>
      <c r="FN1084" s="9"/>
      <c r="FO1084" s="9"/>
      <c r="FP1084" s="9"/>
      <c r="FQ1084" s="9"/>
      <c r="FR1084" s="9"/>
      <c r="FS1084" s="9"/>
      <c r="FT1084" s="9"/>
      <c r="FU1084" s="9"/>
      <c r="FV1084" s="9"/>
      <c r="FW1084" s="9"/>
      <c r="FX1084" s="9"/>
      <c r="FY1084" s="9"/>
      <c r="FZ1084" s="9"/>
      <c r="GA1084" s="9"/>
      <c r="GB1084" s="9"/>
      <c r="GC1084" s="9"/>
      <c r="GD1084" s="9"/>
      <c r="GE1084" s="9"/>
      <c r="GF1084" s="9"/>
      <c r="GG1084" s="9"/>
      <c r="GH1084" s="9"/>
      <c r="GI1084" s="9"/>
      <c r="GJ1084" s="9"/>
      <c r="GK1084" s="9"/>
    </row>
    <row r="1085" spans="7:193" x14ac:dyDescent="0.2">
      <c r="G1085" s="8"/>
      <c r="H1085" s="8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FF1085" s="9"/>
      <c r="FG1085" s="9"/>
      <c r="FH1085" s="9"/>
      <c r="FI1085" s="9"/>
      <c r="FJ1085" s="9"/>
      <c r="FK1085" s="9"/>
      <c r="FL1085" s="9"/>
      <c r="FM1085" s="9"/>
      <c r="FN1085" s="9"/>
      <c r="FO1085" s="9"/>
      <c r="FP1085" s="9"/>
      <c r="FQ1085" s="9"/>
      <c r="FR1085" s="9"/>
      <c r="FS1085" s="9"/>
      <c r="FT1085" s="9"/>
      <c r="FU1085" s="9"/>
      <c r="FV1085" s="9"/>
      <c r="FW1085" s="9"/>
      <c r="FX1085" s="9"/>
      <c r="FY1085" s="9"/>
      <c r="FZ1085" s="9"/>
      <c r="GA1085" s="9"/>
      <c r="GB1085" s="9"/>
      <c r="GC1085" s="9"/>
      <c r="GD1085" s="9"/>
      <c r="GE1085" s="9"/>
      <c r="GF1085" s="9"/>
      <c r="GG1085" s="9"/>
      <c r="GH1085" s="9"/>
      <c r="GI1085" s="9"/>
      <c r="GJ1085" s="9"/>
      <c r="GK1085" s="9"/>
    </row>
    <row r="1086" spans="7:193" x14ac:dyDescent="0.2">
      <c r="G1086" s="8"/>
      <c r="H1086" s="8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FF1086" s="19"/>
      <c r="FG1086" s="19"/>
      <c r="FH1086" s="19"/>
      <c r="FI1086" s="19"/>
      <c r="FJ1086" s="19"/>
      <c r="FK1086" s="19"/>
      <c r="FL1086" s="19"/>
      <c r="FM1086" s="19"/>
      <c r="FN1086" s="19"/>
      <c r="FO1086" s="19"/>
      <c r="FP1086" s="19"/>
      <c r="FQ1086" s="19"/>
      <c r="FR1086" s="19"/>
      <c r="FS1086" s="19"/>
      <c r="FT1086" s="19"/>
      <c r="FU1086" s="19"/>
      <c r="FV1086" s="19"/>
      <c r="FW1086" s="19"/>
      <c r="FX1086" s="19"/>
      <c r="FY1086" s="19"/>
      <c r="FZ1086" s="19"/>
      <c r="GA1086" s="19"/>
      <c r="GB1086" s="19"/>
      <c r="GC1086" s="19"/>
      <c r="GD1086" s="19"/>
      <c r="GE1086" s="19"/>
      <c r="GF1086" s="19"/>
      <c r="GG1086" s="19"/>
      <c r="GH1086" s="19"/>
      <c r="GI1086" s="19"/>
      <c r="GJ1086" s="19"/>
      <c r="GK1086" s="19"/>
    </row>
    <row r="1087" spans="7:193" x14ac:dyDescent="0.2">
      <c r="G1087" s="8"/>
      <c r="H1087" s="8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FF1087" s="20"/>
      <c r="FG1087" s="20"/>
      <c r="FH1087" s="20"/>
      <c r="FI1087" s="20"/>
      <c r="FJ1087" s="20"/>
      <c r="FK1087" s="20"/>
      <c r="FL1087" s="20"/>
      <c r="FM1087" s="20"/>
      <c r="FN1087" s="20"/>
      <c r="FO1087" s="20"/>
      <c r="FP1087" s="20"/>
      <c r="FQ1087" s="20"/>
      <c r="FR1087" s="20"/>
      <c r="FS1087" s="20"/>
      <c r="FT1087" s="20"/>
      <c r="FU1087" s="20"/>
      <c r="FV1087" s="20"/>
      <c r="FW1087" s="20"/>
      <c r="FX1087" s="20"/>
      <c r="FY1087" s="20"/>
      <c r="FZ1087" s="20"/>
      <c r="GA1087" s="20"/>
      <c r="GB1087" s="20"/>
      <c r="GC1087" s="20"/>
      <c r="GD1087" s="20"/>
      <c r="GE1087" s="20"/>
      <c r="GF1087" s="20"/>
      <c r="GG1087" s="20"/>
      <c r="GH1087" s="20"/>
      <c r="GI1087" s="20"/>
      <c r="GJ1087" s="20"/>
      <c r="GK1087" s="20"/>
    </row>
    <row r="1088" spans="7:193" x14ac:dyDescent="0.2">
      <c r="G1088" s="8"/>
      <c r="H1088" s="8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FF1088" s="9"/>
      <c r="FG1088" s="9"/>
      <c r="FH1088" s="9"/>
      <c r="FI1088" s="9"/>
      <c r="FJ1088" s="9"/>
      <c r="FK1088" s="9"/>
      <c r="FL1088" s="9"/>
      <c r="FM1088" s="9"/>
      <c r="FN1088" s="9"/>
      <c r="FO1088" s="9"/>
      <c r="FP1088" s="9"/>
      <c r="FQ1088" s="9"/>
      <c r="FR1088" s="9"/>
      <c r="FS1088" s="9"/>
      <c r="FT1088" s="9"/>
      <c r="FU1088" s="9"/>
      <c r="FV1088" s="9"/>
      <c r="FW1088" s="9"/>
      <c r="FX1088" s="9"/>
      <c r="FY1088" s="9"/>
      <c r="FZ1088" s="9"/>
      <c r="GA1088" s="9"/>
      <c r="GB1088" s="9"/>
      <c r="GC1088" s="9"/>
      <c r="GD1088" s="9"/>
      <c r="GE1088" s="9"/>
      <c r="GF1088" s="9"/>
      <c r="GG1088" s="9"/>
      <c r="GH1088" s="9"/>
      <c r="GI1088" s="9"/>
      <c r="GJ1088" s="9"/>
      <c r="GK1088" s="9"/>
    </row>
    <row r="1089" spans="7:193" x14ac:dyDescent="0.2">
      <c r="G1089" s="8"/>
      <c r="H1089" s="8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FF1089" s="9"/>
      <c r="FG1089" s="9"/>
      <c r="FH1089" s="9"/>
      <c r="FI1089" s="9"/>
      <c r="FJ1089" s="9"/>
      <c r="FK1089" s="9"/>
      <c r="FL1089" s="9"/>
      <c r="FM1089" s="9"/>
      <c r="FN1089" s="9"/>
      <c r="FO1089" s="9"/>
      <c r="FP1089" s="9"/>
      <c r="FQ1089" s="9"/>
      <c r="FR1089" s="9"/>
      <c r="FS1089" s="9"/>
      <c r="FT1089" s="9"/>
      <c r="FU1089" s="9"/>
      <c r="FV1089" s="9"/>
      <c r="FW1089" s="9"/>
      <c r="FX1089" s="9"/>
      <c r="FY1089" s="9"/>
      <c r="FZ1089" s="9"/>
      <c r="GA1089" s="9"/>
      <c r="GB1089" s="9"/>
      <c r="GC1089" s="9"/>
      <c r="GD1089" s="9"/>
      <c r="GE1089" s="9"/>
      <c r="GF1089" s="9"/>
      <c r="GG1089" s="9"/>
      <c r="GH1089" s="9"/>
      <c r="GI1089" s="9"/>
      <c r="GJ1089" s="9"/>
      <c r="GK1089" s="9"/>
    </row>
    <row r="1090" spans="7:193" x14ac:dyDescent="0.2">
      <c r="G1090" s="8"/>
      <c r="H1090" s="8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FF1090" s="19"/>
      <c r="FG1090" s="19"/>
      <c r="FH1090" s="19"/>
      <c r="FI1090" s="19"/>
      <c r="FJ1090" s="19"/>
      <c r="FK1090" s="19"/>
      <c r="FL1090" s="19"/>
      <c r="FM1090" s="19"/>
      <c r="FN1090" s="19"/>
      <c r="FO1090" s="19"/>
      <c r="FP1090" s="19"/>
      <c r="FQ1090" s="19"/>
      <c r="FR1090" s="19"/>
      <c r="FS1090" s="19"/>
      <c r="FT1090" s="19"/>
      <c r="FU1090" s="19"/>
      <c r="FV1090" s="19"/>
      <c r="FW1090" s="19"/>
      <c r="FX1090" s="19"/>
      <c r="FY1090" s="19"/>
      <c r="FZ1090" s="19"/>
      <c r="GA1090" s="19"/>
      <c r="GB1090" s="19"/>
      <c r="GC1090" s="19"/>
      <c r="GD1090" s="19"/>
      <c r="GE1090" s="19"/>
      <c r="GF1090" s="19"/>
      <c r="GG1090" s="19"/>
      <c r="GH1090" s="19"/>
      <c r="GI1090" s="19"/>
      <c r="GJ1090" s="19"/>
      <c r="GK1090" s="19"/>
    </row>
    <row r="1091" spans="7:193" x14ac:dyDescent="0.2">
      <c r="G1091" s="8"/>
      <c r="H1091" s="8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FF1091" s="20"/>
      <c r="FG1091" s="20"/>
      <c r="FH1091" s="20"/>
      <c r="FI1091" s="20"/>
      <c r="FJ1091" s="20"/>
      <c r="FK1091" s="20"/>
      <c r="FL1091" s="20"/>
      <c r="FM1091" s="20"/>
      <c r="FN1091" s="20"/>
      <c r="FO1091" s="20"/>
      <c r="FP1091" s="20"/>
      <c r="FQ1091" s="20"/>
      <c r="FR1091" s="20"/>
      <c r="FS1091" s="20"/>
      <c r="FT1091" s="20"/>
      <c r="FU1091" s="20"/>
      <c r="FV1091" s="20"/>
      <c r="FW1091" s="20"/>
      <c r="FX1091" s="20"/>
      <c r="FY1091" s="20"/>
      <c r="FZ1091" s="20"/>
      <c r="GA1091" s="20"/>
      <c r="GB1091" s="20"/>
      <c r="GC1091" s="20"/>
      <c r="GD1091" s="20"/>
      <c r="GE1091" s="20"/>
      <c r="GF1091" s="20"/>
      <c r="GG1091" s="20"/>
      <c r="GH1091" s="20"/>
      <c r="GI1091" s="20"/>
      <c r="GJ1091" s="20"/>
      <c r="GK1091" s="20"/>
    </row>
    <row r="1092" spans="7:193" x14ac:dyDescent="0.2">
      <c r="G1092" s="8"/>
      <c r="H1092" s="8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FF1092" s="9"/>
      <c r="FG1092" s="9"/>
      <c r="FH1092" s="9"/>
      <c r="FI1092" s="9"/>
      <c r="FJ1092" s="9"/>
      <c r="FK1092" s="9"/>
      <c r="FL1092" s="9"/>
      <c r="FM1092" s="9"/>
      <c r="FN1092" s="9"/>
      <c r="FO1092" s="9"/>
      <c r="FP1092" s="9"/>
      <c r="FQ1092" s="9"/>
      <c r="FR1092" s="9"/>
      <c r="FS1092" s="9"/>
      <c r="FT1092" s="9"/>
      <c r="FU1092" s="9"/>
      <c r="FV1092" s="9"/>
      <c r="FW1092" s="9"/>
      <c r="FX1092" s="9"/>
      <c r="FY1092" s="9"/>
      <c r="FZ1092" s="9"/>
      <c r="GA1092" s="9"/>
      <c r="GB1092" s="9"/>
      <c r="GC1092" s="9"/>
      <c r="GD1092" s="9"/>
      <c r="GE1092" s="9"/>
      <c r="GF1092" s="9"/>
      <c r="GG1092" s="9"/>
      <c r="GH1092" s="9"/>
      <c r="GI1092" s="9"/>
      <c r="GJ1092" s="9"/>
      <c r="GK1092" s="9"/>
    </row>
    <row r="1093" spans="7:193" x14ac:dyDescent="0.2">
      <c r="G1093" s="8"/>
      <c r="H1093" s="8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FF1093" s="9"/>
      <c r="FG1093" s="9"/>
      <c r="FH1093" s="9"/>
      <c r="FI1093" s="9"/>
      <c r="FJ1093" s="9"/>
      <c r="FK1093" s="9"/>
      <c r="FL1093" s="9"/>
      <c r="FM1093" s="9"/>
      <c r="FN1093" s="9"/>
      <c r="FO1093" s="9"/>
      <c r="FP1093" s="9"/>
      <c r="FQ1093" s="9"/>
      <c r="FR1093" s="9"/>
      <c r="FS1093" s="9"/>
      <c r="FT1093" s="9"/>
      <c r="FU1093" s="9"/>
      <c r="FV1093" s="9"/>
      <c r="FW1093" s="9"/>
      <c r="FX1093" s="9"/>
      <c r="FY1093" s="9"/>
      <c r="FZ1093" s="9"/>
      <c r="GA1093" s="9"/>
      <c r="GB1093" s="9"/>
      <c r="GC1093" s="9"/>
      <c r="GD1093" s="9"/>
      <c r="GE1093" s="9"/>
      <c r="GF1093" s="9"/>
      <c r="GG1093" s="9"/>
      <c r="GH1093" s="9"/>
      <c r="GI1093" s="9"/>
      <c r="GJ1093" s="9"/>
      <c r="GK1093" s="9"/>
    </row>
    <row r="1094" spans="7:193" x14ac:dyDescent="0.2">
      <c r="G1094" s="8"/>
      <c r="H1094" s="8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FF1094" s="19"/>
      <c r="FG1094" s="19"/>
      <c r="FH1094" s="19"/>
      <c r="FI1094" s="19"/>
      <c r="FJ1094" s="19"/>
      <c r="FK1094" s="19"/>
      <c r="FL1094" s="19"/>
      <c r="FM1094" s="19"/>
      <c r="FN1094" s="19"/>
      <c r="FO1094" s="19"/>
      <c r="FP1094" s="19"/>
      <c r="FQ1094" s="19"/>
      <c r="FR1094" s="19"/>
      <c r="FS1094" s="19"/>
      <c r="FT1094" s="19"/>
      <c r="FU1094" s="19"/>
      <c r="FV1094" s="19"/>
      <c r="FW1094" s="19"/>
      <c r="FX1094" s="19"/>
      <c r="FY1094" s="19"/>
      <c r="FZ1094" s="19"/>
      <c r="GA1094" s="19"/>
      <c r="GB1094" s="19"/>
      <c r="GC1094" s="19"/>
      <c r="GD1094" s="19"/>
      <c r="GE1094" s="19"/>
      <c r="GF1094" s="19"/>
      <c r="GG1094" s="19"/>
      <c r="GH1094" s="19"/>
      <c r="GI1094" s="19"/>
      <c r="GJ1094" s="19"/>
      <c r="GK1094" s="19"/>
    </row>
    <row r="1095" spans="7:193" x14ac:dyDescent="0.2">
      <c r="G1095" s="8"/>
      <c r="H1095" s="8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FF1095" s="20"/>
      <c r="FG1095" s="20"/>
      <c r="FH1095" s="20"/>
      <c r="FI1095" s="20"/>
      <c r="FJ1095" s="20"/>
      <c r="FK1095" s="20"/>
      <c r="FL1095" s="20"/>
      <c r="FM1095" s="20"/>
      <c r="FN1095" s="20"/>
      <c r="FO1095" s="20"/>
      <c r="FP1095" s="20"/>
      <c r="FQ1095" s="20"/>
      <c r="FR1095" s="20"/>
      <c r="FS1095" s="20"/>
      <c r="FT1095" s="20"/>
      <c r="FU1095" s="20"/>
      <c r="FV1095" s="20"/>
      <c r="FW1095" s="20"/>
      <c r="FX1095" s="20"/>
      <c r="FY1095" s="20"/>
      <c r="FZ1095" s="20"/>
      <c r="GA1095" s="20"/>
      <c r="GB1095" s="20"/>
      <c r="GC1095" s="20"/>
      <c r="GD1095" s="20"/>
      <c r="GE1095" s="20"/>
      <c r="GF1095" s="20"/>
      <c r="GG1095" s="20"/>
      <c r="GH1095" s="20"/>
      <c r="GI1095" s="20"/>
      <c r="GJ1095" s="20"/>
      <c r="GK1095" s="20"/>
    </row>
    <row r="1096" spans="7:193" x14ac:dyDescent="0.2">
      <c r="G1096" s="8"/>
      <c r="H1096" s="8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FF1096" s="9"/>
      <c r="FG1096" s="9"/>
      <c r="FH1096" s="9"/>
      <c r="FI1096" s="9"/>
      <c r="FJ1096" s="9"/>
      <c r="FK1096" s="9"/>
      <c r="FL1096" s="9"/>
      <c r="FM1096" s="9"/>
      <c r="FN1096" s="9"/>
      <c r="FO1096" s="9"/>
      <c r="FP1096" s="9"/>
      <c r="FQ1096" s="9"/>
      <c r="FR1096" s="9"/>
      <c r="FS1096" s="9"/>
      <c r="FT1096" s="9"/>
      <c r="FU1096" s="9"/>
      <c r="FV1096" s="9"/>
      <c r="FW1096" s="9"/>
      <c r="FX1096" s="9"/>
      <c r="FY1096" s="9"/>
      <c r="FZ1096" s="9"/>
      <c r="GA1096" s="9"/>
      <c r="GB1096" s="9"/>
      <c r="GC1096" s="9"/>
      <c r="GD1096" s="9"/>
      <c r="GE1096" s="9"/>
      <c r="GF1096" s="9"/>
      <c r="GG1096" s="9"/>
      <c r="GH1096" s="9"/>
      <c r="GI1096" s="9"/>
      <c r="GJ1096" s="9"/>
      <c r="GK1096" s="9"/>
    </row>
    <row r="1097" spans="7:193" x14ac:dyDescent="0.2">
      <c r="G1097" s="8"/>
      <c r="H1097" s="8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FF1097" s="9"/>
      <c r="FG1097" s="9"/>
      <c r="FH1097" s="9"/>
      <c r="FI1097" s="9"/>
      <c r="FJ1097" s="9"/>
      <c r="FK1097" s="9"/>
      <c r="FL1097" s="9"/>
      <c r="FM1097" s="9"/>
      <c r="FN1097" s="9"/>
      <c r="FO1097" s="9"/>
      <c r="FP1097" s="9"/>
      <c r="FQ1097" s="9"/>
      <c r="FR1097" s="9"/>
      <c r="FS1097" s="9"/>
      <c r="FT1097" s="9"/>
      <c r="FU1097" s="9"/>
      <c r="FV1097" s="9"/>
      <c r="FW1097" s="9"/>
      <c r="FX1097" s="9"/>
      <c r="FY1097" s="9"/>
      <c r="FZ1097" s="9"/>
      <c r="GA1097" s="9"/>
      <c r="GB1097" s="9"/>
      <c r="GC1097" s="9"/>
      <c r="GD1097" s="9"/>
      <c r="GE1097" s="9"/>
      <c r="GF1097" s="9"/>
      <c r="GG1097" s="9"/>
      <c r="GH1097" s="9"/>
      <c r="GI1097" s="9"/>
      <c r="GJ1097" s="9"/>
      <c r="GK1097" s="9"/>
    </row>
    <row r="1098" spans="7:193" x14ac:dyDescent="0.2">
      <c r="G1098" s="8"/>
      <c r="H1098" s="8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FF1098" s="19"/>
      <c r="FG1098" s="19"/>
      <c r="FH1098" s="19"/>
      <c r="FI1098" s="19"/>
      <c r="FJ1098" s="19"/>
      <c r="FK1098" s="19"/>
      <c r="FL1098" s="19"/>
      <c r="FM1098" s="19"/>
      <c r="FN1098" s="19"/>
      <c r="FO1098" s="19"/>
      <c r="FP1098" s="19"/>
      <c r="FQ1098" s="19"/>
      <c r="FR1098" s="19"/>
      <c r="FS1098" s="19"/>
      <c r="FT1098" s="19"/>
      <c r="FU1098" s="19"/>
      <c r="FV1098" s="19"/>
      <c r="FW1098" s="19"/>
      <c r="FX1098" s="19"/>
      <c r="FY1098" s="19"/>
      <c r="FZ1098" s="19"/>
      <c r="GA1098" s="19"/>
      <c r="GB1098" s="19"/>
      <c r="GC1098" s="19"/>
      <c r="GD1098" s="19"/>
      <c r="GE1098" s="19"/>
      <c r="GF1098" s="19"/>
      <c r="GG1098" s="19"/>
      <c r="GH1098" s="19"/>
      <c r="GI1098" s="19"/>
      <c r="GJ1098" s="19"/>
      <c r="GK1098" s="19"/>
    </row>
    <row r="1099" spans="7:193" x14ac:dyDescent="0.2">
      <c r="G1099" s="8"/>
      <c r="H1099" s="8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FF1099" s="20"/>
      <c r="FG1099" s="20"/>
      <c r="FH1099" s="20"/>
      <c r="FI1099" s="20"/>
      <c r="FJ1099" s="20"/>
      <c r="FK1099" s="20"/>
      <c r="FL1099" s="20"/>
      <c r="FM1099" s="20"/>
      <c r="FN1099" s="20"/>
      <c r="FO1099" s="20"/>
      <c r="FP1099" s="20"/>
      <c r="FQ1099" s="20"/>
      <c r="FR1099" s="20"/>
      <c r="FS1099" s="20"/>
      <c r="FT1099" s="20"/>
      <c r="FU1099" s="20"/>
      <c r="FV1099" s="20"/>
      <c r="FW1099" s="20"/>
      <c r="FX1099" s="20"/>
      <c r="FY1099" s="20"/>
      <c r="FZ1099" s="20"/>
      <c r="GA1099" s="20"/>
      <c r="GB1099" s="20"/>
      <c r="GC1099" s="20"/>
      <c r="GD1099" s="20"/>
      <c r="GE1099" s="20"/>
      <c r="GF1099" s="20"/>
      <c r="GG1099" s="20"/>
      <c r="GH1099" s="20"/>
      <c r="GI1099" s="20"/>
      <c r="GJ1099" s="20"/>
      <c r="GK1099" s="20"/>
    </row>
    <row r="1100" spans="7:193" x14ac:dyDescent="0.2">
      <c r="G1100" s="8"/>
      <c r="H1100" s="8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FF1100" s="9"/>
      <c r="FG1100" s="9"/>
      <c r="FH1100" s="9"/>
      <c r="FI1100" s="9"/>
      <c r="FJ1100" s="9"/>
      <c r="FK1100" s="9"/>
      <c r="FL1100" s="9"/>
      <c r="FM1100" s="9"/>
      <c r="FN1100" s="9"/>
      <c r="FO1100" s="9"/>
      <c r="FP1100" s="9"/>
      <c r="FQ1100" s="9"/>
      <c r="FR1100" s="9"/>
      <c r="FS1100" s="9"/>
      <c r="FT1100" s="9"/>
      <c r="FU1100" s="9"/>
      <c r="FV1100" s="9"/>
      <c r="FW1100" s="9"/>
      <c r="FX1100" s="9"/>
      <c r="FY1100" s="9"/>
      <c r="FZ1100" s="9"/>
      <c r="GA1100" s="9"/>
      <c r="GB1100" s="9"/>
      <c r="GC1100" s="9"/>
      <c r="GD1100" s="9"/>
      <c r="GE1100" s="9"/>
      <c r="GF1100" s="9"/>
      <c r="GG1100" s="9"/>
      <c r="GH1100" s="9"/>
      <c r="GI1100" s="9"/>
      <c r="GJ1100" s="9"/>
      <c r="GK1100" s="9"/>
    </row>
    <row r="1101" spans="7:193" x14ac:dyDescent="0.2">
      <c r="G1101" s="8"/>
      <c r="H1101" s="8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FF1101" s="9"/>
      <c r="FG1101" s="9"/>
      <c r="FH1101" s="9"/>
      <c r="FI1101" s="9"/>
      <c r="FJ1101" s="9"/>
      <c r="FK1101" s="9"/>
      <c r="FL1101" s="9"/>
      <c r="FM1101" s="9"/>
      <c r="FN1101" s="9"/>
      <c r="FO1101" s="9"/>
      <c r="FP1101" s="9"/>
      <c r="FQ1101" s="9"/>
      <c r="FR1101" s="9"/>
      <c r="FS1101" s="9"/>
      <c r="FT1101" s="9"/>
      <c r="FU1101" s="9"/>
      <c r="FV1101" s="9"/>
      <c r="FW1101" s="9"/>
      <c r="FX1101" s="9"/>
      <c r="FY1101" s="9"/>
      <c r="FZ1101" s="9"/>
      <c r="GA1101" s="9"/>
      <c r="GB1101" s="9"/>
      <c r="GC1101" s="9"/>
      <c r="GD1101" s="9"/>
      <c r="GE1101" s="9"/>
      <c r="GF1101" s="9"/>
      <c r="GG1101" s="9"/>
      <c r="GH1101" s="9"/>
      <c r="GI1101" s="9"/>
      <c r="GJ1101" s="9"/>
      <c r="GK1101" s="9"/>
    </row>
    <row r="1102" spans="7:193" x14ac:dyDescent="0.2">
      <c r="G1102" s="8"/>
      <c r="H1102" s="8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FF1102" s="19"/>
      <c r="FG1102" s="19"/>
      <c r="FH1102" s="19"/>
      <c r="FI1102" s="19"/>
      <c r="FJ1102" s="19"/>
      <c r="FK1102" s="19"/>
      <c r="FL1102" s="19"/>
      <c r="FM1102" s="19"/>
      <c r="FN1102" s="19"/>
      <c r="FO1102" s="19"/>
      <c r="FP1102" s="19"/>
      <c r="FQ1102" s="19"/>
      <c r="FR1102" s="19"/>
      <c r="FS1102" s="19"/>
      <c r="FT1102" s="19"/>
      <c r="FU1102" s="19"/>
      <c r="FV1102" s="19"/>
      <c r="FW1102" s="19"/>
      <c r="FX1102" s="19"/>
      <c r="FY1102" s="19"/>
      <c r="FZ1102" s="19"/>
      <c r="GA1102" s="19"/>
      <c r="GB1102" s="19"/>
      <c r="GC1102" s="19"/>
      <c r="GD1102" s="19"/>
      <c r="GE1102" s="19"/>
      <c r="GF1102" s="19"/>
      <c r="GG1102" s="19"/>
      <c r="GH1102" s="19"/>
      <c r="GI1102" s="19"/>
      <c r="GJ1102" s="19"/>
      <c r="GK1102" s="19"/>
    </row>
    <row r="1103" spans="7:193" x14ac:dyDescent="0.2">
      <c r="G1103" s="8"/>
      <c r="H1103" s="8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FF1103" s="20"/>
      <c r="FG1103" s="20"/>
      <c r="FH1103" s="20"/>
      <c r="FI1103" s="20"/>
      <c r="FJ1103" s="20"/>
      <c r="FK1103" s="20"/>
      <c r="FL1103" s="20"/>
      <c r="FM1103" s="20"/>
      <c r="FN1103" s="20"/>
      <c r="FO1103" s="20"/>
      <c r="FP1103" s="20"/>
      <c r="FQ1103" s="20"/>
      <c r="FR1103" s="20"/>
      <c r="FS1103" s="20"/>
      <c r="FT1103" s="20"/>
      <c r="FU1103" s="20"/>
      <c r="FV1103" s="20"/>
      <c r="FW1103" s="20"/>
      <c r="FX1103" s="20"/>
      <c r="FY1103" s="20"/>
      <c r="FZ1103" s="20"/>
      <c r="GA1103" s="20"/>
      <c r="GB1103" s="20"/>
      <c r="GC1103" s="20"/>
      <c r="GD1103" s="20"/>
      <c r="GE1103" s="20"/>
      <c r="GF1103" s="20"/>
      <c r="GG1103" s="20"/>
      <c r="GH1103" s="20"/>
      <c r="GI1103" s="20"/>
      <c r="GJ1103" s="20"/>
      <c r="GK1103" s="20"/>
    </row>
    <row r="1104" spans="7:193" x14ac:dyDescent="0.2">
      <c r="G1104" s="8"/>
      <c r="H1104" s="8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FF1104" s="9"/>
      <c r="FG1104" s="9"/>
      <c r="FH1104" s="9"/>
      <c r="FI1104" s="9"/>
      <c r="FJ1104" s="9"/>
      <c r="FK1104" s="9"/>
      <c r="FL1104" s="9"/>
      <c r="FM1104" s="9"/>
      <c r="FN1104" s="9"/>
      <c r="FO1104" s="9"/>
      <c r="FP1104" s="9"/>
      <c r="FQ1104" s="9"/>
      <c r="FR1104" s="9"/>
      <c r="FS1104" s="9"/>
      <c r="FT1104" s="9"/>
      <c r="FU1104" s="9"/>
      <c r="FV1104" s="9"/>
      <c r="FW1104" s="9"/>
      <c r="FX1104" s="9"/>
      <c r="FY1104" s="9"/>
      <c r="FZ1104" s="9"/>
      <c r="GA1104" s="9"/>
      <c r="GB1104" s="9"/>
      <c r="GC1104" s="9"/>
      <c r="GD1104" s="9"/>
      <c r="GE1104" s="9"/>
      <c r="GF1104" s="9"/>
      <c r="GG1104" s="9"/>
      <c r="GH1104" s="9"/>
      <c r="GI1104" s="9"/>
      <c r="GJ1104" s="9"/>
      <c r="GK1104" s="9"/>
    </row>
    <row r="1105" spans="7:193" x14ac:dyDescent="0.2">
      <c r="G1105" s="8"/>
      <c r="H1105" s="8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FF1105" s="9"/>
      <c r="FG1105" s="9"/>
      <c r="FH1105" s="9"/>
      <c r="FI1105" s="9"/>
      <c r="FJ1105" s="9"/>
      <c r="FK1105" s="9"/>
      <c r="FL1105" s="9"/>
      <c r="FM1105" s="9"/>
      <c r="FN1105" s="9"/>
      <c r="FO1105" s="9"/>
      <c r="FP1105" s="9"/>
      <c r="FQ1105" s="9"/>
      <c r="FR1105" s="9"/>
      <c r="FS1105" s="9"/>
      <c r="FT1105" s="9"/>
      <c r="FU1105" s="9"/>
      <c r="FV1105" s="9"/>
      <c r="FW1105" s="9"/>
      <c r="FX1105" s="9"/>
      <c r="FY1105" s="9"/>
      <c r="FZ1105" s="9"/>
      <c r="GA1105" s="9"/>
      <c r="GB1105" s="9"/>
      <c r="GC1105" s="9"/>
      <c r="GD1105" s="9"/>
      <c r="GE1105" s="9"/>
      <c r="GF1105" s="9"/>
      <c r="GG1105" s="9"/>
      <c r="GH1105" s="9"/>
      <c r="GI1105" s="9"/>
      <c r="GJ1105" s="9"/>
      <c r="GK1105" s="9"/>
    </row>
    <row r="1106" spans="7:193" x14ac:dyDescent="0.2">
      <c r="G1106" s="8"/>
      <c r="H1106" s="8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FF1106" s="19"/>
      <c r="FG1106" s="19"/>
      <c r="FH1106" s="19"/>
      <c r="FI1106" s="19"/>
      <c r="FJ1106" s="19"/>
      <c r="FK1106" s="19"/>
      <c r="FL1106" s="19"/>
      <c r="FM1106" s="19"/>
      <c r="FN1106" s="19"/>
      <c r="FO1106" s="19"/>
      <c r="FP1106" s="19"/>
      <c r="FQ1106" s="19"/>
      <c r="FR1106" s="19"/>
      <c r="FS1106" s="19"/>
      <c r="FT1106" s="19"/>
      <c r="FU1106" s="19"/>
      <c r="FV1106" s="19"/>
      <c r="FW1106" s="19"/>
      <c r="FX1106" s="19"/>
      <c r="FY1106" s="19"/>
      <c r="FZ1106" s="19"/>
      <c r="GA1106" s="19"/>
      <c r="GB1106" s="19"/>
      <c r="GC1106" s="19"/>
      <c r="GD1106" s="19"/>
      <c r="GE1106" s="19"/>
      <c r="GF1106" s="19"/>
      <c r="GG1106" s="19"/>
      <c r="GH1106" s="19"/>
      <c r="GI1106" s="19"/>
      <c r="GJ1106" s="19"/>
      <c r="GK1106" s="19"/>
    </row>
    <row r="1107" spans="7:193" x14ac:dyDescent="0.2">
      <c r="G1107" s="8"/>
      <c r="H1107" s="8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FF1107" s="20"/>
      <c r="FG1107" s="20"/>
      <c r="FH1107" s="20"/>
      <c r="FI1107" s="20"/>
      <c r="FJ1107" s="20"/>
      <c r="FK1107" s="20"/>
      <c r="FL1107" s="20"/>
      <c r="FM1107" s="20"/>
      <c r="FN1107" s="20"/>
      <c r="FO1107" s="20"/>
      <c r="FP1107" s="20"/>
      <c r="FQ1107" s="20"/>
      <c r="FR1107" s="20"/>
      <c r="FS1107" s="20"/>
      <c r="FT1107" s="20"/>
      <c r="FU1107" s="20"/>
      <c r="FV1107" s="20"/>
      <c r="FW1107" s="20"/>
      <c r="FX1107" s="20"/>
      <c r="FY1107" s="20"/>
      <c r="FZ1107" s="20"/>
      <c r="GA1107" s="20"/>
      <c r="GB1107" s="20"/>
      <c r="GC1107" s="20"/>
      <c r="GD1107" s="20"/>
      <c r="GE1107" s="20"/>
      <c r="GF1107" s="20"/>
      <c r="GG1107" s="20"/>
      <c r="GH1107" s="20"/>
      <c r="GI1107" s="20"/>
      <c r="GJ1107" s="20"/>
      <c r="GK1107" s="20"/>
    </row>
    <row r="1108" spans="7:193" x14ac:dyDescent="0.2">
      <c r="G1108" s="8"/>
      <c r="H1108" s="8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FF1108" s="9"/>
      <c r="FG1108" s="9"/>
      <c r="FH1108" s="9"/>
      <c r="FI1108" s="9"/>
      <c r="FJ1108" s="9"/>
      <c r="FK1108" s="9"/>
      <c r="FL1108" s="9"/>
      <c r="FM1108" s="9"/>
      <c r="FN1108" s="9"/>
      <c r="FO1108" s="9"/>
      <c r="FP1108" s="9"/>
      <c r="FQ1108" s="9"/>
      <c r="FR1108" s="9"/>
      <c r="FS1108" s="9"/>
      <c r="FT1108" s="9"/>
      <c r="FU1108" s="9"/>
      <c r="FV1108" s="9"/>
      <c r="FW1108" s="9"/>
      <c r="FX1108" s="9"/>
      <c r="FY1108" s="9"/>
      <c r="FZ1108" s="9"/>
      <c r="GA1108" s="9"/>
      <c r="GB1108" s="9"/>
      <c r="GC1108" s="9"/>
      <c r="GD1108" s="9"/>
      <c r="GE1108" s="9"/>
      <c r="GF1108" s="9"/>
      <c r="GG1108" s="9"/>
      <c r="GH1108" s="9"/>
      <c r="GI1108" s="9"/>
      <c r="GJ1108" s="9"/>
      <c r="GK1108" s="9"/>
    </row>
    <row r="1109" spans="7:193" x14ac:dyDescent="0.2">
      <c r="G1109" s="8"/>
      <c r="H1109" s="8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FF1109" s="9"/>
      <c r="FG1109" s="9"/>
      <c r="FH1109" s="9"/>
      <c r="FI1109" s="9"/>
      <c r="FJ1109" s="9"/>
      <c r="FK1109" s="9"/>
      <c r="FL1109" s="9"/>
      <c r="FM1109" s="9"/>
      <c r="FN1109" s="9"/>
      <c r="FO1109" s="9"/>
      <c r="FP1109" s="9"/>
      <c r="FQ1109" s="9"/>
      <c r="FR1109" s="9"/>
      <c r="FS1109" s="9"/>
      <c r="FT1109" s="9"/>
      <c r="FU1109" s="9"/>
      <c r="FV1109" s="9"/>
      <c r="FW1109" s="9"/>
      <c r="FX1109" s="9"/>
      <c r="FY1109" s="9"/>
      <c r="FZ1109" s="9"/>
      <c r="GA1109" s="9"/>
      <c r="GB1109" s="9"/>
      <c r="GC1109" s="9"/>
      <c r="GD1109" s="9"/>
      <c r="GE1109" s="9"/>
      <c r="GF1109" s="9"/>
      <c r="GG1109" s="9"/>
      <c r="GH1109" s="9"/>
      <c r="GI1109" s="9"/>
      <c r="GJ1109" s="9"/>
      <c r="GK1109" s="9"/>
    </row>
    <row r="1110" spans="7:193" x14ac:dyDescent="0.2">
      <c r="G1110" s="8"/>
      <c r="H1110" s="8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FF1110" s="19"/>
      <c r="FG1110" s="19"/>
      <c r="FH1110" s="19"/>
      <c r="FI1110" s="19"/>
      <c r="FJ1110" s="19"/>
      <c r="FK1110" s="19"/>
      <c r="FL1110" s="19"/>
      <c r="FM1110" s="19"/>
      <c r="FN1110" s="19"/>
      <c r="FO1110" s="19"/>
      <c r="FP1110" s="19"/>
      <c r="FQ1110" s="19"/>
      <c r="FR1110" s="19"/>
      <c r="FS1110" s="19"/>
      <c r="FT1110" s="19"/>
      <c r="FU1110" s="19"/>
      <c r="FV1110" s="19"/>
      <c r="FW1110" s="19"/>
      <c r="FX1110" s="19"/>
      <c r="FY1110" s="19"/>
      <c r="FZ1110" s="19"/>
      <c r="GA1110" s="19"/>
      <c r="GB1110" s="19"/>
      <c r="GC1110" s="19"/>
      <c r="GD1110" s="19"/>
      <c r="GE1110" s="19"/>
      <c r="GF1110" s="19"/>
      <c r="GG1110" s="19"/>
      <c r="GH1110" s="19"/>
      <c r="GI1110" s="19"/>
      <c r="GJ1110" s="19"/>
      <c r="GK1110" s="19"/>
    </row>
    <row r="1111" spans="7:193" x14ac:dyDescent="0.2">
      <c r="G1111" s="8"/>
      <c r="H1111" s="8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FF1111" s="20"/>
      <c r="FG1111" s="20"/>
      <c r="FH1111" s="20"/>
      <c r="FI1111" s="20"/>
      <c r="FJ1111" s="20"/>
      <c r="FK1111" s="20"/>
      <c r="FL1111" s="20"/>
      <c r="FM1111" s="20"/>
      <c r="FN1111" s="20"/>
      <c r="FO1111" s="20"/>
      <c r="FP1111" s="20"/>
      <c r="FQ1111" s="20"/>
      <c r="FR1111" s="20"/>
      <c r="FS1111" s="20"/>
      <c r="FT1111" s="20"/>
      <c r="FU1111" s="20"/>
      <c r="FV1111" s="20"/>
      <c r="FW1111" s="20"/>
      <c r="FX1111" s="20"/>
      <c r="FY1111" s="20"/>
      <c r="FZ1111" s="20"/>
      <c r="GA1111" s="20"/>
      <c r="GB1111" s="20"/>
      <c r="GC1111" s="20"/>
      <c r="GD1111" s="20"/>
      <c r="GE1111" s="20"/>
      <c r="GF1111" s="20"/>
      <c r="GG1111" s="20"/>
      <c r="GH1111" s="20"/>
      <c r="GI1111" s="20"/>
      <c r="GJ1111" s="20"/>
      <c r="GK1111" s="20"/>
    </row>
    <row r="1112" spans="7:193" x14ac:dyDescent="0.2">
      <c r="G1112" s="8"/>
      <c r="H1112" s="8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FF1112" s="9"/>
      <c r="FG1112" s="9"/>
      <c r="FH1112" s="9"/>
      <c r="FI1112" s="9"/>
      <c r="FJ1112" s="9"/>
      <c r="FK1112" s="9"/>
      <c r="FL1112" s="9"/>
      <c r="FM1112" s="9"/>
      <c r="FN1112" s="9"/>
      <c r="FO1112" s="9"/>
      <c r="FP1112" s="9"/>
      <c r="FQ1112" s="9"/>
      <c r="FR1112" s="9"/>
      <c r="FS1112" s="9"/>
      <c r="FT1112" s="9"/>
      <c r="FU1112" s="9"/>
      <c r="FV1112" s="9"/>
      <c r="FW1112" s="9"/>
      <c r="FX1112" s="9"/>
      <c r="FY1112" s="9"/>
      <c r="FZ1112" s="9"/>
      <c r="GA1112" s="9"/>
      <c r="GB1112" s="9"/>
      <c r="GC1112" s="9"/>
      <c r="GD1112" s="9"/>
      <c r="GE1112" s="9"/>
      <c r="GF1112" s="9"/>
      <c r="GG1112" s="9"/>
      <c r="GH1112" s="9"/>
      <c r="GI1112" s="9"/>
      <c r="GJ1112" s="9"/>
      <c r="GK1112" s="9"/>
    </row>
    <row r="1113" spans="7:193" x14ac:dyDescent="0.2">
      <c r="G1113" s="8"/>
      <c r="H1113" s="8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FF1113" s="9"/>
      <c r="FG1113" s="9"/>
      <c r="FH1113" s="9"/>
      <c r="FI1113" s="9"/>
      <c r="FJ1113" s="9"/>
      <c r="FK1113" s="9"/>
      <c r="FL1113" s="9"/>
      <c r="FM1113" s="9"/>
      <c r="FN1113" s="9"/>
      <c r="FO1113" s="9"/>
      <c r="FP1113" s="9"/>
      <c r="FQ1113" s="9"/>
      <c r="FR1113" s="9"/>
      <c r="FS1113" s="9"/>
      <c r="FT1113" s="9"/>
      <c r="FU1113" s="9"/>
      <c r="FV1113" s="9"/>
      <c r="FW1113" s="9"/>
      <c r="FX1113" s="9"/>
      <c r="FY1113" s="9"/>
      <c r="FZ1113" s="9"/>
      <c r="GA1113" s="9"/>
      <c r="GB1113" s="9"/>
      <c r="GC1113" s="9"/>
      <c r="GD1113" s="9"/>
      <c r="GE1113" s="9"/>
      <c r="GF1113" s="9"/>
      <c r="GG1113" s="9"/>
      <c r="GH1113" s="9"/>
      <c r="GI1113" s="9"/>
      <c r="GJ1113" s="9"/>
      <c r="GK1113" s="9"/>
    </row>
    <row r="1114" spans="7:193" x14ac:dyDescent="0.2">
      <c r="G1114" s="8"/>
      <c r="H1114" s="8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FF1114" s="19"/>
      <c r="FG1114" s="19"/>
      <c r="FH1114" s="19"/>
      <c r="FI1114" s="19"/>
      <c r="FJ1114" s="19"/>
      <c r="FK1114" s="19"/>
      <c r="FL1114" s="19"/>
      <c r="FM1114" s="19"/>
      <c r="FN1114" s="19"/>
      <c r="FO1114" s="19"/>
      <c r="FP1114" s="19"/>
      <c r="FQ1114" s="19"/>
      <c r="FR1114" s="19"/>
      <c r="FS1114" s="19"/>
      <c r="FT1114" s="19"/>
      <c r="FU1114" s="19"/>
      <c r="FV1114" s="19"/>
      <c r="FW1114" s="19"/>
      <c r="FX1114" s="19"/>
      <c r="FY1114" s="19"/>
      <c r="FZ1114" s="19"/>
      <c r="GA1114" s="19"/>
      <c r="GB1114" s="19"/>
      <c r="GC1114" s="19"/>
      <c r="GD1114" s="19"/>
      <c r="GE1114" s="19"/>
      <c r="GF1114" s="19"/>
      <c r="GG1114" s="19"/>
      <c r="GH1114" s="19"/>
      <c r="GI1114" s="19"/>
      <c r="GJ1114" s="19"/>
      <c r="GK1114" s="19"/>
    </row>
    <row r="1115" spans="7:193" x14ac:dyDescent="0.2">
      <c r="G1115" s="8"/>
      <c r="H1115" s="8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FF1115" s="20"/>
      <c r="FG1115" s="20"/>
      <c r="FH1115" s="20"/>
      <c r="FI1115" s="20"/>
      <c r="FJ1115" s="20"/>
      <c r="FK1115" s="20"/>
      <c r="FL1115" s="20"/>
      <c r="FM1115" s="20"/>
      <c r="FN1115" s="20"/>
      <c r="FO1115" s="20"/>
      <c r="FP1115" s="20"/>
      <c r="FQ1115" s="20"/>
      <c r="FR1115" s="20"/>
      <c r="FS1115" s="20"/>
      <c r="FT1115" s="20"/>
      <c r="FU1115" s="20"/>
      <c r="FV1115" s="20"/>
      <c r="FW1115" s="20"/>
      <c r="FX1115" s="20"/>
      <c r="FY1115" s="20"/>
      <c r="FZ1115" s="20"/>
      <c r="GA1115" s="20"/>
      <c r="GB1115" s="20"/>
      <c r="GC1115" s="20"/>
      <c r="GD1115" s="20"/>
      <c r="GE1115" s="20"/>
      <c r="GF1115" s="20"/>
      <c r="GG1115" s="20"/>
      <c r="GH1115" s="20"/>
      <c r="GI1115" s="20"/>
      <c r="GJ1115" s="20"/>
      <c r="GK1115" s="20"/>
    </row>
    <row r="1116" spans="7:193" x14ac:dyDescent="0.2">
      <c r="G1116" s="8"/>
      <c r="H1116" s="8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FF1116" s="9"/>
      <c r="FG1116" s="9"/>
      <c r="FH1116" s="9"/>
      <c r="FI1116" s="9"/>
      <c r="FJ1116" s="9"/>
      <c r="FK1116" s="9"/>
      <c r="FL1116" s="9"/>
      <c r="FM1116" s="9"/>
      <c r="FN1116" s="9"/>
      <c r="FO1116" s="9"/>
      <c r="FP1116" s="9"/>
      <c r="FQ1116" s="9"/>
      <c r="FR1116" s="9"/>
      <c r="FS1116" s="9"/>
      <c r="FT1116" s="9"/>
      <c r="FU1116" s="9"/>
      <c r="FV1116" s="9"/>
      <c r="FW1116" s="9"/>
      <c r="FX1116" s="9"/>
      <c r="FY1116" s="9"/>
      <c r="FZ1116" s="9"/>
      <c r="GA1116" s="9"/>
      <c r="GB1116" s="9"/>
      <c r="GC1116" s="9"/>
      <c r="GD1116" s="9"/>
      <c r="GE1116" s="9"/>
      <c r="GF1116" s="9"/>
      <c r="GG1116" s="9"/>
      <c r="GH1116" s="9"/>
      <c r="GI1116" s="9"/>
      <c r="GJ1116" s="9"/>
      <c r="GK1116" s="9"/>
    </row>
    <row r="1117" spans="7:193" x14ac:dyDescent="0.2">
      <c r="G1117" s="8"/>
      <c r="H1117" s="8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FF1117" s="9"/>
      <c r="FG1117" s="9"/>
      <c r="FH1117" s="9"/>
      <c r="FI1117" s="9"/>
      <c r="FJ1117" s="9"/>
      <c r="FK1117" s="9"/>
      <c r="FL1117" s="9"/>
      <c r="FM1117" s="9"/>
      <c r="FN1117" s="9"/>
      <c r="FO1117" s="9"/>
      <c r="FP1117" s="9"/>
      <c r="FQ1117" s="9"/>
      <c r="FR1117" s="9"/>
      <c r="FS1117" s="9"/>
      <c r="FT1117" s="9"/>
      <c r="FU1117" s="9"/>
      <c r="FV1117" s="9"/>
      <c r="FW1117" s="9"/>
      <c r="FX1117" s="9"/>
      <c r="FY1117" s="9"/>
      <c r="FZ1117" s="9"/>
      <c r="GA1117" s="9"/>
      <c r="GB1117" s="9"/>
      <c r="GC1117" s="9"/>
      <c r="GD1117" s="9"/>
      <c r="GE1117" s="9"/>
      <c r="GF1117" s="9"/>
      <c r="GG1117" s="9"/>
      <c r="GH1117" s="9"/>
      <c r="GI1117" s="9"/>
      <c r="GJ1117" s="9"/>
      <c r="GK1117" s="9"/>
    </row>
    <row r="1118" spans="7:193" x14ac:dyDescent="0.2">
      <c r="G1118" s="8"/>
      <c r="H1118" s="8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FF1118" s="19"/>
      <c r="FG1118" s="19"/>
      <c r="FH1118" s="19"/>
      <c r="FI1118" s="19"/>
      <c r="FJ1118" s="19"/>
      <c r="FK1118" s="19"/>
      <c r="FL1118" s="19"/>
      <c r="FM1118" s="19"/>
      <c r="FN1118" s="19"/>
      <c r="FO1118" s="19"/>
      <c r="FP1118" s="19"/>
      <c r="FQ1118" s="19"/>
      <c r="FR1118" s="19"/>
      <c r="FS1118" s="19"/>
      <c r="FT1118" s="19"/>
      <c r="FU1118" s="19"/>
      <c r="FV1118" s="19"/>
      <c r="FW1118" s="19"/>
      <c r="FX1118" s="19"/>
      <c r="FY1118" s="19"/>
      <c r="FZ1118" s="19"/>
      <c r="GA1118" s="19"/>
      <c r="GB1118" s="19"/>
      <c r="GC1118" s="19"/>
      <c r="GD1118" s="19"/>
      <c r="GE1118" s="19"/>
      <c r="GF1118" s="19"/>
      <c r="GG1118" s="19"/>
      <c r="GH1118" s="19"/>
      <c r="GI1118" s="19"/>
      <c r="GJ1118" s="19"/>
      <c r="GK1118" s="19"/>
    </row>
    <row r="1119" spans="7:193" x14ac:dyDescent="0.2">
      <c r="G1119" s="8"/>
      <c r="H1119" s="8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FF1119" s="20"/>
      <c r="FG1119" s="20"/>
      <c r="FH1119" s="20"/>
      <c r="FI1119" s="20"/>
      <c r="FJ1119" s="20"/>
      <c r="FK1119" s="20"/>
      <c r="FL1119" s="20"/>
      <c r="FM1119" s="20"/>
      <c r="FN1119" s="20"/>
      <c r="FO1119" s="20"/>
      <c r="FP1119" s="20"/>
      <c r="FQ1119" s="20"/>
      <c r="FR1119" s="20"/>
      <c r="FS1119" s="20"/>
      <c r="FT1119" s="20"/>
      <c r="FU1119" s="20"/>
      <c r="FV1119" s="20"/>
      <c r="FW1119" s="20"/>
      <c r="FX1119" s="20"/>
      <c r="FY1119" s="20"/>
      <c r="FZ1119" s="20"/>
      <c r="GA1119" s="20"/>
      <c r="GB1119" s="20"/>
      <c r="GC1119" s="20"/>
      <c r="GD1119" s="20"/>
      <c r="GE1119" s="20"/>
      <c r="GF1119" s="20"/>
      <c r="GG1119" s="20"/>
      <c r="GH1119" s="20"/>
      <c r="GI1119" s="20"/>
      <c r="GJ1119" s="20"/>
      <c r="GK1119" s="20"/>
    </row>
    <row r="1120" spans="7:193" x14ac:dyDescent="0.2">
      <c r="G1120" s="8"/>
      <c r="H1120" s="8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FF1120" s="9"/>
      <c r="FG1120" s="9"/>
      <c r="FH1120" s="9"/>
      <c r="FI1120" s="9"/>
      <c r="FJ1120" s="9"/>
      <c r="FK1120" s="9"/>
      <c r="FL1120" s="9"/>
      <c r="FM1120" s="9"/>
      <c r="FN1120" s="9"/>
      <c r="FO1120" s="9"/>
      <c r="FP1120" s="9"/>
      <c r="FQ1120" s="9"/>
      <c r="FR1120" s="9"/>
      <c r="FS1120" s="9"/>
      <c r="FT1120" s="9"/>
      <c r="FU1120" s="9"/>
      <c r="FV1120" s="9"/>
      <c r="FW1120" s="9"/>
      <c r="FX1120" s="9"/>
      <c r="FY1120" s="9"/>
      <c r="FZ1120" s="9"/>
      <c r="GA1120" s="9"/>
      <c r="GB1120" s="9"/>
      <c r="GC1120" s="9"/>
      <c r="GD1120" s="9"/>
      <c r="GE1120" s="9"/>
      <c r="GF1120" s="9"/>
      <c r="GG1120" s="9"/>
      <c r="GH1120" s="9"/>
      <c r="GI1120" s="9"/>
      <c r="GJ1120" s="9"/>
      <c r="GK1120" s="9"/>
    </row>
    <row r="1121" spans="7:193" x14ac:dyDescent="0.2">
      <c r="G1121" s="8"/>
      <c r="H1121" s="8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FF1121" s="9"/>
      <c r="FG1121" s="9"/>
      <c r="FH1121" s="9"/>
      <c r="FI1121" s="9"/>
      <c r="FJ1121" s="9"/>
      <c r="FK1121" s="9"/>
      <c r="FL1121" s="9"/>
      <c r="FM1121" s="9"/>
      <c r="FN1121" s="9"/>
      <c r="FO1121" s="9"/>
      <c r="FP1121" s="9"/>
      <c r="FQ1121" s="9"/>
      <c r="FR1121" s="9"/>
      <c r="FS1121" s="9"/>
      <c r="FT1121" s="9"/>
      <c r="FU1121" s="9"/>
      <c r="FV1121" s="9"/>
      <c r="FW1121" s="9"/>
      <c r="FX1121" s="9"/>
      <c r="FY1121" s="9"/>
      <c r="FZ1121" s="9"/>
      <c r="GA1121" s="9"/>
      <c r="GB1121" s="9"/>
      <c r="GC1121" s="9"/>
      <c r="GD1121" s="9"/>
      <c r="GE1121" s="9"/>
      <c r="GF1121" s="9"/>
      <c r="GG1121" s="9"/>
      <c r="GH1121" s="9"/>
      <c r="GI1121" s="9"/>
      <c r="GJ1121" s="9"/>
      <c r="GK1121" s="9"/>
    </row>
    <row r="1122" spans="7:193" x14ac:dyDescent="0.2">
      <c r="G1122" s="8"/>
      <c r="H1122" s="8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FF1122" s="19"/>
      <c r="FG1122" s="19"/>
      <c r="FH1122" s="19"/>
      <c r="FI1122" s="19"/>
      <c r="FJ1122" s="19"/>
      <c r="FK1122" s="19"/>
      <c r="FL1122" s="19"/>
      <c r="FM1122" s="19"/>
      <c r="FN1122" s="19"/>
      <c r="FO1122" s="19"/>
      <c r="FP1122" s="19"/>
      <c r="FQ1122" s="19"/>
      <c r="FR1122" s="19"/>
      <c r="FS1122" s="19"/>
      <c r="FT1122" s="19"/>
      <c r="FU1122" s="19"/>
      <c r="FV1122" s="19"/>
      <c r="FW1122" s="19"/>
      <c r="FX1122" s="19"/>
      <c r="FY1122" s="19"/>
      <c r="FZ1122" s="19"/>
      <c r="GA1122" s="19"/>
      <c r="GB1122" s="19"/>
      <c r="GC1122" s="19"/>
      <c r="GD1122" s="19"/>
      <c r="GE1122" s="19"/>
      <c r="GF1122" s="19"/>
      <c r="GG1122" s="19"/>
      <c r="GH1122" s="19"/>
      <c r="GI1122" s="19"/>
      <c r="GJ1122" s="19"/>
      <c r="GK1122" s="19"/>
    </row>
    <row r="1123" spans="7:193" x14ac:dyDescent="0.2">
      <c r="G1123" s="8"/>
      <c r="H1123" s="8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FF1123" s="20"/>
      <c r="FG1123" s="20"/>
      <c r="FH1123" s="20"/>
      <c r="FI1123" s="20"/>
      <c r="FJ1123" s="20"/>
      <c r="FK1123" s="20"/>
      <c r="FL1123" s="20"/>
      <c r="FM1123" s="20"/>
      <c r="FN1123" s="20"/>
      <c r="FO1123" s="20"/>
      <c r="FP1123" s="20"/>
      <c r="FQ1123" s="20"/>
      <c r="FR1123" s="20"/>
      <c r="FS1123" s="20"/>
      <c r="FT1123" s="20"/>
      <c r="FU1123" s="20"/>
      <c r="FV1123" s="20"/>
      <c r="FW1123" s="20"/>
      <c r="FX1123" s="20"/>
      <c r="FY1123" s="20"/>
      <c r="FZ1123" s="20"/>
      <c r="GA1123" s="20"/>
      <c r="GB1123" s="20"/>
      <c r="GC1123" s="20"/>
      <c r="GD1123" s="20"/>
      <c r="GE1123" s="20"/>
      <c r="GF1123" s="20"/>
      <c r="GG1123" s="20"/>
      <c r="GH1123" s="20"/>
      <c r="GI1123" s="20"/>
      <c r="GJ1123" s="20"/>
      <c r="GK1123" s="20"/>
    </row>
    <row r="1124" spans="7:193" x14ac:dyDescent="0.2">
      <c r="G1124" s="8"/>
      <c r="H1124" s="8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FF1124" s="9"/>
      <c r="FG1124" s="9"/>
      <c r="FH1124" s="9"/>
      <c r="FI1124" s="9"/>
      <c r="FJ1124" s="9"/>
      <c r="FK1124" s="9"/>
      <c r="FL1124" s="9"/>
      <c r="FM1124" s="9"/>
      <c r="FN1124" s="9"/>
      <c r="FO1124" s="9"/>
      <c r="FP1124" s="9"/>
      <c r="FQ1124" s="9"/>
      <c r="FR1124" s="9"/>
      <c r="FS1124" s="9"/>
      <c r="FT1124" s="9"/>
      <c r="FU1124" s="9"/>
      <c r="FV1124" s="9"/>
      <c r="FW1124" s="9"/>
      <c r="FX1124" s="9"/>
      <c r="FY1124" s="9"/>
      <c r="FZ1124" s="9"/>
      <c r="GA1124" s="9"/>
      <c r="GB1124" s="9"/>
      <c r="GC1124" s="9"/>
      <c r="GD1124" s="9"/>
      <c r="GE1124" s="9"/>
      <c r="GF1124" s="9"/>
      <c r="GG1124" s="9"/>
      <c r="GH1124" s="9"/>
      <c r="GI1124" s="9"/>
      <c r="GJ1124" s="9"/>
      <c r="GK1124" s="9"/>
    </row>
    <row r="1125" spans="7:193" x14ac:dyDescent="0.2">
      <c r="G1125" s="8"/>
      <c r="H1125" s="8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FF1125" s="9"/>
      <c r="FG1125" s="9"/>
      <c r="FH1125" s="9"/>
      <c r="FI1125" s="9"/>
      <c r="FJ1125" s="9"/>
      <c r="FK1125" s="9"/>
      <c r="FL1125" s="9"/>
      <c r="FM1125" s="9"/>
      <c r="FN1125" s="9"/>
      <c r="FO1125" s="9"/>
      <c r="FP1125" s="9"/>
      <c r="FQ1125" s="9"/>
      <c r="FR1125" s="9"/>
      <c r="FS1125" s="9"/>
      <c r="FT1125" s="9"/>
      <c r="FU1125" s="9"/>
      <c r="FV1125" s="9"/>
      <c r="FW1125" s="9"/>
      <c r="FX1125" s="9"/>
      <c r="FY1125" s="9"/>
      <c r="FZ1125" s="9"/>
      <c r="GA1125" s="9"/>
      <c r="GB1125" s="9"/>
      <c r="GC1125" s="9"/>
      <c r="GD1125" s="9"/>
      <c r="GE1125" s="9"/>
      <c r="GF1125" s="9"/>
      <c r="GG1125" s="9"/>
      <c r="GH1125" s="9"/>
      <c r="GI1125" s="9"/>
      <c r="GJ1125" s="9"/>
      <c r="GK1125" s="9"/>
    </row>
    <row r="1126" spans="7:193" x14ac:dyDescent="0.2">
      <c r="G1126" s="8"/>
      <c r="H1126" s="8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FF1126" s="19"/>
      <c r="FG1126" s="19"/>
      <c r="FH1126" s="19"/>
      <c r="FI1126" s="19"/>
      <c r="FJ1126" s="19"/>
      <c r="FK1126" s="19"/>
      <c r="FL1126" s="19"/>
      <c r="FM1126" s="19"/>
      <c r="FN1126" s="19"/>
      <c r="FO1126" s="19"/>
      <c r="FP1126" s="19"/>
      <c r="FQ1126" s="19"/>
      <c r="FR1126" s="19"/>
      <c r="FS1126" s="19"/>
      <c r="FT1126" s="19"/>
      <c r="FU1126" s="19"/>
      <c r="FV1126" s="19"/>
      <c r="FW1126" s="19"/>
      <c r="FX1126" s="19"/>
      <c r="FY1126" s="19"/>
      <c r="FZ1126" s="19"/>
      <c r="GA1126" s="19"/>
      <c r="GB1126" s="19"/>
      <c r="GC1126" s="19"/>
      <c r="GD1126" s="19"/>
      <c r="GE1126" s="19"/>
      <c r="GF1126" s="19"/>
      <c r="GG1126" s="19"/>
      <c r="GH1126" s="19"/>
      <c r="GI1126" s="19"/>
      <c r="GJ1126" s="19"/>
      <c r="GK1126" s="19"/>
    </row>
    <row r="1127" spans="7:193" x14ac:dyDescent="0.2">
      <c r="G1127" s="8"/>
      <c r="H1127" s="8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FF1127" s="20"/>
      <c r="FG1127" s="20"/>
      <c r="FH1127" s="20"/>
      <c r="FI1127" s="20"/>
      <c r="FJ1127" s="20"/>
      <c r="FK1127" s="20"/>
      <c r="FL1127" s="20"/>
      <c r="FM1127" s="20"/>
      <c r="FN1127" s="20"/>
      <c r="FO1127" s="20"/>
      <c r="FP1127" s="20"/>
      <c r="FQ1127" s="20"/>
      <c r="FR1127" s="20"/>
      <c r="FS1127" s="20"/>
      <c r="FT1127" s="20"/>
      <c r="FU1127" s="20"/>
      <c r="FV1127" s="20"/>
      <c r="FW1127" s="20"/>
      <c r="FX1127" s="20"/>
      <c r="FY1127" s="20"/>
      <c r="FZ1127" s="20"/>
      <c r="GA1127" s="20"/>
      <c r="GB1127" s="20"/>
      <c r="GC1127" s="20"/>
      <c r="GD1127" s="20"/>
      <c r="GE1127" s="20"/>
      <c r="GF1127" s="20"/>
      <c r="GG1127" s="20"/>
      <c r="GH1127" s="20"/>
      <c r="GI1127" s="20"/>
      <c r="GJ1127" s="20"/>
      <c r="GK1127" s="20"/>
    </row>
    <row r="1128" spans="7:193" x14ac:dyDescent="0.2">
      <c r="G1128" s="8"/>
      <c r="H1128" s="8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FF1128" s="9"/>
      <c r="FG1128" s="9"/>
      <c r="FH1128" s="9"/>
      <c r="FI1128" s="9"/>
      <c r="FJ1128" s="9"/>
      <c r="FK1128" s="9"/>
      <c r="FL1128" s="9"/>
      <c r="FM1128" s="9"/>
      <c r="FN1128" s="9"/>
      <c r="FO1128" s="9"/>
      <c r="FP1128" s="9"/>
      <c r="FQ1128" s="9"/>
      <c r="FR1128" s="9"/>
      <c r="FS1128" s="9"/>
      <c r="FT1128" s="9"/>
      <c r="FU1128" s="9"/>
      <c r="FV1128" s="9"/>
      <c r="FW1128" s="9"/>
      <c r="FX1128" s="9"/>
      <c r="FY1128" s="9"/>
      <c r="FZ1128" s="9"/>
      <c r="GA1128" s="9"/>
      <c r="GB1128" s="9"/>
      <c r="GC1128" s="9"/>
      <c r="GD1128" s="9"/>
      <c r="GE1128" s="9"/>
      <c r="GF1128" s="9"/>
      <c r="GG1128" s="9"/>
      <c r="GH1128" s="9"/>
      <c r="GI1128" s="9"/>
      <c r="GJ1128" s="9"/>
      <c r="GK1128" s="9"/>
    </row>
    <row r="1129" spans="7:193" x14ac:dyDescent="0.2">
      <c r="G1129" s="8"/>
      <c r="H1129" s="8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FF1129" s="9"/>
      <c r="FG1129" s="9"/>
      <c r="FH1129" s="9"/>
      <c r="FI1129" s="9"/>
      <c r="FJ1129" s="9"/>
      <c r="FK1129" s="9"/>
      <c r="FL1129" s="9"/>
      <c r="FM1129" s="9"/>
      <c r="FN1129" s="9"/>
      <c r="FO1129" s="9"/>
      <c r="FP1129" s="9"/>
      <c r="FQ1129" s="9"/>
      <c r="FR1129" s="9"/>
      <c r="FS1129" s="9"/>
      <c r="FT1129" s="9"/>
      <c r="FU1129" s="9"/>
      <c r="FV1129" s="9"/>
      <c r="FW1129" s="9"/>
      <c r="FX1129" s="9"/>
      <c r="FY1129" s="9"/>
      <c r="FZ1129" s="9"/>
      <c r="GA1129" s="9"/>
      <c r="GB1129" s="9"/>
      <c r="GC1129" s="9"/>
      <c r="GD1129" s="9"/>
      <c r="GE1129" s="9"/>
      <c r="GF1129" s="9"/>
      <c r="GG1129" s="9"/>
      <c r="GH1129" s="9"/>
      <c r="GI1129" s="9"/>
      <c r="GJ1129" s="9"/>
      <c r="GK1129" s="9"/>
    </row>
    <row r="1130" spans="7:193" x14ac:dyDescent="0.2">
      <c r="G1130" s="8"/>
      <c r="H1130" s="8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FF1130" s="19"/>
      <c r="FG1130" s="19"/>
      <c r="FH1130" s="19"/>
      <c r="FI1130" s="19"/>
      <c r="FJ1130" s="19"/>
      <c r="FK1130" s="19"/>
      <c r="FL1130" s="19"/>
      <c r="FM1130" s="19"/>
      <c r="FN1130" s="19"/>
      <c r="FO1130" s="19"/>
      <c r="FP1130" s="19"/>
      <c r="FQ1130" s="19"/>
      <c r="FR1130" s="19"/>
      <c r="FS1130" s="19"/>
      <c r="FT1130" s="19"/>
      <c r="FU1130" s="19"/>
      <c r="FV1130" s="19"/>
      <c r="FW1130" s="19"/>
      <c r="FX1130" s="19"/>
      <c r="FY1130" s="19"/>
      <c r="FZ1130" s="19"/>
      <c r="GA1130" s="19"/>
      <c r="GB1130" s="19"/>
      <c r="GC1130" s="19"/>
      <c r="GD1130" s="19"/>
      <c r="GE1130" s="19"/>
      <c r="GF1130" s="19"/>
      <c r="GG1130" s="19"/>
      <c r="GH1130" s="19"/>
      <c r="GI1130" s="19"/>
      <c r="GJ1130" s="19"/>
      <c r="GK1130" s="19"/>
    </row>
    <row r="1131" spans="7:193" x14ac:dyDescent="0.2">
      <c r="G1131" s="8"/>
      <c r="H1131" s="8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FF1131" s="20"/>
      <c r="FG1131" s="20"/>
      <c r="FH1131" s="20"/>
      <c r="FI1131" s="20"/>
      <c r="FJ1131" s="20"/>
      <c r="FK1131" s="20"/>
      <c r="FL1131" s="20"/>
      <c r="FM1131" s="20"/>
      <c r="FN1131" s="20"/>
      <c r="FO1131" s="20"/>
      <c r="FP1131" s="20"/>
      <c r="FQ1131" s="20"/>
      <c r="FR1131" s="20"/>
      <c r="FS1131" s="20"/>
      <c r="FT1131" s="20"/>
      <c r="FU1131" s="20"/>
      <c r="FV1131" s="20"/>
      <c r="FW1131" s="20"/>
      <c r="FX1131" s="20"/>
      <c r="FY1131" s="20"/>
      <c r="FZ1131" s="20"/>
      <c r="GA1131" s="20"/>
      <c r="GB1131" s="20"/>
      <c r="GC1131" s="20"/>
      <c r="GD1131" s="20"/>
      <c r="GE1131" s="20"/>
      <c r="GF1131" s="20"/>
      <c r="GG1131" s="20"/>
      <c r="GH1131" s="20"/>
      <c r="GI1131" s="20"/>
      <c r="GJ1131" s="20"/>
      <c r="GK1131" s="20"/>
    </row>
    <row r="1132" spans="7:193" x14ac:dyDescent="0.2">
      <c r="G1132" s="8"/>
      <c r="H1132" s="8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FF1132" s="9"/>
      <c r="FG1132" s="9"/>
      <c r="FH1132" s="9"/>
      <c r="FI1132" s="9"/>
      <c r="FJ1132" s="9"/>
      <c r="FK1132" s="9"/>
      <c r="FL1132" s="9"/>
      <c r="FM1132" s="9"/>
      <c r="FN1132" s="9"/>
      <c r="FO1132" s="9"/>
      <c r="FP1132" s="9"/>
      <c r="FQ1132" s="9"/>
      <c r="FR1132" s="9"/>
      <c r="FS1132" s="9"/>
      <c r="FT1132" s="9"/>
      <c r="FU1132" s="9"/>
      <c r="FV1132" s="9"/>
      <c r="FW1132" s="9"/>
      <c r="FX1132" s="9"/>
      <c r="FY1132" s="9"/>
      <c r="FZ1132" s="9"/>
      <c r="GA1132" s="9"/>
      <c r="GB1132" s="9"/>
      <c r="GC1132" s="9"/>
      <c r="GD1132" s="9"/>
      <c r="GE1132" s="9"/>
      <c r="GF1132" s="9"/>
      <c r="GG1132" s="9"/>
      <c r="GH1132" s="9"/>
      <c r="GI1132" s="9"/>
      <c r="GJ1132" s="9"/>
      <c r="GK1132" s="9"/>
    </row>
    <row r="1133" spans="7:193" x14ac:dyDescent="0.2">
      <c r="G1133" s="8"/>
      <c r="H1133" s="8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FF1133" s="9"/>
      <c r="FG1133" s="9"/>
      <c r="FH1133" s="9"/>
      <c r="FI1133" s="9"/>
      <c r="FJ1133" s="9"/>
      <c r="FK1133" s="9"/>
      <c r="FL1133" s="9"/>
      <c r="FM1133" s="9"/>
      <c r="FN1133" s="9"/>
      <c r="FO1133" s="9"/>
      <c r="FP1133" s="9"/>
      <c r="FQ1133" s="9"/>
      <c r="FR1133" s="9"/>
      <c r="FS1133" s="9"/>
      <c r="FT1133" s="9"/>
      <c r="FU1133" s="9"/>
      <c r="FV1133" s="9"/>
      <c r="FW1133" s="9"/>
      <c r="FX1133" s="9"/>
      <c r="FY1133" s="9"/>
      <c r="FZ1133" s="9"/>
      <c r="GA1133" s="9"/>
      <c r="GB1133" s="9"/>
      <c r="GC1133" s="9"/>
      <c r="GD1133" s="9"/>
      <c r="GE1133" s="9"/>
      <c r="GF1133" s="9"/>
      <c r="GG1133" s="9"/>
      <c r="GH1133" s="9"/>
      <c r="GI1133" s="9"/>
      <c r="GJ1133" s="9"/>
      <c r="GK1133" s="9"/>
    </row>
    <row r="1134" spans="7:193" x14ac:dyDescent="0.2">
      <c r="G1134" s="8"/>
      <c r="H1134" s="8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FF1134" s="19"/>
      <c r="FG1134" s="19"/>
      <c r="FH1134" s="19"/>
      <c r="FI1134" s="19"/>
      <c r="FJ1134" s="19"/>
      <c r="FK1134" s="19"/>
      <c r="FL1134" s="19"/>
      <c r="FM1134" s="19"/>
      <c r="FN1134" s="19"/>
      <c r="FO1134" s="19"/>
      <c r="FP1134" s="19"/>
      <c r="FQ1134" s="19"/>
      <c r="FR1134" s="19"/>
      <c r="FS1134" s="19"/>
      <c r="FT1134" s="19"/>
      <c r="FU1134" s="19"/>
      <c r="FV1134" s="19"/>
      <c r="FW1134" s="19"/>
      <c r="FX1134" s="19"/>
      <c r="FY1134" s="19"/>
      <c r="FZ1134" s="19"/>
      <c r="GA1134" s="19"/>
      <c r="GB1134" s="19"/>
      <c r="GC1134" s="19"/>
      <c r="GD1134" s="19"/>
      <c r="GE1134" s="19"/>
      <c r="GF1134" s="19"/>
      <c r="GG1134" s="19"/>
      <c r="GH1134" s="19"/>
      <c r="GI1134" s="19"/>
      <c r="GJ1134" s="19"/>
      <c r="GK1134" s="19"/>
    </row>
    <row r="1135" spans="7:193" x14ac:dyDescent="0.2">
      <c r="G1135" s="8"/>
      <c r="H1135" s="8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FF1135" s="20"/>
      <c r="FG1135" s="20"/>
      <c r="FH1135" s="20"/>
      <c r="FI1135" s="20"/>
      <c r="FJ1135" s="20"/>
      <c r="FK1135" s="20"/>
      <c r="FL1135" s="20"/>
      <c r="FM1135" s="20"/>
      <c r="FN1135" s="20"/>
      <c r="FO1135" s="20"/>
      <c r="FP1135" s="20"/>
      <c r="FQ1135" s="20"/>
      <c r="FR1135" s="20"/>
      <c r="FS1135" s="20"/>
      <c r="FT1135" s="20"/>
      <c r="FU1135" s="20"/>
      <c r="FV1135" s="20"/>
      <c r="FW1135" s="20"/>
      <c r="FX1135" s="20"/>
      <c r="FY1135" s="20"/>
      <c r="FZ1135" s="20"/>
      <c r="GA1135" s="20"/>
      <c r="GB1135" s="20"/>
      <c r="GC1135" s="20"/>
      <c r="GD1135" s="20"/>
      <c r="GE1135" s="20"/>
      <c r="GF1135" s="20"/>
      <c r="GG1135" s="20"/>
      <c r="GH1135" s="20"/>
      <c r="GI1135" s="20"/>
      <c r="GJ1135" s="20"/>
      <c r="GK1135" s="20"/>
    </row>
    <row r="1136" spans="7:193" x14ac:dyDescent="0.2">
      <c r="G1136" s="8"/>
      <c r="H1136" s="8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FF1136" s="9"/>
      <c r="FG1136" s="9"/>
      <c r="FH1136" s="9"/>
      <c r="FI1136" s="9"/>
      <c r="FJ1136" s="9"/>
      <c r="FK1136" s="9"/>
      <c r="FL1136" s="9"/>
      <c r="FM1136" s="9"/>
      <c r="FN1136" s="9"/>
      <c r="FO1136" s="9"/>
      <c r="FP1136" s="9"/>
      <c r="FQ1136" s="9"/>
      <c r="FR1136" s="9"/>
      <c r="FS1136" s="9"/>
      <c r="FT1136" s="9"/>
      <c r="FU1136" s="9"/>
      <c r="FV1136" s="9"/>
      <c r="FW1136" s="9"/>
      <c r="FX1136" s="9"/>
      <c r="FY1136" s="9"/>
      <c r="FZ1136" s="9"/>
      <c r="GA1136" s="9"/>
      <c r="GB1136" s="9"/>
      <c r="GC1136" s="9"/>
      <c r="GD1136" s="9"/>
      <c r="GE1136" s="9"/>
      <c r="GF1136" s="9"/>
      <c r="GG1136" s="9"/>
      <c r="GH1136" s="9"/>
      <c r="GI1136" s="9"/>
      <c r="GJ1136" s="9"/>
      <c r="GK1136" s="9"/>
    </row>
    <row r="1137" spans="7:193" x14ac:dyDescent="0.2">
      <c r="G1137" s="8"/>
      <c r="H1137" s="8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FF1137" s="9"/>
      <c r="FG1137" s="9"/>
      <c r="FH1137" s="9"/>
      <c r="FI1137" s="9"/>
      <c r="FJ1137" s="9"/>
      <c r="FK1137" s="9"/>
      <c r="FL1137" s="9"/>
      <c r="FM1137" s="9"/>
      <c r="FN1137" s="9"/>
      <c r="FO1137" s="9"/>
      <c r="FP1137" s="9"/>
      <c r="FQ1137" s="9"/>
      <c r="FR1137" s="9"/>
      <c r="FS1137" s="9"/>
      <c r="FT1137" s="9"/>
      <c r="FU1137" s="9"/>
      <c r="FV1137" s="9"/>
      <c r="FW1137" s="9"/>
      <c r="FX1137" s="9"/>
      <c r="FY1137" s="9"/>
      <c r="FZ1137" s="9"/>
      <c r="GA1137" s="9"/>
      <c r="GB1137" s="9"/>
      <c r="GC1137" s="9"/>
      <c r="GD1137" s="9"/>
      <c r="GE1137" s="9"/>
      <c r="GF1137" s="9"/>
      <c r="GG1137" s="9"/>
      <c r="GH1137" s="9"/>
      <c r="GI1137" s="9"/>
      <c r="GJ1137" s="9"/>
      <c r="GK1137" s="9"/>
    </row>
    <row r="1138" spans="7:193" x14ac:dyDescent="0.2">
      <c r="G1138" s="8"/>
      <c r="H1138" s="8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FF1138" s="19"/>
      <c r="FG1138" s="19"/>
      <c r="FH1138" s="19"/>
      <c r="FI1138" s="19"/>
      <c r="FJ1138" s="19"/>
      <c r="FK1138" s="19"/>
      <c r="FL1138" s="19"/>
      <c r="FM1138" s="19"/>
      <c r="FN1138" s="19"/>
      <c r="FO1138" s="19"/>
      <c r="FP1138" s="19"/>
      <c r="FQ1138" s="19"/>
      <c r="FR1138" s="19"/>
      <c r="FS1138" s="19"/>
      <c r="FT1138" s="19"/>
      <c r="FU1138" s="19"/>
      <c r="FV1138" s="19"/>
      <c r="FW1138" s="19"/>
      <c r="FX1138" s="19"/>
      <c r="FY1138" s="19"/>
      <c r="FZ1138" s="19"/>
      <c r="GA1138" s="19"/>
      <c r="GB1138" s="19"/>
      <c r="GC1138" s="19"/>
      <c r="GD1138" s="19"/>
      <c r="GE1138" s="19"/>
      <c r="GF1138" s="19"/>
      <c r="GG1138" s="19"/>
      <c r="GH1138" s="19"/>
      <c r="GI1138" s="19"/>
      <c r="GJ1138" s="19"/>
      <c r="GK1138" s="19"/>
    </row>
    <row r="1139" spans="7:193" x14ac:dyDescent="0.2">
      <c r="G1139" s="8"/>
      <c r="H1139" s="8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FF1139" s="20"/>
      <c r="FG1139" s="20"/>
      <c r="FH1139" s="20"/>
      <c r="FI1139" s="20"/>
      <c r="FJ1139" s="20"/>
      <c r="FK1139" s="20"/>
      <c r="FL1139" s="20"/>
      <c r="FM1139" s="20"/>
      <c r="FN1139" s="20"/>
      <c r="FO1139" s="20"/>
      <c r="FP1139" s="20"/>
      <c r="FQ1139" s="20"/>
      <c r="FR1139" s="20"/>
      <c r="FS1139" s="20"/>
      <c r="FT1139" s="20"/>
      <c r="FU1139" s="20"/>
      <c r="FV1139" s="20"/>
      <c r="FW1139" s="20"/>
      <c r="FX1139" s="20"/>
      <c r="FY1139" s="20"/>
      <c r="FZ1139" s="20"/>
      <c r="GA1139" s="20"/>
      <c r="GB1139" s="20"/>
      <c r="GC1139" s="20"/>
      <c r="GD1139" s="20"/>
      <c r="GE1139" s="20"/>
      <c r="GF1139" s="20"/>
      <c r="GG1139" s="20"/>
      <c r="GH1139" s="20"/>
      <c r="GI1139" s="20"/>
      <c r="GJ1139" s="20"/>
      <c r="GK1139" s="20"/>
    </row>
    <row r="1140" spans="7:193" x14ac:dyDescent="0.2">
      <c r="G1140" s="8"/>
      <c r="H1140" s="8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FF1140" s="9"/>
      <c r="FG1140" s="9"/>
      <c r="FH1140" s="9"/>
      <c r="FI1140" s="9"/>
      <c r="FJ1140" s="9"/>
      <c r="FK1140" s="9"/>
      <c r="FL1140" s="9"/>
      <c r="FM1140" s="9"/>
      <c r="FN1140" s="9"/>
      <c r="FO1140" s="9"/>
      <c r="FP1140" s="9"/>
      <c r="FQ1140" s="9"/>
      <c r="FR1140" s="9"/>
      <c r="FS1140" s="9"/>
      <c r="FT1140" s="9"/>
      <c r="FU1140" s="9"/>
      <c r="FV1140" s="9"/>
      <c r="FW1140" s="9"/>
      <c r="FX1140" s="9"/>
      <c r="FY1140" s="9"/>
      <c r="FZ1140" s="9"/>
      <c r="GA1140" s="9"/>
      <c r="GB1140" s="9"/>
      <c r="GC1140" s="9"/>
      <c r="GD1140" s="9"/>
      <c r="GE1140" s="9"/>
      <c r="GF1140" s="9"/>
      <c r="GG1140" s="9"/>
      <c r="GH1140" s="9"/>
      <c r="GI1140" s="9"/>
      <c r="GJ1140" s="9"/>
      <c r="GK1140" s="9"/>
    </row>
    <row r="1141" spans="7:193" x14ac:dyDescent="0.2">
      <c r="G1141" s="8"/>
      <c r="H1141" s="8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FF1141" s="9"/>
      <c r="FG1141" s="9"/>
      <c r="FH1141" s="9"/>
      <c r="FI1141" s="9"/>
      <c r="FJ1141" s="9"/>
      <c r="FK1141" s="9"/>
      <c r="FL1141" s="9"/>
      <c r="FM1141" s="9"/>
      <c r="FN1141" s="9"/>
      <c r="FO1141" s="9"/>
      <c r="FP1141" s="9"/>
      <c r="FQ1141" s="9"/>
      <c r="FR1141" s="9"/>
      <c r="FS1141" s="9"/>
      <c r="FT1141" s="9"/>
      <c r="FU1141" s="9"/>
      <c r="FV1141" s="9"/>
      <c r="FW1141" s="9"/>
      <c r="FX1141" s="9"/>
      <c r="FY1141" s="9"/>
      <c r="FZ1141" s="9"/>
      <c r="GA1141" s="9"/>
      <c r="GB1141" s="9"/>
      <c r="GC1141" s="9"/>
      <c r="GD1141" s="9"/>
      <c r="GE1141" s="9"/>
      <c r="GF1141" s="9"/>
      <c r="GG1141" s="9"/>
      <c r="GH1141" s="9"/>
      <c r="GI1141" s="9"/>
      <c r="GJ1141" s="9"/>
      <c r="GK1141" s="9"/>
    </row>
    <row r="1142" spans="7:193" x14ac:dyDescent="0.2">
      <c r="G1142" s="8"/>
      <c r="H1142" s="8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FF1142" s="19"/>
      <c r="FG1142" s="19"/>
      <c r="FH1142" s="19"/>
      <c r="FI1142" s="19"/>
      <c r="FJ1142" s="19"/>
      <c r="FK1142" s="19"/>
      <c r="FL1142" s="19"/>
      <c r="FM1142" s="19"/>
      <c r="FN1142" s="19"/>
      <c r="FO1142" s="19"/>
      <c r="FP1142" s="19"/>
      <c r="FQ1142" s="19"/>
      <c r="FR1142" s="19"/>
      <c r="FS1142" s="19"/>
      <c r="FT1142" s="19"/>
      <c r="FU1142" s="19"/>
      <c r="FV1142" s="19"/>
      <c r="FW1142" s="19"/>
      <c r="FX1142" s="19"/>
      <c r="FY1142" s="19"/>
      <c r="FZ1142" s="19"/>
      <c r="GA1142" s="19"/>
      <c r="GB1142" s="19"/>
      <c r="GC1142" s="19"/>
      <c r="GD1142" s="19"/>
      <c r="GE1142" s="19"/>
      <c r="GF1142" s="19"/>
      <c r="GG1142" s="19"/>
      <c r="GH1142" s="19"/>
      <c r="GI1142" s="19"/>
      <c r="GJ1142" s="19"/>
      <c r="GK1142" s="19"/>
    </row>
    <row r="1143" spans="7:193" x14ac:dyDescent="0.2">
      <c r="G1143" s="8"/>
      <c r="H1143" s="8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FF1143" s="20"/>
      <c r="FG1143" s="20"/>
      <c r="FH1143" s="20"/>
      <c r="FI1143" s="20"/>
      <c r="FJ1143" s="20"/>
      <c r="FK1143" s="20"/>
      <c r="FL1143" s="20"/>
      <c r="FM1143" s="20"/>
      <c r="FN1143" s="20"/>
      <c r="FO1143" s="20"/>
      <c r="FP1143" s="20"/>
      <c r="FQ1143" s="20"/>
      <c r="FR1143" s="20"/>
      <c r="FS1143" s="20"/>
      <c r="FT1143" s="20"/>
      <c r="FU1143" s="20"/>
      <c r="FV1143" s="20"/>
      <c r="FW1143" s="20"/>
      <c r="FX1143" s="20"/>
      <c r="FY1143" s="20"/>
      <c r="FZ1143" s="20"/>
      <c r="GA1143" s="20"/>
      <c r="GB1143" s="20"/>
      <c r="GC1143" s="20"/>
      <c r="GD1143" s="20"/>
      <c r="GE1143" s="20"/>
      <c r="GF1143" s="20"/>
      <c r="GG1143" s="20"/>
      <c r="GH1143" s="20"/>
      <c r="GI1143" s="20"/>
      <c r="GJ1143" s="20"/>
      <c r="GK1143" s="20"/>
    </row>
    <row r="1144" spans="7:193" x14ac:dyDescent="0.2">
      <c r="G1144" s="8"/>
      <c r="H1144" s="8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FF1144" s="9"/>
      <c r="FG1144" s="9"/>
      <c r="FH1144" s="9"/>
      <c r="FI1144" s="9"/>
      <c r="FJ1144" s="9"/>
      <c r="FK1144" s="9"/>
      <c r="FL1144" s="9"/>
      <c r="FM1144" s="9"/>
      <c r="FN1144" s="9"/>
      <c r="FO1144" s="9"/>
      <c r="FP1144" s="9"/>
      <c r="FQ1144" s="9"/>
      <c r="FR1144" s="9"/>
      <c r="FS1144" s="9"/>
      <c r="FT1144" s="9"/>
      <c r="FU1144" s="9"/>
      <c r="FV1144" s="9"/>
      <c r="FW1144" s="9"/>
      <c r="FX1144" s="9"/>
      <c r="FY1144" s="9"/>
      <c r="FZ1144" s="9"/>
      <c r="GA1144" s="9"/>
      <c r="GB1144" s="9"/>
      <c r="GC1144" s="9"/>
      <c r="GD1144" s="9"/>
      <c r="GE1144" s="9"/>
      <c r="GF1144" s="9"/>
      <c r="GG1144" s="9"/>
      <c r="GH1144" s="9"/>
      <c r="GI1144" s="9"/>
      <c r="GJ1144" s="9"/>
      <c r="GK1144" s="9"/>
    </row>
    <row r="1145" spans="7:193" x14ac:dyDescent="0.2">
      <c r="G1145" s="8"/>
      <c r="H1145" s="8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FF1145" s="9"/>
      <c r="FG1145" s="9"/>
      <c r="FH1145" s="9"/>
      <c r="FI1145" s="9"/>
      <c r="FJ1145" s="9"/>
      <c r="FK1145" s="9"/>
      <c r="FL1145" s="9"/>
      <c r="FM1145" s="9"/>
      <c r="FN1145" s="9"/>
      <c r="FO1145" s="9"/>
      <c r="FP1145" s="9"/>
      <c r="FQ1145" s="9"/>
      <c r="FR1145" s="9"/>
      <c r="FS1145" s="9"/>
      <c r="FT1145" s="9"/>
      <c r="FU1145" s="9"/>
      <c r="FV1145" s="9"/>
      <c r="FW1145" s="9"/>
      <c r="FX1145" s="9"/>
      <c r="FY1145" s="9"/>
      <c r="FZ1145" s="9"/>
      <c r="GA1145" s="9"/>
      <c r="GB1145" s="9"/>
      <c r="GC1145" s="9"/>
      <c r="GD1145" s="9"/>
      <c r="GE1145" s="9"/>
      <c r="GF1145" s="9"/>
      <c r="GG1145" s="9"/>
      <c r="GH1145" s="9"/>
      <c r="GI1145" s="9"/>
      <c r="GJ1145" s="9"/>
      <c r="GK1145" s="9"/>
    </row>
    <row r="1146" spans="7:193" x14ac:dyDescent="0.2">
      <c r="G1146" s="8"/>
      <c r="H1146" s="8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FF1146" s="19"/>
      <c r="FG1146" s="19"/>
      <c r="FH1146" s="19"/>
      <c r="FI1146" s="19"/>
      <c r="FJ1146" s="19"/>
      <c r="FK1146" s="19"/>
      <c r="FL1146" s="19"/>
      <c r="FM1146" s="19"/>
      <c r="FN1146" s="19"/>
      <c r="FO1146" s="19"/>
      <c r="FP1146" s="19"/>
      <c r="FQ1146" s="19"/>
      <c r="FR1146" s="19"/>
      <c r="FS1146" s="19"/>
      <c r="FT1146" s="19"/>
      <c r="FU1146" s="19"/>
      <c r="FV1146" s="19"/>
      <c r="FW1146" s="19"/>
      <c r="FX1146" s="19"/>
      <c r="FY1146" s="19"/>
      <c r="FZ1146" s="19"/>
      <c r="GA1146" s="19"/>
      <c r="GB1146" s="19"/>
      <c r="GC1146" s="19"/>
      <c r="GD1146" s="19"/>
      <c r="GE1146" s="19"/>
      <c r="GF1146" s="19"/>
      <c r="GG1146" s="19"/>
      <c r="GH1146" s="19"/>
      <c r="GI1146" s="19"/>
      <c r="GJ1146" s="19"/>
      <c r="GK1146" s="19"/>
    </row>
    <row r="1147" spans="7:193" x14ac:dyDescent="0.2">
      <c r="G1147" s="8"/>
      <c r="H1147" s="8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FF1147" s="20"/>
      <c r="FG1147" s="20"/>
      <c r="FH1147" s="20"/>
      <c r="FI1147" s="20"/>
      <c r="FJ1147" s="20"/>
      <c r="FK1147" s="20"/>
      <c r="FL1147" s="20"/>
      <c r="FM1147" s="20"/>
      <c r="FN1147" s="20"/>
      <c r="FO1147" s="20"/>
      <c r="FP1147" s="20"/>
      <c r="FQ1147" s="20"/>
      <c r="FR1147" s="20"/>
      <c r="FS1147" s="20"/>
      <c r="FT1147" s="20"/>
      <c r="FU1147" s="20"/>
      <c r="FV1147" s="20"/>
      <c r="FW1147" s="20"/>
      <c r="FX1147" s="20"/>
      <c r="FY1147" s="20"/>
      <c r="FZ1147" s="20"/>
      <c r="GA1147" s="20"/>
      <c r="GB1147" s="20"/>
      <c r="GC1147" s="20"/>
      <c r="GD1147" s="20"/>
      <c r="GE1147" s="20"/>
      <c r="GF1147" s="20"/>
      <c r="GG1147" s="20"/>
      <c r="GH1147" s="20"/>
      <c r="GI1147" s="20"/>
      <c r="GJ1147" s="20"/>
      <c r="GK1147" s="20"/>
    </row>
    <row r="1148" spans="7:193" x14ac:dyDescent="0.2">
      <c r="G1148" s="8"/>
      <c r="H1148" s="8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FF1148" s="9"/>
      <c r="FG1148" s="9"/>
      <c r="FH1148" s="9"/>
      <c r="FI1148" s="9"/>
      <c r="FJ1148" s="9"/>
      <c r="FK1148" s="9"/>
      <c r="FL1148" s="9"/>
      <c r="FM1148" s="9"/>
      <c r="FN1148" s="9"/>
      <c r="FO1148" s="9"/>
      <c r="FP1148" s="9"/>
      <c r="FQ1148" s="9"/>
      <c r="FR1148" s="9"/>
      <c r="FS1148" s="9"/>
      <c r="FT1148" s="9"/>
      <c r="FU1148" s="9"/>
      <c r="FV1148" s="9"/>
      <c r="FW1148" s="9"/>
      <c r="FX1148" s="9"/>
      <c r="FY1148" s="9"/>
      <c r="FZ1148" s="9"/>
      <c r="GA1148" s="9"/>
      <c r="GB1148" s="9"/>
      <c r="GC1148" s="9"/>
      <c r="GD1148" s="9"/>
      <c r="GE1148" s="9"/>
      <c r="GF1148" s="9"/>
      <c r="GG1148" s="9"/>
      <c r="GH1148" s="9"/>
      <c r="GI1148" s="9"/>
      <c r="GJ1148" s="9"/>
      <c r="GK1148" s="9"/>
    </row>
    <row r="1149" spans="7:193" x14ac:dyDescent="0.2">
      <c r="G1149" s="8"/>
      <c r="H1149" s="8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FF1149" s="9"/>
      <c r="FG1149" s="9"/>
      <c r="FH1149" s="9"/>
      <c r="FI1149" s="9"/>
      <c r="FJ1149" s="9"/>
      <c r="FK1149" s="9"/>
      <c r="FL1149" s="9"/>
      <c r="FM1149" s="9"/>
      <c r="FN1149" s="9"/>
      <c r="FO1149" s="9"/>
      <c r="FP1149" s="9"/>
      <c r="FQ1149" s="9"/>
      <c r="FR1149" s="9"/>
      <c r="FS1149" s="9"/>
      <c r="FT1149" s="9"/>
      <c r="FU1149" s="9"/>
      <c r="FV1149" s="9"/>
      <c r="FW1149" s="9"/>
      <c r="FX1149" s="9"/>
      <c r="FY1149" s="9"/>
      <c r="FZ1149" s="9"/>
      <c r="GA1149" s="9"/>
      <c r="GB1149" s="9"/>
      <c r="GC1149" s="9"/>
      <c r="GD1149" s="9"/>
      <c r="GE1149" s="9"/>
      <c r="GF1149" s="9"/>
      <c r="GG1149" s="9"/>
      <c r="GH1149" s="9"/>
      <c r="GI1149" s="9"/>
      <c r="GJ1149" s="9"/>
      <c r="GK1149" s="9"/>
    </row>
    <row r="1150" spans="7:193" x14ac:dyDescent="0.2">
      <c r="G1150" s="8"/>
      <c r="H1150" s="8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FF1150" s="19"/>
      <c r="FG1150" s="19"/>
      <c r="FH1150" s="19"/>
      <c r="FI1150" s="19"/>
      <c r="FJ1150" s="19"/>
      <c r="FK1150" s="19"/>
      <c r="FL1150" s="19"/>
      <c r="FM1150" s="19"/>
      <c r="FN1150" s="19"/>
      <c r="FO1150" s="19"/>
      <c r="FP1150" s="19"/>
      <c r="FQ1150" s="19"/>
      <c r="FR1150" s="19"/>
      <c r="FS1150" s="19"/>
      <c r="FT1150" s="19"/>
      <c r="FU1150" s="19"/>
      <c r="FV1150" s="19"/>
      <c r="FW1150" s="19"/>
      <c r="FX1150" s="19"/>
      <c r="FY1150" s="19"/>
      <c r="FZ1150" s="19"/>
      <c r="GA1150" s="19"/>
      <c r="GB1150" s="19"/>
      <c r="GC1150" s="19"/>
      <c r="GD1150" s="19"/>
      <c r="GE1150" s="19"/>
      <c r="GF1150" s="19"/>
      <c r="GG1150" s="19"/>
      <c r="GH1150" s="19"/>
      <c r="GI1150" s="19"/>
      <c r="GJ1150" s="19"/>
      <c r="GK1150" s="19"/>
    </row>
    <row r="1151" spans="7:193" x14ac:dyDescent="0.2">
      <c r="G1151" s="8"/>
      <c r="H1151" s="8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FF1151" s="20"/>
      <c r="FG1151" s="20"/>
      <c r="FH1151" s="20"/>
      <c r="FI1151" s="20"/>
      <c r="FJ1151" s="20"/>
      <c r="FK1151" s="20"/>
      <c r="FL1151" s="20"/>
      <c r="FM1151" s="20"/>
      <c r="FN1151" s="20"/>
      <c r="FO1151" s="20"/>
      <c r="FP1151" s="20"/>
      <c r="FQ1151" s="20"/>
      <c r="FR1151" s="20"/>
      <c r="FS1151" s="20"/>
      <c r="FT1151" s="20"/>
      <c r="FU1151" s="20"/>
      <c r="FV1151" s="20"/>
      <c r="FW1151" s="20"/>
      <c r="FX1151" s="20"/>
      <c r="FY1151" s="20"/>
      <c r="FZ1151" s="20"/>
      <c r="GA1151" s="20"/>
      <c r="GB1151" s="20"/>
      <c r="GC1151" s="20"/>
      <c r="GD1151" s="20"/>
      <c r="GE1151" s="20"/>
      <c r="GF1151" s="20"/>
      <c r="GG1151" s="20"/>
      <c r="GH1151" s="20"/>
      <c r="GI1151" s="20"/>
      <c r="GJ1151" s="20"/>
      <c r="GK1151" s="20"/>
    </row>
    <row r="1152" spans="7:193" x14ac:dyDescent="0.2">
      <c r="G1152" s="8"/>
      <c r="H1152" s="8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FF1152" s="9"/>
      <c r="FG1152" s="9"/>
      <c r="FH1152" s="9"/>
      <c r="FI1152" s="9"/>
      <c r="FJ1152" s="9"/>
      <c r="FK1152" s="9"/>
      <c r="FL1152" s="9"/>
      <c r="FM1152" s="9"/>
      <c r="FN1152" s="9"/>
      <c r="FO1152" s="9"/>
      <c r="FP1152" s="9"/>
      <c r="FQ1152" s="9"/>
      <c r="FR1152" s="9"/>
      <c r="FS1152" s="9"/>
      <c r="FT1152" s="9"/>
      <c r="FU1152" s="9"/>
      <c r="FV1152" s="9"/>
      <c r="FW1152" s="9"/>
      <c r="FX1152" s="9"/>
      <c r="FY1152" s="9"/>
      <c r="FZ1152" s="9"/>
      <c r="GA1152" s="9"/>
      <c r="GB1152" s="9"/>
      <c r="GC1152" s="9"/>
      <c r="GD1152" s="9"/>
      <c r="GE1152" s="9"/>
      <c r="GF1152" s="9"/>
      <c r="GG1152" s="9"/>
      <c r="GH1152" s="9"/>
      <c r="GI1152" s="9"/>
      <c r="GJ1152" s="9"/>
      <c r="GK1152" s="9"/>
    </row>
    <row r="1153" spans="7:193" x14ac:dyDescent="0.2">
      <c r="G1153" s="8"/>
      <c r="H1153" s="8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FF1153" s="9"/>
      <c r="FG1153" s="9"/>
      <c r="FH1153" s="9"/>
      <c r="FI1153" s="9"/>
      <c r="FJ1153" s="9"/>
      <c r="FK1153" s="9"/>
      <c r="FL1153" s="9"/>
      <c r="FM1153" s="9"/>
      <c r="FN1153" s="9"/>
      <c r="FO1153" s="9"/>
      <c r="FP1153" s="9"/>
      <c r="FQ1153" s="9"/>
      <c r="FR1153" s="9"/>
      <c r="FS1153" s="9"/>
      <c r="FT1153" s="9"/>
      <c r="FU1153" s="9"/>
      <c r="FV1153" s="9"/>
      <c r="FW1153" s="9"/>
      <c r="FX1153" s="9"/>
      <c r="FY1153" s="9"/>
      <c r="FZ1153" s="9"/>
      <c r="GA1153" s="9"/>
      <c r="GB1153" s="9"/>
      <c r="GC1153" s="9"/>
      <c r="GD1153" s="9"/>
      <c r="GE1153" s="9"/>
      <c r="GF1153" s="9"/>
      <c r="GG1153" s="9"/>
      <c r="GH1153" s="9"/>
      <c r="GI1153" s="9"/>
      <c r="GJ1153" s="9"/>
      <c r="GK1153" s="9"/>
    </row>
    <row r="1154" spans="7:193" x14ac:dyDescent="0.2">
      <c r="G1154" s="8"/>
      <c r="H1154" s="8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FF1154" s="19"/>
      <c r="FG1154" s="19"/>
      <c r="FH1154" s="19"/>
      <c r="FI1154" s="19"/>
      <c r="FJ1154" s="19"/>
      <c r="FK1154" s="19"/>
      <c r="FL1154" s="19"/>
      <c r="FM1154" s="19"/>
      <c r="FN1154" s="19"/>
      <c r="FO1154" s="19"/>
      <c r="FP1154" s="19"/>
      <c r="FQ1154" s="19"/>
      <c r="FR1154" s="19"/>
      <c r="FS1154" s="19"/>
      <c r="FT1154" s="19"/>
      <c r="FU1154" s="19"/>
      <c r="FV1154" s="19"/>
      <c r="FW1154" s="19"/>
      <c r="FX1154" s="19"/>
      <c r="FY1154" s="19"/>
      <c r="FZ1154" s="19"/>
      <c r="GA1154" s="19"/>
      <c r="GB1154" s="19"/>
      <c r="GC1154" s="19"/>
      <c r="GD1154" s="19"/>
      <c r="GE1154" s="19"/>
      <c r="GF1154" s="19"/>
      <c r="GG1154" s="19"/>
      <c r="GH1154" s="19"/>
      <c r="GI1154" s="19"/>
      <c r="GJ1154" s="19"/>
      <c r="GK1154" s="19"/>
    </row>
    <row r="1155" spans="7:193" x14ac:dyDescent="0.2">
      <c r="G1155" s="8"/>
      <c r="H1155" s="8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FF1155" s="20"/>
      <c r="FG1155" s="20"/>
      <c r="FH1155" s="20"/>
      <c r="FI1155" s="20"/>
      <c r="FJ1155" s="20"/>
      <c r="FK1155" s="20"/>
      <c r="FL1155" s="20"/>
      <c r="FM1155" s="20"/>
      <c r="FN1155" s="20"/>
      <c r="FO1155" s="20"/>
      <c r="FP1155" s="20"/>
      <c r="FQ1155" s="20"/>
      <c r="FR1155" s="20"/>
      <c r="FS1155" s="20"/>
      <c r="FT1155" s="20"/>
      <c r="FU1155" s="20"/>
      <c r="FV1155" s="20"/>
      <c r="FW1155" s="20"/>
      <c r="FX1155" s="20"/>
      <c r="FY1155" s="20"/>
      <c r="FZ1155" s="20"/>
      <c r="GA1155" s="20"/>
      <c r="GB1155" s="20"/>
      <c r="GC1155" s="20"/>
      <c r="GD1155" s="20"/>
      <c r="GE1155" s="20"/>
      <c r="GF1155" s="20"/>
      <c r="GG1155" s="20"/>
      <c r="GH1155" s="20"/>
      <c r="GI1155" s="20"/>
      <c r="GJ1155" s="20"/>
      <c r="GK1155" s="20"/>
    </row>
    <row r="1156" spans="7:193" x14ac:dyDescent="0.2">
      <c r="G1156" s="8"/>
      <c r="H1156" s="8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FF1156" s="9"/>
      <c r="FG1156" s="9"/>
      <c r="FH1156" s="9"/>
      <c r="FI1156" s="9"/>
      <c r="FJ1156" s="9"/>
      <c r="FK1156" s="9"/>
      <c r="FL1156" s="9"/>
      <c r="FM1156" s="9"/>
      <c r="FN1156" s="9"/>
      <c r="FO1156" s="9"/>
      <c r="FP1156" s="9"/>
      <c r="FQ1156" s="9"/>
      <c r="FR1156" s="9"/>
      <c r="FS1156" s="9"/>
      <c r="FT1156" s="9"/>
      <c r="FU1156" s="9"/>
      <c r="FV1156" s="9"/>
      <c r="FW1156" s="9"/>
      <c r="FX1156" s="9"/>
      <c r="FY1156" s="9"/>
      <c r="FZ1156" s="9"/>
      <c r="GA1156" s="9"/>
      <c r="GB1156" s="9"/>
      <c r="GC1156" s="9"/>
      <c r="GD1156" s="9"/>
      <c r="GE1156" s="9"/>
      <c r="GF1156" s="9"/>
      <c r="GG1156" s="9"/>
      <c r="GH1156" s="9"/>
      <c r="GI1156" s="9"/>
      <c r="GJ1156" s="9"/>
      <c r="GK1156" s="9"/>
    </row>
    <row r="1157" spans="7:193" x14ac:dyDescent="0.2">
      <c r="G1157" s="8"/>
      <c r="H1157" s="8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FF1157" s="9"/>
      <c r="FG1157" s="9"/>
      <c r="FH1157" s="9"/>
      <c r="FI1157" s="9"/>
      <c r="FJ1157" s="9"/>
      <c r="FK1157" s="9"/>
      <c r="FL1157" s="9"/>
      <c r="FM1157" s="9"/>
      <c r="FN1157" s="9"/>
      <c r="FO1157" s="9"/>
      <c r="FP1157" s="9"/>
      <c r="FQ1157" s="9"/>
      <c r="FR1157" s="9"/>
      <c r="FS1157" s="9"/>
      <c r="FT1157" s="9"/>
      <c r="FU1157" s="9"/>
      <c r="FV1157" s="9"/>
      <c r="FW1157" s="9"/>
      <c r="FX1157" s="9"/>
      <c r="FY1157" s="9"/>
      <c r="FZ1157" s="9"/>
      <c r="GA1157" s="9"/>
      <c r="GB1157" s="9"/>
      <c r="GC1157" s="9"/>
      <c r="GD1157" s="9"/>
      <c r="GE1157" s="9"/>
      <c r="GF1157" s="9"/>
      <c r="GG1157" s="9"/>
      <c r="GH1157" s="9"/>
      <c r="GI1157" s="9"/>
      <c r="GJ1157" s="9"/>
      <c r="GK1157" s="9"/>
    </row>
    <row r="1158" spans="7:193" x14ac:dyDescent="0.2">
      <c r="G1158" s="8"/>
      <c r="H1158" s="8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FF1158" s="19"/>
      <c r="FG1158" s="19"/>
      <c r="FH1158" s="19"/>
      <c r="FI1158" s="19"/>
      <c r="FJ1158" s="19"/>
      <c r="FK1158" s="19"/>
      <c r="FL1158" s="19"/>
      <c r="FM1158" s="19"/>
      <c r="FN1158" s="19"/>
      <c r="FO1158" s="19"/>
      <c r="FP1158" s="19"/>
      <c r="FQ1158" s="19"/>
      <c r="FR1158" s="19"/>
      <c r="FS1158" s="19"/>
      <c r="FT1158" s="19"/>
      <c r="FU1158" s="19"/>
      <c r="FV1158" s="19"/>
      <c r="FW1158" s="19"/>
      <c r="FX1158" s="19"/>
      <c r="FY1158" s="19"/>
      <c r="FZ1158" s="19"/>
      <c r="GA1158" s="19"/>
      <c r="GB1158" s="19"/>
      <c r="GC1158" s="19"/>
      <c r="GD1158" s="19"/>
      <c r="GE1158" s="19"/>
      <c r="GF1158" s="19"/>
      <c r="GG1158" s="19"/>
      <c r="GH1158" s="19"/>
      <c r="GI1158" s="19"/>
      <c r="GJ1158" s="19"/>
      <c r="GK1158" s="19"/>
    </row>
    <row r="1159" spans="7:193" x14ac:dyDescent="0.2">
      <c r="G1159" s="8"/>
      <c r="H1159" s="8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FF1159" s="20"/>
      <c r="FG1159" s="20"/>
      <c r="FH1159" s="20"/>
      <c r="FI1159" s="20"/>
      <c r="FJ1159" s="20"/>
      <c r="FK1159" s="20"/>
      <c r="FL1159" s="20"/>
      <c r="FM1159" s="20"/>
      <c r="FN1159" s="20"/>
      <c r="FO1159" s="20"/>
      <c r="FP1159" s="20"/>
      <c r="FQ1159" s="20"/>
      <c r="FR1159" s="20"/>
      <c r="FS1159" s="20"/>
      <c r="FT1159" s="20"/>
      <c r="FU1159" s="20"/>
      <c r="FV1159" s="20"/>
      <c r="FW1159" s="20"/>
      <c r="FX1159" s="20"/>
      <c r="FY1159" s="20"/>
      <c r="FZ1159" s="20"/>
      <c r="GA1159" s="20"/>
      <c r="GB1159" s="20"/>
      <c r="GC1159" s="20"/>
      <c r="GD1159" s="20"/>
      <c r="GE1159" s="20"/>
      <c r="GF1159" s="20"/>
      <c r="GG1159" s="20"/>
      <c r="GH1159" s="20"/>
      <c r="GI1159" s="20"/>
      <c r="GJ1159" s="20"/>
      <c r="GK1159" s="20"/>
    </row>
    <row r="1160" spans="7:193" x14ac:dyDescent="0.2">
      <c r="G1160" s="8"/>
      <c r="H1160" s="8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FF1160" s="9"/>
      <c r="FG1160" s="9"/>
      <c r="FH1160" s="9"/>
      <c r="FI1160" s="9"/>
      <c r="FJ1160" s="9"/>
      <c r="FK1160" s="9"/>
      <c r="FL1160" s="9"/>
      <c r="FM1160" s="9"/>
      <c r="FN1160" s="9"/>
      <c r="FO1160" s="9"/>
      <c r="FP1160" s="9"/>
      <c r="FQ1160" s="9"/>
      <c r="FR1160" s="9"/>
      <c r="FS1160" s="9"/>
      <c r="FT1160" s="9"/>
      <c r="FU1160" s="9"/>
      <c r="FV1160" s="9"/>
      <c r="FW1160" s="9"/>
      <c r="FX1160" s="9"/>
      <c r="FY1160" s="9"/>
      <c r="FZ1160" s="9"/>
      <c r="GA1160" s="9"/>
      <c r="GB1160" s="9"/>
      <c r="GC1160" s="9"/>
      <c r="GD1160" s="9"/>
      <c r="GE1160" s="9"/>
      <c r="GF1160" s="9"/>
      <c r="GG1160" s="9"/>
      <c r="GH1160" s="9"/>
      <c r="GI1160" s="9"/>
      <c r="GJ1160" s="9"/>
      <c r="GK1160" s="9"/>
    </row>
    <row r="1161" spans="7:193" x14ac:dyDescent="0.2">
      <c r="G1161" s="8"/>
      <c r="H1161" s="8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FF1161" s="9"/>
      <c r="FG1161" s="9"/>
      <c r="FH1161" s="9"/>
      <c r="FI1161" s="9"/>
      <c r="FJ1161" s="9"/>
      <c r="FK1161" s="9"/>
      <c r="FL1161" s="9"/>
      <c r="FM1161" s="9"/>
      <c r="FN1161" s="9"/>
      <c r="FO1161" s="9"/>
      <c r="FP1161" s="9"/>
      <c r="FQ1161" s="9"/>
      <c r="FR1161" s="9"/>
      <c r="FS1161" s="9"/>
      <c r="FT1161" s="9"/>
      <c r="FU1161" s="9"/>
      <c r="FV1161" s="9"/>
      <c r="FW1161" s="9"/>
      <c r="FX1161" s="9"/>
      <c r="FY1161" s="9"/>
      <c r="FZ1161" s="9"/>
      <c r="GA1161" s="9"/>
      <c r="GB1161" s="9"/>
      <c r="GC1161" s="9"/>
      <c r="GD1161" s="9"/>
      <c r="GE1161" s="9"/>
      <c r="GF1161" s="9"/>
      <c r="GG1161" s="9"/>
      <c r="GH1161" s="9"/>
      <c r="GI1161" s="9"/>
      <c r="GJ1161" s="9"/>
      <c r="GK1161" s="9"/>
    </row>
    <row r="1162" spans="7:193" x14ac:dyDescent="0.2">
      <c r="G1162" s="8"/>
      <c r="H1162" s="8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FF1162" s="19"/>
      <c r="FG1162" s="19"/>
      <c r="FH1162" s="19"/>
      <c r="FI1162" s="19"/>
      <c r="FJ1162" s="19"/>
      <c r="FK1162" s="19"/>
      <c r="FL1162" s="19"/>
      <c r="FM1162" s="19"/>
      <c r="FN1162" s="19"/>
      <c r="FO1162" s="19"/>
      <c r="FP1162" s="19"/>
      <c r="FQ1162" s="19"/>
      <c r="FR1162" s="19"/>
      <c r="FS1162" s="19"/>
      <c r="FT1162" s="19"/>
      <c r="FU1162" s="19"/>
      <c r="FV1162" s="19"/>
      <c r="FW1162" s="19"/>
      <c r="FX1162" s="19"/>
      <c r="FY1162" s="19"/>
      <c r="FZ1162" s="19"/>
      <c r="GA1162" s="19"/>
      <c r="GB1162" s="19"/>
      <c r="GC1162" s="19"/>
      <c r="GD1162" s="19"/>
      <c r="GE1162" s="19"/>
      <c r="GF1162" s="19"/>
      <c r="GG1162" s="19"/>
      <c r="GH1162" s="19"/>
      <c r="GI1162" s="19"/>
      <c r="GJ1162" s="19"/>
      <c r="GK1162" s="19"/>
    </row>
    <row r="1163" spans="7:193" x14ac:dyDescent="0.2">
      <c r="G1163" s="8"/>
      <c r="H1163" s="8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FF1163" s="20"/>
      <c r="FG1163" s="20"/>
      <c r="FH1163" s="20"/>
      <c r="FI1163" s="20"/>
      <c r="FJ1163" s="20"/>
      <c r="FK1163" s="20"/>
      <c r="FL1163" s="20"/>
      <c r="FM1163" s="20"/>
      <c r="FN1163" s="20"/>
      <c r="FO1163" s="20"/>
      <c r="FP1163" s="20"/>
      <c r="FQ1163" s="20"/>
      <c r="FR1163" s="20"/>
      <c r="FS1163" s="20"/>
      <c r="FT1163" s="20"/>
      <c r="FU1163" s="20"/>
      <c r="FV1163" s="20"/>
      <c r="FW1163" s="20"/>
      <c r="FX1163" s="20"/>
      <c r="FY1163" s="20"/>
      <c r="FZ1163" s="20"/>
      <c r="GA1163" s="20"/>
      <c r="GB1163" s="20"/>
      <c r="GC1163" s="20"/>
      <c r="GD1163" s="20"/>
      <c r="GE1163" s="20"/>
      <c r="GF1163" s="20"/>
      <c r="GG1163" s="20"/>
      <c r="GH1163" s="20"/>
      <c r="GI1163" s="20"/>
      <c r="GJ1163" s="20"/>
      <c r="GK1163" s="20"/>
    </row>
    <row r="1164" spans="7:193" x14ac:dyDescent="0.2">
      <c r="G1164" s="8"/>
      <c r="H1164" s="8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FF1164" s="9"/>
      <c r="FG1164" s="9"/>
      <c r="FH1164" s="9"/>
      <c r="FI1164" s="9"/>
      <c r="FJ1164" s="9"/>
      <c r="FK1164" s="9"/>
      <c r="FL1164" s="9"/>
      <c r="FM1164" s="9"/>
      <c r="FN1164" s="9"/>
      <c r="FO1164" s="9"/>
      <c r="FP1164" s="9"/>
      <c r="FQ1164" s="9"/>
      <c r="FR1164" s="9"/>
      <c r="FS1164" s="9"/>
      <c r="FT1164" s="9"/>
      <c r="FU1164" s="9"/>
      <c r="FV1164" s="9"/>
      <c r="FW1164" s="9"/>
      <c r="FX1164" s="9"/>
      <c r="FY1164" s="9"/>
      <c r="FZ1164" s="9"/>
      <c r="GA1164" s="9"/>
      <c r="GB1164" s="9"/>
      <c r="GC1164" s="9"/>
      <c r="GD1164" s="9"/>
      <c r="GE1164" s="9"/>
      <c r="GF1164" s="9"/>
      <c r="GG1164" s="9"/>
      <c r="GH1164" s="9"/>
      <c r="GI1164" s="9"/>
      <c r="GJ1164" s="9"/>
      <c r="GK1164" s="9"/>
    </row>
    <row r="1165" spans="7:193" x14ac:dyDescent="0.2">
      <c r="G1165" s="8"/>
      <c r="H1165" s="8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FF1165" s="9"/>
      <c r="FG1165" s="9"/>
      <c r="FH1165" s="9"/>
      <c r="FI1165" s="9"/>
      <c r="FJ1165" s="9"/>
      <c r="FK1165" s="9"/>
      <c r="FL1165" s="9"/>
      <c r="FM1165" s="9"/>
      <c r="FN1165" s="9"/>
      <c r="FO1165" s="9"/>
      <c r="FP1165" s="9"/>
      <c r="FQ1165" s="9"/>
      <c r="FR1165" s="9"/>
      <c r="FS1165" s="9"/>
      <c r="FT1165" s="9"/>
      <c r="FU1165" s="9"/>
      <c r="FV1165" s="9"/>
      <c r="FW1165" s="9"/>
      <c r="FX1165" s="9"/>
      <c r="FY1165" s="9"/>
      <c r="FZ1165" s="9"/>
      <c r="GA1165" s="9"/>
      <c r="GB1165" s="9"/>
      <c r="GC1165" s="9"/>
      <c r="GD1165" s="9"/>
      <c r="GE1165" s="9"/>
      <c r="GF1165" s="9"/>
      <c r="GG1165" s="9"/>
      <c r="GH1165" s="9"/>
      <c r="GI1165" s="9"/>
      <c r="GJ1165" s="9"/>
      <c r="GK1165" s="9"/>
    </row>
    <row r="1166" spans="7:193" x14ac:dyDescent="0.2">
      <c r="G1166" s="8"/>
      <c r="H1166" s="8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FF1166" s="19"/>
      <c r="FG1166" s="19"/>
      <c r="FH1166" s="19"/>
      <c r="FI1166" s="19"/>
      <c r="FJ1166" s="19"/>
      <c r="FK1166" s="19"/>
      <c r="FL1166" s="19"/>
      <c r="FM1166" s="19"/>
      <c r="FN1166" s="19"/>
      <c r="FO1166" s="19"/>
      <c r="FP1166" s="19"/>
      <c r="FQ1166" s="19"/>
      <c r="FR1166" s="19"/>
      <c r="FS1166" s="19"/>
      <c r="FT1166" s="19"/>
      <c r="FU1166" s="19"/>
      <c r="FV1166" s="19"/>
      <c r="FW1166" s="19"/>
      <c r="FX1166" s="19"/>
      <c r="FY1166" s="19"/>
      <c r="FZ1166" s="19"/>
      <c r="GA1166" s="19"/>
      <c r="GB1166" s="19"/>
      <c r="GC1166" s="19"/>
      <c r="GD1166" s="19"/>
      <c r="GE1166" s="19"/>
      <c r="GF1166" s="19"/>
      <c r="GG1166" s="19"/>
      <c r="GH1166" s="19"/>
      <c r="GI1166" s="19"/>
      <c r="GJ1166" s="19"/>
      <c r="GK1166" s="19"/>
    </row>
    <row r="1167" spans="7:193" x14ac:dyDescent="0.2">
      <c r="G1167" s="8"/>
      <c r="H1167" s="8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FF1167" s="20"/>
      <c r="FG1167" s="20"/>
      <c r="FH1167" s="20"/>
      <c r="FI1167" s="20"/>
      <c r="FJ1167" s="20"/>
      <c r="FK1167" s="20"/>
      <c r="FL1167" s="20"/>
      <c r="FM1167" s="20"/>
      <c r="FN1167" s="20"/>
      <c r="FO1167" s="20"/>
      <c r="FP1167" s="20"/>
      <c r="FQ1167" s="20"/>
      <c r="FR1167" s="20"/>
      <c r="FS1167" s="20"/>
      <c r="FT1167" s="20"/>
      <c r="FU1167" s="20"/>
      <c r="FV1167" s="20"/>
      <c r="FW1167" s="20"/>
      <c r="FX1167" s="20"/>
      <c r="FY1167" s="20"/>
      <c r="FZ1167" s="20"/>
      <c r="GA1167" s="20"/>
      <c r="GB1167" s="20"/>
      <c r="GC1167" s="20"/>
      <c r="GD1167" s="20"/>
      <c r="GE1167" s="20"/>
      <c r="GF1167" s="20"/>
      <c r="GG1167" s="20"/>
      <c r="GH1167" s="20"/>
      <c r="GI1167" s="20"/>
      <c r="GJ1167" s="20"/>
      <c r="GK1167" s="20"/>
    </row>
    <row r="1168" spans="7:193" x14ac:dyDescent="0.2">
      <c r="G1168" s="8"/>
      <c r="H1168" s="8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FF1168" s="9"/>
      <c r="FG1168" s="9"/>
      <c r="FH1168" s="9"/>
      <c r="FI1168" s="9"/>
      <c r="FJ1168" s="9"/>
      <c r="FK1168" s="9"/>
      <c r="FL1168" s="9"/>
      <c r="FM1168" s="9"/>
      <c r="FN1168" s="9"/>
      <c r="FO1168" s="9"/>
      <c r="FP1168" s="9"/>
      <c r="FQ1168" s="9"/>
      <c r="FR1168" s="9"/>
      <c r="FS1168" s="9"/>
      <c r="FT1168" s="9"/>
      <c r="FU1168" s="9"/>
      <c r="FV1168" s="9"/>
      <c r="FW1168" s="9"/>
      <c r="FX1168" s="9"/>
      <c r="FY1168" s="9"/>
      <c r="FZ1168" s="9"/>
      <c r="GA1168" s="9"/>
      <c r="GB1168" s="9"/>
      <c r="GC1168" s="9"/>
      <c r="GD1168" s="9"/>
      <c r="GE1168" s="9"/>
      <c r="GF1168" s="9"/>
      <c r="GG1168" s="9"/>
      <c r="GH1168" s="9"/>
      <c r="GI1168" s="9"/>
      <c r="GJ1168" s="9"/>
      <c r="GK1168" s="9"/>
    </row>
    <row r="1169" spans="7:193" x14ac:dyDescent="0.2">
      <c r="G1169" s="8"/>
      <c r="H1169" s="8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FF1169" s="9"/>
      <c r="FG1169" s="9"/>
      <c r="FH1169" s="9"/>
      <c r="FI1169" s="9"/>
      <c r="FJ1169" s="9"/>
      <c r="FK1169" s="9"/>
      <c r="FL1169" s="9"/>
      <c r="FM1169" s="9"/>
      <c r="FN1169" s="9"/>
      <c r="FO1169" s="9"/>
      <c r="FP1169" s="9"/>
      <c r="FQ1169" s="9"/>
      <c r="FR1169" s="9"/>
      <c r="FS1169" s="9"/>
      <c r="FT1169" s="9"/>
      <c r="FU1169" s="9"/>
      <c r="FV1169" s="9"/>
      <c r="FW1169" s="9"/>
      <c r="FX1169" s="9"/>
      <c r="FY1169" s="9"/>
      <c r="FZ1169" s="9"/>
      <c r="GA1169" s="9"/>
      <c r="GB1169" s="9"/>
      <c r="GC1169" s="9"/>
      <c r="GD1169" s="9"/>
      <c r="GE1169" s="9"/>
      <c r="GF1169" s="9"/>
      <c r="GG1169" s="9"/>
      <c r="GH1169" s="9"/>
      <c r="GI1169" s="9"/>
      <c r="GJ1169" s="9"/>
      <c r="GK1169" s="9"/>
    </row>
    <row r="1170" spans="7:193" x14ac:dyDescent="0.2">
      <c r="G1170" s="8"/>
      <c r="H1170" s="8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FF1170" s="19"/>
      <c r="FG1170" s="19"/>
      <c r="FH1170" s="19"/>
      <c r="FI1170" s="19"/>
      <c r="FJ1170" s="19"/>
      <c r="FK1170" s="19"/>
      <c r="FL1170" s="19"/>
      <c r="FM1170" s="19"/>
      <c r="FN1170" s="19"/>
      <c r="FO1170" s="19"/>
      <c r="FP1170" s="19"/>
      <c r="FQ1170" s="19"/>
      <c r="FR1170" s="19"/>
      <c r="FS1170" s="19"/>
      <c r="FT1170" s="19"/>
      <c r="FU1170" s="19"/>
      <c r="FV1170" s="19"/>
      <c r="FW1170" s="19"/>
      <c r="FX1170" s="19"/>
      <c r="FY1170" s="19"/>
      <c r="FZ1170" s="19"/>
      <c r="GA1170" s="19"/>
      <c r="GB1170" s="19"/>
      <c r="GC1170" s="19"/>
      <c r="GD1170" s="19"/>
      <c r="GE1170" s="19"/>
      <c r="GF1170" s="19"/>
      <c r="GG1170" s="19"/>
      <c r="GH1170" s="19"/>
      <c r="GI1170" s="19"/>
      <c r="GJ1170" s="19"/>
      <c r="GK1170" s="19"/>
    </row>
    <row r="1171" spans="7:193" x14ac:dyDescent="0.2">
      <c r="G1171" s="8"/>
      <c r="H1171" s="8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FF1171" s="20"/>
      <c r="FG1171" s="20"/>
      <c r="FH1171" s="20"/>
      <c r="FI1171" s="20"/>
      <c r="FJ1171" s="20"/>
      <c r="FK1171" s="20"/>
      <c r="FL1171" s="20"/>
      <c r="FM1171" s="20"/>
      <c r="FN1171" s="20"/>
      <c r="FO1171" s="20"/>
      <c r="FP1171" s="20"/>
      <c r="FQ1171" s="20"/>
      <c r="FR1171" s="20"/>
      <c r="FS1171" s="20"/>
      <c r="FT1171" s="20"/>
      <c r="FU1171" s="20"/>
      <c r="FV1171" s="20"/>
      <c r="FW1171" s="20"/>
      <c r="FX1171" s="20"/>
      <c r="FY1171" s="20"/>
      <c r="FZ1171" s="20"/>
      <c r="GA1171" s="20"/>
      <c r="GB1171" s="20"/>
      <c r="GC1171" s="20"/>
      <c r="GD1171" s="20"/>
      <c r="GE1171" s="20"/>
      <c r="GF1171" s="20"/>
      <c r="GG1171" s="20"/>
      <c r="GH1171" s="20"/>
      <c r="GI1171" s="20"/>
      <c r="GJ1171" s="20"/>
      <c r="GK1171" s="20"/>
    </row>
    <row r="1172" spans="7:193" x14ac:dyDescent="0.2">
      <c r="G1172" s="8"/>
      <c r="H1172" s="8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FF1172" s="9"/>
      <c r="FG1172" s="9"/>
      <c r="FH1172" s="9"/>
      <c r="FI1172" s="9"/>
      <c r="FJ1172" s="9"/>
      <c r="FK1172" s="9"/>
      <c r="FL1172" s="9"/>
      <c r="FM1172" s="9"/>
      <c r="FN1172" s="9"/>
      <c r="FO1172" s="9"/>
      <c r="FP1172" s="9"/>
      <c r="FQ1172" s="9"/>
      <c r="FR1172" s="9"/>
      <c r="FS1172" s="9"/>
      <c r="FT1172" s="9"/>
      <c r="FU1172" s="9"/>
      <c r="FV1172" s="9"/>
      <c r="FW1172" s="9"/>
      <c r="FX1172" s="9"/>
      <c r="FY1172" s="9"/>
      <c r="FZ1172" s="9"/>
      <c r="GA1172" s="9"/>
      <c r="GB1172" s="9"/>
      <c r="GC1172" s="9"/>
      <c r="GD1172" s="9"/>
      <c r="GE1172" s="9"/>
      <c r="GF1172" s="9"/>
      <c r="GG1172" s="9"/>
      <c r="GH1172" s="9"/>
      <c r="GI1172" s="9"/>
      <c r="GJ1172" s="9"/>
      <c r="GK1172" s="9"/>
    </row>
    <row r="1173" spans="7:193" x14ac:dyDescent="0.2">
      <c r="G1173" s="8"/>
      <c r="H1173" s="8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FF1173" s="9"/>
      <c r="FG1173" s="9"/>
      <c r="FH1173" s="9"/>
      <c r="FI1173" s="9"/>
      <c r="FJ1173" s="9"/>
      <c r="FK1173" s="9"/>
      <c r="FL1173" s="9"/>
      <c r="FM1173" s="9"/>
      <c r="FN1173" s="9"/>
      <c r="FO1173" s="9"/>
      <c r="FP1173" s="9"/>
      <c r="FQ1173" s="9"/>
      <c r="FR1173" s="9"/>
      <c r="FS1173" s="9"/>
      <c r="FT1173" s="9"/>
      <c r="FU1173" s="9"/>
      <c r="FV1173" s="9"/>
      <c r="FW1173" s="9"/>
      <c r="FX1173" s="9"/>
      <c r="FY1173" s="9"/>
      <c r="FZ1173" s="9"/>
      <c r="GA1173" s="9"/>
      <c r="GB1173" s="9"/>
      <c r="GC1173" s="9"/>
      <c r="GD1173" s="9"/>
      <c r="GE1173" s="9"/>
      <c r="GF1173" s="9"/>
      <c r="GG1173" s="9"/>
      <c r="GH1173" s="9"/>
      <c r="GI1173" s="9"/>
      <c r="GJ1173" s="9"/>
      <c r="GK1173" s="9"/>
    </row>
    <row r="1174" spans="7:193" x14ac:dyDescent="0.2">
      <c r="G1174" s="8"/>
      <c r="H1174" s="8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FF1174" s="19"/>
      <c r="FG1174" s="19"/>
      <c r="FH1174" s="19"/>
      <c r="FI1174" s="19"/>
      <c r="FJ1174" s="19"/>
      <c r="FK1174" s="19"/>
      <c r="FL1174" s="19"/>
      <c r="FM1174" s="19"/>
      <c r="FN1174" s="19"/>
      <c r="FO1174" s="19"/>
      <c r="FP1174" s="19"/>
      <c r="FQ1174" s="19"/>
      <c r="FR1174" s="19"/>
      <c r="FS1174" s="19"/>
      <c r="FT1174" s="19"/>
      <c r="FU1174" s="19"/>
      <c r="FV1174" s="19"/>
      <c r="FW1174" s="19"/>
      <c r="FX1174" s="19"/>
      <c r="FY1174" s="19"/>
      <c r="FZ1174" s="19"/>
      <c r="GA1174" s="19"/>
      <c r="GB1174" s="19"/>
      <c r="GC1174" s="19"/>
      <c r="GD1174" s="19"/>
      <c r="GE1174" s="19"/>
      <c r="GF1174" s="19"/>
      <c r="GG1174" s="19"/>
      <c r="GH1174" s="19"/>
      <c r="GI1174" s="19"/>
      <c r="GJ1174" s="19"/>
      <c r="GK1174" s="19"/>
    </row>
    <row r="1175" spans="7:193" x14ac:dyDescent="0.2">
      <c r="G1175" s="8"/>
      <c r="H1175" s="8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FF1175" s="20"/>
      <c r="FG1175" s="20"/>
      <c r="FH1175" s="20"/>
      <c r="FI1175" s="20"/>
      <c r="FJ1175" s="20"/>
      <c r="FK1175" s="20"/>
      <c r="FL1175" s="20"/>
      <c r="FM1175" s="20"/>
      <c r="FN1175" s="20"/>
      <c r="FO1175" s="20"/>
      <c r="FP1175" s="20"/>
      <c r="FQ1175" s="20"/>
      <c r="FR1175" s="20"/>
      <c r="FS1175" s="20"/>
      <c r="FT1175" s="20"/>
      <c r="FU1175" s="20"/>
      <c r="FV1175" s="20"/>
      <c r="FW1175" s="20"/>
      <c r="FX1175" s="20"/>
      <c r="FY1175" s="20"/>
      <c r="FZ1175" s="20"/>
      <c r="GA1175" s="20"/>
      <c r="GB1175" s="20"/>
      <c r="GC1175" s="20"/>
      <c r="GD1175" s="20"/>
      <c r="GE1175" s="20"/>
      <c r="GF1175" s="20"/>
      <c r="GG1175" s="20"/>
      <c r="GH1175" s="20"/>
      <c r="GI1175" s="20"/>
      <c r="GJ1175" s="20"/>
      <c r="GK1175" s="20"/>
    </row>
    <row r="1176" spans="7:193" x14ac:dyDescent="0.2">
      <c r="G1176" s="8"/>
      <c r="H1176" s="8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FF1176" s="9"/>
      <c r="FG1176" s="9"/>
      <c r="FH1176" s="9"/>
      <c r="FI1176" s="9"/>
      <c r="FJ1176" s="9"/>
      <c r="FK1176" s="9"/>
      <c r="FL1176" s="9"/>
      <c r="FM1176" s="9"/>
      <c r="FN1176" s="9"/>
      <c r="FO1176" s="9"/>
      <c r="FP1176" s="9"/>
      <c r="FQ1176" s="9"/>
      <c r="FR1176" s="9"/>
      <c r="FS1176" s="9"/>
      <c r="FT1176" s="9"/>
      <c r="FU1176" s="9"/>
      <c r="FV1176" s="9"/>
      <c r="FW1176" s="9"/>
      <c r="FX1176" s="9"/>
      <c r="FY1176" s="9"/>
      <c r="FZ1176" s="9"/>
      <c r="GA1176" s="9"/>
      <c r="GB1176" s="9"/>
      <c r="GC1176" s="9"/>
      <c r="GD1176" s="9"/>
      <c r="GE1176" s="9"/>
      <c r="GF1176" s="9"/>
      <c r="GG1176" s="9"/>
      <c r="GH1176" s="9"/>
      <c r="GI1176" s="9"/>
      <c r="GJ1176" s="9"/>
      <c r="GK1176" s="9"/>
    </row>
    <row r="1177" spans="7:193" x14ac:dyDescent="0.2">
      <c r="G1177" s="8"/>
      <c r="H1177" s="8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FF1177" s="9"/>
      <c r="FG1177" s="9"/>
      <c r="FH1177" s="9"/>
      <c r="FI1177" s="9"/>
      <c r="FJ1177" s="9"/>
      <c r="FK1177" s="9"/>
      <c r="FL1177" s="9"/>
      <c r="FM1177" s="9"/>
      <c r="FN1177" s="9"/>
      <c r="FO1177" s="9"/>
      <c r="FP1177" s="9"/>
      <c r="FQ1177" s="9"/>
      <c r="FR1177" s="9"/>
      <c r="FS1177" s="9"/>
      <c r="FT1177" s="9"/>
      <c r="FU1177" s="9"/>
      <c r="FV1177" s="9"/>
      <c r="FW1177" s="9"/>
      <c r="FX1177" s="9"/>
      <c r="FY1177" s="9"/>
      <c r="FZ1177" s="9"/>
      <c r="GA1177" s="9"/>
      <c r="GB1177" s="9"/>
      <c r="GC1177" s="9"/>
      <c r="GD1177" s="9"/>
      <c r="GE1177" s="9"/>
      <c r="GF1177" s="9"/>
      <c r="GG1177" s="9"/>
      <c r="GH1177" s="9"/>
      <c r="GI1177" s="9"/>
      <c r="GJ1177" s="9"/>
      <c r="GK1177" s="9"/>
    </row>
    <row r="1178" spans="7:193" x14ac:dyDescent="0.2">
      <c r="G1178" s="8"/>
      <c r="H1178" s="8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FF1178" s="19"/>
      <c r="FG1178" s="19"/>
      <c r="FH1178" s="19"/>
      <c r="FI1178" s="19"/>
      <c r="FJ1178" s="19"/>
      <c r="FK1178" s="19"/>
      <c r="FL1178" s="19"/>
      <c r="FM1178" s="19"/>
      <c r="FN1178" s="19"/>
      <c r="FO1178" s="19"/>
      <c r="FP1178" s="19"/>
      <c r="FQ1178" s="19"/>
      <c r="FR1178" s="19"/>
      <c r="FS1178" s="19"/>
      <c r="FT1178" s="19"/>
      <c r="FU1178" s="19"/>
      <c r="FV1178" s="19"/>
      <c r="FW1178" s="19"/>
      <c r="FX1178" s="19"/>
      <c r="FY1178" s="19"/>
      <c r="FZ1178" s="19"/>
      <c r="GA1178" s="19"/>
      <c r="GB1178" s="19"/>
      <c r="GC1178" s="19"/>
      <c r="GD1178" s="19"/>
      <c r="GE1178" s="19"/>
      <c r="GF1178" s="19"/>
      <c r="GG1178" s="19"/>
      <c r="GH1178" s="19"/>
      <c r="GI1178" s="19"/>
      <c r="GJ1178" s="19"/>
      <c r="GK1178" s="19"/>
    </row>
    <row r="1179" spans="7:193" x14ac:dyDescent="0.2">
      <c r="G1179" s="8"/>
      <c r="H1179" s="8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FF1179" s="20"/>
      <c r="FG1179" s="20"/>
      <c r="FH1179" s="20"/>
      <c r="FI1179" s="20"/>
      <c r="FJ1179" s="20"/>
      <c r="FK1179" s="20"/>
      <c r="FL1179" s="20"/>
      <c r="FM1179" s="20"/>
      <c r="FN1179" s="20"/>
      <c r="FO1179" s="20"/>
      <c r="FP1179" s="20"/>
      <c r="FQ1179" s="20"/>
      <c r="FR1179" s="20"/>
      <c r="FS1179" s="20"/>
      <c r="FT1179" s="20"/>
      <c r="FU1179" s="20"/>
      <c r="FV1179" s="20"/>
      <c r="FW1179" s="20"/>
      <c r="FX1179" s="20"/>
      <c r="FY1179" s="20"/>
      <c r="FZ1179" s="20"/>
      <c r="GA1179" s="20"/>
      <c r="GB1179" s="20"/>
      <c r="GC1179" s="20"/>
      <c r="GD1179" s="20"/>
      <c r="GE1179" s="20"/>
      <c r="GF1179" s="20"/>
      <c r="GG1179" s="20"/>
      <c r="GH1179" s="20"/>
      <c r="GI1179" s="20"/>
      <c r="GJ1179" s="20"/>
      <c r="GK1179" s="20"/>
    </row>
    <row r="1180" spans="7:193" x14ac:dyDescent="0.2">
      <c r="G1180" s="8"/>
      <c r="H1180" s="8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FF1180" s="9"/>
      <c r="FG1180" s="9"/>
      <c r="FH1180" s="9"/>
      <c r="FI1180" s="9"/>
      <c r="FJ1180" s="9"/>
      <c r="FK1180" s="9"/>
      <c r="FL1180" s="9"/>
      <c r="FM1180" s="9"/>
      <c r="FN1180" s="9"/>
      <c r="FO1180" s="9"/>
      <c r="FP1180" s="9"/>
      <c r="FQ1180" s="9"/>
      <c r="FR1180" s="9"/>
      <c r="FS1180" s="9"/>
      <c r="FT1180" s="9"/>
      <c r="FU1180" s="9"/>
      <c r="FV1180" s="9"/>
      <c r="FW1180" s="9"/>
      <c r="FX1180" s="9"/>
      <c r="FY1180" s="9"/>
      <c r="FZ1180" s="9"/>
      <c r="GA1180" s="9"/>
      <c r="GB1180" s="9"/>
      <c r="GC1180" s="9"/>
      <c r="GD1180" s="9"/>
      <c r="GE1180" s="9"/>
      <c r="GF1180" s="9"/>
      <c r="GG1180" s="9"/>
      <c r="GH1180" s="9"/>
      <c r="GI1180" s="9"/>
      <c r="GJ1180" s="9"/>
      <c r="GK1180" s="9"/>
    </row>
    <row r="1181" spans="7:193" x14ac:dyDescent="0.2">
      <c r="G1181" s="8"/>
      <c r="H1181" s="8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FF1181" s="9"/>
      <c r="FG1181" s="9"/>
      <c r="FH1181" s="9"/>
      <c r="FI1181" s="9"/>
      <c r="FJ1181" s="9"/>
      <c r="FK1181" s="9"/>
      <c r="FL1181" s="9"/>
      <c r="FM1181" s="9"/>
      <c r="FN1181" s="9"/>
      <c r="FO1181" s="9"/>
      <c r="FP1181" s="9"/>
      <c r="FQ1181" s="9"/>
      <c r="FR1181" s="9"/>
      <c r="FS1181" s="9"/>
      <c r="FT1181" s="9"/>
      <c r="FU1181" s="9"/>
      <c r="FV1181" s="9"/>
      <c r="FW1181" s="9"/>
      <c r="FX1181" s="9"/>
      <c r="FY1181" s="9"/>
      <c r="FZ1181" s="9"/>
      <c r="GA1181" s="9"/>
      <c r="GB1181" s="9"/>
      <c r="GC1181" s="9"/>
      <c r="GD1181" s="9"/>
      <c r="GE1181" s="9"/>
      <c r="GF1181" s="9"/>
      <c r="GG1181" s="9"/>
      <c r="GH1181" s="9"/>
      <c r="GI1181" s="9"/>
      <c r="GJ1181" s="9"/>
      <c r="GK1181" s="9"/>
    </row>
    <row r="1182" spans="7:193" x14ac:dyDescent="0.2">
      <c r="G1182" s="8"/>
      <c r="H1182" s="8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FF1182" s="19"/>
      <c r="FG1182" s="19"/>
      <c r="FH1182" s="19"/>
      <c r="FI1182" s="19"/>
      <c r="FJ1182" s="19"/>
      <c r="FK1182" s="19"/>
      <c r="FL1182" s="19"/>
      <c r="FM1182" s="19"/>
      <c r="FN1182" s="19"/>
      <c r="FO1182" s="19"/>
      <c r="FP1182" s="19"/>
      <c r="FQ1182" s="19"/>
      <c r="FR1182" s="19"/>
      <c r="FS1182" s="19"/>
      <c r="FT1182" s="19"/>
      <c r="FU1182" s="19"/>
      <c r="FV1182" s="19"/>
      <c r="FW1182" s="19"/>
      <c r="FX1182" s="19"/>
      <c r="FY1182" s="19"/>
      <c r="FZ1182" s="19"/>
      <c r="GA1182" s="19"/>
      <c r="GB1182" s="19"/>
      <c r="GC1182" s="19"/>
      <c r="GD1182" s="19"/>
      <c r="GE1182" s="19"/>
      <c r="GF1182" s="19"/>
      <c r="GG1182" s="19"/>
      <c r="GH1182" s="19"/>
      <c r="GI1182" s="19"/>
      <c r="GJ1182" s="19"/>
      <c r="GK1182" s="19"/>
    </row>
    <row r="1183" spans="7:193" x14ac:dyDescent="0.2">
      <c r="G1183" s="8"/>
      <c r="H1183" s="8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FF1183" s="20"/>
      <c r="FG1183" s="20"/>
      <c r="FH1183" s="20"/>
      <c r="FI1183" s="20"/>
      <c r="FJ1183" s="20"/>
      <c r="FK1183" s="20"/>
      <c r="FL1183" s="20"/>
      <c r="FM1183" s="20"/>
      <c r="FN1183" s="20"/>
      <c r="FO1183" s="20"/>
      <c r="FP1183" s="20"/>
      <c r="FQ1183" s="20"/>
      <c r="FR1183" s="20"/>
      <c r="FS1183" s="20"/>
      <c r="FT1183" s="20"/>
      <c r="FU1183" s="20"/>
      <c r="FV1183" s="20"/>
      <c r="FW1183" s="20"/>
      <c r="FX1183" s="20"/>
      <c r="FY1183" s="20"/>
      <c r="FZ1183" s="20"/>
      <c r="GA1183" s="20"/>
      <c r="GB1183" s="20"/>
      <c r="GC1183" s="20"/>
      <c r="GD1183" s="20"/>
      <c r="GE1183" s="20"/>
      <c r="GF1183" s="20"/>
      <c r="GG1183" s="20"/>
      <c r="GH1183" s="20"/>
      <c r="GI1183" s="20"/>
      <c r="GJ1183" s="20"/>
      <c r="GK1183" s="20"/>
    </row>
    <row r="1184" spans="7:193" x14ac:dyDescent="0.2">
      <c r="G1184" s="8"/>
      <c r="H1184" s="8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FF1184" s="9"/>
      <c r="FG1184" s="9"/>
      <c r="FH1184" s="9"/>
      <c r="FI1184" s="9"/>
      <c r="FJ1184" s="9"/>
      <c r="FK1184" s="9"/>
      <c r="FL1184" s="9"/>
      <c r="FM1184" s="9"/>
      <c r="FN1184" s="9"/>
      <c r="FO1184" s="9"/>
      <c r="FP1184" s="9"/>
      <c r="FQ1184" s="9"/>
      <c r="FR1184" s="9"/>
      <c r="FS1184" s="9"/>
      <c r="FT1184" s="9"/>
      <c r="FU1184" s="9"/>
      <c r="FV1184" s="9"/>
      <c r="FW1184" s="9"/>
      <c r="FX1184" s="9"/>
      <c r="FY1184" s="9"/>
      <c r="FZ1184" s="9"/>
      <c r="GA1184" s="9"/>
      <c r="GB1184" s="9"/>
      <c r="GC1184" s="9"/>
      <c r="GD1184" s="9"/>
      <c r="GE1184" s="9"/>
      <c r="GF1184" s="9"/>
      <c r="GG1184" s="9"/>
      <c r="GH1184" s="9"/>
      <c r="GI1184" s="9"/>
      <c r="GJ1184" s="9"/>
      <c r="GK1184" s="9"/>
    </row>
    <row r="1185" spans="7:193" x14ac:dyDescent="0.2">
      <c r="G1185" s="8"/>
      <c r="H1185" s="8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FF1185" s="9"/>
      <c r="FG1185" s="9"/>
      <c r="FH1185" s="9"/>
      <c r="FI1185" s="9"/>
      <c r="FJ1185" s="9"/>
      <c r="FK1185" s="9"/>
      <c r="FL1185" s="9"/>
      <c r="FM1185" s="9"/>
      <c r="FN1185" s="9"/>
      <c r="FO1185" s="9"/>
      <c r="FP1185" s="9"/>
      <c r="FQ1185" s="9"/>
      <c r="FR1185" s="9"/>
      <c r="FS1185" s="9"/>
      <c r="FT1185" s="9"/>
      <c r="FU1185" s="9"/>
      <c r="FV1185" s="9"/>
      <c r="FW1185" s="9"/>
      <c r="FX1185" s="9"/>
      <c r="FY1185" s="9"/>
      <c r="FZ1185" s="9"/>
      <c r="GA1185" s="9"/>
      <c r="GB1185" s="9"/>
      <c r="GC1185" s="9"/>
      <c r="GD1185" s="9"/>
      <c r="GE1185" s="9"/>
      <c r="GF1185" s="9"/>
      <c r="GG1185" s="9"/>
      <c r="GH1185" s="9"/>
      <c r="GI1185" s="9"/>
      <c r="GJ1185" s="9"/>
      <c r="GK1185" s="9"/>
    </row>
    <row r="1186" spans="7:193" x14ac:dyDescent="0.2">
      <c r="G1186" s="8"/>
      <c r="H1186" s="8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FF1186" s="19"/>
      <c r="FG1186" s="19"/>
      <c r="FH1186" s="19"/>
      <c r="FI1186" s="19"/>
      <c r="FJ1186" s="19"/>
      <c r="FK1186" s="19"/>
      <c r="FL1186" s="19"/>
      <c r="FM1186" s="19"/>
      <c r="FN1186" s="19"/>
      <c r="FO1186" s="19"/>
      <c r="FP1186" s="19"/>
      <c r="FQ1186" s="19"/>
      <c r="FR1186" s="19"/>
      <c r="FS1186" s="19"/>
      <c r="FT1186" s="19"/>
      <c r="FU1186" s="19"/>
      <c r="FV1186" s="19"/>
      <c r="FW1186" s="19"/>
      <c r="FX1186" s="19"/>
      <c r="FY1186" s="19"/>
      <c r="FZ1186" s="19"/>
      <c r="GA1186" s="19"/>
      <c r="GB1186" s="19"/>
      <c r="GC1186" s="19"/>
      <c r="GD1186" s="19"/>
      <c r="GE1186" s="19"/>
      <c r="GF1186" s="19"/>
      <c r="GG1186" s="19"/>
      <c r="GH1186" s="19"/>
      <c r="GI1186" s="19"/>
      <c r="GJ1186" s="19"/>
      <c r="GK1186" s="19"/>
    </row>
    <row r="1187" spans="7:193" x14ac:dyDescent="0.2">
      <c r="G1187" s="8"/>
      <c r="H1187" s="8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FF1187" s="20"/>
      <c r="FG1187" s="20"/>
      <c r="FH1187" s="20"/>
      <c r="FI1187" s="20"/>
      <c r="FJ1187" s="20"/>
      <c r="FK1187" s="20"/>
      <c r="FL1187" s="20"/>
      <c r="FM1187" s="20"/>
      <c r="FN1187" s="20"/>
      <c r="FO1187" s="20"/>
      <c r="FP1187" s="20"/>
      <c r="FQ1187" s="20"/>
      <c r="FR1187" s="20"/>
      <c r="FS1187" s="20"/>
      <c r="FT1187" s="20"/>
      <c r="FU1187" s="20"/>
      <c r="FV1187" s="20"/>
      <c r="FW1187" s="20"/>
      <c r="FX1187" s="20"/>
      <c r="FY1187" s="20"/>
      <c r="FZ1187" s="20"/>
      <c r="GA1187" s="20"/>
      <c r="GB1187" s="20"/>
      <c r="GC1187" s="20"/>
      <c r="GD1187" s="20"/>
      <c r="GE1187" s="20"/>
      <c r="GF1187" s="20"/>
      <c r="GG1187" s="20"/>
      <c r="GH1187" s="20"/>
      <c r="GI1187" s="20"/>
      <c r="GJ1187" s="20"/>
      <c r="GK1187" s="20"/>
    </row>
    <row r="1188" spans="7:193" x14ac:dyDescent="0.2">
      <c r="G1188" s="8"/>
      <c r="H1188" s="8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FF1188" s="9"/>
      <c r="FG1188" s="9"/>
      <c r="FH1188" s="9"/>
      <c r="FI1188" s="9"/>
      <c r="FJ1188" s="9"/>
      <c r="FK1188" s="9"/>
      <c r="FL1188" s="9"/>
      <c r="FM1188" s="9"/>
      <c r="FN1188" s="9"/>
      <c r="FO1188" s="9"/>
      <c r="FP1188" s="9"/>
      <c r="FQ1188" s="9"/>
      <c r="FR1188" s="9"/>
      <c r="FS1188" s="9"/>
      <c r="FT1188" s="9"/>
      <c r="FU1188" s="9"/>
      <c r="FV1188" s="9"/>
      <c r="FW1188" s="9"/>
      <c r="FX1188" s="9"/>
      <c r="FY1188" s="9"/>
      <c r="FZ1188" s="9"/>
      <c r="GA1188" s="9"/>
      <c r="GB1188" s="9"/>
      <c r="GC1188" s="9"/>
      <c r="GD1188" s="9"/>
      <c r="GE1188" s="9"/>
      <c r="GF1188" s="9"/>
      <c r="GG1188" s="9"/>
      <c r="GH1188" s="9"/>
      <c r="GI1188" s="9"/>
      <c r="GJ1188" s="9"/>
      <c r="GK1188" s="9"/>
    </row>
    <row r="1189" spans="7:193" x14ac:dyDescent="0.2">
      <c r="G1189" s="8"/>
      <c r="H1189" s="8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FF1189" s="9"/>
      <c r="FG1189" s="9"/>
      <c r="FH1189" s="9"/>
      <c r="FI1189" s="9"/>
      <c r="FJ1189" s="9"/>
      <c r="FK1189" s="9"/>
      <c r="FL1189" s="9"/>
      <c r="FM1189" s="9"/>
      <c r="FN1189" s="9"/>
      <c r="FO1189" s="9"/>
      <c r="FP1189" s="9"/>
      <c r="FQ1189" s="9"/>
      <c r="FR1189" s="9"/>
      <c r="FS1189" s="9"/>
      <c r="FT1189" s="9"/>
      <c r="FU1189" s="9"/>
      <c r="FV1189" s="9"/>
      <c r="FW1189" s="9"/>
      <c r="FX1189" s="9"/>
      <c r="FY1189" s="9"/>
      <c r="FZ1189" s="9"/>
      <c r="GA1189" s="9"/>
      <c r="GB1189" s="9"/>
      <c r="GC1189" s="9"/>
      <c r="GD1189" s="9"/>
      <c r="GE1189" s="9"/>
      <c r="GF1189" s="9"/>
      <c r="GG1189" s="9"/>
      <c r="GH1189" s="9"/>
      <c r="GI1189" s="9"/>
      <c r="GJ1189" s="9"/>
      <c r="GK1189" s="9"/>
    </row>
    <row r="1190" spans="7:193" x14ac:dyDescent="0.2">
      <c r="G1190" s="8"/>
      <c r="H1190" s="8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FF1190" s="19"/>
      <c r="FG1190" s="19"/>
      <c r="FH1190" s="19"/>
      <c r="FI1190" s="19"/>
      <c r="FJ1190" s="19"/>
      <c r="FK1190" s="19"/>
      <c r="FL1190" s="19"/>
      <c r="FM1190" s="19"/>
      <c r="FN1190" s="19"/>
      <c r="FO1190" s="19"/>
      <c r="FP1190" s="19"/>
      <c r="FQ1190" s="19"/>
      <c r="FR1190" s="19"/>
      <c r="FS1190" s="19"/>
      <c r="FT1190" s="19"/>
      <c r="FU1190" s="19"/>
      <c r="FV1190" s="19"/>
      <c r="FW1190" s="19"/>
      <c r="FX1190" s="19"/>
      <c r="FY1190" s="19"/>
      <c r="FZ1190" s="19"/>
      <c r="GA1190" s="19"/>
      <c r="GB1190" s="19"/>
      <c r="GC1190" s="19"/>
      <c r="GD1190" s="19"/>
      <c r="GE1190" s="19"/>
      <c r="GF1190" s="19"/>
      <c r="GG1190" s="19"/>
      <c r="GH1190" s="19"/>
      <c r="GI1190" s="19"/>
      <c r="GJ1190" s="19"/>
      <c r="GK1190" s="19"/>
    </row>
    <row r="1191" spans="7:193" x14ac:dyDescent="0.2">
      <c r="G1191" s="8"/>
      <c r="H1191" s="8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FF1191" s="20"/>
      <c r="FG1191" s="20"/>
      <c r="FH1191" s="20"/>
      <c r="FI1191" s="20"/>
      <c r="FJ1191" s="20"/>
      <c r="FK1191" s="20"/>
      <c r="FL1191" s="20"/>
      <c r="FM1191" s="20"/>
      <c r="FN1191" s="20"/>
      <c r="FO1191" s="20"/>
      <c r="FP1191" s="20"/>
      <c r="FQ1191" s="20"/>
      <c r="FR1191" s="20"/>
      <c r="FS1191" s="20"/>
      <c r="FT1191" s="20"/>
      <c r="FU1191" s="20"/>
      <c r="FV1191" s="20"/>
      <c r="FW1191" s="20"/>
      <c r="FX1191" s="20"/>
      <c r="FY1191" s="20"/>
      <c r="FZ1191" s="20"/>
      <c r="GA1191" s="20"/>
      <c r="GB1191" s="20"/>
      <c r="GC1191" s="20"/>
      <c r="GD1191" s="20"/>
      <c r="GE1191" s="20"/>
      <c r="GF1191" s="20"/>
      <c r="GG1191" s="20"/>
      <c r="GH1191" s="20"/>
      <c r="GI1191" s="20"/>
      <c r="GJ1191" s="20"/>
      <c r="GK1191" s="20"/>
    </row>
    <row r="1192" spans="7:193" x14ac:dyDescent="0.2">
      <c r="G1192" s="8"/>
      <c r="H1192" s="8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FF1192" s="9"/>
      <c r="FG1192" s="9"/>
      <c r="FH1192" s="9"/>
      <c r="FI1192" s="9"/>
      <c r="FJ1192" s="9"/>
      <c r="FK1192" s="9"/>
      <c r="FL1192" s="9"/>
      <c r="FM1192" s="9"/>
      <c r="FN1192" s="9"/>
      <c r="FO1192" s="9"/>
      <c r="FP1192" s="9"/>
      <c r="FQ1192" s="9"/>
      <c r="FR1192" s="9"/>
      <c r="FS1192" s="9"/>
      <c r="FT1192" s="9"/>
      <c r="FU1192" s="9"/>
      <c r="FV1192" s="9"/>
      <c r="FW1192" s="9"/>
      <c r="FX1192" s="9"/>
      <c r="FY1192" s="9"/>
      <c r="FZ1192" s="9"/>
      <c r="GA1192" s="9"/>
      <c r="GB1192" s="9"/>
      <c r="GC1192" s="9"/>
      <c r="GD1192" s="9"/>
      <c r="GE1192" s="9"/>
      <c r="GF1192" s="9"/>
      <c r="GG1192" s="9"/>
      <c r="GH1192" s="9"/>
      <c r="GI1192" s="9"/>
      <c r="GJ1192" s="9"/>
      <c r="GK1192" s="9"/>
    </row>
    <row r="1193" spans="7:193" x14ac:dyDescent="0.2">
      <c r="G1193" s="8"/>
      <c r="H1193" s="8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FF1193" s="9"/>
      <c r="FG1193" s="9"/>
      <c r="FH1193" s="9"/>
      <c r="FI1193" s="9"/>
      <c r="FJ1193" s="9"/>
      <c r="FK1193" s="9"/>
      <c r="FL1193" s="9"/>
      <c r="FM1193" s="9"/>
      <c r="FN1193" s="9"/>
      <c r="FO1193" s="9"/>
      <c r="FP1193" s="9"/>
      <c r="FQ1193" s="9"/>
      <c r="FR1193" s="9"/>
      <c r="FS1193" s="9"/>
      <c r="FT1193" s="9"/>
      <c r="FU1193" s="9"/>
      <c r="FV1193" s="9"/>
      <c r="FW1193" s="9"/>
      <c r="FX1193" s="9"/>
      <c r="FY1193" s="9"/>
      <c r="FZ1193" s="9"/>
      <c r="GA1193" s="9"/>
      <c r="GB1193" s="9"/>
      <c r="GC1193" s="9"/>
      <c r="GD1193" s="9"/>
      <c r="GE1193" s="9"/>
      <c r="GF1193" s="9"/>
      <c r="GG1193" s="9"/>
      <c r="GH1193" s="9"/>
      <c r="GI1193" s="9"/>
      <c r="GJ1193" s="9"/>
      <c r="GK1193" s="9"/>
    </row>
    <row r="1194" spans="7:193" x14ac:dyDescent="0.2">
      <c r="G1194" s="8"/>
      <c r="H1194" s="8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FF1194" s="19"/>
      <c r="FG1194" s="19"/>
      <c r="FH1194" s="19"/>
      <c r="FI1194" s="19"/>
      <c r="FJ1194" s="19"/>
      <c r="FK1194" s="19"/>
      <c r="FL1194" s="19"/>
      <c r="FM1194" s="19"/>
      <c r="FN1194" s="19"/>
      <c r="FO1194" s="19"/>
      <c r="FP1194" s="19"/>
      <c r="FQ1194" s="19"/>
      <c r="FR1194" s="19"/>
      <c r="FS1194" s="19"/>
      <c r="FT1194" s="19"/>
      <c r="FU1194" s="19"/>
      <c r="FV1194" s="19"/>
      <c r="FW1194" s="19"/>
      <c r="FX1194" s="19"/>
      <c r="FY1194" s="19"/>
      <c r="FZ1194" s="19"/>
      <c r="GA1194" s="19"/>
      <c r="GB1194" s="19"/>
      <c r="GC1194" s="19"/>
      <c r="GD1194" s="19"/>
      <c r="GE1194" s="19"/>
      <c r="GF1194" s="19"/>
      <c r="GG1194" s="19"/>
      <c r="GH1194" s="19"/>
      <c r="GI1194" s="19"/>
      <c r="GJ1194" s="19"/>
      <c r="GK1194" s="19"/>
    </row>
    <row r="1195" spans="7:193" x14ac:dyDescent="0.2">
      <c r="G1195" s="8"/>
      <c r="H1195" s="8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FF1195" s="20"/>
      <c r="FG1195" s="20"/>
      <c r="FH1195" s="20"/>
      <c r="FI1195" s="20"/>
      <c r="FJ1195" s="20"/>
      <c r="FK1195" s="20"/>
      <c r="FL1195" s="20"/>
      <c r="FM1195" s="20"/>
      <c r="FN1195" s="20"/>
      <c r="FO1195" s="20"/>
      <c r="FP1195" s="20"/>
      <c r="FQ1195" s="20"/>
      <c r="FR1195" s="20"/>
      <c r="FS1195" s="20"/>
      <c r="FT1195" s="20"/>
      <c r="FU1195" s="20"/>
      <c r="FV1195" s="20"/>
      <c r="FW1195" s="20"/>
      <c r="FX1195" s="20"/>
      <c r="FY1195" s="20"/>
      <c r="FZ1195" s="20"/>
      <c r="GA1195" s="20"/>
      <c r="GB1195" s="20"/>
      <c r="GC1195" s="20"/>
      <c r="GD1195" s="20"/>
      <c r="GE1195" s="20"/>
      <c r="GF1195" s="20"/>
      <c r="GG1195" s="20"/>
      <c r="GH1195" s="20"/>
      <c r="GI1195" s="20"/>
      <c r="GJ1195" s="20"/>
      <c r="GK1195" s="20"/>
    </row>
    <row r="1196" spans="7:193" x14ac:dyDescent="0.2">
      <c r="G1196" s="8"/>
      <c r="H1196" s="8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FF1196" s="9"/>
      <c r="FG1196" s="9"/>
      <c r="FH1196" s="9"/>
      <c r="FI1196" s="9"/>
      <c r="FJ1196" s="9"/>
      <c r="FK1196" s="9"/>
      <c r="FL1196" s="9"/>
      <c r="FM1196" s="9"/>
      <c r="FN1196" s="9"/>
      <c r="FO1196" s="9"/>
      <c r="FP1196" s="9"/>
      <c r="FQ1196" s="9"/>
      <c r="FR1196" s="9"/>
      <c r="FS1196" s="9"/>
      <c r="FT1196" s="9"/>
      <c r="FU1196" s="9"/>
      <c r="FV1196" s="9"/>
      <c r="FW1196" s="9"/>
      <c r="FX1196" s="9"/>
      <c r="FY1196" s="9"/>
      <c r="FZ1196" s="9"/>
      <c r="GA1196" s="9"/>
      <c r="GB1196" s="9"/>
      <c r="GC1196" s="9"/>
      <c r="GD1196" s="9"/>
      <c r="GE1196" s="9"/>
      <c r="GF1196" s="9"/>
      <c r="GG1196" s="9"/>
      <c r="GH1196" s="9"/>
      <c r="GI1196" s="9"/>
      <c r="GJ1196" s="9"/>
      <c r="GK1196" s="9"/>
    </row>
    <row r="1197" spans="7:193" x14ac:dyDescent="0.2">
      <c r="G1197" s="8"/>
      <c r="H1197" s="8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FF1197" s="9"/>
      <c r="FG1197" s="9"/>
      <c r="FH1197" s="9"/>
      <c r="FI1197" s="9"/>
      <c r="FJ1197" s="9"/>
      <c r="FK1197" s="9"/>
      <c r="FL1197" s="9"/>
      <c r="FM1197" s="9"/>
      <c r="FN1197" s="9"/>
      <c r="FO1197" s="9"/>
      <c r="FP1197" s="9"/>
      <c r="FQ1197" s="9"/>
      <c r="FR1197" s="9"/>
      <c r="FS1197" s="9"/>
      <c r="FT1197" s="9"/>
      <c r="FU1197" s="9"/>
      <c r="FV1197" s="9"/>
      <c r="FW1197" s="9"/>
      <c r="FX1197" s="9"/>
      <c r="FY1197" s="9"/>
      <c r="FZ1197" s="9"/>
      <c r="GA1197" s="9"/>
      <c r="GB1197" s="9"/>
      <c r="GC1197" s="9"/>
      <c r="GD1197" s="9"/>
      <c r="GE1197" s="9"/>
      <c r="GF1197" s="9"/>
      <c r="GG1197" s="9"/>
      <c r="GH1197" s="9"/>
      <c r="GI1197" s="9"/>
      <c r="GJ1197" s="9"/>
      <c r="GK1197" s="9"/>
    </row>
    <row r="1198" spans="7:193" x14ac:dyDescent="0.2">
      <c r="G1198" s="8"/>
      <c r="H1198" s="8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FF1198" s="19"/>
      <c r="FG1198" s="19"/>
      <c r="FH1198" s="19"/>
      <c r="FI1198" s="19"/>
      <c r="FJ1198" s="19"/>
      <c r="FK1198" s="19"/>
      <c r="FL1198" s="19"/>
      <c r="FM1198" s="19"/>
      <c r="FN1198" s="19"/>
      <c r="FO1198" s="19"/>
      <c r="FP1198" s="19"/>
      <c r="FQ1198" s="19"/>
      <c r="FR1198" s="19"/>
      <c r="FS1198" s="19"/>
      <c r="FT1198" s="19"/>
      <c r="FU1198" s="19"/>
      <c r="FV1198" s="19"/>
      <c r="FW1198" s="19"/>
      <c r="FX1198" s="19"/>
      <c r="FY1198" s="19"/>
      <c r="FZ1198" s="19"/>
      <c r="GA1198" s="19"/>
      <c r="GB1198" s="19"/>
      <c r="GC1198" s="19"/>
      <c r="GD1198" s="19"/>
      <c r="GE1198" s="19"/>
      <c r="GF1198" s="19"/>
      <c r="GG1198" s="19"/>
      <c r="GH1198" s="19"/>
      <c r="GI1198" s="19"/>
      <c r="GJ1198" s="19"/>
      <c r="GK1198" s="19"/>
    </row>
    <row r="1199" spans="7:193" x14ac:dyDescent="0.2">
      <c r="G1199" s="8"/>
      <c r="H1199" s="8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FF1199" s="20"/>
      <c r="FG1199" s="20"/>
      <c r="FH1199" s="20"/>
      <c r="FI1199" s="20"/>
      <c r="FJ1199" s="20"/>
      <c r="FK1199" s="20"/>
      <c r="FL1199" s="20"/>
      <c r="FM1199" s="20"/>
      <c r="FN1199" s="20"/>
      <c r="FO1199" s="20"/>
      <c r="FP1199" s="20"/>
      <c r="FQ1199" s="20"/>
      <c r="FR1199" s="20"/>
      <c r="FS1199" s="20"/>
      <c r="FT1199" s="20"/>
      <c r="FU1199" s="20"/>
      <c r="FV1199" s="20"/>
      <c r="FW1199" s="20"/>
      <c r="FX1199" s="20"/>
      <c r="FY1199" s="20"/>
      <c r="FZ1199" s="20"/>
      <c r="GA1199" s="20"/>
      <c r="GB1199" s="20"/>
      <c r="GC1199" s="20"/>
      <c r="GD1199" s="20"/>
      <c r="GE1199" s="20"/>
      <c r="GF1199" s="20"/>
      <c r="GG1199" s="20"/>
      <c r="GH1199" s="20"/>
      <c r="GI1199" s="20"/>
      <c r="GJ1199" s="20"/>
      <c r="GK1199" s="20"/>
    </row>
    <row r="1200" spans="7:193" x14ac:dyDescent="0.2">
      <c r="G1200" s="8"/>
      <c r="H1200" s="8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FF1200" s="9"/>
      <c r="FG1200" s="9"/>
      <c r="FH1200" s="9"/>
      <c r="FI1200" s="9"/>
      <c r="FJ1200" s="9"/>
      <c r="FK1200" s="9"/>
      <c r="FL1200" s="9"/>
      <c r="FM1200" s="9"/>
      <c r="FN1200" s="9"/>
      <c r="FO1200" s="9"/>
      <c r="FP1200" s="9"/>
      <c r="FQ1200" s="9"/>
      <c r="FR1200" s="9"/>
      <c r="FS1200" s="9"/>
      <c r="FT1200" s="9"/>
      <c r="FU1200" s="9"/>
      <c r="FV1200" s="9"/>
      <c r="FW1200" s="9"/>
      <c r="FX1200" s="9"/>
      <c r="FY1200" s="9"/>
      <c r="FZ1200" s="9"/>
      <c r="GA1200" s="9"/>
      <c r="GB1200" s="9"/>
      <c r="GC1200" s="9"/>
      <c r="GD1200" s="9"/>
      <c r="GE1200" s="9"/>
      <c r="GF1200" s="9"/>
      <c r="GG1200" s="9"/>
      <c r="GH1200" s="9"/>
      <c r="GI1200" s="9"/>
      <c r="GJ1200" s="9"/>
      <c r="GK1200" s="9"/>
    </row>
    <row r="1201" spans="7:193" x14ac:dyDescent="0.2">
      <c r="G1201" s="8"/>
      <c r="H1201" s="8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FF1201" s="9"/>
      <c r="FG1201" s="9"/>
      <c r="FH1201" s="9"/>
      <c r="FI1201" s="9"/>
      <c r="FJ1201" s="9"/>
      <c r="FK1201" s="9"/>
      <c r="FL1201" s="9"/>
      <c r="FM1201" s="9"/>
      <c r="FN1201" s="9"/>
      <c r="FO1201" s="9"/>
      <c r="FP1201" s="9"/>
      <c r="FQ1201" s="9"/>
      <c r="FR1201" s="9"/>
      <c r="FS1201" s="9"/>
      <c r="FT1201" s="9"/>
      <c r="FU1201" s="9"/>
      <c r="FV1201" s="9"/>
      <c r="FW1201" s="9"/>
      <c r="FX1201" s="9"/>
      <c r="FY1201" s="9"/>
      <c r="FZ1201" s="9"/>
      <c r="GA1201" s="9"/>
      <c r="GB1201" s="9"/>
      <c r="GC1201" s="9"/>
      <c r="GD1201" s="9"/>
      <c r="GE1201" s="9"/>
      <c r="GF1201" s="9"/>
      <c r="GG1201" s="9"/>
      <c r="GH1201" s="9"/>
      <c r="GI1201" s="9"/>
      <c r="GJ1201" s="9"/>
      <c r="GK1201" s="9"/>
    </row>
    <row r="1202" spans="7:193" x14ac:dyDescent="0.2">
      <c r="G1202" s="8"/>
      <c r="H1202" s="8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FF1202" s="19"/>
      <c r="FG1202" s="19"/>
      <c r="FH1202" s="19"/>
      <c r="FI1202" s="19"/>
      <c r="FJ1202" s="19"/>
      <c r="FK1202" s="19"/>
      <c r="FL1202" s="19"/>
      <c r="FM1202" s="19"/>
      <c r="FN1202" s="19"/>
      <c r="FO1202" s="19"/>
      <c r="FP1202" s="19"/>
      <c r="FQ1202" s="19"/>
      <c r="FR1202" s="19"/>
      <c r="FS1202" s="19"/>
      <c r="FT1202" s="19"/>
      <c r="FU1202" s="19"/>
      <c r="FV1202" s="19"/>
      <c r="FW1202" s="19"/>
      <c r="FX1202" s="19"/>
      <c r="FY1202" s="19"/>
      <c r="FZ1202" s="19"/>
      <c r="GA1202" s="19"/>
      <c r="GB1202" s="19"/>
      <c r="GC1202" s="19"/>
      <c r="GD1202" s="19"/>
      <c r="GE1202" s="19"/>
      <c r="GF1202" s="19"/>
      <c r="GG1202" s="19"/>
      <c r="GH1202" s="19"/>
      <c r="GI1202" s="19"/>
      <c r="GJ1202" s="19"/>
      <c r="GK1202" s="19"/>
    </row>
    <row r="1203" spans="7:193" x14ac:dyDescent="0.2">
      <c r="G1203" s="8"/>
      <c r="H1203" s="8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FF1203" s="20"/>
      <c r="FG1203" s="20"/>
      <c r="FH1203" s="20"/>
      <c r="FI1203" s="20"/>
      <c r="FJ1203" s="20"/>
      <c r="FK1203" s="20"/>
      <c r="FL1203" s="20"/>
      <c r="FM1203" s="20"/>
      <c r="FN1203" s="20"/>
      <c r="FO1203" s="20"/>
      <c r="FP1203" s="20"/>
      <c r="FQ1203" s="20"/>
      <c r="FR1203" s="20"/>
      <c r="FS1203" s="20"/>
      <c r="FT1203" s="20"/>
      <c r="FU1203" s="20"/>
      <c r="FV1203" s="20"/>
      <c r="FW1203" s="20"/>
      <c r="FX1203" s="20"/>
      <c r="FY1203" s="20"/>
      <c r="FZ1203" s="20"/>
      <c r="GA1203" s="20"/>
      <c r="GB1203" s="20"/>
      <c r="GC1203" s="20"/>
      <c r="GD1203" s="20"/>
      <c r="GE1203" s="20"/>
      <c r="GF1203" s="20"/>
      <c r="GG1203" s="20"/>
      <c r="GH1203" s="20"/>
      <c r="GI1203" s="20"/>
      <c r="GJ1203" s="20"/>
      <c r="GK1203" s="20"/>
    </row>
    <row r="1204" spans="7:193" x14ac:dyDescent="0.2">
      <c r="G1204" s="8"/>
      <c r="H1204" s="8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FF1204" s="9"/>
      <c r="FG1204" s="9"/>
      <c r="FH1204" s="9"/>
      <c r="FI1204" s="9"/>
      <c r="FJ1204" s="9"/>
      <c r="FK1204" s="9"/>
      <c r="FL1204" s="9"/>
      <c r="FM1204" s="9"/>
      <c r="FN1204" s="9"/>
      <c r="FO1204" s="9"/>
      <c r="FP1204" s="9"/>
      <c r="FQ1204" s="9"/>
      <c r="FR1204" s="9"/>
      <c r="FS1204" s="9"/>
      <c r="FT1204" s="9"/>
      <c r="FU1204" s="9"/>
      <c r="FV1204" s="9"/>
      <c r="FW1204" s="9"/>
      <c r="FX1204" s="9"/>
      <c r="FY1204" s="9"/>
      <c r="FZ1204" s="9"/>
      <c r="GA1204" s="9"/>
      <c r="GB1204" s="9"/>
      <c r="GC1204" s="9"/>
      <c r="GD1204" s="9"/>
      <c r="GE1204" s="9"/>
      <c r="GF1204" s="9"/>
      <c r="GG1204" s="9"/>
      <c r="GH1204" s="9"/>
      <c r="GI1204" s="9"/>
      <c r="GJ1204" s="9"/>
      <c r="GK1204" s="9"/>
    </row>
    <row r="1205" spans="7:193" x14ac:dyDescent="0.2">
      <c r="G1205" s="8"/>
      <c r="H1205" s="8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FF1205" s="9"/>
      <c r="FG1205" s="9"/>
      <c r="FH1205" s="9"/>
      <c r="FI1205" s="9"/>
      <c r="FJ1205" s="9"/>
      <c r="FK1205" s="9"/>
      <c r="FL1205" s="9"/>
      <c r="FM1205" s="9"/>
      <c r="FN1205" s="9"/>
      <c r="FO1205" s="9"/>
      <c r="FP1205" s="9"/>
      <c r="FQ1205" s="9"/>
      <c r="FR1205" s="9"/>
      <c r="FS1205" s="9"/>
      <c r="FT1205" s="9"/>
      <c r="FU1205" s="9"/>
      <c r="FV1205" s="9"/>
      <c r="FW1205" s="9"/>
      <c r="FX1205" s="9"/>
      <c r="FY1205" s="9"/>
      <c r="FZ1205" s="9"/>
      <c r="GA1205" s="9"/>
      <c r="GB1205" s="9"/>
      <c r="GC1205" s="9"/>
      <c r="GD1205" s="9"/>
      <c r="GE1205" s="9"/>
      <c r="GF1205" s="9"/>
      <c r="GG1205" s="9"/>
      <c r="GH1205" s="9"/>
      <c r="GI1205" s="9"/>
      <c r="GJ1205" s="9"/>
      <c r="GK1205" s="9"/>
    </row>
    <row r="1206" spans="7:193" x14ac:dyDescent="0.2">
      <c r="G1206" s="8"/>
      <c r="H1206" s="8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FF1206" s="19"/>
      <c r="FG1206" s="19"/>
      <c r="FH1206" s="19"/>
      <c r="FI1206" s="19"/>
      <c r="FJ1206" s="19"/>
      <c r="FK1206" s="19"/>
      <c r="FL1206" s="19"/>
      <c r="FM1206" s="19"/>
      <c r="FN1206" s="19"/>
      <c r="FO1206" s="19"/>
      <c r="FP1206" s="19"/>
      <c r="FQ1206" s="19"/>
      <c r="FR1206" s="19"/>
      <c r="FS1206" s="19"/>
      <c r="FT1206" s="19"/>
      <c r="FU1206" s="19"/>
      <c r="FV1206" s="19"/>
      <c r="FW1206" s="19"/>
      <c r="FX1206" s="19"/>
      <c r="FY1206" s="19"/>
      <c r="FZ1206" s="19"/>
      <c r="GA1206" s="19"/>
      <c r="GB1206" s="19"/>
      <c r="GC1206" s="19"/>
      <c r="GD1206" s="19"/>
      <c r="GE1206" s="19"/>
      <c r="GF1206" s="19"/>
      <c r="GG1206" s="19"/>
      <c r="GH1206" s="19"/>
      <c r="GI1206" s="19"/>
      <c r="GJ1206" s="19"/>
      <c r="GK1206" s="19"/>
    </row>
    <row r="1207" spans="7:193" x14ac:dyDescent="0.2">
      <c r="G1207" s="8"/>
      <c r="H1207" s="8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FF1207" s="20"/>
      <c r="FG1207" s="20"/>
      <c r="FH1207" s="20"/>
      <c r="FI1207" s="20"/>
      <c r="FJ1207" s="20"/>
      <c r="FK1207" s="20"/>
      <c r="FL1207" s="20"/>
      <c r="FM1207" s="20"/>
      <c r="FN1207" s="20"/>
      <c r="FO1207" s="20"/>
      <c r="FP1207" s="20"/>
      <c r="FQ1207" s="20"/>
      <c r="FR1207" s="20"/>
      <c r="FS1207" s="20"/>
      <c r="FT1207" s="20"/>
      <c r="FU1207" s="20"/>
      <c r="FV1207" s="20"/>
      <c r="FW1207" s="20"/>
      <c r="FX1207" s="20"/>
      <c r="FY1207" s="20"/>
      <c r="FZ1207" s="20"/>
      <c r="GA1207" s="20"/>
      <c r="GB1207" s="20"/>
      <c r="GC1207" s="20"/>
      <c r="GD1207" s="20"/>
      <c r="GE1207" s="20"/>
      <c r="GF1207" s="20"/>
      <c r="GG1207" s="20"/>
      <c r="GH1207" s="20"/>
      <c r="GI1207" s="20"/>
      <c r="GJ1207" s="20"/>
      <c r="GK1207" s="20"/>
    </row>
    <row r="1208" spans="7:193" x14ac:dyDescent="0.2">
      <c r="G1208" s="8"/>
      <c r="H1208" s="8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FF1208" s="9"/>
      <c r="FG1208" s="9"/>
      <c r="FH1208" s="9"/>
      <c r="FI1208" s="9"/>
      <c r="FJ1208" s="9"/>
      <c r="FK1208" s="9"/>
      <c r="FL1208" s="9"/>
      <c r="FM1208" s="9"/>
      <c r="FN1208" s="9"/>
      <c r="FO1208" s="9"/>
      <c r="FP1208" s="9"/>
      <c r="FQ1208" s="9"/>
      <c r="FR1208" s="9"/>
      <c r="FS1208" s="9"/>
      <c r="FT1208" s="9"/>
      <c r="FU1208" s="9"/>
      <c r="FV1208" s="9"/>
      <c r="FW1208" s="9"/>
      <c r="FX1208" s="9"/>
      <c r="FY1208" s="9"/>
      <c r="FZ1208" s="9"/>
      <c r="GA1208" s="9"/>
      <c r="GB1208" s="9"/>
      <c r="GC1208" s="9"/>
      <c r="GD1208" s="9"/>
      <c r="GE1208" s="9"/>
      <c r="GF1208" s="9"/>
      <c r="GG1208" s="9"/>
      <c r="GH1208" s="9"/>
      <c r="GI1208" s="9"/>
      <c r="GJ1208" s="9"/>
      <c r="GK1208" s="9"/>
    </row>
    <row r="1209" spans="7:193" x14ac:dyDescent="0.2">
      <c r="G1209" s="8"/>
      <c r="H1209" s="8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FF1209" s="9"/>
      <c r="FG1209" s="9"/>
      <c r="FH1209" s="9"/>
      <c r="FI1209" s="9"/>
      <c r="FJ1209" s="9"/>
      <c r="FK1209" s="9"/>
      <c r="FL1209" s="9"/>
      <c r="FM1209" s="9"/>
      <c r="FN1209" s="9"/>
      <c r="FO1209" s="9"/>
      <c r="FP1209" s="9"/>
      <c r="FQ1209" s="9"/>
      <c r="FR1209" s="9"/>
      <c r="FS1209" s="9"/>
      <c r="FT1209" s="9"/>
      <c r="FU1209" s="9"/>
      <c r="FV1209" s="9"/>
      <c r="FW1209" s="9"/>
      <c r="FX1209" s="9"/>
      <c r="FY1209" s="9"/>
      <c r="FZ1209" s="9"/>
      <c r="GA1209" s="9"/>
      <c r="GB1209" s="9"/>
      <c r="GC1209" s="9"/>
      <c r="GD1209" s="9"/>
      <c r="GE1209" s="9"/>
      <c r="GF1209" s="9"/>
      <c r="GG1209" s="9"/>
      <c r="GH1209" s="9"/>
      <c r="GI1209" s="9"/>
      <c r="GJ1209" s="9"/>
      <c r="GK1209" s="9"/>
    </row>
    <row r="1210" spans="7:193" x14ac:dyDescent="0.2">
      <c r="G1210" s="8"/>
      <c r="H1210" s="8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FF1210" s="19"/>
      <c r="FG1210" s="19"/>
      <c r="FH1210" s="19"/>
      <c r="FI1210" s="19"/>
      <c r="FJ1210" s="19"/>
      <c r="FK1210" s="19"/>
      <c r="FL1210" s="19"/>
      <c r="FM1210" s="19"/>
      <c r="FN1210" s="19"/>
      <c r="FO1210" s="19"/>
      <c r="FP1210" s="19"/>
      <c r="FQ1210" s="19"/>
      <c r="FR1210" s="19"/>
      <c r="FS1210" s="19"/>
      <c r="FT1210" s="19"/>
      <c r="FU1210" s="19"/>
      <c r="FV1210" s="19"/>
      <c r="FW1210" s="19"/>
      <c r="FX1210" s="19"/>
      <c r="FY1210" s="19"/>
      <c r="FZ1210" s="19"/>
      <c r="GA1210" s="19"/>
      <c r="GB1210" s="19"/>
      <c r="GC1210" s="19"/>
      <c r="GD1210" s="19"/>
      <c r="GE1210" s="19"/>
      <c r="GF1210" s="19"/>
      <c r="GG1210" s="19"/>
      <c r="GH1210" s="19"/>
      <c r="GI1210" s="19"/>
      <c r="GJ1210" s="19"/>
      <c r="GK1210" s="19"/>
    </row>
    <row r="1211" spans="7:193" x14ac:dyDescent="0.2">
      <c r="G1211" s="8"/>
      <c r="H1211" s="8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FF1211" s="20"/>
      <c r="FG1211" s="20"/>
      <c r="FH1211" s="20"/>
      <c r="FI1211" s="20"/>
      <c r="FJ1211" s="20"/>
      <c r="FK1211" s="20"/>
      <c r="FL1211" s="20"/>
      <c r="FM1211" s="20"/>
      <c r="FN1211" s="20"/>
      <c r="FO1211" s="20"/>
      <c r="FP1211" s="20"/>
      <c r="FQ1211" s="20"/>
      <c r="FR1211" s="20"/>
      <c r="FS1211" s="20"/>
      <c r="FT1211" s="20"/>
      <c r="FU1211" s="20"/>
      <c r="FV1211" s="20"/>
      <c r="FW1211" s="20"/>
      <c r="FX1211" s="20"/>
      <c r="FY1211" s="20"/>
      <c r="FZ1211" s="20"/>
      <c r="GA1211" s="20"/>
      <c r="GB1211" s="20"/>
      <c r="GC1211" s="20"/>
      <c r="GD1211" s="20"/>
      <c r="GE1211" s="20"/>
      <c r="GF1211" s="20"/>
      <c r="GG1211" s="20"/>
      <c r="GH1211" s="20"/>
      <c r="GI1211" s="20"/>
      <c r="GJ1211" s="20"/>
      <c r="GK1211" s="20"/>
    </row>
    <row r="1212" spans="7:193" x14ac:dyDescent="0.2">
      <c r="G1212" s="8"/>
      <c r="H1212" s="8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FF1212" s="9"/>
      <c r="FG1212" s="9"/>
      <c r="FH1212" s="9"/>
      <c r="FI1212" s="9"/>
      <c r="FJ1212" s="9"/>
      <c r="FK1212" s="9"/>
      <c r="FL1212" s="9"/>
      <c r="FM1212" s="9"/>
      <c r="FN1212" s="9"/>
      <c r="FO1212" s="9"/>
      <c r="FP1212" s="9"/>
      <c r="FQ1212" s="9"/>
      <c r="FR1212" s="9"/>
      <c r="FS1212" s="9"/>
      <c r="FT1212" s="9"/>
      <c r="FU1212" s="9"/>
      <c r="FV1212" s="9"/>
      <c r="FW1212" s="9"/>
      <c r="FX1212" s="9"/>
      <c r="FY1212" s="9"/>
      <c r="FZ1212" s="9"/>
      <c r="GA1212" s="9"/>
      <c r="GB1212" s="9"/>
      <c r="GC1212" s="9"/>
      <c r="GD1212" s="9"/>
      <c r="GE1212" s="9"/>
      <c r="GF1212" s="9"/>
      <c r="GG1212" s="9"/>
      <c r="GH1212" s="9"/>
      <c r="GI1212" s="9"/>
      <c r="GJ1212" s="9"/>
      <c r="GK1212" s="9"/>
    </row>
    <row r="1213" spans="7:193" x14ac:dyDescent="0.2">
      <c r="G1213" s="8"/>
      <c r="H1213" s="8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FF1213" s="9"/>
      <c r="FG1213" s="9"/>
      <c r="FH1213" s="9"/>
      <c r="FI1213" s="9"/>
      <c r="FJ1213" s="9"/>
      <c r="FK1213" s="9"/>
      <c r="FL1213" s="9"/>
      <c r="FM1213" s="9"/>
      <c r="FN1213" s="9"/>
      <c r="FO1213" s="9"/>
      <c r="FP1213" s="9"/>
      <c r="FQ1213" s="9"/>
      <c r="FR1213" s="9"/>
      <c r="FS1213" s="9"/>
      <c r="FT1213" s="9"/>
      <c r="FU1213" s="9"/>
      <c r="FV1213" s="9"/>
      <c r="FW1213" s="9"/>
      <c r="FX1213" s="9"/>
      <c r="FY1213" s="9"/>
      <c r="FZ1213" s="9"/>
      <c r="GA1213" s="9"/>
      <c r="GB1213" s="9"/>
      <c r="GC1213" s="9"/>
      <c r="GD1213" s="9"/>
      <c r="GE1213" s="9"/>
      <c r="GF1213" s="9"/>
      <c r="GG1213" s="9"/>
      <c r="GH1213" s="9"/>
      <c r="GI1213" s="9"/>
      <c r="GJ1213" s="9"/>
      <c r="GK1213" s="9"/>
    </row>
    <row r="1214" spans="7:193" x14ac:dyDescent="0.2">
      <c r="G1214" s="8"/>
      <c r="H1214" s="8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FF1214" s="19"/>
      <c r="FG1214" s="19"/>
      <c r="FH1214" s="19"/>
      <c r="FI1214" s="19"/>
      <c r="FJ1214" s="19"/>
      <c r="FK1214" s="19"/>
      <c r="FL1214" s="19"/>
      <c r="FM1214" s="19"/>
      <c r="FN1214" s="19"/>
      <c r="FO1214" s="19"/>
      <c r="FP1214" s="19"/>
      <c r="FQ1214" s="19"/>
      <c r="FR1214" s="19"/>
      <c r="FS1214" s="19"/>
      <c r="FT1214" s="19"/>
      <c r="FU1214" s="19"/>
      <c r="FV1214" s="19"/>
      <c r="FW1214" s="19"/>
      <c r="FX1214" s="19"/>
      <c r="FY1214" s="19"/>
      <c r="FZ1214" s="19"/>
      <c r="GA1214" s="19"/>
      <c r="GB1214" s="19"/>
      <c r="GC1214" s="19"/>
      <c r="GD1214" s="19"/>
      <c r="GE1214" s="19"/>
      <c r="GF1214" s="19"/>
      <c r="GG1214" s="19"/>
      <c r="GH1214" s="19"/>
      <c r="GI1214" s="19"/>
      <c r="GJ1214" s="19"/>
      <c r="GK1214" s="19"/>
    </row>
    <row r="1215" spans="7:193" x14ac:dyDescent="0.2">
      <c r="G1215" s="8"/>
      <c r="H1215" s="8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FF1215" s="20"/>
      <c r="FG1215" s="20"/>
      <c r="FH1215" s="20"/>
      <c r="FI1215" s="20"/>
      <c r="FJ1215" s="20"/>
      <c r="FK1215" s="20"/>
      <c r="FL1215" s="20"/>
      <c r="FM1215" s="20"/>
      <c r="FN1215" s="20"/>
      <c r="FO1215" s="20"/>
      <c r="FP1215" s="20"/>
      <c r="FQ1215" s="20"/>
      <c r="FR1215" s="20"/>
      <c r="FS1215" s="20"/>
      <c r="FT1215" s="20"/>
      <c r="FU1215" s="20"/>
      <c r="FV1215" s="20"/>
      <c r="FW1215" s="20"/>
      <c r="FX1215" s="20"/>
      <c r="FY1215" s="20"/>
      <c r="FZ1215" s="20"/>
      <c r="GA1215" s="20"/>
      <c r="GB1215" s="20"/>
      <c r="GC1215" s="20"/>
      <c r="GD1215" s="20"/>
      <c r="GE1215" s="20"/>
      <c r="GF1215" s="20"/>
      <c r="GG1215" s="20"/>
      <c r="GH1215" s="20"/>
      <c r="GI1215" s="20"/>
      <c r="GJ1215" s="20"/>
      <c r="GK1215" s="20"/>
    </row>
    <row r="1216" spans="7:193" x14ac:dyDescent="0.2">
      <c r="G1216" s="8"/>
      <c r="H1216" s="8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FF1216" s="9"/>
      <c r="FG1216" s="9"/>
      <c r="FH1216" s="9"/>
      <c r="FI1216" s="9"/>
      <c r="FJ1216" s="9"/>
      <c r="FK1216" s="9"/>
      <c r="FL1216" s="9"/>
      <c r="FM1216" s="9"/>
      <c r="FN1216" s="9"/>
      <c r="FO1216" s="9"/>
      <c r="FP1216" s="9"/>
      <c r="FQ1216" s="9"/>
      <c r="FR1216" s="9"/>
      <c r="FS1216" s="9"/>
      <c r="FT1216" s="9"/>
      <c r="FU1216" s="9"/>
      <c r="FV1216" s="9"/>
      <c r="FW1216" s="9"/>
      <c r="FX1216" s="9"/>
      <c r="FY1216" s="9"/>
      <c r="FZ1216" s="9"/>
      <c r="GA1216" s="9"/>
      <c r="GB1216" s="9"/>
      <c r="GC1216" s="9"/>
      <c r="GD1216" s="9"/>
      <c r="GE1216" s="9"/>
      <c r="GF1216" s="9"/>
      <c r="GG1216" s="9"/>
      <c r="GH1216" s="9"/>
      <c r="GI1216" s="9"/>
      <c r="GJ1216" s="9"/>
      <c r="GK1216" s="9"/>
    </row>
    <row r="1217" spans="7:193" x14ac:dyDescent="0.2">
      <c r="G1217" s="8"/>
      <c r="H1217" s="8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FF1217" s="9"/>
      <c r="FG1217" s="9"/>
      <c r="FH1217" s="9"/>
      <c r="FI1217" s="9"/>
      <c r="FJ1217" s="9"/>
      <c r="FK1217" s="9"/>
      <c r="FL1217" s="9"/>
      <c r="FM1217" s="9"/>
      <c r="FN1217" s="9"/>
      <c r="FO1217" s="9"/>
      <c r="FP1217" s="9"/>
      <c r="FQ1217" s="9"/>
      <c r="FR1217" s="9"/>
      <c r="FS1217" s="9"/>
      <c r="FT1217" s="9"/>
      <c r="FU1217" s="9"/>
      <c r="FV1217" s="9"/>
      <c r="FW1217" s="9"/>
      <c r="FX1217" s="9"/>
      <c r="FY1217" s="9"/>
      <c r="FZ1217" s="9"/>
      <c r="GA1217" s="9"/>
      <c r="GB1217" s="9"/>
      <c r="GC1217" s="9"/>
      <c r="GD1217" s="9"/>
      <c r="GE1217" s="9"/>
      <c r="GF1217" s="9"/>
      <c r="GG1217" s="9"/>
      <c r="GH1217" s="9"/>
      <c r="GI1217" s="9"/>
      <c r="GJ1217" s="9"/>
      <c r="GK1217" s="9"/>
    </row>
    <row r="1218" spans="7:193" x14ac:dyDescent="0.2">
      <c r="G1218" s="8"/>
      <c r="H1218" s="8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FF1218" s="19"/>
      <c r="FG1218" s="19"/>
      <c r="FH1218" s="19"/>
      <c r="FI1218" s="19"/>
      <c r="FJ1218" s="19"/>
      <c r="FK1218" s="19"/>
      <c r="FL1218" s="19"/>
      <c r="FM1218" s="19"/>
      <c r="FN1218" s="19"/>
      <c r="FO1218" s="19"/>
      <c r="FP1218" s="19"/>
      <c r="FQ1218" s="19"/>
      <c r="FR1218" s="19"/>
      <c r="FS1218" s="19"/>
      <c r="FT1218" s="19"/>
      <c r="FU1218" s="19"/>
      <c r="FV1218" s="19"/>
      <c r="FW1218" s="19"/>
      <c r="FX1218" s="19"/>
      <c r="FY1218" s="19"/>
      <c r="FZ1218" s="19"/>
      <c r="GA1218" s="19"/>
      <c r="GB1218" s="19"/>
      <c r="GC1218" s="19"/>
      <c r="GD1218" s="19"/>
      <c r="GE1218" s="19"/>
      <c r="GF1218" s="19"/>
      <c r="GG1218" s="19"/>
      <c r="GH1218" s="19"/>
      <c r="GI1218" s="19"/>
      <c r="GJ1218" s="19"/>
      <c r="GK1218" s="19"/>
    </row>
    <row r="1219" spans="7:193" x14ac:dyDescent="0.2">
      <c r="G1219" s="8"/>
      <c r="H1219" s="8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FF1219" s="20"/>
      <c r="FG1219" s="20"/>
      <c r="FH1219" s="20"/>
      <c r="FI1219" s="20"/>
      <c r="FJ1219" s="20"/>
      <c r="FK1219" s="20"/>
      <c r="FL1219" s="20"/>
      <c r="FM1219" s="20"/>
      <c r="FN1219" s="20"/>
      <c r="FO1219" s="20"/>
      <c r="FP1219" s="20"/>
      <c r="FQ1219" s="20"/>
      <c r="FR1219" s="20"/>
      <c r="FS1219" s="20"/>
      <c r="FT1219" s="20"/>
      <c r="FU1219" s="20"/>
      <c r="FV1219" s="20"/>
      <c r="FW1219" s="20"/>
      <c r="FX1219" s="20"/>
      <c r="FY1219" s="20"/>
      <c r="FZ1219" s="20"/>
      <c r="GA1219" s="20"/>
      <c r="GB1219" s="20"/>
      <c r="GC1219" s="20"/>
      <c r="GD1219" s="20"/>
      <c r="GE1219" s="20"/>
      <c r="GF1219" s="20"/>
      <c r="GG1219" s="20"/>
      <c r="GH1219" s="20"/>
      <c r="GI1219" s="20"/>
      <c r="GJ1219" s="20"/>
      <c r="GK1219" s="20"/>
    </row>
    <row r="1220" spans="7:193" x14ac:dyDescent="0.2">
      <c r="G1220" s="8"/>
      <c r="H1220" s="8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FF1220" s="9"/>
      <c r="FG1220" s="9"/>
      <c r="FH1220" s="9"/>
      <c r="FI1220" s="9"/>
      <c r="FJ1220" s="9"/>
      <c r="FK1220" s="9"/>
      <c r="FL1220" s="9"/>
      <c r="FM1220" s="9"/>
      <c r="FN1220" s="9"/>
      <c r="FO1220" s="9"/>
      <c r="FP1220" s="9"/>
      <c r="FQ1220" s="9"/>
      <c r="FR1220" s="9"/>
      <c r="FS1220" s="9"/>
      <c r="FT1220" s="9"/>
      <c r="FU1220" s="9"/>
      <c r="FV1220" s="9"/>
      <c r="FW1220" s="9"/>
      <c r="FX1220" s="9"/>
      <c r="FY1220" s="9"/>
      <c r="FZ1220" s="9"/>
      <c r="GA1220" s="9"/>
      <c r="GB1220" s="9"/>
      <c r="GC1220" s="9"/>
      <c r="GD1220" s="9"/>
      <c r="GE1220" s="9"/>
      <c r="GF1220" s="9"/>
      <c r="GG1220" s="9"/>
      <c r="GH1220" s="9"/>
      <c r="GI1220" s="9"/>
      <c r="GJ1220" s="9"/>
      <c r="GK1220" s="9"/>
    </row>
    <row r="1221" spans="7:193" x14ac:dyDescent="0.2">
      <c r="G1221" s="8"/>
      <c r="H1221" s="8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FF1221" s="9"/>
      <c r="FG1221" s="9"/>
      <c r="FH1221" s="9"/>
      <c r="FI1221" s="9"/>
      <c r="FJ1221" s="9"/>
      <c r="FK1221" s="9"/>
      <c r="FL1221" s="9"/>
      <c r="FM1221" s="9"/>
      <c r="FN1221" s="9"/>
      <c r="FO1221" s="9"/>
      <c r="FP1221" s="9"/>
      <c r="FQ1221" s="9"/>
      <c r="FR1221" s="9"/>
      <c r="FS1221" s="9"/>
      <c r="FT1221" s="9"/>
      <c r="FU1221" s="9"/>
      <c r="FV1221" s="9"/>
      <c r="FW1221" s="9"/>
      <c r="FX1221" s="9"/>
      <c r="FY1221" s="9"/>
      <c r="FZ1221" s="9"/>
      <c r="GA1221" s="9"/>
      <c r="GB1221" s="9"/>
      <c r="GC1221" s="9"/>
      <c r="GD1221" s="9"/>
      <c r="GE1221" s="9"/>
      <c r="GF1221" s="9"/>
      <c r="GG1221" s="9"/>
      <c r="GH1221" s="9"/>
      <c r="GI1221" s="9"/>
      <c r="GJ1221" s="9"/>
      <c r="GK1221" s="9"/>
    </row>
    <row r="1222" spans="7:193" x14ac:dyDescent="0.2">
      <c r="G1222" s="8"/>
      <c r="H1222" s="8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FF1222" s="19"/>
      <c r="FG1222" s="19"/>
      <c r="FH1222" s="19"/>
      <c r="FI1222" s="19"/>
      <c r="FJ1222" s="19"/>
      <c r="FK1222" s="19"/>
      <c r="FL1222" s="19"/>
      <c r="FM1222" s="19"/>
      <c r="FN1222" s="19"/>
      <c r="FO1222" s="19"/>
      <c r="FP1222" s="19"/>
      <c r="FQ1222" s="19"/>
      <c r="FR1222" s="19"/>
      <c r="FS1222" s="19"/>
      <c r="FT1222" s="19"/>
      <c r="FU1222" s="19"/>
      <c r="FV1222" s="19"/>
      <c r="FW1222" s="19"/>
      <c r="FX1222" s="19"/>
      <c r="FY1222" s="19"/>
      <c r="FZ1222" s="19"/>
      <c r="GA1222" s="19"/>
      <c r="GB1222" s="19"/>
      <c r="GC1222" s="19"/>
      <c r="GD1222" s="19"/>
      <c r="GE1222" s="19"/>
      <c r="GF1222" s="19"/>
      <c r="GG1222" s="19"/>
      <c r="GH1222" s="19"/>
      <c r="GI1222" s="19"/>
      <c r="GJ1222" s="19"/>
      <c r="GK1222" s="19"/>
    </row>
    <row r="1223" spans="7:193" x14ac:dyDescent="0.2">
      <c r="G1223" s="8"/>
      <c r="H1223" s="8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FF1223" s="20"/>
      <c r="FG1223" s="20"/>
      <c r="FH1223" s="20"/>
      <c r="FI1223" s="20"/>
      <c r="FJ1223" s="20"/>
      <c r="FK1223" s="20"/>
      <c r="FL1223" s="20"/>
      <c r="FM1223" s="20"/>
      <c r="FN1223" s="20"/>
      <c r="FO1223" s="20"/>
      <c r="FP1223" s="20"/>
      <c r="FQ1223" s="20"/>
      <c r="FR1223" s="20"/>
      <c r="FS1223" s="20"/>
      <c r="FT1223" s="20"/>
      <c r="FU1223" s="20"/>
      <c r="FV1223" s="20"/>
      <c r="FW1223" s="20"/>
      <c r="FX1223" s="20"/>
      <c r="FY1223" s="20"/>
      <c r="FZ1223" s="20"/>
      <c r="GA1223" s="20"/>
      <c r="GB1223" s="20"/>
      <c r="GC1223" s="20"/>
      <c r="GD1223" s="20"/>
      <c r="GE1223" s="20"/>
      <c r="GF1223" s="20"/>
      <c r="GG1223" s="20"/>
      <c r="GH1223" s="20"/>
      <c r="GI1223" s="20"/>
      <c r="GJ1223" s="20"/>
      <c r="GK1223" s="20"/>
    </row>
    <row r="1224" spans="7:193" x14ac:dyDescent="0.2">
      <c r="G1224" s="8"/>
      <c r="H1224" s="8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FF1224" s="9"/>
      <c r="FG1224" s="9"/>
      <c r="FH1224" s="9"/>
      <c r="FI1224" s="9"/>
      <c r="FJ1224" s="9"/>
      <c r="FK1224" s="9"/>
      <c r="FL1224" s="9"/>
      <c r="FM1224" s="9"/>
      <c r="FN1224" s="9"/>
      <c r="FO1224" s="9"/>
      <c r="FP1224" s="9"/>
      <c r="FQ1224" s="9"/>
      <c r="FR1224" s="9"/>
      <c r="FS1224" s="9"/>
      <c r="FT1224" s="9"/>
      <c r="FU1224" s="9"/>
      <c r="FV1224" s="9"/>
      <c r="FW1224" s="9"/>
      <c r="FX1224" s="9"/>
      <c r="FY1224" s="9"/>
      <c r="FZ1224" s="9"/>
      <c r="GA1224" s="9"/>
      <c r="GB1224" s="9"/>
      <c r="GC1224" s="9"/>
      <c r="GD1224" s="9"/>
      <c r="GE1224" s="9"/>
      <c r="GF1224" s="9"/>
      <c r="GG1224" s="9"/>
      <c r="GH1224" s="9"/>
      <c r="GI1224" s="9"/>
      <c r="GJ1224" s="9"/>
      <c r="GK1224" s="9"/>
    </row>
    <row r="1225" spans="7:193" x14ac:dyDescent="0.2">
      <c r="G1225" s="8"/>
      <c r="H1225" s="8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FF1225" s="9"/>
      <c r="FG1225" s="9"/>
      <c r="FH1225" s="9"/>
      <c r="FI1225" s="9"/>
      <c r="FJ1225" s="9"/>
      <c r="FK1225" s="9"/>
      <c r="FL1225" s="9"/>
      <c r="FM1225" s="9"/>
      <c r="FN1225" s="9"/>
      <c r="FO1225" s="9"/>
      <c r="FP1225" s="9"/>
      <c r="FQ1225" s="9"/>
      <c r="FR1225" s="9"/>
      <c r="FS1225" s="9"/>
      <c r="FT1225" s="9"/>
      <c r="FU1225" s="9"/>
      <c r="FV1225" s="9"/>
      <c r="FW1225" s="9"/>
      <c r="FX1225" s="9"/>
      <c r="FY1225" s="9"/>
      <c r="FZ1225" s="9"/>
      <c r="GA1225" s="9"/>
      <c r="GB1225" s="9"/>
      <c r="GC1225" s="9"/>
      <c r="GD1225" s="9"/>
      <c r="GE1225" s="9"/>
      <c r="GF1225" s="9"/>
      <c r="GG1225" s="9"/>
      <c r="GH1225" s="9"/>
      <c r="GI1225" s="9"/>
      <c r="GJ1225" s="9"/>
      <c r="GK1225" s="9"/>
    </row>
    <row r="1226" spans="7:193" x14ac:dyDescent="0.2">
      <c r="G1226" s="8"/>
      <c r="H1226" s="8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FF1226" s="19"/>
      <c r="FG1226" s="19"/>
      <c r="FH1226" s="19"/>
      <c r="FI1226" s="19"/>
      <c r="FJ1226" s="19"/>
      <c r="FK1226" s="19"/>
      <c r="FL1226" s="19"/>
      <c r="FM1226" s="19"/>
      <c r="FN1226" s="19"/>
      <c r="FO1226" s="19"/>
      <c r="FP1226" s="19"/>
      <c r="FQ1226" s="19"/>
      <c r="FR1226" s="19"/>
      <c r="FS1226" s="19"/>
      <c r="FT1226" s="19"/>
      <c r="FU1226" s="19"/>
      <c r="FV1226" s="19"/>
      <c r="FW1226" s="19"/>
      <c r="FX1226" s="19"/>
      <c r="FY1226" s="19"/>
      <c r="FZ1226" s="19"/>
      <c r="GA1226" s="19"/>
      <c r="GB1226" s="19"/>
      <c r="GC1226" s="19"/>
      <c r="GD1226" s="19"/>
      <c r="GE1226" s="19"/>
      <c r="GF1226" s="19"/>
      <c r="GG1226" s="19"/>
      <c r="GH1226" s="19"/>
      <c r="GI1226" s="19"/>
      <c r="GJ1226" s="19"/>
      <c r="GK1226" s="19"/>
    </row>
    <row r="1227" spans="7:193" x14ac:dyDescent="0.2">
      <c r="G1227" s="8"/>
      <c r="H1227" s="8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FF1227" s="20"/>
      <c r="FG1227" s="20"/>
      <c r="FH1227" s="20"/>
      <c r="FI1227" s="20"/>
      <c r="FJ1227" s="20"/>
      <c r="FK1227" s="20"/>
      <c r="FL1227" s="20"/>
      <c r="FM1227" s="20"/>
      <c r="FN1227" s="20"/>
      <c r="FO1227" s="20"/>
      <c r="FP1227" s="20"/>
      <c r="FQ1227" s="20"/>
      <c r="FR1227" s="20"/>
      <c r="FS1227" s="20"/>
      <c r="FT1227" s="20"/>
      <c r="FU1227" s="20"/>
      <c r="FV1227" s="20"/>
      <c r="FW1227" s="20"/>
      <c r="FX1227" s="20"/>
      <c r="FY1227" s="20"/>
      <c r="FZ1227" s="20"/>
      <c r="GA1227" s="20"/>
      <c r="GB1227" s="20"/>
      <c r="GC1227" s="20"/>
      <c r="GD1227" s="20"/>
      <c r="GE1227" s="20"/>
      <c r="GF1227" s="20"/>
      <c r="GG1227" s="20"/>
      <c r="GH1227" s="20"/>
      <c r="GI1227" s="20"/>
      <c r="GJ1227" s="20"/>
      <c r="GK1227" s="20"/>
    </row>
    <row r="1228" spans="7:193" x14ac:dyDescent="0.2">
      <c r="G1228" s="8"/>
      <c r="H1228" s="8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FF1228" s="9"/>
      <c r="FG1228" s="9"/>
      <c r="FH1228" s="9"/>
      <c r="FI1228" s="9"/>
      <c r="FJ1228" s="9"/>
      <c r="FK1228" s="9"/>
      <c r="FL1228" s="9"/>
      <c r="FM1228" s="9"/>
      <c r="FN1228" s="9"/>
      <c r="FO1228" s="9"/>
      <c r="FP1228" s="9"/>
      <c r="FQ1228" s="9"/>
      <c r="FR1228" s="9"/>
      <c r="FS1228" s="9"/>
      <c r="FT1228" s="9"/>
      <c r="FU1228" s="9"/>
      <c r="FV1228" s="9"/>
      <c r="FW1228" s="9"/>
      <c r="FX1228" s="9"/>
      <c r="FY1228" s="9"/>
      <c r="FZ1228" s="9"/>
      <c r="GA1228" s="9"/>
      <c r="GB1228" s="9"/>
      <c r="GC1228" s="9"/>
      <c r="GD1228" s="9"/>
      <c r="GE1228" s="9"/>
      <c r="GF1228" s="9"/>
      <c r="GG1228" s="9"/>
      <c r="GH1228" s="9"/>
      <c r="GI1228" s="9"/>
      <c r="GJ1228" s="9"/>
      <c r="GK1228" s="9"/>
    </row>
    <row r="1229" spans="7:193" x14ac:dyDescent="0.2">
      <c r="G1229" s="8"/>
      <c r="H1229" s="8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FF1229" s="9"/>
      <c r="FG1229" s="9"/>
      <c r="FH1229" s="9"/>
      <c r="FI1229" s="9"/>
      <c r="FJ1229" s="9"/>
      <c r="FK1229" s="9"/>
      <c r="FL1229" s="9"/>
      <c r="FM1229" s="9"/>
      <c r="FN1229" s="9"/>
      <c r="FO1229" s="9"/>
      <c r="FP1229" s="9"/>
      <c r="FQ1229" s="9"/>
      <c r="FR1229" s="9"/>
      <c r="FS1229" s="9"/>
      <c r="FT1229" s="9"/>
      <c r="FU1229" s="9"/>
      <c r="FV1229" s="9"/>
      <c r="FW1229" s="9"/>
      <c r="FX1229" s="9"/>
      <c r="FY1229" s="9"/>
      <c r="FZ1229" s="9"/>
      <c r="GA1229" s="9"/>
      <c r="GB1229" s="9"/>
      <c r="GC1229" s="9"/>
      <c r="GD1229" s="9"/>
      <c r="GE1229" s="9"/>
      <c r="GF1229" s="9"/>
      <c r="GG1229" s="9"/>
      <c r="GH1229" s="9"/>
      <c r="GI1229" s="9"/>
      <c r="GJ1229" s="9"/>
      <c r="GK1229" s="9"/>
    </row>
    <row r="1230" spans="7:193" x14ac:dyDescent="0.2">
      <c r="G1230" s="8"/>
      <c r="H1230" s="8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FF1230" s="19"/>
      <c r="FG1230" s="19"/>
      <c r="FH1230" s="19"/>
      <c r="FI1230" s="19"/>
      <c r="FJ1230" s="19"/>
      <c r="FK1230" s="19"/>
      <c r="FL1230" s="19"/>
      <c r="FM1230" s="19"/>
      <c r="FN1230" s="19"/>
      <c r="FO1230" s="19"/>
      <c r="FP1230" s="19"/>
      <c r="FQ1230" s="19"/>
      <c r="FR1230" s="19"/>
      <c r="FS1230" s="19"/>
      <c r="FT1230" s="19"/>
      <c r="FU1230" s="19"/>
      <c r="FV1230" s="19"/>
      <c r="FW1230" s="19"/>
      <c r="FX1230" s="19"/>
      <c r="FY1230" s="19"/>
      <c r="FZ1230" s="19"/>
      <c r="GA1230" s="19"/>
      <c r="GB1230" s="19"/>
      <c r="GC1230" s="19"/>
      <c r="GD1230" s="19"/>
      <c r="GE1230" s="19"/>
      <c r="GF1230" s="19"/>
      <c r="GG1230" s="19"/>
      <c r="GH1230" s="19"/>
      <c r="GI1230" s="19"/>
      <c r="GJ1230" s="19"/>
      <c r="GK1230" s="19"/>
    </row>
    <row r="1231" spans="7:193" x14ac:dyDescent="0.2">
      <c r="G1231" s="8"/>
      <c r="H1231" s="8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FF1231" s="20"/>
      <c r="FG1231" s="20"/>
      <c r="FH1231" s="20"/>
      <c r="FI1231" s="20"/>
      <c r="FJ1231" s="20"/>
      <c r="FK1231" s="20"/>
      <c r="FL1231" s="20"/>
      <c r="FM1231" s="20"/>
      <c r="FN1231" s="20"/>
      <c r="FO1231" s="20"/>
      <c r="FP1231" s="20"/>
      <c r="FQ1231" s="20"/>
      <c r="FR1231" s="20"/>
      <c r="FS1231" s="20"/>
      <c r="FT1231" s="20"/>
      <c r="FU1231" s="20"/>
      <c r="FV1231" s="20"/>
      <c r="FW1231" s="20"/>
      <c r="FX1231" s="20"/>
      <c r="FY1231" s="20"/>
      <c r="FZ1231" s="20"/>
      <c r="GA1231" s="20"/>
      <c r="GB1231" s="20"/>
      <c r="GC1231" s="20"/>
      <c r="GD1231" s="20"/>
      <c r="GE1231" s="20"/>
      <c r="GF1231" s="20"/>
      <c r="GG1231" s="20"/>
      <c r="GH1231" s="20"/>
      <c r="GI1231" s="20"/>
      <c r="GJ1231" s="20"/>
      <c r="GK1231" s="20"/>
    </row>
    <row r="1232" spans="7:193" x14ac:dyDescent="0.2">
      <c r="G1232" s="8"/>
      <c r="H1232" s="8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FF1232" s="9"/>
      <c r="FG1232" s="9"/>
      <c r="FH1232" s="9"/>
      <c r="FI1232" s="9"/>
      <c r="FJ1232" s="9"/>
      <c r="FK1232" s="9"/>
      <c r="FL1232" s="9"/>
      <c r="FM1232" s="9"/>
      <c r="FN1232" s="9"/>
      <c r="FO1232" s="9"/>
      <c r="FP1232" s="9"/>
      <c r="FQ1232" s="9"/>
      <c r="FR1232" s="9"/>
      <c r="FS1232" s="9"/>
      <c r="FT1232" s="9"/>
      <c r="FU1232" s="9"/>
      <c r="FV1232" s="9"/>
      <c r="FW1232" s="9"/>
      <c r="FX1232" s="9"/>
      <c r="FY1232" s="9"/>
      <c r="FZ1232" s="9"/>
      <c r="GA1232" s="9"/>
      <c r="GB1232" s="9"/>
      <c r="GC1232" s="9"/>
      <c r="GD1232" s="9"/>
      <c r="GE1232" s="9"/>
      <c r="GF1232" s="9"/>
      <c r="GG1232" s="9"/>
      <c r="GH1232" s="9"/>
      <c r="GI1232" s="9"/>
      <c r="GJ1232" s="9"/>
      <c r="GK1232" s="9"/>
    </row>
    <row r="1233" spans="7:193" x14ac:dyDescent="0.2">
      <c r="G1233" s="8"/>
      <c r="H1233" s="8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FF1233" s="9"/>
      <c r="FG1233" s="9"/>
      <c r="FH1233" s="9"/>
      <c r="FI1233" s="9"/>
      <c r="FJ1233" s="9"/>
      <c r="FK1233" s="9"/>
      <c r="FL1233" s="9"/>
      <c r="FM1233" s="9"/>
      <c r="FN1233" s="9"/>
      <c r="FO1233" s="9"/>
      <c r="FP1233" s="9"/>
      <c r="FQ1233" s="9"/>
      <c r="FR1233" s="9"/>
      <c r="FS1233" s="9"/>
      <c r="FT1233" s="9"/>
      <c r="FU1233" s="9"/>
      <c r="FV1233" s="9"/>
      <c r="FW1233" s="9"/>
      <c r="FX1233" s="9"/>
      <c r="FY1233" s="9"/>
      <c r="FZ1233" s="9"/>
      <c r="GA1233" s="9"/>
      <c r="GB1233" s="9"/>
      <c r="GC1233" s="9"/>
      <c r="GD1233" s="9"/>
      <c r="GE1233" s="9"/>
      <c r="GF1233" s="9"/>
      <c r="GG1233" s="9"/>
      <c r="GH1233" s="9"/>
      <c r="GI1233" s="9"/>
      <c r="GJ1233" s="9"/>
      <c r="GK1233" s="9"/>
    </row>
    <row r="1234" spans="7:193" x14ac:dyDescent="0.2">
      <c r="G1234" s="8"/>
      <c r="H1234" s="8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FF1234" s="19"/>
      <c r="FG1234" s="19"/>
      <c r="FH1234" s="19"/>
      <c r="FI1234" s="19"/>
      <c r="FJ1234" s="19"/>
      <c r="FK1234" s="19"/>
      <c r="FL1234" s="19"/>
      <c r="FM1234" s="19"/>
      <c r="FN1234" s="19"/>
      <c r="FO1234" s="19"/>
      <c r="FP1234" s="19"/>
      <c r="FQ1234" s="19"/>
      <c r="FR1234" s="19"/>
      <c r="FS1234" s="19"/>
      <c r="FT1234" s="19"/>
      <c r="FU1234" s="19"/>
      <c r="FV1234" s="19"/>
      <c r="FW1234" s="19"/>
      <c r="FX1234" s="19"/>
      <c r="FY1234" s="19"/>
      <c r="FZ1234" s="19"/>
      <c r="GA1234" s="19"/>
      <c r="GB1234" s="19"/>
      <c r="GC1234" s="19"/>
      <c r="GD1234" s="19"/>
      <c r="GE1234" s="19"/>
      <c r="GF1234" s="19"/>
      <c r="GG1234" s="19"/>
      <c r="GH1234" s="19"/>
      <c r="GI1234" s="19"/>
      <c r="GJ1234" s="19"/>
      <c r="GK1234" s="19"/>
    </row>
    <row r="1235" spans="7:193" x14ac:dyDescent="0.2">
      <c r="G1235" s="8"/>
      <c r="H1235" s="8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FF1235" s="20"/>
      <c r="FG1235" s="20"/>
      <c r="FH1235" s="20"/>
      <c r="FI1235" s="20"/>
      <c r="FJ1235" s="20"/>
      <c r="FK1235" s="20"/>
      <c r="FL1235" s="20"/>
      <c r="FM1235" s="20"/>
      <c r="FN1235" s="20"/>
      <c r="FO1235" s="20"/>
      <c r="FP1235" s="20"/>
      <c r="FQ1235" s="20"/>
      <c r="FR1235" s="20"/>
      <c r="FS1235" s="20"/>
      <c r="FT1235" s="20"/>
      <c r="FU1235" s="20"/>
      <c r="FV1235" s="20"/>
      <c r="FW1235" s="20"/>
      <c r="FX1235" s="20"/>
      <c r="FY1235" s="20"/>
      <c r="FZ1235" s="20"/>
      <c r="GA1235" s="20"/>
      <c r="GB1235" s="20"/>
      <c r="GC1235" s="20"/>
      <c r="GD1235" s="20"/>
      <c r="GE1235" s="20"/>
      <c r="GF1235" s="20"/>
      <c r="GG1235" s="20"/>
      <c r="GH1235" s="20"/>
      <c r="GI1235" s="20"/>
      <c r="GJ1235" s="20"/>
      <c r="GK1235" s="20"/>
    </row>
    <row r="1236" spans="7:193" x14ac:dyDescent="0.2">
      <c r="G1236" s="8"/>
      <c r="H1236" s="8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FF1236" s="9"/>
      <c r="FG1236" s="9"/>
      <c r="FH1236" s="9"/>
      <c r="FI1236" s="9"/>
      <c r="FJ1236" s="9"/>
      <c r="FK1236" s="9"/>
      <c r="FL1236" s="9"/>
      <c r="FM1236" s="9"/>
      <c r="FN1236" s="9"/>
      <c r="FO1236" s="9"/>
      <c r="FP1236" s="9"/>
      <c r="FQ1236" s="9"/>
      <c r="FR1236" s="9"/>
      <c r="FS1236" s="9"/>
      <c r="FT1236" s="9"/>
      <c r="FU1236" s="9"/>
      <c r="FV1236" s="9"/>
      <c r="FW1236" s="9"/>
      <c r="FX1236" s="9"/>
      <c r="FY1236" s="9"/>
      <c r="FZ1236" s="9"/>
      <c r="GA1236" s="9"/>
      <c r="GB1236" s="9"/>
      <c r="GC1236" s="9"/>
      <c r="GD1236" s="9"/>
      <c r="GE1236" s="9"/>
      <c r="GF1236" s="9"/>
      <c r="GG1236" s="9"/>
      <c r="GH1236" s="9"/>
      <c r="GI1236" s="9"/>
      <c r="GJ1236" s="9"/>
      <c r="GK1236" s="9"/>
    </row>
    <row r="1237" spans="7:193" x14ac:dyDescent="0.2">
      <c r="G1237" s="8"/>
      <c r="H1237" s="8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FF1237" s="9"/>
      <c r="FG1237" s="9"/>
      <c r="FH1237" s="9"/>
      <c r="FI1237" s="9"/>
      <c r="FJ1237" s="9"/>
      <c r="FK1237" s="9"/>
      <c r="FL1237" s="9"/>
      <c r="FM1237" s="9"/>
      <c r="FN1237" s="9"/>
      <c r="FO1237" s="9"/>
      <c r="FP1237" s="9"/>
      <c r="FQ1237" s="9"/>
      <c r="FR1237" s="9"/>
      <c r="FS1237" s="9"/>
      <c r="FT1237" s="9"/>
      <c r="FU1237" s="9"/>
      <c r="FV1237" s="9"/>
      <c r="FW1237" s="9"/>
      <c r="FX1237" s="9"/>
      <c r="FY1237" s="9"/>
      <c r="FZ1237" s="9"/>
      <c r="GA1237" s="9"/>
      <c r="GB1237" s="9"/>
      <c r="GC1237" s="9"/>
      <c r="GD1237" s="9"/>
      <c r="GE1237" s="9"/>
      <c r="GF1237" s="9"/>
      <c r="GG1237" s="9"/>
      <c r="GH1237" s="9"/>
      <c r="GI1237" s="9"/>
      <c r="GJ1237" s="9"/>
      <c r="GK1237" s="9"/>
    </row>
    <row r="1238" spans="7:193" x14ac:dyDescent="0.2">
      <c r="G1238" s="8"/>
      <c r="H1238" s="8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FF1238" s="19"/>
      <c r="FG1238" s="19"/>
      <c r="FH1238" s="19"/>
      <c r="FI1238" s="19"/>
      <c r="FJ1238" s="19"/>
      <c r="FK1238" s="19"/>
      <c r="FL1238" s="19"/>
      <c r="FM1238" s="19"/>
      <c r="FN1238" s="19"/>
      <c r="FO1238" s="19"/>
      <c r="FP1238" s="19"/>
      <c r="FQ1238" s="19"/>
      <c r="FR1238" s="19"/>
      <c r="FS1238" s="19"/>
      <c r="FT1238" s="19"/>
      <c r="FU1238" s="19"/>
      <c r="FV1238" s="19"/>
      <c r="FW1238" s="19"/>
      <c r="FX1238" s="19"/>
      <c r="FY1238" s="19"/>
      <c r="FZ1238" s="19"/>
      <c r="GA1238" s="19"/>
      <c r="GB1238" s="19"/>
      <c r="GC1238" s="19"/>
      <c r="GD1238" s="19"/>
      <c r="GE1238" s="19"/>
      <c r="GF1238" s="19"/>
      <c r="GG1238" s="19"/>
      <c r="GH1238" s="19"/>
      <c r="GI1238" s="19"/>
      <c r="GJ1238" s="19"/>
      <c r="GK1238" s="19"/>
    </row>
    <row r="1239" spans="7:193" x14ac:dyDescent="0.2">
      <c r="G1239" s="8"/>
      <c r="H1239" s="8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FF1239" s="20"/>
      <c r="FG1239" s="20"/>
      <c r="FH1239" s="20"/>
      <c r="FI1239" s="20"/>
      <c r="FJ1239" s="20"/>
      <c r="FK1239" s="20"/>
      <c r="FL1239" s="20"/>
      <c r="FM1239" s="20"/>
      <c r="FN1239" s="20"/>
      <c r="FO1239" s="20"/>
      <c r="FP1239" s="20"/>
      <c r="FQ1239" s="20"/>
      <c r="FR1239" s="20"/>
      <c r="FS1239" s="20"/>
      <c r="FT1239" s="20"/>
      <c r="FU1239" s="20"/>
      <c r="FV1239" s="20"/>
      <c r="FW1239" s="20"/>
      <c r="FX1239" s="20"/>
      <c r="FY1239" s="20"/>
      <c r="FZ1239" s="20"/>
      <c r="GA1239" s="20"/>
      <c r="GB1239" s="20"/>
      <c r="GC1239" s="20"/>
      <c r="GD1239" s="20"/>
      <c r="GE1239" s="20"/>
      <c r="GF1239" s="20"/>
      <c r="GG1239" s="20"/>
      <c r="GH1239" s="20"/>
      <c r="GI1239" s="20"/>
      <c r="GJ1239" s="20"/>
      <c r="GK1239" s="20"/>
    </row>
    <row r="1240" spans="7:193" x14ac:dyDescent="0.2">
      <c r="G1240" s="8"/>
      <c r="H1240" s="8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FF1240" s="9"/>
      <c r="FG1240" s="9"/>
      <c r="FH1240" s="9"/>
      <c r="FI1240" s="9"/>
      <c r="FJ1240" s="9"/>
      <c r="FK1240" s="9"/>
      <c r="FL1240" s="9"/>
      <c r="FM1240" s="9"/>
      <c r="FN1240" s="9"/>
      <c r="FO1240" s="9"/>
      <c r="FP1240" s="9"/>
      <c r="FQ1240" s="9"/>
      <c r="FR1240" s="9"/>
      <c r="FS1240" s="9"/>
      <c r="FT1240" s="9"/>
      <c r="FU1240" s="9"/>
      <c r="FV1240" s="9"/>
      <c r="FW1240" s="9"/>
      <c r="FX1240" s="9"/>
      <c r="FY1240" s="9"/>
      <c r="FZ1240" s="9"/>
      <c r="GA1240" s="9"/>
      <c r="GB1240" s="9"/>
      <c r="GC1240" s="9"/>
      <c r="GD1240" s="9"/>
      <c r="GE1240" s="9"/>
      <c r="GF1240" s="9"/>
      <c r="GG1240" s="9"/>
      <c r="GH1240" s="9"/>
      <c r="GI1240" s="9"/>
      <c r="GJ1240" s="9"/>
      <c r="GK1240" s="9"/>
    </row>
    <row r="1241" spans="7:193" x14ac:dyDescent="0.2">
      <c r="G1241" s="8"/>
      <c r="H1241" s="8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FF1241" s="9"/>
      <c r="FG1241" s="9"/>
      <c r="FH1241" s="9"/>
      <c r="FI1241" s="9"/>
      <c r="FJ1241" s="9"/>
      <c r="FK1241" s="9"/>
      <c r="FL1241" s="9"/>
      <c r="FM1241" s="9"/>
      <c r="FN1241" s="9"/>
      <c r="FO1241" s="9"/>
      <c r="FP1241" s="9"/>
      <c r="FQ1241" s="9"/>
      <c r="FR1241" s="9"/>
      <c r="FS1241" s="9"/>
      <c r="FT1241" s="9"/>
      <c r="FU1241" s="9"/>
      <c r="FV1241" s="9"/>
      <c r="FW1241" s="9"/>
      <c r="FX1241" s="9"/>
      <c r="FY1241" s="9"/>
      <c r="FZ1241" s="9"/>
      <c r="GA1241" s="9"/>
      <c r="GB1241" s="9"/>
      <c r="GC1241" s="9"/>
      <c r="GD1241" s="9"/>
      <c r="GE1241" s="9"/>
      <c r="GF1241" s="9"/>
      <c r="GG1241" s="9"/>
      <c r="GH1241" s="9"/>
      <c r="GI1241" s="9"/>
      <c r="GJ1241" s="9"/>
      <c r="GK1241" s="9"/>
    </row>
    <row r="1242" spans="7:193" x14ac:dyDescent="0.2">
      <c r="G1242" s="8"/>
      <c r="H1242" s="8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FF1242" s="19"/>
      <c r="FG1242" s="19"/>
      <c r="FH1242" s="19"/>
      <c r="FI1242" s="19"/>
      <c r="FJ1242" s="19"/>
      <c r="FK1242" s="19"/>
      <c r="FL1242" s="19"/>
      <c r="FM1242" s="19"/>
      <c r="FN1242" s="19"/>
      <c r="FO1242" s="19"/>
      <c r="FP1242" s="19"/>
      <c r="FQ1242" s="19"/>
      <c r="FR1242" s="19"/>
      <c r="FS1242" s="19"/>
      <c r="FT1242" s="19"/>
      <c r="FU1242" s="19"/>
      <c r="FV1242" s="19"/>
      <c r="FW1242" s="19"/>
      <c r="FX1242" s="19"/>
      <c r="FY1242" s="19"/>
      <c r="FZ1242" s="19"/>
      <c r="GA1242" s="19"/>
      <c r="GB1242" s="19"/>
      <c r="GC1242" s="19"/>
      <c r="GD1242" s="19"/>
      <c r="GE1242" s="19"/>
      <c r="GF1242" s="19"/>
      <c r="GG1242" s="19"/>
      <c r="GH1242" s="19"/>
      <c r="GI1242" s="19"/>
      <c r="GJ1242" s="19"/>
      <c r="GK1242" s="19"/>
    </row>
    <row r="1243" spans="7:193" x14ac:dyDescent="0.2">
      <c r="G1243" s="8"/>
      <c r="H1243" s="8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FF1243" s="20"/>
      <c r="FG1243" s="20"/>
      <c r="FH1243" s="20"/>
      <c r="FI1243" s="20"/>
      <c r="FJ1243" s="20"/>
      <c r="FK1243" s="20"/>
      <c r="FL1243" s="20"/>
      <c r="FM1243" s="20"/>
      <c r="FN1243" s="20"/>
      <c r="FO1243" s="20"/>
      <c r="FP1243" s="20"/>
      <c r="FQ1243" s="20"/>
      <c r="FR1243" s="20"/>
      <c r="FS1243" s="20"/>
      <c r="FT1243" s="20"/>
      <c r="FU1243" s="20"/>
      <c r="FV1243" s="20"/>
      <c r="FW1243" s="20"/>
      <c r="FX1243" s="20"/>
      <c r="FY1243" s="20"/>
      <c r="FZ1243" s="20"/>
      <c r="GA1243" s="20"/>
      <c r="GB1243" s="20"/>
      <c r="GC1243" s="20"/>
      <c r="GD1243" s="20"/>
      <c r="GE1243" s="20"/>
      <c r="GF1243" s="20"/>
      <c r="GG1243" s="20"/>
      <c r="GH1243" s="20"/>
      <c r="GI1243" s="20"/>
      <c r="GJ1243" s="20"/>
      <c r="GK1243" s="20"/>
    </row>
    <row r="1244" spans="7:193" x14ac:dyDescent="0.2">
      <c r="G1244" s="8"/>
      <c r="H1244" s="8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FF1244" s="9"/>
      <c r="FG1244" s="9"/>
      <c r="FH1244" s="9"/>
      <c r="FI1244" s="9"/>
      <c r="FJ1244" s="9"/>
      <c r="FK1244" s="9"/>
      <c r="FL1244" s="9"/>
      <c r="FM1244" s="9"/>
      <c r="FN1244" s="9"/>
      <c r="FO1244" s="9"/>
      <c r="FP1244" s="9"/>
      <c r="FQ1244" s="9"/>
      <c r="FR1244" s="9"/>
      <c r="FS1244" s="9"/>
      <c r="FT1244" s="9"/>
      <c r="FU1244" s="9"/>
      <c r="FV1244" s="9"/>
      <c r="FW1244" s="9"/>
      <c r="FX1244" s="9"/>
      <c r="FY1244" s="9"/>
      <c r="FZ1244" s="9"/>
      <c r="GA1244" s="9"/>
      <c r="GB1244" s="9"/>
      <c r="GC1244" s="9"/>
      <c r="GD1244" s="9"/>
      <c r="GE1244" s="9"/>
      <c r="GF1244" s="9"/>
      <c r="GG1244" s="9"/>
      <c r="GH1244" s="9"/>
      <c r="GI1244" s="9"/>
      <c r="GJ1244" s="9"/>
      <c r="GK1244" s="9"/>
    </row>
    <row r="1245" spans="7:193" x14ac:dyDescent="0.2">
      <c r="G1245" s="8"/>
      <c r="H1245" s="8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FF1245" s="9"/>
      <c r="FG1245" s="9"/>
      <c r="FH1245" s="9"/>
      <c r="FI1245" s="9"/>
      <c r="FJ1245" s="9"/>
      <c r="FK1245" s="9"/>
      <c r="FL1245" s="9"/>
      <c r="FM1245" s="9"/>
      <c r="FN1245" s="9"/>
      <c r="FO1245" s="9"/>
      <c r="FP1245" s="9"/>
      <c r="FQ1245" s="9"/>
      <c r="FR1245" s="9"/>
      <c r="FS1245" s="9"/>
      <c r="FT1245" s="9"/>
      <c r="FU1245" s="9"/>
      <c r="FV1245" s="9"/>
      <c r="FW1245" s="9"/>
      <c r="FX1245" s="9"/>
      <c r="FY1245" s="9"/>
      <c r="FZ1245" s="9"/>
      <c r="GA1245" s="9"/>
      <c r="GB1245" s="9"/>
      <c r="GC1245" s="9"/>
      <c r="GD1245" s="9"/>
      <c r="GE1245" s="9"/>
      <c r="GF1245" s="9"/>
      <c r="GG1245" s="9"/>
      <c r="GH1245" s="9"/>
      <c r="GI1245" s="9"/>
      <c r="GJ1245" s="9"/>
      <c r="GK1245" s="9"/>
    </row>
    <row r="1246" spans="7:193" x14ac:dyDescent="0.2">
      <c r="G1246" s="8"/>
      <c r="H1246" s="8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FF1246" s="19"/>
      <c r="FG1246" s="19"/>
      <c r="FH1246" s="19"/>
      <c r="FI1246" s="19"/>
      <c r="FJ1246" s="19"/>
      <c r="FK1246" s="19"/>
      <c r="FL1246" s="19"/>
      <c r="FM1246" s="19"/>
      <c r="FN1246" s="19"/>
      <c r="FO1246" s="19"/>
      <c r="FP1246" s="19"/>
      <c r="FQ1246" s="19"/>
      <c r="FR1246" s="19"/>
      <c r="FS1246" s="19"/>
      <c r="FT1246" s="19"/>
      <c r="FU1246" s="19"/>
      <c r="FV1246" s="19"/>
      <c r="FW1246" s="19"/>
      <c r="FX1246" s="19"/>
      <c r="FY1246" s="19"/>
      <c r="FZ1246" s="19"/>
      <c r="GA1246" s="19"/>
      <c r="GB1246" s="19"/>
      <c r="GC1246" s="19"/>
      <c r="GD1246" s="19"/>
      <c r="GE1246" s="19"/>
      <c r="GF1246" s="19"/>
      <c r="GG1246" s="19"/>
      <c r="GH1246" s="19"/>
      <c r="GI1246" s="19"/>
      <c r="GJ1246" s="19"/>
      <c r="GK1246" s="19"/>
    </row>
    <row r="1247" spans="7:193" x14ac:dyDescent="0.2">
      <c r="G1247" s="8"/>
      <c r="H1247" s="8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FF1247" s="20"/>
      <c r="FG1247" s="20"/>
      <c r="FH1247" s="20"/>
      <c r="FI1247" s="20"/>
      <c r="FJ1247" s="20"/>
      <c r="FK1247" s="20"/>
      <c r="FL1247" s="20"/>
      <c r="FM1247" s="20"/>
      <c r="FN1247" s="20"/>
      <c r="FO1247" s="20"/>
      <c r="FP1247" s="20"/>
      <c r="FQ1247" s="20"/>
      <c r="FR1247" s="20"/>
      <c r="FS1247" s="20"/>
      <c r="FT1247" s="20"/>
      <c r="FU1247" s="20"/>
      <c r="FV1247" s="20"/>
      <c r="FW1247" s="20"/>
      <c r="FX1247" s="20"/>
      <c r="FY1247" s="20"/>
      <c r="FZ1247" s="20"/>
      <c r="GA1247" s="20"/>
      <c r="GB1247" s="20"/>
      <c r="GC1247" s="20"/>
      <c r="GD1247" s="20"/>
      <c r="GE1247" s="20"/>
      <c r="GF1247" s="20"/>
      <c r="GG1247" s="20"/>
      <c r="GH1247" s="20"/>
      <c r="GI1247" s="20"/>
      <c r="GJ1247" s="20"/>
      <c r="GK1247" s="20"/>
    </row>
    <row r="1248" spans="7:193" x14ac:dyDescent="0.2">
      <c r="G1248" s="8"/>
      <c r="H1248" s="8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FF1248" s="9"/>
      <c r="FG1248" s="9"/>
      <c r="FH1248" s="9"/>
      <c r="FI1248" s="9"/>
      <c r="FJ1248" s="9"/>
      <c r="FK1248" s="9"/>
      <c r="FL1248" s="9"/>
      <c r="FM1248" s="9"/>
      <c r="FN1248" s="9"/>
      <c r="FO1248" s="9"/>
      <c r="FP1248" s="9"/>
      <c r="FQ1248" s="9"/>
      <c r="FR1248" s="9"/>
      <c r="FS1248" s="9"/>
      <c r="FT1248" s="9"/>
      <c r="FU1248" s="9"/>
      <c r="FV1248" s="9"/>
      <c r="FW1248" s="9"/>
      <c r="FX1248" s="9"/>
      <c r="FY1248" s="9"/>
      <c r="FZ1248" s="9"/>
      <c r="GA1248" s="9"/>
      <c r="GB1248" s="9"/>
      <c r="GC1248" s="9"/>
      <c r="GD1248" s="9"/>
      <c r="GE1248" s="9"/>
      <c r="GF1248" s="9"/>
      <c r="GG1248" s="9"/>
      <c r="GH1248" s="9"/>
      <c r="GI1248" s="9"/>
      <c r="GJ1248" s="9"/>
      <c r="GK1248" s="9"/>
    </row>
    <row r="1249" spans="7:193" x14ac:dyDescent="0.2">
      <c r="G1249" s="8"/>
      <c r="H1249" s="8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FF1249" s="9"/>
      <c r="FG1249" s="9"/>
      <c r="FH1249" s="9"/>
      <c r="FI1249" s="9"/>
      <c r="FJ1249" s="9"/>
      <c r="FK1249" s="9"/>
      <c r="FL1249" s="9"/>
      <c r="FM1249" s="9"/>
      <c r="FN1249" s="9"/>
      <c r="FO1249" s="9"/>
      <c r="FP1249" s="9"/>
      <c r="FQ1249" s="9"/>
      <c r="FR1249" s="9"/>
      <c r="FS1249" s="9"/>
      <c r="FT1249" s="9"/>
      <c r="FU1249" s="9"/>
      <c r="FV1249" s="9"/>
      <c r="FW1249" s="9"/>
      <c r="FX1249" s="9"/>
      <c r="FY1249" s="9"/>
      <c r="FZ1249" s="9"/>
      <c r="GA1249" s="9"/>
      <c r="GB1249" s="9"/>
      <c r="GC1249" s="9"/>
      <c r="GD1249" s="9"/>
      <c r="GE1249" s="9"/>
      <c r="GF1249" s="9"/>
      <c r="GG1249" s="9"/>
      <c r="GH1249" s="9"/>
      <c r="GI1249" s="9"/>
      <c r="GJ1249" s="9"/>
      <c r="GK1249" s="9"/>
    </row>
    <row r="1250" spans="7:193" x14ac:dyDescent="0.2">
      <c r="G1250" s="8"/>
      <c r="H1250" s="8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FF1250" s="19"/>
      <c r="FG1250" s="19"/>
      <c r="FH1250" s="19"/>
      <c r="FI1250" s="19"/>
      <c r="FJ1250" s="19"/>
      <c r="FK1250" s="19"/>
      <c r="FL1250" s="19"/>
      <c r="FM1250" s="19"/>
      <c r="FN1250" s="19"/>
      <c r="FO1250" s="19"/>
      <c r="FP1250" s="19"/>
      <c r="FQ1250" s="19"/>
      <c r="FR1250" s="19"/>
      <c r="FS1250" s="19"/>
      <c r="FT1250" s="19"/>
      <c r="FU1250" s="19"/>
      <c r="FV1250" s="19"/>
      <c r="FW1250" s="19"/>
      <c r="FX1250" s="19"/>
      <c r="FY1250" s="19"/>
      <c r="FZ1250" s="19"/>
      <c r="GA1250" s="19"/>
      <c r="GB1250" s="19"/>
      <c r="GC1250" s="19"/>
      <c r="GD1250" s="19"/>
      <c r="GE1250" s="19"/>
      <c r="GF1250" s="19"/>
      <c r="GG1250" s="19"/>
      <c r="GH1250" s="19"/>
      <c r="GI1250" s="19"/>
      <c r="GJ1250" s="19"/>
      <c r="GK1250" s="19"/>
    </row>
    <row r="1251" spans="7:193" x14ac:dyDescent="0.2">
      <c r="G1251" s="8"/>
      <c r="H1251" s="8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FF1251" s="20"/>
      <c r="FG1251" s="20"/>
      <c r="FH1251" s="20"/>
      <c r="FI1251" s="20"/>
      <c r="FJ1251" s="20"/>
      <c r="FK1251" s="20"/>
      <c r="FL1251" s="20"/>
      <c r="FM1251" s="20"/>
      <c r="FN1251" s="20"/>
      <c r="FO1251" s="20"/>
      <c r="FP1251" s="20"/>
      <c r="FQ1251" s="20"/>
      <c r="FR1251" s="20"/>
      <c r="FS1251" s="20"/>
      <c r="FT1251" s="20"/>
      <c r="FU1251" s="20"/>
      <c r="FV1251" s="20"/>
      <c r="FW1251" s="20"/>
      <c r="FX1251" s="20"/>
      <c r="FY1251" s="20"/>
      <c r="FZ1251" s="20"/>
      <c r="GA1251" s="20"/>
      <c r="GB1251" s="20"/>
      <c r="GC1251" s="20"/>
      <c r="GD1251" s="20"/>
      <c r="GE1251" s="20"/>
      <c r="GF1251" s="20"/>
      <c r="GG1251" s="20"/>
      <c r="GH1251" s="20"/>
      <c r="GI1251" s="20"/>
      <c r="GJ1251" s="20"/>
      <c r="GK1251" s="20"/>
    </row>
    <row r="1252" spans="7:193" x14ac:dyDescent="0.2">
      <c r="G1252" s="8"/>
      <c r="H1252" s="8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FF1252" s="9"/>
      <c r="FG1252" s="9"/>
      <c r="FH1252" s="9"/>
      <c r="FI1252" s="9"/>
      <c r="FJ1252" s="9"/>
      <c r="FK1252" s="9"/>
      <c r="FL1252" s="9"/>
      <c r="FM1252" s="9"/>
      <c r="FN1252" s="9"/>
      <c r="FO1252" s="9"/>
      <c r="FP1252" s="9"/>
      <c r="FQ1252" s="9"/>
      <c r="FR1252" s="9"/>
      <c r="FS1252" s="9"/>
      <c r="FT1252" s="9"/>
      <c r="FU1252" s="9"/>
      <c r="FV1252" s="9"/>
      <c r="FW1252" s="9"/>
      <c r="FX1252" s="9"/>
      <c r="FY1252" s="9"/>
      <c r="FZ1252" s="9"/>
      <c r="GA1252" s="9"/>
      <c r="GB1252" s="9"/>
      <c r="GC1252" s="9"/>
      <c r="GD1252" s="9"/>
      <c r="GE1252" s="9"/>
      <c r="GF1252" s="9"/>
      <c r="GG1252" s="9"/>
      <c r="GH1252" s="9"/>
      <c r="GI1252" s="9"/>
      <c r="GJ1252" s="9"/>
      <c r="GK1252" s="9"/>
    </row>
    <row r="1253" spans="7:193" x14ac:dyDescent="0.2">
      <c r="G1253" s="8"/>
      <c r="H1253" s="8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FF1253" s="9"/>
      <c r="FG1253" s="9"/>
      <c r="FH1253" s="9"/>
      <c r="FI1253" s="9"/>
      <c r="FJ1253" s="9"/>
      <c r="FK1253" s="9"/>
      <c r="FL1253" s="9"/>
      <c r="FM1253" s="9"/>
      <c r="FN1253" s="9"/>
      <c r="FO1253" s="9"/>
      <c r="FP1253" s="9"/>
      <c r="FQ1253" s="9"/>
      <c r="FR1253" s="9"/>
      <c r="FS1253" s="9"/>
      <c r="FT1253" s="9"/>
      <c r="FU1253" s="9"/>
      <c r="FV1253" s="9"/>
      <c r="FW1253" s="9"/>
      <c r="FX1253" s="9"/>
      <c r="FY1253" s="9"/>
      <c r="FZ1253" s="9"/>
      <c r="GA1253" s="9"/>
      <c r="GB1253" s="9"/>
      <c r="GC1253" s="9"/>
      <c r="GD1253" s="9"/>
      <c r="GE1253" s="9"/>
      <c r="GF1253" s="9"/>
      <c r="GG1253" s="9"/>
      <c r="GH1253" s="9"/>
      <c r="GI1253" s="9"/>
      <c r="GJ1253" s="9"/>
      <c r="GK1253" s="9"/>
    </row>
    <row r="1254" spans="7:193" x14ac:dyDescent="0.2">
      <c r="G1254" s="8"/>
      <c r="H1254" s="8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FF1254" s="19"/>
      <c r="FG1254" s="19"/>
      <c r="FH1254" s="19"/>
      <c r="FI1254" s="19"/>
      <c r="FJ1254" s="19"/>
      <c r="FK1254" s="19"/>
      <c r="FL1254" s="19"/>
      <c r="FM1254" s="19"/>
      <c r="FN1254" s="19"/>
      <c r="FO1254" s="19"/>
      <c r="FP1254" s="19"/>
      <c r="FQ1254" s="19"/>
      <c r="FR1254" s="19"/>
      <c r="FS1254" s="19"/>
      <c r="FT1254" s="19"/>
      <c r="FU1254" s="19"/>
      <c r="FV1254" s="19"/>
      <c r="FW1254" s="19"/>
      <c r="FX1254" s="19"/>
      <c r="FY1254" s="19"/>
      <c r="FZ1254" s="19"/>
      <c r="GA1254" s="19"/>
      <c r="GB1254" s="19"/>
      <c r="GC1254" s="19"/>
      <c r="GD1254" s="19"/>
      <c r="GE1254" s="19"/>
      <c r="GF1254" s="19"/>
      <c r="GG1254" s="19"/>
      <c r="GH1254" s="19"/>
      <c r="GI1254" s="19"/>
      <c r="GJ1254" s="19"/>
      <c r="GK1254" s="19"/>
    </row>
    <row r="1255" spans="7:193" x14ac:dyDescent="0.2">
      <c r="G1255" s="8"/>
      <c r="H1255" s="8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FF1255" s="20"/>
      <c r="FG1255" s="20"/>
      <c r="FH1255" s="20"/>
      <c r="FI1255" s="20"/>
      <c r="FJ1255" s="20"/>
      <c r="FK1255" s="20"/>
      <c r="FL1255" s="20"/>
      <c r="FM1255" s="20"/>
      <c r="FN1255" s="20"/>
      <c r="FO1255" s="20"/>
      <c r="FP1255" s="20"/>
      <c r="FQ1255" s="20"/>
      <c r="FR1255" s="20"/>
      <c r="FS1255" s="20"/>
      <c r="FT1255" s="20"/>
      <c r="FU1255" s="20"/>
      <c r="FV1255" s="20"/>
      <c r="FW1255" s="20"/>
      <c r="FX1255" s="20"/>
      <c r="FY1255" s="20"/>
      <c r="FZ1255" s="20"/>
      <c r="GA1255" s="20"/>
      <c r="GB1255" s="20"/>
      <c r="GC1255" s="20"/>
      <c r="GD1255" s="20"/>
      <c r="GE1255" s="20"/>
      <c r="GF1255" s="20"/>
      <c r="GG1255" s="20"/>
      <c r="GH1255" s="20"/>
      <c r="GI1255" s="20"/>
      <c r="GJ1255" s="20"/>
      <c r="GK1255" s="20"/>
    </row>
    <row r="1256" spans="7:193" x14ac:dyDescent="0.2">
      <c r="G1256" s="8"/>
      <c r="H1256" s="8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FF1256" s="9"/>
      <c r="FG1256" s="9"/>
      <c r="FH1256" s="9"/>
      <c r="FI1256" s="9"/>
      <c r="FJ1256" s="9"/>
      <c r="FK1256" s="9"/>
      <c r="FL1256" s="9"/>
      <c r="FM1256" s="9"/>
      <c r="FN1256" s="9"/>
      <c r="FO1256" s="9"/>
      <c r="FP1256" s="9"/>
      <c r="FQ1256" s="9"/>
      <c r="FR1256" s="9"/>
      <c r="FS1256" s="9"/>
      <c r="FT1256" s="9"/>
      <c r="FU1256" s="9"/>
      <c r="FV1256" s="9"/>
      <c r="FW1256" s="9"/>
      <c r="FX1256" s="9"/>
      <c r="FY1256" s="9"/>
      <c r="FZ1256" s="9"/>
      <c r="GA1256" s="9"/>
      <c r="GB1256" s="9"/>
      <c r="GC1256" s="9"/>
      <c r="GD1256" s="9"/>
      <c r="GE1256" s="9"/>
      <c r="GF1256" s="9"/>
      <c r="GG1256" s="9"/>
      <c r="GH1256" s="9"/>
      <c r="GI1256" s="9"/>
      <c r="GJ1256" s="9"/>
      <c r="GK1256" s="9"/>
    </row>
    <row r="1257" spans="7:193" x14ac:dyDescent="0.2">
      <c r="G1257" s="8"/>
      <c r="H1257" s="8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FF1257" s="9"/>
      <c r="FG1257" s="9"/>
      <c r="FH1257" s="9"/>
      <c r="FI1257" s="9"/>
      <c r="FJ1257" s="9"/>
      <c r="FK1257" s="9"/>
      <c r="FL1257" s="9"/>
      <c r="FM1257" s="9"/>
      <c r="FN1257" s="9"/>
      <c r="FO1257" s="9"/>
      <c r="FP1257" s="9"/>
      <c r="FQ1257" s="9"/>
      <c r="FR1257" s="9"/>
      <c r="FS1257" s="9"/>
      <c r="FT1257" s="9"/>
      <c r="FU1257" s="9"/>
      <c r="FV1257" s="9"/>
      <c r="FW1257" s="9"/>
      <c r="FX1257" s="9"/>
      <c r="FY1257" s="9"/>
      <c r="FZ1257" s="9"/>
      <c r="GA1257" s="9"/>
      <c r="GB1257" s="9"/>
      <c r="GC1257" s="9"/>
      <c r="GD1257" s="9"/>
      <c r="GE1257" s="9"/>
      <c r="GF1257" s="9"/>
      <c r="GG1257" s="9"/>
      <c r="GH1257" s="9"/>
      <c r="GI1257" s="9"/>
      <c r="GJ1257" s="9"/>
      <c r="GK1257" s="9"/>
    </row>
    <row r="1258" spans="7:193" x14ac:dyDescent="0.2">
      <c r="G1258" s="8"/>
      <c r="H1258" s="8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FF1258" s="19"/>
      <c r="FG1258" s="19"/>
      <c r="FH1258" s="19"/>
      <c r="FI1258" s="19"/>
      <c r="FJ1258" s="19"/>
      <c r="FK1258" s="19"/>
      <c r="FL1258" s="19"/>
      <c r="FM1258" s="19"/>
      <c r="FN1258" s="19"/>
      <c r="FO1258" s="19"/>
      <c r="FP1258" s="19"/>
      <c r="FQ1258" s="19"/>
      <c r="FR1258" s="19"/>
      <c r="FS1258" s="19"/>
      <c r="FT1258" s="19"/>
      <c r="FU1258" s="19"/>
      <c r="FV1258" s="19"/>
      <c r="FW1258" s="19"/>
      <c r="FX1258" s="19"/>
      <c r="FY1258" s="19"/>
      <c r="FZ1258" s="19"/>
      <c r="GA1258" s="19"/>
      <c r="GB1258" s="19"/>
      <c r="GC1258" s="19"/>
      <c r="GD1258" s="19"/>
      <c r="GE1258" s="19"/>
      <c r="GF1258" s="19"/>
      <c r="GG1258" s="19"/>
      <c r="GH1258" s="19"/>
      <c r="GI1258" s="19"/>
      <c r="GJ1258" s="19"/>
      <c r="GK1258" s="19"/>
    </row>
    <row r="1259" spans="7:193" x14ac:dyDescent="0.2">
      <c r="G1259" s="8"/>
      <c r="H1259" s="8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FF1259" s="20"/>
      <c r="FG1259" s="20"/>
      <c r="FH1259" s="20"/>
      <c r="FI1259" s="20"/>
      <c r="FJ1259" s="20"/>
      <c r="FK1259" s="20"/>
      <c r="FL1259" s="20"/>
      <c r="FM1259" s="20"/>
      <c r="FN1259" s="20"/>
      <c r="FO1259" s="20"/>
      <c r="FP1259" s="20"/>
      <c r="FQ1259" s="20"/>
      <c r="FR1259" s="20"/>
      <c r="FS1259" s="20"/>
      <c r="FT1259" s="20"/>
      <c r="FU1259" s="20"/>
      <c r="FV1259" s="20"/>
      <c r="FW1259" s="20"/>
      <c r="FX1259" s="20"/>
      <c r="FY1259" s="20"/>
      <c r="FZ1259" s="20"/>
      <c r="GA1259" s="20"/>
      <c r="GB1259" s="20"/>
      <c r="GC1259" s="20"/>
      <c r="GD1259" s="20"/>
      <c r="GE1259" s="20"/>
      <c r="GF1259" s="20"/>
      <c r="GG1259" s="20"/>
      <c r="GH1259" s="20"/>
      <c r="GI1259" s="20"/>
      <c r="GJ1259" s="20"/>
      <c r="GK1259" s="20"/>
    </row>
    <row r="1260" spans="7:193" x14ac:dyDescent="0.2">
      <c r="G1260" s="8"/>
      <c r="H1260" s="8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FF1260" s="9"/>
      <c r="FG1260" s="9"/>
      <c r="FH1260" s="9"/>
      <c r="FI1260" s="9"/>
      <c r="FJ1260" s="9"/>
      <c r="FK1260" s="9"/>
      <c r="FL1260" s="9"/>
      <c r="FM1260" s="9"/>
      <c r="FN1260" s="9"/>
      <c r="FO1260" s="9"/>
      <c r="FP1260" s="9"/>
      <c r="FQ1260" s="9"/>
      <c r="FR1260" s="9"/>
      <c r="FS1260" s="9"/>
      <c r="FT1260" s="9"/>
      <c r="FU1260" s="9"/>
      <c r="FV1260" s="9"/>
      <c r="FW1260" s="9"/>
      <c r="FX1260" s="9"/>
      <c r="FY1260" s="9"/>
      <c r="FZ1260" s="9"/>
      <c r="GA1260" s="9"/>
      <c r="GB1260" s="9"/>
      <c r="GC1260" s="9"/>
      <c r="GD1260" s="9"/>
      <c r="GE1260" s="9"/>
      <c r="GF1260" s="9"/>
      <c r="GG1260" s="9"/>
      <c r="GH1260" s="9"/>
      <c r="GI1260" s="9"/>
      <c r="GJ1260" s="9"/>
      <c r="GK1260" s="9"/>
    </row>
    <row r="1261" spans="7:193" x14ac:dyDescent="0.2">
      <c r="G1261" s="8"/>
      <c r="H1261" s="8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FF1261" s="9"/>
      <c r="FG1261" s="9"/>
      <c r="FH1261" s="9"/>
      <c r="FI1261" s="9"/>
      <c r="FJ1261" s="9"/>
      <c r="FK1261" s="9"/>
      <c r="FL1261" s="9"/>
      <c r="FM1261" s="9"/>
      <c r="FN1261" s="9"/>
      <c r="FO1261" s="9"/>
      <c r="FP1261" s="9"/>
      <c r="FQ1261" s="9"/>
      <c r="FR1261" s="9"/>
      <c r="FS1261" s="9"/>
      <c r="FT1261" s="9"/>
      <c r="FU1261" s="9"/>
      <c r="FV1261" s="9"/>
      <c r="FW1261" s="9"/>
      <c r="FX1261" s="9"/>
      <c r="FY1261" s="9"/>
      <c r="FZ1261" s="9"/>
      <c r="GA1261" s="9"/>
      <c r="GB1261" s="9"/>
      <c r="GC1261" s="9"/>
      <c r="GD1261" s="9"/>
      <c r="GE1261" s="9"/>
      <c r="GF1261" s="9"/>
      <c r="GG1261" s="9"/>
      <c r="GH1261" s="9"/>
      <c r="GI1261" s="9"/>
      <c r="GJ1261" s="9"/>
      <c r="GK1261" s="9"/>
    </row>
    <row r="1262" spans="7:193" x14ac:dyDescent="0.2">
      <c r="G1262" s="8"/>
      <c r="H1262" s="8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FF1262" s="19"/>
      <c r="FG1262" s="19"/>
      <c r="FH1262" s="19"/>
      <c r="FI1262" s="19"/>
      <c r="FJ1262" s="19"/>
      <c r="FK1262" s="19"/>
      <c r="FL1262" s="19"/>
      <c r="FM1262" s="19"/>
      <c r="FN1262" s="19"/>
      <c r="FO1262" s="19"/>
      <c r="FP1262" s="19"/>
      <c r="FQ1262" s="19"/>
      <c r="FR1262" s="19"/>
      <c r="FS1262" s="19"/>
      <c r="FT1262" s="19"/>
      <c r="FU1262" s="19"/>
      <c r="FV1262" s="19"/>
      <c r="FW1262" s="19"/>
      <c r="FX1262" s="19"/>
      <c r="FY1262" s="19"/>
      <c r="FZ1262" s="19"/>
      <c r="GA1262" s="19"/>
      <c r="GB1262" s="19"/>
      <c r="GC1262" s="19"/>
      <c r="GD1262" s="19"/>
      <c r="GE1262" s="19"/>
      <c r="GF1262" s="19"/>
      <c r="GG1262" s="19"/>
      <c r="GH1262" s="19"/>
      <c r="GI1262" s="19"/>
      <c r="GJ1262" s="19"/>
      <c r="GK1262" s="19"/>
    </row>
    <row r="1263" spans="7:193" x14ac:dyDescent="0.2">
      <c r="G1263" s="8"/>
      <c r="H1263" s="8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FF1263" s="20"/>
      <c r="FG1263" s="20"/>
      <c r="FH1263" s="20"/>
      <c r="FI1263" s="20"/>
      <c r="FJ1263" s="20"/>
      <c r="FK1263" s="20"/>
      <c r="FL1263" s="20"/>
      <c r="FM1263" s="20"/>
      <c r="FN1263" s="20"/>
      <c r="FO1263" s="20"/>
      <c r="FP1263" s="20"/>
      <c r="FQ1263" s="20"/>
      <c r="FR1263" s="20"/>
      <c r="FS1263" s="20"/>
      <c r="FT1263" s="20"/>
      <c r="FU1263" s="20"/>
      <c r="FV1263" s="20"/>
      <c r="FW1263" s="20"/>
      <c r="FX1263" s="20"/>
      <c r="FY1263" s="20"/>
      <c r="FZ1263" s="20"/>
      <c r="GA1263" s="20"/>
      <c r="GB1263" s="20"/>
      <c r="GC1263" s="20"/>
      <c r="GD1263" s="20"/>
      <c r="GE1263" s="20"/>
      <c r="GF1263" s="20"/>
      <c r="GG1263" s="20"/>
      <c r="GH1263" s="20"/>
      <c r="GI1263" s="20"/>
      <c r="GJ1263" s="20"/>
      <c r="GK1263" s="20"/>
    </row>
    <row r="1264" spans="7:193" x14ac:dyDescent="0.2">
      <c r="G1264" s="8"/>
      <c r="H1264" s="8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FF1264" s="9"/>
      <c r="FG1264" s="9"/>
      <c r="FH1264" s="9"/>
      <c r="FI1264" s="9"/>
      <c r="FJ1264" s="9"/>
      <c r="FK1264" s="9"/>
      <c r="FL1264" s="9"/>
      <c r="FM1264" s="9"/>
      <c r="FN1264" s="9"/>
      <c r="FO1264" s="9"/>
      <c r="FP1264" s="9"/>
      <c r="FQ1264" s="9"/>
      <c r="FR1264" s="9"/>
      <c r="FS1264" s="9"/>
      <c r="FT1264" s="9"/>
      <c r="FU1264" s="9"/>
      <c r="FV1264" s="9"/>
      <c r="FW1264" s="9"/>
      <c r="FX1264" s="9"/>
      <c r="FY1264" s="9"/>
      <c r="FZ1264" s="9"/>
      <c r="GA1264" s="9"/>
      <c r="GB1264" s="9"/>
      <c r="GC1264" s="9"/>
      <c r="GD1264" s="9"/>
      <c r="GE1264" s="9"/>
      <c r="GF1264" s="9"/>
      <c r="GG1264" s="9"/>
      <c r="GH1264" s="9"/>
      <c r="GI1264" s="9"/>
      <c r="GJ1264" s="9"/>
      <c r="GK1264" s="9"/>
    </row>
    <row r="1265" spans="7:193" x14ac:dyDescent="0.2">
      <c r="G1265" s="8"/>
      <c r="H1265" s="8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FF1265" s="9"/>
      <c r="FG1265" s="9"/>
      <c r="FH1265" s="9"/>
      <c r="FI1265" s="9"/>
      <c r="FJ1265" s="9"/>
      <c r="FK1265" s="9"/>
      <c r="FL1265" s="9"/>
      <c r="FM1265" s="9"/>
      <c r="FN1265" s="9"/>
      <c r="FO1265" s="9"/>
      <c r="FP1265" s="9"/>
      <c r="FQ1265" s="9"/>
      <c r="FR1265" s="9"/>
      <c r="FS1265" s="9"/>
      <c r="FT1265" s="9"/>
      <c r="FU1265" s="9"/>
      <c r="FV1265" s="9"/>
      <c r="FW1265" s="9"/>
      <c r="FX1265" s="9"/>
      <c r="FY1265" s="9"/>
      <c r="FZ1265" s="9"/>
      <c r="GA1265" s="9"/>
      <c r="GB1265" s="9"/>
      <c r="GC1265" s="9"/>
      <c r="GD1265" s="9"/>
      <c r="GE1265" s="9"/>
      <c r="GF1265" s="9"/>
      <c r="GG1265" s="9"/>
      <c r="GH1265" s="9"/>
      <c r="GI1265" s="9"/>
      <c r="GJ1265" s="9"/>
      <c r="GK1265" s="9"/>
    </row>
    <row r="1266" spans="7:193" x14ac:dyDescent="0.2">
      <c r="G1266" s="8"/>
      <c r="H1266" s="8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FF1266" s="19"/>
      <c r="FG1266" s="19"/>
      <c r="FH1266" s="19"/>
      <c r="FI1266" s="19"/>
      <c r="FJ1266" s="19"/>
      <c r="FK1266" s="19"/>
      <c r="FL1266" s="19"/>
      <c r="FM1266" s="19"/>
      <c r="FN1266" s="19"/>
      <c r="FO1266" s="19"/>
      <c r="FP1266" s="19"/>
      <c r="FQ1266" s="19"/>
      <c r="FR1266" s="19"/>
      <c r="FS1266" s="19"/>
      <c r="FT1266" s="19"/>
      <c r="FU1266" s="19"/>
      <c r="FV1266" s="19"/>
      <c r="FW1266" s="19"/>
      <c r="FX1266" s="19"/>
      <c r="FY1266" s="19"/>
      <c r="FZ1266" s="19"/>
      <c r="GA1266" s="19"/>
      <c r="GB1266" s="19"/>
      <c r="GC1266" s="19"/>
      <c r="GD1266" s="19"/>
      <c r="GE1266" s="19"/>
      <c r="GF1266" s="19"/>
      <c r="GG1266" s="19"/>
      <c r="GH1266" s="19"/>
      <c r="GI1266" s="19"/>
      <c r="GJ1266" s="19"/>
      <c r="GK1266" s="19"/>
    </row>
    <row r="1267" spans="7:193" x14ac:dyDescent="0.2">
      <c r="G1267" s="8"/>
      <c r="H1267" s="8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FF1267" s="20"/>
      <c r="FG1267" s="20"/>
      <c r="FH1267" s="20"/>
      <c r="FI1267" s="20"/>
      <c r="FJ1267" s="20"/>
      <c r="FK1267" s="20"/>
      <c r="FL1267" s="20"/>
      <c r="FM1267" s="20"/>
      <c r="FN1267" s="20"/>
      <c r="FO1267" s="20"/>
      <c r="FP1267" s="20"/>
      <c r="FQ1267" s="20"/>
      <c r="FR1267" s="20"/>
      <c r="FS1267" s="20"/>
      <c r="FT1267" s="20"/>
      <c r="FU1267" s="20"/>
      <c r="FV1267" s="20"/>
      <c r="FW1267" s="20"/>
      <c r="FX1267" s="20"/>
      <c r="FY1267" s="20"/>
      <c r="FZ1267" s="20"/>
      <c r="GA1267" s="20"/>
      <c r="GB1267" s="20"/>
      <c r="GC1267" s="20"/>
      <c r="GD1267" s="20"/>
      <c r="GE1267" s="20"/>
      <c r="GF1267" s="20"/>
      <c r="GG1267" s="20"/>
      <c r="GH1267" s="20"/>
      <c r="GI1267" s="20"/>
      <c r="GJ1267" s="20"/>
      <c r="GK1267" s="20"/>
    </row>
    <row r="1268" spans="7:193" x14ac:dyDescent="0.2">
      <c r="G1268" s="8"/>
      <c r="H1268" s="8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FF1268" s="9"/>
      <c r="FG1268" s="9"/>
      <c r="FH1268" s="9"/>
      <c r="FI1268" s="9"/>
      <c r="FJ1268" s="9"/>
      <c r="FK1268" s="9"/>
      <c r="FL1268" s="9"/>
      <c r="FM1268" s="9"/>
      <c r="FN1268" s="9"/>
      <c r="FO1268" s="9"/>
      <c r="FP1268" s="9"/>
      <c r="FQ1268" s="9"/>
      <c r="FR1268" s="9"/>
      <c r="FS1268" s="9"/>
      <c r="FT1268" s="9"/>
      <c r="FU1268" s="9"/>
      <c r="FV1268" s="9"/>
      <c r="FW1268" s="9"/>
      <c r="FX1268" s="9"/>
      <c r="FY1268" s="9"/>
      <c r="FZ1268" s="9"/>
      <c r="GA1268" s="9"/>
      <c r="GB1268" s="9"/>
      <c r="GC1268" s="9"/>
      <c r="GD1268" s="9"/>
      <c r="GE1268" s="9"/>
      <c r="GF1268" s="9"/>
      <c r="GG1268" s="9"/>
      <c r="GH1268" s="9"/>
      <c r="GI1268" s="9"/>
      <c r="GJ1268" s="9"/>
      <c r="GK1268" s="9"/>
    </row>
    <row r="1269" spans="7:193" x14ac:dyDescent="0.2">
      <c r="G1269" s="8"/>
      <c r="H1269" s="8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FF1269" s="9"/>
      <c r="FG1269" s="9"/>
      <c r="FH1269" s="9"/>
      <c r="FI1269" s="9"/>
      <c r="FJ1269" s="9"/>
      <c r="FK1269" s="9"/>
      <c r="FL1269" s="9"/>
      <c r="FM1269" s="9"/>
      <c r="FN1269" s="9"/>
      <c r="FO1269" s="9"/>
      <c r="FP1269" s="9"/>
      <c r="FQ1269" s="9"/>
      <c r="FR1269" s="9"/>
      <c r="FS1269" s="9"/>
      <c r="FT1269" s="9"/>
      <c r="FU1269" s="9"/>
      <c r="FV1269" s="9"/>
      <c r="FW1269" s="9"/>
      <c r="FX1269" s="9"/>
      <c r="FY1269" s="9"/>
      <c r="FZ1269" s="9"/>
      <c r="GA1269" s="9"/>
      <c r="GB1269" s="9"/>
      <c r="GC1269" s="9"/>
      <c r="GD1269" s="9"/>
      <c r="GE1269" s="9"/>
      <c r="GF1269" s="9"/>
      <c r="GG1269" s="9"/>
      <c r="GH1269" s="9"/>
      <c r="GI1269" s="9"/>
      <c r="GJ1269" s="9"/>
      <c r="GK1269" s="9"/>
    </row>
    <row r="1270" spans="7:193" x14ac:dyDescent="0.2">
      <c r="G1270" s="8"/>
      <c r="H1270" s="8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FF1270" s="19"/>
      <c r="FG1270" s="19"/>
      <c r="FH1270" s="19"/>
      <c r="FI1270" s="19"/>
      <c r="FJ1270" s="19"/>
      <c r="FK1270" s="19"/>
      <c r="FL1270" s="19"/>
      <c r="FM1270" s="19"/>
      <c r="FN1270" s="19"/>
      <c r="FO1270" s="19"/>
      <c r="FP1270" s="19"/>
      <c r="FQ1270" s="19"/>
      <c r="FR1270" s="19"/>
      <c r="FS1270" s="19"/>
      <c r="FT1270" s="19"/>
      <c r="FU1270" s="19"/>
      <c r="FV1270" s="19"/>
      <c r="FW1270" s="19"/>
      <c r="FX1270" s="19"/>
      <c r="FY1270" s="19"/>
      <c r="FZ1270" s="19"/>
      <c r="GA1270" s="19"/>
      <c r="GB1270" s="19"/>
      <c r="GC1270" s="19"/>
      <c r="GD1270" s="19"/>
      <c r="GE1270" s="19"/>
      <c r="GF1270" s="19"/>
      <c r="GG1270" s="19"/>
      <c r="GH1270" s="19"/>
      <c r="GI1270" s="19"/>
      <c r="GJ1270" s="19"/>
      <c r="GK1270" s="19"/>
    </row>
    <row r="1271" spans="7:193" x14ac:dyDescent="0.2">
      <c r="G1271" s="8"/>
      <c r="H1271" s="8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FF1271" s="20"/>
      <c r="FG1271" s="20"/>
      <c r="FH1271" s="20"/>
      <c r="FI1271" s="20"/>
      <c r="FJ1271" s="20"/>
      <c r="FK1271" s="20"/>
      <c r="FL1271" s="20"/>
      <c r="FM1271" s="20"/>
      <c r="FN1271" s="20"/>
      <c r="FO1271" s="20"/>
      <c r="FP1271" s="20"/>
      <c r="FQ1271" s="20"/>
      <c r="FR1271" s="20"/>
      <c r="FS1271" s="20"/>
      <c r="FT1271" s="20"/>
      <c r="FU1271" s="20"/>
      <c r="FV1271" s="20"/>
      <c r="FW1271" s="20"/>
      <c r="FX1271" s="20"/>
      <c r="FY1271" s="20"/>
      <c r="FZ1271" s="20"/>
      <c r="GA1271" s="20"/>
      <c r="GB1271" s="20"/>
      <c r="GC1271" s="20"/>
      <c r="GD1271" s="20"/>
      <c r="GE1271" s="20"/>
      <c r="GF1271" s="20"/>
      <c r="GG1271" s="20"/>
      <c r="GH1271" s="20"/>
      <c r="GI1271" s="20"/>
      <c r="GJ1271" s="20"/>
      <c r="GK1271" s="20"/>
    </row>
    <row r="1272" spans="7:193" x14ac:dyDescent="0.2">
      <c r="G1272" s="8"/>
      <c r="H1272" s="8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FF1272" s="9"/>
      <c r="FG1272" s="9"/>
      <c r="FH1272" s="9"/>
      <c r="FI1272" s="9"/>
      <c r="FJ1272" s="9"/>
      <c r="FK1272" s="9"/>
      <c r="FL1272" s="9"/>
      <c r="FM1272" s="9"/>
      <c r="FN1272" s="9"/>
      <c r="FO1272" s="9"/>
      <c r="FP1272" s="9"/>
      <c r="FQ1272" s="9"/>
      <c r="FR1272" s="9"/>
      <c r="FS1272" s="9"/>
      <c r="FT1272" s="9"/>
      <c r="FU1272" s="9"/>
      <c r="FV1272" s="9"/>
      <c r="FW1272" s="9"/>
      <c r="FX1272" s="9"/>
      <c r="FY1272" s="9"/>
      <c r="FZ1272" s="9"/>
      <c r="GA1272" s="9"/>
      <c r="GB1272" s="9"/>
      <c r="GC1272" s="9"/>
      <c r="GD1272" s="9"/>
      <c r="GE1272" s="9"/>
      <c r="GF1272" s="9"/>
      <c r="GG1272" s="9"/>
      <c r="GH1272" s="9"/>
      <c r="GI1272" s="9"/>
      <c r="GJ1272" s="9"/>
      <c r="GK1272" s="9"/>
    </row>
    <row r="1273" spans="7:193" x14ac:dyDescent="0.2">
      <c r="G1273" s="8"/>
      <c r="H1273" s="8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FF1273" s="9"/>
      <c r="FG1273" s="9"/>
      <c r="FH1273" s="9"/>
      <c r="FI1273" s="9"/>
      <c r="FJ1273" s="9"/>
      <c r="FK1273" s="9"/>
      <c r="FL1273" s="9"/>
      <c r="FM1273" s="9"/>
      <c r="FN1273" s="9"/>
      <c r="FO1273" s="9"/>
      <c r="FP1273" s="9"/>
      <c r="FQ1273" s="9"/>
      <c r="FR1273" s="9"/>
      <c r="FS1273" s="9"/>
      <c r="FT1273" s="9"/>
      <c r="FU1273" s="9"/>
      <c r="FV1273" s="9"/>
      <c r="FW1273" s="9"/>
      <c r="FX1273" s="9"/>
      <c r="FY1273" s="9"/>
      <c r="FZ1273" s="9"/>
      <c r="GA1273" s="9"/>
      <c r="GB1273" s="9"/>
      <c r="GC1273" s="9"/>
      <c r="GD1273" s="9"/>
      <c r="GE1273" s="9"/>
      <c r="GF1273" s="9"/>
      <c r="GG1273" s="9"/>
      <c r="GH1273" s="9"/>
      <c r="GI1273" s="9"/>
      <c r="GJ1273" s="9"/>
      <c r="GK1273" s="9"/>
    </row>
    <row r="1274" spans="7:193" x14ac:dyDescent="0.2">
      <c r="G1274" s="8"/>
      <c r="H1274" s="8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FF1274" s="19"/>
      <c r="FG1274" s="19"/>
      <c r="FH1274" s="19"/>
      <c r="FI1274" s="19"/>
      <c r="FJ1274" s="19"/>
      <c r="FK1274" s="19"/>
      <c r="FL1274" s="19"/>
      <c r="FM1274" s="19"/>
      <c r="FN1274" s="19"/>
      <c r="FO1274" s="19"/>
      <c r="FP1274" s="19"/>
      <c r="FQ1274" s="19"/>
      <c r="FR1274" s="19"/>
      <c r="FS1274" s="19"/>
      <c r="FT1274" s="19"/>
      <c r="FU1274" s="19"/>
      <c r="FV1274" s="19"/>
      <c r="FW1274" s="19"/>
      <c r="FX1274" s="19"/>
      <c r="FY1274" s="19"/>
      <c r="FZ1274" s="19"/>
      <c r="GA1274" s="19"/>
      <c r="GB1274" s="19"/>
      <c r="GC1274" s="19"/>
      <c r="GD1274" s="19"/>
      <c r="GE1274" s="19"/>
      <c r="GF1274" s="19"/>
      <c r="GG1274" s="19"/>
      <c r="GH1274" s="19"/>
      <c r="GI1274" s="19"/>
      <c r="GJ1274" s="19"/>
      <c r="GK1274" s="19"/>
    </row>
    <row r="1275" spans="7:193" x14ac:dyDescent="0.2">
      <c r="G1275" s="8"/>
      <c r="H1275" s="8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FF1275" s="20"/>
      <c r="FG1275" s="20"/>
      <c r="FH1275" s="20"/>
      <c r="FI1275" s="20"/>
      <c r="FJ1275" s="20"/>
      <c r="FK1275" s="20"/>
      <c r="FL1275" s="20"/>
      <c r="FM1275" s="20"/>
      <c r="FN1275" s="20"/>
      <c r="FO1275" s="20"/>
      <c r="FP1275" s="20"/>
      <c r="FQ1275" s="20"/>
      <c r="FR1275" s="20"/>
      <c r="FS1275" s="20"/>
      <c r="FT1275" s="20"/>
      <c r="FU1275" s="20"/>
      <c r="FV1275" s="20"/>
      <c r="FW1275" s="20"/>
      <c r="FX1275" s="20"/>
      <c r="FY1275" s="20"/>
      <c r="FZ1275" s="20"/>
      <c r="GA1275" s="20"/>
      <c r="GB1275" s="20"/>
      <c r="GC1275" s="20"/>
      <c r="GD1275" s="20"/>
      <c r="GE1275" s="20"/>
      <c r="GF1275" s="20"/>
      <c r="GG1275" s="20"/>
      <c r="GH1275" s="20"/>
      <c r="GI1275" s="20"/>
      <c r="GJ1275" s="20"/>
      <c r="GK1275" s="20"/>
    </row>
    <row r="1276" spans="7:193" x14ac:dyDescent="0.2">
      <c r="G1276" s="8"/>
      <c r="H1276" s="8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FF1276" s="9"/>
      <c r="FG1276" s="9"/>
      <c r="FH1276" s="9"/>
      <c r="FI1276" s="9"/>
      <c r="FJ1276" s="9"/>
      <c r="FK1276" s="9"/>
      <c r="FL1276" s="9"/>
      <c r="FM1276" s="9"/>
      <c r="FN1276" s="9"/>
      <c r="FO1276" s="9"/>
      <c r="FP1276" s="9"/>
      <c r="FQ1276" s="9"/>
      <c r="FR1276" s="9"/>
      <c r="FS1276" s="9"/>
      <c r="FT1276" s="9"/>
      <c r="FU1276" s="9"/>
      <c r="FV1276" s="9"/>
      <c r="FW1276" s="9"/>
      <c r="FX1276" s="9"/>
      <c r="FY1276" s="9"/>
      <c r="FZ1276" s="9"/>
      <c r="GA1276" s="9"/>
      <c r="GB1276" s="9"/>
      <c r="GC1276" s="9"/>
      <c r="GD1276" s="9"/>
      <c r="GE1276" s="9"/>
      <c r="GF1276" s="9"/>
      <c r="GG1276" s="9"/>
      <c r="GH1276" s="9"/>
      <c r="GI1276" s="9"/>
      <c r="GJ1276" s="9"/>
      <c r="GK1276" s="9"/>
    </row>
    <row r="1277" spans="7:193" x14ac:dyDescent="0.2">
      <c r="G1277" s="8"/>
      <c r="H1277" s="8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FF1277" s="9"/>
      <c r="FG1277" s="9"/>
      <c r="FH1277" s="9"/>
      <c r="FI1277" s="9"/>
      <c r="FJ1277" s="9"/>
      <c r="FK1277" s="9"/>
      <c r="FL1277" s="9"/>
      <c r="FM1277" s="9"/>
      <c r="FN1277" s="9"/>
      <c r="FO1277" s="9"/>
      <c r="FP1277" s="9"/>
      <c r="FQ1277" s="9"/>
      <c r="FR1277" s="9"/>
      <c r="FS1277" s="9"/>
      <c r="FT1277" s="9"/>
      <c r="FU1277" s="9"/>
      <c r="FV1277" s="9"/>
      <c r="FW1277" s="9"/>
      <c r="FX1277" s="9"/>
      <c r="FY1277" s="9"/>
      <c r="FZ1277" s="9"/>
      <c r="GA1277" s="9"/>
      <c r="GB1277" s="9"/>
      <c r="GC1277" s="9"/>
      <c r="GD1277" s="9"/>
      <c r="GE1277" s="9"/>
      <c r="GF1277" s="9"/>
      <c r="GG1277" s="9"/>
      <c r="GH1277" s="9"/>
      <c r="GI1277" s="9"/>
      <c r="GJ1277" s="9"/>
      <c r="GK1277" s="9"/>
    </row>
    <row r="1278" spans="7:193" x14ac:dyDescent="0.2">
      <c r="G1278" s="8"/>
      <c r="H1278" s="8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FF1278" s="19"/>
      <c r="FG1278" s="19"/>
      <c r="FH1278" s="19"/>
      <c r="FI1278" s="19"/>
      <c r="FJ1278" s="19"/>
      <c r="FK1278" s="19"/>
      <c r="FL1278" s="19"/>
      <c r="FM1278" s="19"/>
      <c r="FN1278" s="19"/>
      <c r="FO1278" s="19"/>
      <c r="FP1278" s="19"/>
      <c r="FQ1278" s="19"/>
      <c r="FR1278" s="19"/>
      <c r="FS1278" s="19"/>
      <c r="FT1278" s="19"/>
      <c r="FU1278" s="19"/>
      <c r="FV1278" s="19"/>
      <c r="FW1278" s="19"/>
      <c r="FX1278" s="19"/>
      <c r="FY1278" s="19"/>
      <c r="FZ1278" s="19"/>
      <c r="GA1278" s="19"/>
      <c r="GB1278" s="19"/>
      <c r="GC1278" s="19"/>
      <c r="GD1278" s="19"/>
      <c r="GE1278" s="19"/>
      <c r="GF1278" s="19"/>
      <c r="GG1278" s="19"/>
      <c r="GH1278" s="19"/>
      <c r="GI1278" s="19"/>
      <c r="GJ1278" s="19"/>
      <c r="GK1278" s="19"/>
    </row>
    <row r="1279" spans="7:193" x14ac:dyDescent="0.2">
      <c r="G1279" s="8"/>
      <c r="H1279" s="8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FF1279" s="20"/>
      <c r="FG1279" s="20"/>
      <c r="FH1279" s="20"/>
      <c r="FI1279" s="20"/>
      <c r="FJ1279" s="20"/>
      <c r="FK1279" s="20"/>
      <c r="FL1279" s="20"/>
      <c r="FM1279" s="20"/>
      <c r="FN1279" s="20"/>
      <c r="FO1279" s="20"/>
      <c r="FP1279" s="20"/>
      <c r="FQ1279" s="20"/>
      <c r="FR1279" s="20"/>
      <c r="FS1279" s="20"/>
      <c r="FT1279" s="20"/>
      <c r="FU1279" s="20"/>
      <c r="FV1279" s="20"/>
      <c r="FW1279" s="20"/>
      <c r="FX1279" s="20"/>
      <c r="FY1279" s="20"/>
      <c r="FZ1279" s="20"/>
      <c r="GA1279" s="20"/>
      <c r="GB1279" s="20"/>
      <c r="GC1279" s="20"/>
      <c r="GD1279" s="20"/>
      <c r="GE1279" s="20"/>
      <c r="GF1279" s="20"/>
      <c r="GG1279" s="20"/>
      <c r="GH1279" s="20"/>
      <c r="GI1279" s="20"/>
      <c r="GJ1279" s="20"/>
      <c r="GK1279" s="20"/>
    </row>
    <row r="1280" spans="7:193" x14ac:dyDescent="0.2">
      <c r="G1280" s="8"/>
      <c r="H1280" s="8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FF1280" s="9"/>
      <c r="FG1280" s="9"/>
      <c r="FH1280" s="9"/>
      <c r="FI1280" s="9"/>
      <c r="FJ1280" s="9"/>
      <c r="FK1280" s="9"/>
      <c r="FL1280" s="9"/>
      <c r="FM1280" s="9"/>
      <c r="FN1280" s="9"/>
      <c r="FO1280" s="9"/>
      <c r="FP1280" s="9"/>
      <c r="FQ1280" s="9"/>
      <c r="FR1280" s="9"/>
      <c r="FS1280" s="9"/>
      <c r="FT1280" s="9"/>
      <c r="FU1280" s="9"/>
      <c r="FV1280" s="9"/>
      <c r="FW1280" s="9"/>
      <c r="FX1280" s="9"/>
      <c r="FY1280" s="9"/>
      <c r="FZ1280" s="9"/>
      <c r="GA1280" s="9"/>
      <c r="GB1280" s="9"/>
      <c r="GC1280" s="9"/>
      <c r="GD1280" s="9"/>
      <c r="GE1280" s="9"/>
      <c r="GF1280" s="9"/>
      <c r="GG1280" s="9"/>
      <c r="GH1280" s="9"/>
      <c r="GI1280" s="9"/>
      <c r="GJ1280" s="9"/>
      <c r="GK1280" s="9"/>
    </row>
    <row r="1281" spans="7:193" x14ac:dyDescent="0.2">
      <c r="G1281" s="8"/>
      <c r="H1281" s="8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FF1281" s="9"/>
      <c r="FG1281" s="9"/>
      <c r="FH1281" s="9"/>
      <c r="FI1281" s="9"/>
      <c r="FJ1281" s="9"/>
      <c r="FK1281" s="9"/>
      <c r="FL1281" s="9"/>
      <c r="FM1281" s="9"/>
      <c r="FN1281" s="9"/>
      <c r="FO1281" s="9"/>
      <c r="FP1281" s="9"/>
      <c r="FQ1281" s="9"/>
      <c r="FR1281" s="9"/>
      <c r="FS1281" s="9"/>
      <c r="FT1281" s="9"/>
      <c r="FU1281" s="9"/>
      <c r="FV1281" s="9"/>
      <c r="FW1281" s="9"/>
      <c r="FX1281" s="9"/>
      <c r="FY1281" s="9"/>
      <c r="FZ1281" s="9"/>
      <c r="GA1281" s="9"/>
      <c r="GB1281" s="9"/>
      <c r="GC1281" s="9"/>
      <c r="GD1281" s="9"/>
      <c r="GE1281" s="9"/>
      <c r="GF1281" s="9"/>
      <c r="GG1281" s="9"/>
      <c r="GH1281" s="9"/>
      <c r="GI1281" s="9"/>
      <c r="GJ1281" s="9"/>
      <c r="GK1281" s="9"/>
    </row>
    <row r="1282" spans="7:193" x14ac:dyDescent="0.2">
      <c r="G1282" s="8"/>
      <c r="H1282" s="8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FF1282" s="19"/>
      <c r="FG1282" s="19"/>
      <c r="FH1282" s="19"/>
      <c r="FI1282" s="19"/>
      <c r="FJ1282" s="19"/>
      <c r="FK1282" s="19"/>
      <c r="FL1282" s="19"/>
      <c r="FM1282" s="19"/>
      <c r="FN1282" s="19"/>
      <c r="FO1282" s="19"/>
      <c r="FP1282" s="19"/>
      <c r="FQ1282" s="19"/>
      <c r="FR1282" s="19"/>
      <c r="FS1282" s="19"/>
      <c r="FT1282" s="19"/>
      <c r="FU1282" s="19"/>
      <c r="FV1282" s="19"/>
      <c r="FW1282" s="19"/>
      <c r="FX1282" s="19"/>
      <c r="FY1282" s="19"/>
      <c r="FZ1282" s="19"/>
      <c r="GA1282" s="19"/>
      <c r="GB1282" s="19"/>
      <c r="GC1282" s="19"/>
      <c r="GD1282" s="19"/>
      <c r="GE1282" s="19"/>
      <c r="GF1282" s="19"/>
      <c r="GG1282" s="19"/>
      <c r="GH1282" s="19"/>
      <c r="GI1282" s="19"/>
      <c r="GJ1282" s="19"/>
      <c r="GK1282" s="19"/>
    </row>
    <row r="1283" spans="7:193" x14ac:dyDescent="0.2">
      <c r="G1283" s="8"/>
      <c r="H1283" s="8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FF1283" s="20"/>
      <c r="FG1283" s="20"/>
      <c r="FH1283" s="20"/>
      <c r="FI1283" s="20"/>
      <c r="FJ1283" s="20"/>
      <c r="FK1283" s="20"/>
      <c r="FL1283" s="20"/>
      <c r="FM1283" s="20"/>
      <c r="FN1283" s="20"/>
      <c r="FO1283" s="20"/>
      <c r="FP1283" s="20"/>
      <c r="FQ1283" s="20"/>
      <c r="FR1283" s="20"/>
      <c r="FS1283" s="20"/>
      <c r="FT1283" s="20"/>
      <c r="FU1283" s="20"/>
      <c r="FV1283" s="20"/>
      <c r="FW1283" s="20"/>
      <c r="FX1283" s="20"/>
      <c r="FY1283" s="20"/>
      <c r="FZ1283" s="20"/>
      <c r="GA1283" s="20"/>
      <c r="GB1283" s="20"/>
      <c r="GC1283" s="20"/>
      <c r="GD1283" s="20"/>
      <c r="GE1283" s="20"/>
      <c r="GF1283" s="20"/>
      <c r="GG1283" s="20"/>
      <c r="GH1283" s="20"/>
      <c r="GI1283" s="20"/>
      <c r="GJ1283" s="20"/>
      <c r="GK1283" s="20"/>
    </row>
    <row r="1284" spans="7:193" x14ac:dyDescent="0.2">
      <c r="G1284" s="8"/>
      <c r="H1284" s="8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FF1284" s="9"/>
      <c r="FG1284" s="9"/>
      <c r="FH1284" s="9"/>
      <c r="FI1284" s="9"/>
      <c r="FJ1284" s="9"/>
      <c r="FK1284" s="9"/>
      <c r="FL1284" s="9"/>
      <c r="FM1284" s="9"/>
      <c r="FN1284" s="9"/>
      <c r="FO1284" s="9"/>
      <c r="FP1284" s="9"/>
      <c r="FQ1284" s="9"/>
      <c r="FR1284" s="9"/>
      <c r="FS1284" s="9"/>
      <c r="FT1284" s="9"/>
      <c r="FU1284" s="9"/>
      <c r="FV1284" s="9"/>
      <c r="FW1284" s="9"/>
      <c r="FX1284" s="9"/>
      <c r="FY1284" s="9"/>
      <c r="FZ1284" s="9"/>
      <c r="GA1284" s="9"/>
      <c r="GB1284" s="9"/>
      <c r="GC1284" s="9"/>
      <c r="GD1284" s="9"/>
      <c r="GE1284" s="9"/>
      <c r="GF1284" s="9"/>
      <c r="GG1284" s="9"/>
      <c r="GH1284" s="9"/>
      <c r="GI1284" s="9"/>
      <c r="GJ1284" s="9"/>
      <c r="GK1284" s="9"/>
    </row>
    <row r="1285" spans="7:193" x14ac:dyDescent="0.2">
      <c r="G1285" s="8"/>
      <c r="H1285" s="8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FF1285" s="9"/>
      <c r="FG1285" s="9"/>
      <c r="FH1285" s="9"/>
      <c r="FI1285" s="9"/>
      <c r="FJ1285" s="9"/>
      <c r="FK1285" s="9"/>
      <c r="FL1285" s="9"/>
      <c r="FM1285" s="9"/>
      <c r="FN1285" s="9"/>
      <c r="FO1285" s="9"/>
      <c r="FP1285" s="9"/>
      <c r="FQ1285" s="9"/>
      <c r="FR1285" s="9"/>
      <c r="FS1285" s="9"/>
      <c r="FT1285" s="9"/>
      <c r="FU1285" s="9"/>
      <c r="FV1285" s="9"/>
      <c r="FW1285" s="9"/>
      <c r="FX1285" s="9"/>
      <c r="FY1285" s="9"/>
      <c r="FZ1285" s="9"/>
      <c r="GA1285" s="9"/>
      <c r="GB1285" s="9"/>
      <c r="GC1285" s="9"/>
      <c r="GD1285" s="9"/>
      <c r="GE1285" s="9"/>
      <c r="GF1285" s="9"/>
      <c r="GG1285" s="9"/>
      <c r="GH1285" s="9"/>
      <c r="GI1285" s="9"/>
      <c r="GJ1285" s="9"/>
      <c r="GK1285" s="9"/>
    </row>
    <row r="1286" spans="7:193" x14ac:dyDescent="0.2">
      <c r="G1286" s="8"/>
      <c r="H1286" s="8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FF1286" s="19"/>
      <c r="FG1286" s="19"/>
      <c r="FH1286" s="19"/>
      <c r="FI1286" s="19"/>
      <c r="FJ1286" s="19"/>
      <c r="FK1286" s="19"/>
      <c r="FL1286" s="19"/>
      <c r="FM1286" s="19"/>
      <c r="FN1286" s="19"/>
      <c r="FO1286" s="19"/>
      <c r="FP1286" s="19"/>
      <c r="FQ1286" s="19"/>
      <c r="FR1286" s="19"/>
      <c r="FS1286" s="19"/>
      <c r="FT1286" s="19"/>
      <c r="FU1286" s="19"/>
      <c r="FV1286" s="19"/>
      <c r="FW1286" s="19"/>
      <c r="FX1286" s="19"/>
      <c r="FY1286" s="19"/>
      <c r="FZ1286" s="19"/>
      <c r="GA1286" s="19"/>
      <c r="GB1286" s="19"/>
      <c r="GC1286" s="19"/>
      <c r="GD1286" s="19"/>
      <c r="GE1286" s="19"/>
      <c r="GF1286" s="19"/>
      <c r="GG1286" s="19"/>
      <c r="GH1286" s="19"/>
      <c r="GI1286" s="19"/>
      <c r="GJ1286" s="19"/>
      <c r="GK1286" s="19"/>
    </row>
    <row r="1287" spans="7:193" x14ac:dyDescent="0.2">
      <c r="G1287" s="8"/>
      <c r="H1287" s="8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FF1287" s="20"/>
      <c r="FG1287" s="20"/>
      <c r="FH1287" s="20"/>
      <c r="FI1287" s="20"/>
      <c r="FJ1287" s="20"/>
      <c r="FK1287" s="20"/>
      <c r="FL1287" s="20"/>
      <c r="FM1287" s="20"/>
      <c r="FN1287" s="20"/>
      <c r="FO1287" s="20"/>
      <c r="FP1287" s="20"/>
      <c r="FQ1287" s="20"/>
      <c r="FR1287" s="20"/>
      <c r="FS1287" s="20"/>
      <c r="FT1287" s="20"/>
      <c r="FU1287" s="20"/>
      <c r="FV1287" s="20"/>
      <c r="FW1287" s="20"/>
      <c r="FX1287" s="20"/>
      <c r="FY1287" s="20"/>
      <c r="FZ1287" s="20"/>
      <c r="GA1287" s="20"/>
      <c r="GB1287" s="20"/>
      <c r="GC1287" s="20"/>
      <c r="GD1287" s="20"/>
      <c r="GE1287" s="20"/>
      <c r="GF1287" s="20"/>
      <c r="GG1287" s="20"/>
      <c r="GH1287" s="20"/>
      <c r="GI1287" s="20"/>
      <c r="GJ1287" s="20"/>
      <c r="GK1287" s="20"/>
    </row>
    <row r="1288" spans="7:193" x14ac:dyDescent="0.2">
      <c r="G1288" s="8"/>
      <c r="H1288" s="8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FF1288" s="9"/>
      <c r="FG1288" s="9"/>
      <c r="FH1288" s="9"/>
      <c r="FI1288" s="9"/>
      <c r="FJ1288" s="9"/>
      <c r="FK1288" s="9"/>
      <c r="FL1288" s="9"/>
      <c r="FM1288" s="9"/>
      <c r="FN1288" s="9"/>
      <c r="FO1288" s="9"/>
      <c r="FP1288" s="9"/>
      <c r="FQ1288" s="9"/>
      <c r="FR1288" s="9"/>
      <c r="FS1288" s="9"/>
      <c r="FT1288" s="9"/>
      <c r="FU1288" s="9"/>
      <c r="FV1288" s="9"/>
      <c r="FW1288" s="9"/>
      <c r="FX1288" s="9"/>
      <c r="FY1288" s="9"/>
      <c r="FZ1288" s="9"/>
      <c r="GA1288" s="9"/>
      <c r="GB1288" s="9"/>
      <c r="GC1288" s="9"/>
      <c r="GD1288" s="9"/>
      <c r="GE1288" s="9"/>
      <c r="GF1288" s="9"/>
      <c r="GG1288" s="9"/>
      <c r="GH1288" s="9"/>
      <c r="GI1288" s="9"/>
      <c r="GJ1288" s="9"/>
      <c r="GK1288" s="9"/>
    </row>
    <row r="1289" spans="7:193" x14ac:dyDescent="0.2">
      <c r="G1289" s="8"/>
      <c r="H1289" s="8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FF1289" s="9"/>
      <c r="FG1289" s="9"/>
      <c r="FH1289" s="9"/>
      <c r="FI1289" s="9"/>
      <c r="FJ1289" s="9"/>
      <c r="FK1289" s="9"/>
      <c r="FL1289" s="9"/>
      <c r="FM1289" s="9"/>
      <c r="FN1289" s="9"/>
      <c r="FO1289" s="9"/>
      <c r="FP1289" s="9"/>
      <c r="FQ1289" s="9"/>
      <c r="FR1289" s="9"/>
      <c r="FS1289" s="9"/>
      <c r="FT1289" s="9"/>
      <c r="FU1289" s="9"/>
      <c r="FV1289" s="9"/>
      <c r="FW1289" s="9"/>
      <c r="FX1289" s="9"/>
      <c r="FY1289" s="9"/>
      <c r="FZ1289" s="9"/>
      <c r="GA1289" s="9"/>
      <c r="GB1289" s="9"/>
      <c r="GC1289" s="9"/>
      <c r="GD1289" s="9"/>
      <c r="GE1289" s="9"/>
      <c r="GF1289" s="9"/>
      <c r="GG1289" s="9"/>
      <c r="GH1289" s="9"/>
      <c r="GI1289" s="9"/>
      <c r="GJ1289" s="9"/>
      <c r="GK1289" s="9"/>
    </row>
    <row r="1290" spans="7:193" x14ac:dyDescent="0.2">
      <c r="G1290" s="8"/>
      <c r="H1290" s="8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FF1290" s="19"/>
      <c r="FG1290" s="19"/>
      <c r="FH1290" s="19"/>
      <c r="FI1290" s="19"/>
      <c r="FJ1290" s="19"/>
      <c r="FK1290" s="19"/>
      <c r="FL1290" s="19"/>
      <c r="FM1290" s="19"/>
      <c r="FN1290" s="19"/>
      <c r="FO1290" s="19"/>
      <c r="FP1290" s="19"/>
      <c r="FQ1290" s="19"/>
      <c r="FR1290" s="19"/>
      <c r="FS1290" s="19"/>
      <c r="FT1290" s="19"/>
      <c r="FU1290" s="19"/>
      <c r="FV1290" s="19"/>
      <c r="FW1290" s="19"/>
      <c r="FX1290" s="19"/>
      <c r="FY1290" s="19"/>
      <c r="FZ1290" s="19"/>
      <c r="GA1290" s="19"/>
      <c r="GB1290" s="19"/>
      <c r="GC1290" s="19"/>
      <c r="GD1290" s="19"/>
      <c r="GE1290" s="19"/>
      <c r="GF1290" s="19"/>
      <c r="GG1290" s="19"/>
      <c r="GH1290" s="19"/>
      <c r="GI1290" s="19"/>
      <c r="GJ1290" s="19"/>
      <c r="GK1290" s="19"/>
    </row>
    <row r="1291" spans="7:193" x14ac:dyDescent="0.2">
      <c r="G1291" s="8"/>
      <c r="H1291" s="8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FF1291" s="20"/>
      <c r="FG1291" s="20"/>
      <c r="FH1291" s="20"/>
      <c r="FI1291" s="20"/>
      <c r="FJ1291" s="20"/>
      <c r="FK1291" s="20"/>
      <c r="FL1291" s="20"/>
      <c r="FM1291" s="20"/>
      <c r="FN1291" s="20"/>
      <c r="FO1291" s="20"/>
      <c r="FP1291" s="20"/>
      <c r="FQ1291" s="20"/>
      <c r="FR1291" s="20"/>
      <c r="FS1291" s="20"/>
      <c r="FT1291" s="20"/>
      <c r="FU1291" s="20"/>
      <c r="FV1291" s="20"/>
      <c r="FW1291" s="20"/>
      <c r="FX1291" s="20"/>
      <c r="FY1291" s="20"/>
      <c r="FZ1291" s="20"/>
      <c r="GA1291" s="20"/>
      <c r="GB1291" s="20"/>
      <c r="GC1291" s="20"/>
      <c r="GD1291" s="20"/>
      <c r="GE1291" s="20"/>
      <c r="GF1291" s="20"/>
      <c r="GG1291" s="20"/>
      <c r="GH1291" s="20"/>
      <c r="GI1291" s="20"/>
      <c r="GJ1291" s="20"/>
      <c r="GK1291" s="20"/>
    </row>
    <row r="1292" spans="7:193" x14ac:dyDescent="0.2">
      <c r="G1292" s="8"/>
      <c r="H1292" s="8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FF1292" s="9"/>
      <c r="FG1292" s="9"/>
      <c r="FH1292" s="9"/>
      <c r="FI1292" s="9"/>
      <c r="FJ1292" s="9"/>
      <c r="FK1292" s="9"/>
      <c r="FL1292" s="9"/>
      <c r="FM1292" s="9"/>
      <c r="FN1292" s="9"/>
      <c r="FO1292" s="9"/>
      <c r="FP1292" s="9"/>
      <c r="FQ1292" s="9"/>
      <c r="FR1292" s="9"/>
      <c r="FS1292" s="9"/>
      <c r="FT1292" s="9"/>
      <c r="FU1292" s="9"/>
      <c r="FV1292" s="9"/>
      <c r="FW1292" s="9"/>
      <c r="FX1292" s="9"/>
      <c r="FY1292" s="9"/>
      <c r="FZ1292" s="9"/>
      <c r="GA1292" s="9"/>
      <c r="GB1292" s="9"/>
      <c r="GC1292" s="9"/>
      <c r="GD1292" s="9"/>
      <c r="GE1292" s="9"/>
      <c r="GF1292" s="9"/>
      <c r="GG1292" s="9"/>
      <c r="GH1292" s="9"/>
      <c r="GI1292" s="9"/>
      <c r="GJ1292" s="9"/>
      <c r="GK1292" s="9"/>
    </row>
    <row r="1293" spans="7:193" x14ac:dyDescent="0.2">
      <c r="G1293" s="8"/>
      <c r="H1293" s="8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FF1293" s="9"/>
      <c r="FG1293" s="9"/>
      <c r="FH1293" s="9"/>
      <c r="FI1293" s="9"/>
      <c r="FJ1293" s="9"/>
      <c r="FK1293" s="9"/>
      <c r="FL1293" s="9"/>
      <c r="FM1293" s="9"/>
      <c r="FN1293" s="9"/>
      <c r="FO1293" s="9"/>
      <c r="FP1293" s="9"/>
      <c r="FQ1293" s="9"/>
      <c r="FR1293" s="9"/>
      <c r="FS1293" s="9"/>
      <c r="FT1293" s="9"/>
      <c r="FU1293" s="9"/>
      <c r="FV1293" s="9"/>
      <c r="FW1293" s="9"/>
      <c r="FX1293" s="9"/>
      <c r="FY1293" s="9"/>
      <c r="FZ1293" s="9"/>
      <c r="GA1293" s="9"/>
      <c r="GB1293" s="9"/>
      <c r="GC1293" s="9"/>
      <c r="GD1293" s="9"/>
      <c r="GE1293" s="9"/>
      <c r="GF1293" s="9"/>
      <c r="GG1293" s="9"/>
      <c r="GH1293" s="9"/>
      <c r="GI1293" s="9"/>
      <c r="GJ1293" s="9"/>
      <c r="GK1293" s="9"/>
    </row>
    <row r="1294" spans="7:193" x14ac:dyDescent="0.2">
      <c r="G1294" s="8"/>
      <c r="H1294" s="8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FF1294" s="19"/>
      <c r="FG1294" s="19"/>
      <c r="FH1294" s="19"/>
      <c r="FI1294" s="19"/>
      <c r="FJ1294" s="19"/>
      <c r="FK1294" s="19"/>
      <c r="FL1294" s="19"/>
      <c r="FM1294" s="19"/>
      <c r="FN1294" s="19"/>
      <c r="FO1294" s="19"/>
      <c r="FP1294" s="19"/>
      <c r="FQ1294" s="19"/>
      <c r="FR1294" s="19"/>
      <c r="FS1294" s="19"/>
      <c r="FT1294" s="19"/>
      <c r="FU1294" s="19"/>
      <c r="FV1294" s="19"/>
      <c r="FW1294" s="19"/>
      <c r="FX1294" s="19"/>
      <c r="FY1294" s="19"/>
      <c r="FZ1294" s="19"/>
      <c r="GA1294" s="19"/>
      <c r="GB1294" s="19"/>
      <c r="GC1294" s="19"/>
      <c r="GD1294" s="19"/>
      <c r="GE1294" s="19"/>
      <c r="GF1294" s="19"/>
      <c r="GG1294" s="19"/>
      <c r="GH1294" s="19"/>
      <c r="GI1294" s="19"/>
      <c r="GJ1294" s="19"/>
      <c r="GK1294" s="19"/>
    </row>
    <row r="1295" spans="7:193" x14ac:dyDescent="0.2">
      <c r="G1295" s="8"/>
      <c r="H1295" s="8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FF1295" s="20"/>
      <c r="FG1295" s="20"/>
      <c r="FH1295" s="20"/>
      <c r="FI1295" s="20"/>
      <c r="FJ1295" s="20"/>
      <c r="FK1295" s="20"/>
      <c r="FL1295" s="20"/>
      <c r="FM1295" s="20"/>
      <c r="FN1295" s="20"/>
      <c r="FO1295" s="20"/>
      <c r="FP1295" s="20"/>
      <c r="FQ1295" s="20"/>
      <c r="FR1295" s="20"/>
      <c r="FS1295" s="20"/>
      <c r="FT1295" s="20"/>
      <c r="FU1295" s="20"/>
      <c r="FV1295" s="20"/>
      <c r="FW1295" s="20"/>
      <c r="FX1295" s="20"/>
      <c r="FY1295" s="20"/>
      <c r="FZ1295" s="20"/>
      <c r="GA1295" s="20"/>
      <c r="GB1295" s="20"/>
      <c r="GC1295" s="20"/>
      <c r="GD1295" s="20"/>
      <c r="GE1295" s="20"/>
      <c r="GF1295" s="20"/>
      <c r="GG1295" s="20"/>
      <c r="GH1295" s="20"/>
      <c r="GI1295" s="20"/>
      <c r="GJ1295" s="20"/>
      <c r="GK1295" s="20"/>
    </row>
    <row r="1296" spans="7:193" x14ac:dyDescent="0.2">
      <c r="G1296" s="8"/>
      <c r="H1296" s="8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FF1296" s="9"/>
      <c r="FG1296" s="9"/>
      <c r="FH1296" s="9"/>
      <c r="FI1296" s="9"/>
      <c r="FJ1296" s="9"/>
      <c r="FK1296" s="9"/>
      <c r="FL1296" s="9"/>
      <c r="FM1296" s="9"/>
      <c r="FN1296" s="9"/>
      <c r="FO1296" s="9"/>
      <c r="FP1296" s="9"/>
      <c r="FQ1296" s="9"/>
      <c r="FR1296" s="9"/>
      <c r="FS1296" s="9"/>
      <c r="FT1296" s="9"/>
      <c r="FU1296" s="9"/>
      <c r="FV1296" s="9"/>
      <c r="FW1296" s="9"/>
      <c r="FX1296" s="9"/>
      <c r="FY1296" s="9"/>
      <c r="FZ1296" s="9"/>
      <c r="GA1296" s="9"/>
      <c r="GB1296" s="9"/>
      <c r="GC1296" s="9"/>
      <c r="GD1296" s="9"/>
      <c r="GE1296" s="9"/>
      <c r="GF1296" s="9"/>
      <c r="GG1296" s="9"/>
      <c r="GH1296" s="9"/>
      <c r="GI1296" s="9"/>
      <c r="GJ1296" s="9"/>
      <c r="GK1296" s="9"/>
    </row>
    <row r="1297" spans="7:193" x14ac:dyDescent="0.2">
      <c r="G1297" s="8"/>
      <c r="H1297" s="8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FF1297" s="9"/>
      <c r="FG1297" s="9"/>
      <c r="FH1297" s="9"/>
      <c r="FI1297" s="9"/>
      <c r="FJ1297" s="9"/>
      <c r="FK1297" s="9"/>
      <c r="FL1297" s="9"/>
      <c r="FM1297" s="9"/>
      <c r="FN1297" s="9"/>
      <c r="FO1297" s="9"/>
      <c r="FP1297" s="9"/>
      <c r="FQ1297" s="9"/>
      <c r="FR1297" s="9"/>
      <c r="FS1297" s="9"/>
      <c r="FT1297" s="9"/>
      <c r="FU1297" s="9"/>
      <c r="FV1297" s="9"/>
      <c r="FW1297" s="9"/>
      <c r="FX1297" s="9"/>
      <c r="FY1297" s="9"/>
      <c r="FZ1297" s="9"/>
      <c r="GA1297" s="9"/>
      <c r="GB1297" s="9"/>
      <c r="GC1297" s="9"/>
      <c r="GD1297" s="9"/>
      <c r="GE1297" s="9"/>
      <c r="GF1297" s="9"/>
      <c r="GG1297" s="9"/>
      <c r="GH1297" s="9"/>
      <c r="GI1297" s="9"/>
      <c r="GJ1297" s="9"/>
      <c r="GK1297" s="9"/>
    </row>
    <row r="1298" spans="7:193" x14ac:dyDescent="0.2">
      <c r="G1298" s="8"/>
      <c r="H1298" s="8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FF1298" s="19"/>
      <c r="FG1298" s="19"/>
      <c r="FH1298" s="19"/>
      <c r="FI1298" s="19"/>
      <c r="FJ1298" s="19"/>
      <c r="FK1298" s="19"/>
      <c r="FL1298" s="19"/>
      <c r="FM1298" s="19"/>
      <c r="FN1298" s="19"/>
      <c r="FO1298" s="19"/>
      <c r="FP1298" s="19"/>
      <c r="FQ1298" s="19"/>
      <c r="FR1298" s="19"/>
      <c r="FS1298" s="19"/>
      <c r="FT1298" s="19"/>
      <c r="FU1298" s="19"/>
      <c r="FV1298" s="19"/>
      <c r="FW1298" s="19"/>
      <c r="FX1298" s="19"/>
      <c r="FY1298" s="19"/>
      <c r="FZ1298" s="19"/>
      <c r="GA1298" s="19"/>
      <c r="GB1298" s="19"/>
      <c r="GC1298" s="19"/>
      <c r="GD1298" s="19"/>
      <c r="GE1298" s="19"/>
      <c r="GF1298" s="19"/>
      <c r="GG1298" s="19"/>
      <c r="GH1298" s="19"/>
      <c r="GI1298" s="19"/>
      <c r="GJ1298" s="19"/>
      <c r="GK1298" s="19"/>
    </row>
    <row r="1299" spans="7:193" x14ac:dyDescent="0.2">
      <c r="G1299" s="8"/>
      <c r="H1299" s="8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FF1299" s="20"/>
      <c r="FG1299" s="20"/>
      <c r="FH1299" s="20"/>
      <c r="FI1299" s="20"/>
      <c r="FJ1299" s="20"/>
      <c r="FK1299" s="20"/>
      <c r="FL1299" s="20"/>
      <c r="FM1299" s="20"/>
      <c r="FN1299" s="20"/>
      <c r="FO1299" s="20"/>
      <c r="FP1299" s="20"/>
      <c r="FQ1299" s="20"/>
      <c r="FR1299" s="20"/>
      <c r="FS1299" s="20"/>
      <c r="FT1299" s="20"/>
      <c r="FU1299" s="20"/>
      <c r="FV1299" s="20"/>
      <c r="FW1299" s="20"/>
      <c r="FX1299" s="20"/>
      <c r="FY1299" s="20"/>
      <c r="FZ1299" s="20"/>
      <c r="GA1299" s="20"/>
      <c r="GB1299" s="20"/>
      <c r="GC1299" s="20"/>
      <c r="GD1299" s="20"/>
      <c r="GE1299" s="20"/>
      <c r="GF1299" s="20"/>
      <c r="GG1299" s="20"/>
      <c r="GH1299" s="20"/>
      <c r="GI1299" s="20"/>
      <c r="GJ1299" s="20"/>
      <c r="GK1299" s="20"/>
    </row>
    <row r="1300" spans="7:193" x14ac:dyDescent="0.2">
      <c r="G1300" s="8"/>
      <c r="H1300" s="8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FF1300" s="9"/>
      <c r="FG1300" s="9"/>
      <c r="FH1300" s="9"/>
      <c r="FI1300" s="9"/>
      <c r="FJ1300" s="9"/>
      <c r="FK1300" s="9"/>
      <c r="FL1300" s="9"/>
      <c r="FM1300" s="9"/>
      <c r="FN1300" s="9"/>
      <c r="FO1300" s="9"/>
      <c r="FP1300" s="9"/>
      <c r="FQ1300" s="9"/>
      <c r="FR1300" s="9"/>
      <c r="FS1300" s="9"/>
      <c r="FT1300" s="9"/>
      <c r="FU1300" s="9"/>
      <c r="FV1300" s="9"/>
      <c r="FW1300" s="9"/>
      <c r="FX1300" s="9"/>
      <c r="FY1300" s="9"/>
      <c r="FZ1300" s="9"/>
      <c r="GA1300" s="9"/>
      <c r="GB1300" s="9"/>
      <c r="GC1300" s="9"/>
      <c r="GD1300" s="9"/>
      <c r="GE1300" s="9"/>
      <c r="GF1300" s="9"/>
      <c r="GG1300" s="9"/>
      <c r="GH1300" s="9"/>
      <c r="GI1300" s="9"/>
      <c r="GJ1300" s="9"/>
      <c r="GK1300" s="9"/>
    </row>
    <row r="1301" spans="7:193" x14ac:dyDescent="0.2">
      <c r="G1301" s="8"/>
      <c r="H1301" s="8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FF1301" s="9"/>
      <c r="FG1301" s="9"/>
      <c r="FH1301" s="9"/>
      <c r="FI1301" s="9"/>
      <c r="FJ1301" s="9"/>
      <c r="FK1301" s="9"/>
      <c r="FL1301" s="9"/>
      <c r="FM1301" s="9"/>
      <c r="FN1301" s="9"/>
      <c r="FO1301" s="9"/>
      <c r="FP1301" s="9"/>
      <c r="FQ1301" s="9"/>
      <c r="FR1301" s="9"/>
      <c r="FS1301" s="9"/>
      <c r="FT1301" s="9"/>
      <c r="FU1301" s="9"/>
      <c r="FV1301" s="9"/>
      <c r="FW1301" s="9"/>
      <c r="FX1301" s="9"/>
      <c r="FY1301" s="9"/>
      <c r="FZ1301" s="9"/>
      <c r="GA1301" s="9"/>
      <c r="GB1301" s="9"/>
      <c r="GC1301" s="9"/>
      <c r="GD1301" s="9"/>
      <c r="GE1301" s="9"/>
      <c r="GF1301" s="9"/>
      <c r="GG1301" s="9"/>
      <c r="GH1301" s="9"/>
      <c r="GI1301" s="9"/>
      <c r="GJ1301" s="9"/>
      <c r="GK1301" s="9"/>
    </row>
    <row r="1302" spans="7:193" x14ac:dyDescent="0.2">
      <c r="G1302" s="8"/>
      <c r="H1302" s="8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FF1302" s="19"/>
      <c r="FG1302" s="19"/>
      <c r="FH1302" s="19"/>
      <c r="FI1302" s="19"/>
      <c r="FJ1302" s="19"/>
      <c r="FK1302" s="19"/>
      <c r="FL1302" s="19"/>
      <c r="FM1302" s="19"/>
      <c r="FN1302" s="19"/>
      <c r="FO1302" s="19"/>
      <c r="FP1302" s="19"/>
      <c r="FQ1302" s="19"/>
      <c r="FR1302" s="19"/>
      <c r="FS1302" s="19"/>
      <c r="FT1302" s="19"/>
      <c r="FU1302" s="19"/>
      <c r="FV1302" s="19"/>
      <c r="FW1302" s="19"/>
      <c r="FX1302" s="19"/>
      <c r="FY1302" s="19"/>
      <c r="FZ1302" s="19"/>
      <c r="GA1302" s="19"/>
      <c r="GB1302" s="19"/>
      <c r="GC1302" s="19"/>
      <c r="GD1302" s="19"/>
      <c r="GE1302" s="19"/>
      <c r="GF1302" s="19"/>
      <c r="GG1302" s="19"/>
      <c r="GH1302" s="19"/>
      <c r="GI1302" s="19"/>
      <c r="GJ1302" s="19"/>
      <c r="GK1302" s="19"/>
    </row>
    <row r="1303" spans="7:193" x14ac:dyDescent="0.2">
      <c r="G1303" s="8"/>
      <c r="H1303" s="8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FF1303" s="20"/>
      <c r="FG1303" s="20"/>
      <c r="FH1303" s="20"/>
      <c r="FI1303" s="20"/>
      <c r="FJ1303" s="20"/>
      <c r="FK1303" s="20"/>
      <c r="FL1303" s="20"/>
      <c r="FM1303" s="20"/>
      <c r="FN1303" s="20"/>
      <c r="FO1303" s="20"/>
      <c r="FP1303" s="20"/>
      <c r="FQ1303" s="20"/>
      <c r="FR1303" s="20"/>
      <c r="FS1303" s="20"/>
      <c r="FT1303" s="20"/>
      <c r="FU1303" s="20"/>
      <c r="FV1303" s="20"/>
      <c r="FW1303" s="20"/>
      <c r="FX1303" s="20"/>
      <c r="FY1303" s="20"/>
      <c r="FZ1303" s="20"/>
      <c r="GA1303" s="20"/>
      <c r="GB1303" s="20"/>
      <c r="GC1303" s="20"/>
      <c r="GD1303" s="20"/>
      <c r="GE1303" s="20"/>
      <c r="GF1303" s="20"/>
      <c r="GG1303" s="20"/>
      <c r="GH1303" s="20"/>
      <c r="GI1303" s="20"/>
      <c r="GJ1303" s="20"/>
      <c r="GK1303" s="20"/>
    </row>
    <row r="1304" spans="7:193" x14ac:dyDescent="0.2">
      <c r="G1304" s="8"/>
      <c r="H1304" s="8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FF1304" s="9"/>
      <c r="FG1304" s="9"/>
      <c r="FH1304" s="9"/>
      <c r="FI1304" s="9"/>
      <c r="FJ1304" s="9"/>
      <c r="FK1304" s="9"/>
      <c r="FL1304" s="9"/>
      <c r="FM1304" s="9"/>
      <c r="FN1304" s="9"/>
      <c r="FO1304" s="9"/>
      <c r="FP1304" s="9"/>
      <c r="FQ1304" s="9"/>
      <c r="FR1304" s="9"/>
      <c r="FS1304" s="9"/>
      <c r="FT1304" s="9"/>
      <c r="FU1304" s="9"/>
      <c r="FV1304" s="9"/>
      <c r="FW1304" s="9"/>
      <c r="FX1304" s="9"/>
      <c r="FY1304" s="9"/>
      <c r="FZ1304" s="9"/>
      <c r="GA1304" s="9"/>
      <c r="GB1304" s="9"/>
      <c r="GC1304" s="9"/>
      <c r="GD1304" s="9"/>
      <c r="GE1304" s="9"/>
      <c r="GF1304" s="9"/>
      <c r="GG1304" s="9"/>
      <c r="GH1304" s="9"/>
      <c r="GI1304" s="9"/>
      <c r="GJ1304" s="9"/>
      <c r="GK1304" s="9"/>
    </row>
    <row r="1305" spans="7:193" x14ac:dyDescent="0.2">
      <c r="G1305" s="8"/>
      <c r="H1305" s="8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FF1305" s="9"/>
      <c r="FG1305" s="9"/>
      <c r="FH1305" s="9"/>
      <c r="FI1305" s="9"/>
      <c r="FJ1305" s="9"/>
      <c r="FK1305" s="9"/>
      <c r="FL1305" s="9"/>
      <c r="FM1305" s="9"/>
      <c r="FN1305" s="9"/>
      <c r="FO1305" s="9"/>
      <c r="FP1305" s="9"/>
      <c r="FQ1305" s="9"/>
      <c r="FR1305" s="9"/>
      <c r="FS1305" s="9"/>
      <c r="FT1305" s="9"/>
      <c r="FU1305" s="9"/>
      <c r="FV1305" s="9"/>
      <c r="FW1305" s="9"/>
      <c r="FX1305" s="9"/>
      <c r="FY1305" s="9"/>
      <c r="FZ1305" s="9"/>
      <c r="GA1305" s="9"/>
      <c r="GB1305" s="9"/>
      <c r="GC1305" s="9"/>
      <c r="GD1305" s="9"/>
      <c r="GE1305" s="9"/>
      <c r="GF1305" s="9"/>
      <c r="GG1305" s="9"/>
      <c r="GH1305" s="9"/>
      <c r="GI1305" s="9"/>
      <c r="GJ1305" s="9"/>
      <c r="GK1305" s="9"/>
    </row>
    <row r="1306" spans="7:193" x14ac:dyDescent="0.2">
      <c r="G1306" s="8"/>
      <c r="H1306" s="8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FF1306" s="19"/>
      <c r="FG1306" s="19"/>
      <c r="FH1306" s="19"/>
      <c r="FI1306" s="19"/>
      <c r="FJ1306" s="19"/>
      <c r="FK1306" s="19"/>
      <c r="FL1306" s="19"/>
      <c r="FM1306" s="19"/>
      <c r="FN1306" s="19"/>
      <c r="FO1306" s="19"/>
      <c r="FP1306" s="19"/>
      <c r="FQ1306" s="19"/>
      <c r="FR1306" s="19"/>
      <c r="FS1306" s="19"/>
      <c r="FT1306" s="19"/>
      <c r="FU1306" s="19"/>
      <c r="FV1306" s="19"/>
      <c r="FW1306" s="19"/>
      <c r="FX1306" s="19"/>
      <c r="FY1306" s="19"/>
      <c r="FZ1306" s="19"/>
      <c r="GA1306" s="19"/>
      <c r="GB1306" s="19"/>
      <c r="GC1306" s="19"/>
      <c r="GD1306" s="19"/>
      <c r="GE1306" s="19"/>
      <c r="GF1306" s="19"/>
      <c r="GG1306" s="19"/>
      <c r="GH1306" s="19"/>
      <c r="GI1306" s="19"/>
      <c r="GJ1306" s="19"/>
      <c r="GK1306" s="19"/>
    </row>
    <row r="1307" spans="7:193" x14ac:dyDescent="0.2">
      <c r="G1307" s="8"/>
      <c r="H1307" s="8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FF1307" s="20"/>
      <c r="FG1307" s="20"/>
      <c r="FH1307" s="20"/>
      <c r="FI1307" s="20"/>
      <c r="FJ1307" s="20"/>
      <c r="FK1307" s="20"/>
      <c r="FL1307" s="20"/>
      <c r="FM1307" s="20"/>
      <c r="FN1307" s="20"/>
      <c r="FO1307" s="20"/>
      <c r="FP1307" s="20"/>
      <c r="FQ1307" s="20"/>
      <c r="FR1307" s="20"/>
      <c r="FS1307" s="20"/>
      <c r="FT1307" s="20"/>
      <c r="FU1307" s="20"/>
      <c r="FV1307" s="20"/>
      <c r="FW1307" s="20"/>
      <c r="FX1307" s="20"/>
      <c r="FY1307" s="20"/>
      <c r="FZ1307" s="20"/>
      <c r="GA1307" s="20"/>
      <c r="GB1307" s="20"/>
      <c r="GC1307" s="20"/>
      <c r="GD1307" s="20"/>
      <c r="GE1307" s="20"/>
      <c r="GF1307" s="20"/>
      <c r="GG1307" s="20"/>
      <c r="GH1307" s="20"/>
      <c r="GI1307" s="20"/>
      <c r="GJ1307" s="20"/>
      <c r="GK1307" s="20"/>
    </row>
    <row r="1308" spans="7:193" x14ac:dyDescent="0.2">
      <c r="G1308" s="8"/>
      <c r="H1308" s="8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FF1308" s="9"/>
      <c r="FG1308" s="9"/>
      <c r="FH1308" s="9"/>
      <c r="FI1308" s="9"/>
      <c r="FJ1308" s="9"/>
      <c r="FK1308" s="9"/>
      <c r="FL1308" s="9"/>
      <c r="FM1308" s="9"/>
      <c r="FN1308" s="9"/>
      <c r="FO1308" s="9"/>
      <c r="FP1308" s="9"/>
      <c r="FQ1308" s="9"/>
      <c r="FR1308" s="9"/>
      <c r="FS1308" s="9"/>
      <c r="FT1308" s="9"/>
      <c r="FU1308" s="9"/>
      <c r="FV1308" s="9"/>
      <c r="FW1308" s="9"/>
      <c r="FX1308" s="9"/>
      <c r="FY1308" s="9"/>
      <c r="FZ1308" s="9"/>
      <c r="GA1308" s="9"/>
      <c r="GB1308" s="9"/>
      <c r="GC1308" s="9"/>
      <c r="GD1308" s="9"/>
      <c r="GE1308" s="9"/>
      <c r="GF1308" s="9"/>
      <c r="GG1308" s="9"/>
      <c r="GH1308" s="9"/>
      <c r="GI1308" s="9"/>
      <c r="GJ1308" s="9"/>
      <c r="GK1308" s="9"/>
    </row>
    <row r="1309" spans="7:193" x14ac:dyDescent="0.2">
      <c r="G1309" s="8"/>
      <c r="H1309" s="8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FF1309" s="9"/>
      <c r="FG1309" s="9"/>
      <c r="FH1309" s="9"/>
      <c r="FI1309" s="9"/>
      <c r="FJ1309" s="9"/>
      <c r="FK1309" s="9"/>
      <c r="FL1309" s="9"/>
      <c r="FM1309" s="9"/>
      <c r="FN1309" s="9"/>
      <c r="FO1309" s="9"/>
      <c r="FP1309" s="9"/>
      <c r="FQ1309" s="9"/>
      <c r="FR1309" s="9"/>
      <c r="FS1309" s="9"/>
      <c r="FT1309" s="9"/>
      <c r="FU1309" s="9"/>
      <c r="FV1309" s="9"/>
      <c r="FW1309" s="9"/>
      <c r="FX1309" s="9"/>
      <c r="FY1309" s="9"/>
      <c r="FZ1309" s="9"/>
      <c r="GA1309" s="9"/>
      <c r="GB1309" s="9"/>
      <c r="GC1309" s="9"/>
      <c r="GD1309" s="9"/>
      <c r="GE1309" s="9"/>
      <c r="GF1309" s="9"/>
      <c r="GG1309" s="9"/>
      <c r="GH1309" s="9"/>
      <c r="GI1309" s="9"/>
      <c r="GJ1309" s="9"/>
      <c r="GK1309" s="9"/>
    </row>
    <row r="1310" spans="7:193" x14ac:dyDescent="0.2">
      <c r="G1310" s="8"/>
      <c r="H1310" s="8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FF1310" s="19"/>
      <c r="FG1310" s="19"/>
      <c r="FH1310" s="19"/>
      <c r="FI1310" s="19"/>
      <c r="FJ1310" s="19"/>
      <c r="FK1310" s="19"/>
      <c r="FL1310" s="19"/>
      <c r="FM1310" s="19"/>
      <c r="FN1310" s="19"/>
      <c r="FO1310" s="19"/>
      <c r="FP1310" s="19"/>
      <c r="FQ1310" s="19"/>
      <c r="FR1310" s="19"/>
      <c r="FS1310" s="19"/>
      <c r="FT1310" s="19"/>
      <c r="FU1310" s="19"/>
      <c r="FV1310" s="19"/>
      <c r="FW1310" s="19"/>
      <c r="FX1310" s="19"/>
      <c r="FY1310" s="19"/>
      <c r="FZ1310" s="19"/>
      <c r="GA1310" s="19"/>
      <c r="GB1310" s="19"/>
      <c r="GC1310" s="19"/>
      <c r="GD1310" s="19"/>
      <c r="GE1310" s="19"/>
      <c r="GF1310" s="19"/>
      <c r="GG1310" s="19"/>
      <c r="GH1310" s="19"/>
      <c r="GI1310" s="19"/>
      <c r="GJ1310" s="19"/>
      <c r="GK1310" s="19"/>
    </row>
    <row r="1311" spans="7:193" x14ac:dyDescent="0.2">
      <c r="G1311" s="8"/>
      <c r="H1311" s="8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FF1311" s="20"/>
      <c r="FG1311" s="20"/>
      <c r="FH1311" s="20"/>
      <c r="FI1311" s="20"/>
      <c r="FJ1311" s="20"/>
      <c r="FK1311" s="20"/>
      <c r="FL1311" s="20"/>
      <c r="FM1311" s="20"/>
      <c r="FN1311" s="20"/>
      <c r="FO1311" s="20"/>
      <c r="FP1311" s="20"/>
      <c r="FQ1311" s="20"/>
      <c r="FR1311" s="20"/>
      <c r="FS1311" s="20"/>
      <c r="FT1311" s="20"/>
      <c r="FU1311" s="20"/>
      <c r="FV1311" s="20"/>
      <c r="FW1311" s="20"/>
      <c r="FX1311" s="20"/>
      <c r="FY1311" s="20"/>
      <c r="FZ1311" s="20"/>
      <c r="GA1311" s="20"/>
      <c r="GB1311" s="20"/>
      <c r="GC1311" s="20"/>
      <c r="GD1311" s="20"/>
      <c r="GE1311" s="20"/>
      <c r="GF1311" s="20"/>
      <c r="GG1311" s="20"/>
      <c r="GH1311" s="20"/>
      <c r="GI1311" s="20"/>
      <c r="GJ1311" s="20"/>
      <c r="GK1311" s="20"/>
    </row>
    <row r="1312" spans="7:193" x14ac:dyDescent="0.2">
      <c r="G1312" s="8"/>
      <c r="H1312" s="8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FF1312" s="9"/>
      <c r="FG1312" s="9"/>
      <c r="FH1312" s="9"/>
      <c r="FI1312" s="9"/>
      <c r="FJ1312" s="9"/>
      <c r="FK1312" s="9"/>
      <c r="FL1312" s="9"/>
      <c r="FM1312" s="9"/>
      <c r="FN1312" s="9"/>
      <c r="FO1312" s="9"/>
      <c r="FP1312" s="9"/>
      <c r="FQ1312" s="9"/>
      <c r="FR1312" s="9"/>
      <c r="FS1312" s="9"/>
      <c r="FT1312" s="9"/>
      <c r="FU1312" s="9"/>
      <c r="FV1312" s="9"/>
      <c r="FW1312" s="9"/>
      <c r="FX1312" s="9"/>
      <c r="FY1312" s="9"/>
      <c r="FZ1312" s="9"/>
      <c r="GA1312" s="9"/>
      <c r="GB1312" s="9"/>
      <c r="GC1312" s="9"/>
      <c r="GD1312" s="9"/>
      <c r="GE1312" s="9"/>
      <c r="GF1312" s="9"/>
      <c r="GG1312" s="9"/>
      <c r="GH1312" s="9"/>
      <c r="GI1312" s="9"/>
      <c r="GJ1312" s="9"/>
      <c r="GK1312" s="9"/>
    </row>
    <row r="1313" spans="7:193" x14ac:dyDescent="0.2">
      <c r="G1313" s="8"/>
      <c r="H1313" s="8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FF1313" s="9"/>
      <c r="FG1313" s="9"/>
      <c r="FH1313" s="9"/>
      <c r="FI1313" s="9"/>
      <c r="FJ1313" s="9"/>
      <c r="FK1313" s="9"/>
      <c r="FL1313" s="9"/>
      <c r="FM1313" s="9"/>
      <c r="FN1313" s="9"/>
      <c r="FO1313" s="9"/>
      <c r="FP1313" s="9"/>
      <c r="FQ1313" s="9"/>
      <c r="FR1313" s="9"/>
      <c r="FS1313" s="9"/>
      <c r="FT1313" s="9"/>
      <c r="FU1313" s="9"/>
      <c r="FV1313" s="9"/>
      <c r="FW1313" s="9"/>
      <c r="FX1313" s="9"/>
      <c r="FY1313" s="9"/>
      <c r="FZ1313" s="9"/>
      <c r="GA1313" s="9"/>
      <c r="GB1313" s="9"/>
      <c r="GC1313" s="9"/>
      <c r="GD1313" s="9"/>
      <c r="GE1313" s="9"/>
      <c r="GF1313" s="9"/>
      <c r="GG1313" s="9"/>
      <c r="GH1313" s="9"/>
      <c r="GI1313" s="9"/>
      <c r="GJ1313" s="9"/>
      <c r="GK1313" s="9"/>
    </row>
    <row r="1314" spans="7:193" x14ac:dyDescent="0.2">
      <c r="G1314" s="8"/>
      <c r="H1314" s="8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FF1314" s="19"/>
      <c r="FG1314" s="19"/>
      <c r="FH1314" s="19"/>
      <c r="FI1314" s="19"/>
      <c r="FJ1314" s="19"/>
      <c r="FK1314" s="19"/>
      <c r="FL1314" s="19"/>
      <c r="FM1314" s="19"/>
      <c r="FN1314" s="19"/>
      <c r="FO1314" s="19"/>
      <c r="FP1314" s="19"/>
      <c r="FQ1314" s="19"/>
      <c r="FR1314" s="19"/>
      <c r="FS1314" s="19"/>
      <c r="FT1314" s="19"/>
      <c r="FU1314" s="19"/>
      <c r="FV1314" s="19"/>
      <c r="FW1314" s="19"/>
      <c r="FX1314" s="19"/>
      <c r="FY1314" s="19"/>
      <c r="FZ1314" s="19"/>
      <c r="GA1314" s="19"/>
      <c r="GB1314" s="19"/>
      <c r="GC1314" s="19"/>
      <c r="GD1314" s="19"/>
      <c r="GE1314" s="19"/>
      <c r="GF1314" s="19"/>
      <c r="GG1314" s="19"/>
      <c r="GH1314" s="19"/>
      <c r="GI1314" s="19"/>
      <c r="GJ1314" s="19"/>
      <c r="GK1314" s="19"/>
    </row>
    <row r="1315" spans="7:193" x14ac:dyDescent="0.2">
      <c r="G1315" s="8"/>
      <c r="H1315" s="8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FF1315" s="20"/>
      <c r="FG1315" s="20"/>
      <c r="FH1315" s="20"/>
      <c r="FI1315" s="20"/>
      <c r="FJ1315" s="20"/>
      <c r="FK1315" s="20"/>
      <c r="FL1315" s="20"/>
      <c r="FM1315" s="20"/>
      <c r="FN1315" s="20"/>
      <c r="FO1315" s="20"/>
      <c r="FP1315" s="20"/>
      <c r="FQ1315" s="20"/>
      <c r="FR1315" s="20"/>
      <c r="FS1315" s="20"/>
      <c r="FT1315" s="20"/>
      <c r="FU1315" s="20"/>
      <c r="FV1315" s="20"/>
      <c r="FW1315" s="20"/>
      <c r="FX1315" s="20"/>
      <c r="FY1315" s="20"/>
      <c r="FZ1315" s="20"/>
      <c r="GA1315" s="20"/>
      <c r="GB1315" s="20"/>
      <c r="GC1315" s="20"/>
      <c r="GD1315" s="20"/>
      <c r="GE1315" s="20"/>
      <c r="GF1315" s="20"/>
      <c r="GG1315" s="20"/>
      <c r="GH1315" s="20"/>
      <c r="GI1315" s="20"/>
      <c r="GJ1315" s="20"/>
      <c r="GK1315" s="20"/>
    </row>
    <row r="1316" spans="7:193" x14ac:dyDescent="0.2">
      <c r="G1316" s="8"/>
      <c r="H1316" s="8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FF1316" s="9"/>
      <c r="FG1316" s="9"/>
      <c r="FH1316" s="9"/>
      <c r="FI1316" s="9"/>
      <c r="FJ1316" s="9"/>
      <c r="FK1316" s="9"/>
      <c r="FL1316" s="9"/>
      <c r="FM1316" s="9"/>
      <c r="FN1316" s="9"/>
      <c r="FO1316" s="9"/>
      <c r="FP1316" s="9"/>
      <c r="FQ1316" s="9"/>
      <c r="FR1316" s="9"/>
      <c r="FS1316" s="9"/>
      <c r="FT1316" s="9"/>
      <c r="FU1316" s="9"/>
      <c r="FV1316" s="9"/>
      <c r="FW1316" s="9"/>
      <c r="FX1316" s="9"/>
      <c r="FY1316" s="9"/>
      <c r="FZ1316" s="9"/>
      <c r="GA1316" s="9"/>
      <c r="GB1316" s="9"/>
      <c r="GC1316" s="9"/>
      <c r="GD1316" s="9"/>
      <c r="GE1316" s="9"/>
      <c r="GF1316" s="9"/>
      <c r="GG1316" s="9"/>
      <c r="GH1316" s="9"/>
      <c r="GI1316" s="9"/>
      <c r="GJ1316" s="9"/>
      <c r="GK1316" s="9"/>
    </row>
    <row r="1317" spans="7:193" x14ac:dyDescent="0.2">
      <c r="G1317" s="8"/>
      <c r="H1317" s="8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FF1317" s="9"/>
      <c r="FG1317" s="9"/>
      <c r="FH1317" s="9"/>
      <c r="FI1317" s="9"/>
      <c r="FJ1317" s="9"/>
      <c r="FK1317" s="9"/>
      <c r="FL1317" s="9"/>
      <c r="FM1317" s="9"/>
      <c r="FN1317" s="9"/>
      <c r="FO1317" s="9"/>
      <c r="FP1317" s="9"/>
      <c r="FQ1317" s="9"/>
      <c r="FR1317" s="9"/>
      <c r="FS1317" s="9"/>
      <c r="FT1317" s="9"/>
      <c r="FU1317" s="9"/>
      <c r="FV1317" s="9"/>
      <c r="FW1317" s="9"/>
      <c r="FX1317" s="9"/>
      <c r="FY1317" s="9"/>
      <c r="FZ1317" s="9"/>
      <c r="GA1317" s="9"/>
      <c r="GB1317" s="9"/>
      <c r="GC1317" s="9"/>
      <c r="GD1317" s="9"/>
      <c r="GE1317" s="9"/>
      <c r="GF1317" s="9"/>
      <c r="GG1317" s="9"/>
      <c r="GH1317" s="9"/>
      <c r="GI1317" s="9"/>
      <c r="GJ1317" s="9"/>
      <c r="GK1317" s="9"/>
    </row>
    <row r="1318" spans="7:193" x14ac:dyDescent="0.2">
      <c r="G1318" s="8"/>
      <c r="H1318" s="8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FF1318" s="19"/>
      <c r="FG1318" s="19"/>
      <c r="FH1318" s="19"/>
      <c r="FI1318" s="19"/>
      <c r="FJ1318" s="19"/>
      <c r="FK1318" s="19"/>
      <c r="FL1318" s="19"/>
      <c r="FM1318" s="19"/>
      <c r="FN1318" s="19"/>
      <c r="FO1318" s="19"/>
      <c r="FP1318" s="19"/>
      <c r="FQ1318" s="19"/>
      <c r="FR1318" s="19"/>
      <c r="FS1318" s="19"/>
      <c r="FT1318" s="19"/>
      <c r="FU1318" s="19"/>
      <c r="FV1318" s="19"/>
      <c r="FW1318" s="19"/>
      <c r="FX1318" s="19"/>
      <c r="FY1318" s="19"/>
      <c r="FZ1318" s="19"/>
      <c r="GA1318" s="19"/>
      <c r="GB1318" s="19"/>
      <c r="GC1318" s="19"/>
      <c r="GD1318" s="19"/>
      <c r="GE1318" s="19"/>
      <c r="GF1318" s="19"/>
      <c r="GG1318" s="19"/>
      <c r="GH1318" s="19"/>
      <c r="GI1318" s="19"/>
      <c r="GJ1318" s="19"/>
      <c r="GK1318" s="19"/>
    </row>
    <row r="1319" spans="7:193" x14ac:dyDescent="0.2">
      <c r="G1319" s="8"/>
      <c r="H1319" s="8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FF1319" s="20"/>
      <c r="FG1319" s="20"/>
      <c r="FH1319" s="20"/>
      <c r="FI1319" s="20"/>
      <c r="FJ1319" s="20"/>
      <c r="FK1319" s="20"/>
      <c r="FL1319" s="20"/>
      <c r="FM1319" s="20"/>
      <c r="FN1319" s="20"/>
      <c r="FO1319" s="20"/>
      <c r="FP1319" s="20"/>
      <c r="FQ1319" s="20"/>
      <c r="FR1319" s="20"/>
      <c r="FS1319" s="20"/>
      <c r="FT1319" s="20"/>
      <c r="FU1319" s="20"/>
      <c r="FV1319" s="20"/>
      <c r="FW1319" s="20"/>
      <c r="FX1319" s="20"/>
      <c r="FY1319" s="20"/>
      <c r="FZ1319" s="20"/>
      <c r="GA1319" s="20"/>
      <c r="GB1319" s="20"/>
      <c r="GC1319" s="20"/>
      <c r="GD1319" s="20"/>
      <c r="GE1319" s="20"/>
      <c r="GF1319" s="20"/>
      <c r="GG1319" s="20"/>
      <c r="GH1319" s="20"/>
      <c r="GI1319" s="20"/>
      <c r="GJ1319" s="20"/>
      <c r="GK1319" s="20"/>
    </row>
    <row r="1320" spans="7:193" x14ac:dyDescent="0.2">
      <c r="G1320" s="8"/>
      <c r="H1320" s="8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FF1320" s="9"/>
      <c r="FG1320" s="9"/>
      <c r="FH1320" s="9"/>
      <c r="FI1320" s="9"/>
      <c r="FJ1320" s="9"/>
      <c r="FK1320" s="9"/>
      <c r="FL1320" s="9"/>
      <c r="FM1320" s="9"/>
      <c r="FN1320" s="9"/>
      <c r="FO1320" s="9"/>
      <c r="FP1320" s="9"/>
      <c r="FQ1320" s="9"/>
      <c r="FR1320" s="9"/>
      <c r="FS1320" s="9"/>
      <c r="FT1320" s="9"/>
      <c r="FU1320" s="9"/>
      <c r="FV1320" s="9"/>
      <c r="FW1320" s="9"/>
      <c r="FX1320" s="9"/>
      <c r="FY1320" s="9"/>
      <c r="FZ1320" s="9"/>
      <c r="GA1320" s="9"/>
      <c r="GB1320" s="9"/>
      <c r="GC1320" s="9"/>
      <c r="GD1320" s="9"/>
      <c r="GE1320" s="9"/>
      <c r="GF1320" s="9"/>
      <c r="GG1320" s="9"/>
      <c r="GH1320" s="9"/>
      <c r="GI1320" s="9"/>
      <c r="GJ1320" s="9"/>
      <c r="GK1320" s="9"/>
    </row>
    <row r="1321" spans="7:193" x14ac:dyDescent="0.2">
      <c r="G1321" s="8"/>
      <c r="H1321" s="8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FF1321" s="9"/>
      <c r="FG1321" s="9"/>
      <c r="FH1321" s="9"/>
      <c r="FI1321" s="9"/>
      <c r="FJ1321" s="9"/>
      <c r="FK1321" s="9"/>
      <c r="FL1321" s="9"/>
      <c r="FM1321" s="9"/>
      <c r="FN1321" s="9"/>
      <c r="FO1321" s="9"/>
      <c r="FP1321" s="9"/>
      <c r="FQ1321" s="9"/>
      <c r="FR1321" s="9"/>
      <c r="FS1321" s="9"/>
      <c r="FT1321" s="9"/>
      <c r="FU1321" s="9"/>
      <c r="FV1321" s="9"/>
      <c r="FW1321" s="9"/>
      <c r="FX1321" s="9"/>
      <c r="FY1321" s="9"/>
      <c r="FZ1321" s="9"/>
      <c r="GA1321" s="9"/>
      <c r="GB1321" s="9"/>
      <c r="GC1321" s="9"/>
      <c r="GD1321" s="9"/>
      <c r="GE1321" s="9"/>
      <c r="GF1321" s="9"/>
      <c r="GG1321" s="9"/>
      <c r="GH1321" s="9"/>
      <c r="GI1321" s="9"/>
      <c r="GJ1321" s="9"/>
      <c r="GK1321" s="9"/>
    </row>
    <row r="1322" spans="7:193" x14ac:dyDescent="0.2">
      <c r="G1322" s="8"/>
      <c r="H1322" s="8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FF1322" s="19"/>
      <c r="FG1322" s="19"/>
      <c r="FH1322" s="19"/>
      <c r="FI1322" s="19"/>
      <c r="FJ1322" s="19"/>
      <c r="FK1322" s="19"/>
      <c r="FL1322" s="19"/>
      <c r="FM1322" s="19"/>
      <c r="FN1322" s="19"/>
      <c r="FO1322" s="19"/>
      <c r="FP1322" s="19"/>
      <c r="FQ1322" s="19"/>
      <c r="FR1322" s="19"/>
      <c r="FS1322" s="19"/>
      <c r="FT1322" s="19"/>
      <c r="FU1322" s="19"/>
      <c r="FV1322" s="19"/>
      <c r="FW1322" s="19"/>
      <c r="FX1322" s="19"/>
      <c r="FY1322" s="19"/>
      <c r="FZ1322" s="19"/>
      <c r="GA1322" s="19"/>
      <c r="GB1322" s="19"/>
      <c r="GC1322" s="19"/>
      <c r="GD1322" s="19"/>
      <c r="GE1322" s="19"/>
      <c r="GF1322" s="19"/>
      <c r="GG1322" s="19"/>
      <c r="GH1322" s="19"/>
      <c r="GI1322" s="19"/>
      <c r="GJ1322" s="19"/>
      <c r="GK1322" s="19"/>
    </row>
    <row r="1323" spans="7:193" x14ac:dyDescent="0.2">
      <c r="G1323" s="8"/>
      <c r="H1323" s="8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FF1323" s="20"/>
      <c r="FG1323" s="20"/>
      <c r="FH1323" s="20"/>
      <c r="FI1323" s="20"/>
      <c r="FJ1323" s="20"/>
      <c r="FK1323" s="20"/>
      <c r="FL1323" s="20"/>
      <c r="FM1323" s="20"/>
      <c r="FN1323" s="20"/>
      <c r="FO1323" s="20"/>
      <c r="FP1323" s="20"/>
      <c r="FQ1323" s="20"/>
      <c r="FR1323" s="20"/>
      <c r="FS1323" s="20"/>
      <c r="FT1323" s="20"/>
      <c r="FU1323" s="20"/>
      <c r="FV1323" s="20"/>
      <c r="FW1323" s="20"/>
      <c r="FX1323" s="20"/>
      <c r="FY1323" s="20"/>
      <c r="FZ1323" s="20"/>
      <c r="GA1323" s="20"/>
      <c r="GB1323" s="20"/>
      <c r="GC1323" s="20"/>
      <c r="GD1323" s="20"/>
      <c r="GE1323" s="20"/>
      <c r="GF1323" s="20"/>
      <c r="GG1323" s="20"/>
      <c r="GH1323" s="20"/>
      <c r="GI1323" s="20"/>
      <c r="GJ1323" s="20"/>
      <c r="GK1323" s="20"/>
    </row>
    <row r="1324" spans="7:193" x14ac:dyDescent="0.2">
      <c r="G1324" s="8"/>
      <c r="H1324" s="8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FF1324" s="9"/>
      <c r="FG1324" s="9"/>
      <c r="FH1324" s="9"/>
      <c r="FI1324" s="9"/>
      <c r="FJ1324" s="9"/>
      <c r="FK1324" s="9"/>
      <c r="FL1324" s="9"/>
      <c r="FM1324" s="9"/>
      <c r="FN1324" s="9"/>
      <c r="FO1324" s="9"/>
      <c r="FP1324" s="9"/>
      <c r="FQ1324" s="9"/>
      <c r="FR1324" s="9"/>
      <c r="FS1324" s="9"/>
      <c r="FT1324" s="9"/>
      <c r="FU1324" s="9"/>
      <c r="FV1324" s="9"/>
      <c r="FW1324" s="9"/>
      <c r="FX1324" s="9"/>
      <c r="FY1324" s="9"/>
      <c r="FZ1324" s="9"/>
      <c r="GA1324" s="9"/>
      <c r="GB1324" s="9"/>
      <c r="GC1324" s="9"/>
      <c r="GD1324" s="9"/>
      <c r="GE1324" s="9"/>
      <c r="GF1324" s="9"/>
      <c r="GG1324" s="9"/>
      <c r="GH1324" s="9"/>
      <c r="GI1324" s="9"/>
      <c r="GJ1324" s="9"/>
      <c r="GK1324" s="9"/>
    </row>
    <row r="1325" spans="7:193" x14ac:dyDescent="0.2">
      <c r="G1325" s="8"/>
      <c r="H1325" s="8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FF1325" s="9"/>
      <c r="FG1325" s="9"/>
      <c r="FH1325" s="9"/>
      <c r="FI1325" s="9"/>
      <c r="FJ1325" s="9"/>
      <c r="FK1325" s="9"/>
      <c r="FL1325" s="9"/>
      <c r="FM1325" s="9"/>
      <c r="FN1325" s="9"/>
      <c r="FO1325" s="9"/>
      <c r="FP1325" s="9"/>
      <c r="FQ1325" s="9"/>
      <c r="FR1325" s="9"/>
      <c r="FS1325" s="9"/>
      <c r="FT1325" s="9"/>
      <c r="FU1325" s="9"/>
      <c r="FV1325" s="9"/>
      <c r="FW1325" s="9"/>
      <c r="FX1325" s="9"/>
      <c r="FY1325" s="9"/>
      <c r="FZ1325" s="9"/>
      <c r="GA1325" s="9"/>
      <c r="GB1325" s="9"/>
      <c r="GC1325" s="9"/>
      <c r="GD1325" s="9"/>
      <c r="GE1325" s="9"/>
      <c r="GF1325" s="9"/>
      <c r="GG1325" s="9"/>
      <c r="GH1325" s="9"/>
      <c r="GI1325" s="9"/>
      <c r="GJ1325" s="9"/>
      <c r="GK1325" s="9"/>
    </row>
    <row r="1326" spans="7:193" x14ac:dyDescent="0.2">
      <c r="G1326" s="8"/>
      <c r="H1326" s="8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FF1326" s="19"/>
      <c r="FG1326" s="19"/>
      <c r="FH1326" s="19"/>
      <c r="FI1326" s="19"/>
      <c r="FJ1326" s="19"/>
      <c r="FK1326" s="19"/>
      <c r="FL1326" s="19"/>
      <c r="FM1326" s="19"/>
      <c r="FN1326" s="19"/>
      <c r="FO1326" s="19"/>
      <c r="FP1326" s="19"/>
      <c r="FQ1326" s="19"/>
      <c r="FR1326" s="19"/>
      <c r="FS1326" s="19"/>
      <c r="FT1326" s="19"/>
      <c r="FU1326" s="19"/>
      <c r="FV1326" s="19"/>
      <c r="FW1326" s="19"/>
      <c r="FX1326" s="19"/>
      <c r="FY1326" s="19"/>
      <c r="FZ1326" s="19"/>
      <c r="GA1326" s="19"/>
      <c r="GB1326" s="19"/>
      <c r="GC1326" s="19"/>
      <c r="GD1326" s="19"/>
      <c r="GE1326" s="19"/>
      <c r="GF1326" s="19"/>
      <c r="GG1326" s="19"/>
      <c r="GH1326" s="19"/>
      <c r="GI1326" s="19"/>
      <c r="GJ1326" s="19"/>
      <c r="GK1326" s="19"/>
    </row>
    <row r="1327" spans="7:193" x14ac:dyDescent="0.2">
      <c r="G1327" s="8"/>
      <c r="H1327" s="8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FF1327" s="20"/>
      <c r="FG1327" s="20"/>
      <c r="FH1327" s="20"/>
      <c r="FI1327" s="20"/>
      <c r="FJ1327" s="20"/>
      <c r="FK1327" s="20"/>
      <c r="FL1327" s="20"/>
      <c r="FM1327" s="20"/>
      <c r="FN1327" s="20"/>
      <c r="FO1327" s="20"/>
      <c r="FP1327" s="20"/>
      <c r="FQ1327" s="20"/>
      <c r="FR1327" s="20"/>
      <c r="FS1327" s="20"/>
      <c r="FT1327" s="20"/>
      <c r="FU1327" s="20"/>
      <c r="FV1327" s="20"/>
      <c r="FW1327" s="20"/>
      <c r="FX1327" s="20"/>
      <c r="FY1327" s="20"/>
      <c r="FZ1327" s="20"/>
      <c r="GA1327" s="20"/>
      <c r="GB1327" s="20"/>
      <c r="GC1327" s="20"/>
      <c r="GD1327" s="20"/>
      <c r="GE1327" s="20"/>
      <c r="GF1327" s="20"/>
      <c r="GG1327" s="20"/>
      <c r="GH1327" s="20"/>
      <c r="GI1327" s="20"/>
      <c r="GJ1327" s="20"/>
      <c r="GK1327" s="20"/>
    </row>
    <row r="1328" spans="7:193" x14ac:dyDescent="0.2">
      <c r="G1328" s="8"/>
      <c r="H1328" s="8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FF1328" s="9"/>
      <c r="FG1328" s="9"/>
      <c r="FH1328" s="9"/>
      <c r="FI1328" s="9"/>
      <c r="FJ1328" s="9"/>
      <c r="FK1328" s="9"/>
      <c r="FL1328" s="9"/>
      <c r="FM1328" s="9"/>
      <c r="FN1328" s="9"/>
      <c r="FO1328" s="9"/>
      <c r="FP1328" s="9"/>
      <c r="FQ1328" s="9"/>
      <c r="FR1328" s="9"/>
      <c r="FS1328" s="9"/>
      <c r="FT1328" s="9"/>
      <c r="FU1328" s="9"/>
      <c r="FV1328" s="9"/>
      <c r="FW1328" s="9"/>
      <c r="FX1328" s="9"/>
      <c r="FY1328" s="9"/>
      <c r="FZ1328" s="9"/>
      <c r="GA1328" s="9"/>
      <c r="GB1328" s="9"/>
      <c r="GC1328" s="9"/>
      <c r="GD1328" s="9"/>
      <c r="GE1328" s="9"/>
      <c r="GF1328" s="9"/>
      <c r="GG1328" s="9"/>
      <c r="GH1328" s="9"/>
      <c r="GI1328" s="9"/>
      <c r="GJ1328" s="9"/>
      <c r="GK1328" s="9"/>
    </row>
    <row r="1329" spans="7:193" x14ac:dyDescent="0.2">
      <c r="G1329" s="8"/>
      <c r="H1329" s="8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FF1329" s="9"/>
      <c r="FG1329" s="9"/>
      <c r="FH1329" s="9"/>
      <c r="FI1329" s="9"/>
      <c r="FJ1329" s="9"/>
      <c r="FK1329" s="9"/>
      <c r="FL1329" s="9"/>
      <c r="FM1329" s="9"/>
      <c r="FN1329" s="9"/>
      <c r="FO1329" s="9"/>
      <c r="FP1329" s="9"/>
      <c r="FQ1329" s="9"/>
      <c r="FR1329" s="9"/>
      <c r="FS1329" s="9"/>
      <c r="FT1329" s="9"/>
      <c r="FU1329" s="9"/>
      <c r="FV1329" s="9"/>
      <c r="FW1329" s="9"/>
      <c r="FX1329" s="9"/>
      <c r="FY1329" s="9"/>
      <c r="FZ1329" s="9"/>
      <c r="GA1329" s="9"/>
      <c r="GB1329" s="9"/>
      <c r="GC1329" s="9"/>
      <c r="GD1329" s="9"/>
      <c r="GE1329" s="9"/>
      <c r="GF1329" s="9"/>
      <c r="GG1329" s="9"/>
      <c r="GH1329" s="9"/>
      <c r="GI1329" s="9"/>
      <c r="GJ1329" s="9"/>
      <c r="GK1329" s="9"/>
    </row>
    <row r="1330" spans="7:193" x14ac:dyDescent="0.2">
      <c r="G1330" s="8"/>
      <c r="H1330" s="8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FF1330" s="19"/>
      <c r="FG1330" s="19"/>
      <c r="FH1330" s="19"/>
      <c r="FI1330" s="19"/>
      <c r="FJ1330" s="19"/>
      <c r="FK1330" s="19"/>
      <c r="FL1330" s="19"/>
      <c r="FM1330" s="19"/>
      <c r="FN1330" s="19"/>
      <c r="FO1330" s="19"/>
      <c r="FP1330" s="19"/>
      <c r="FQ1330" s="19"/>
      <c r="FR1330" s="19"/>
      <c r="FS1330" s="19"/>
      <c r="FT1330" s="19"/>
      <c r="FU1330" s="19"/>
      <c r="FV1330" s="19"/>
      <c r="FW1330" s="19"/>
      <c r="FX1330" s="19"/>
      <c r="FY1330" s="19"/>
      <c r="FZ1330" s="19"/>
      <c r="GA1330" s="19"/>
      <c r="GB1330" s="19"/>
      <c r="GC1330" s="19"/>
      <c r="GD1330" s="19"/>
      <c r="GE1330" s="19"/>
      <c r="GF1330" s="19"/>
      <c r="GG1330" s="19"/>
      <c r="GH1330" s="19"/>
      <c r="GI1330" s="19"/>
      <c r="GJ1330" s="19"/>
      <c r="GK1330" s="19"/>
    </row>
    <row r="1331" spans="7:193" x14ac:dyDescent="0.2">
      <c r="G1331" s="8"/>
      <c r="H1331" s="8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FF1331" s="20"/>
      <c r="FG1331" s="20"/>
      <c r="FH1331" s="20"/>
      <c r="FI1331" s="20"/>
      <c r="FJ1331" s="20"/>
      <c r="FK1331" s="20"/>
      <c r="FL1331" s="20"/>
      <c r="FM1331" s="20"/>
      <c r="FN1331" s="20"/>
      <c r="FO1331" s="20"/>
      <c r="FP1331" s="20"/>
      <c r="FQ1331" s="20"/>
      <c r="FR1331" s="20"/>
      <c r="FS1331" s="20"/>
      <c r="FT1331" s="20"/>
      <c r="FU1331" s="20"/>
      <c r="FV1331" s="20"/>
      <c r="FW1331" s="20"/>
      <c r="FX1331" s="20"/>
      <c r="FY1331" s="20"/>
      <c r="FZ1331" s="20"/>
      <c r="GA1331" s="20"/>
      <c r="GB1331" s="20"/>
      <c r="GC1331" s="20"/>
      <c r="GD1331" s="20"/>
      <c r="GE1331" s="20"/>
      <c r="GF1331" s="20"/>
      <c r="GG1331" s="20"/>
      <c r="GH1331" s="20"/>
      <c r="GI1331" s="20"/>
      <c r="GJ1331" s="20"/>
      <c r="GK1331" s="20"/>
    </row>
    <row r="1332" spans="7:193" x14ac:dyDescent="0.2">
      <c r="G1332" s="8"/>
      <c r="H1332" s="8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FF1332" s="9"/>
      <c r="FG1332" s="9"/>
      <c r="FH1332" s="9"/>
      <c r="FI1332" s="9"/>
      <c r="FJ1332" s="9"/>
      <c r="FK1332" s="9"/>
      <c r="FL1332" s="9"/>
      <c r="FM1332" s="9"/>
      <c r="FN1332" s="9"/>
      <c r="FO1332" s="9"/>
      <c r="FP1332" s="9"/>
      <c r="FQ1332" s="9"/>
      <c r="FR1332" s="9"/>
      <c r="FS1332" s="9"/>
      <c r="FT1332" s="9"/>
      <c r="FU1332" s="9"/>
      <c r="FV1332" s="9"/>
      <c r="FW1332" s="9"/>
      <c r="FX1332" s="9"/>
      <c r="FY1332" s="9"/>
      <c r="FZ1332" s="9"/>
      <c r="GA1332" s="9"/>
      <c r="GB1332" s="9"/>
      <c r="GC1332" s="9"/>
      <c r="GD1332" s="9"/>
      <c r="GE1332" s="9"/>
      <c r="GF1332" s="9"/>
      <c r="GG1332" s="9"/>
      <c r="GH1332" s="9"/>
      <c r="GI1332" s="9"/>
      <c r="GJ1332" s="9"/>
      <c r="GK1332" s="9"/>
    </row>
    <row r="1333" spans="7:193" x14ac:dyDescent="0.2">
      <c r="G1333" s="8"/>
      <c r="H1333" s="8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FF1333" s="9"/>
      <c r="FG1333" s="9"/>
      <c r="FH1333" s="9"/>
      <c r="FI1333" s="9"/>
      <c r="FJ1333" s="9"/>
      <c r="FK1333" s="9"/>
      <c r="FL1333" s="9"/>
      <c r="FM1333" s="9"/>
      <c r="FN1333" s="9"/>
      <c r="FO1333" s="9"/>
      <c r="FP1333" s="9"/>
      <c r="FQ1333" s="9"/>
      <c r="FR1333" s="9"/>
      <c r="FS1333" s="9"/>
      <c r="FT1333" s="9"/>
      <c r="FU1333" s="9"/>
      <c r="FV1333" s="9"/>
      <c r="FW1333" s="9"/>
      <c r="FX1333" s="9"/>
      <c r="FY1333" s="9"/>
      <c r="FZ1333" s="9"/>
      <c r="GA1333" s="9"/>
      <c r="GB1333" s="9"/>
      <c r="GC1333" s="9"/>
      <c r="GD1333" s="9"/>
      <c r="GE1333" s="9"/>
      <c r="GF1333" s="9"/>
      <c r="GG1333" s="9"/>
      <c r="GH1333" s="9"/>
      <c r="GI1333" s="9"/>
      <c r="GJ1333" s="9"/>
      <c r="GK1333" s="9"/>
    </row>
    <row r="1334" spans="7:193" x14ac:dyDescent="0.2">
      <c r="G1334" s="8"/>
      <c r="H1334" s="8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FF1334" s="19"/>
      <c r="FG1334" s="19"/>
      <c r="FH1334" s="19"/>
      <c r="FI1334" s="19"/>
      <c r="FJ1334" s="19"/>
      <c r="FK1334" s="19"/>
      <c r="FL1334" s="19"/>
      <c r="FM1334" s="19"/>
      <c r="FN1334" s="19"/>
      <c r="FO1334" s="19"/>
      <c r="FP1334" s="19"/>
      <c r="FQ1334" s="19"/>
      <c r="FR1334" s="19"/>
      <c r="FS1334" s="19"/>
      <c r="FT1334" s="19"/>
      <c r="FU1334" s="19"/>
      <c r="FV1334" s="19"/>
      <c r="FW1334" s="19"/>
      <c r="FX1334" s="19"/>
      <c r="FY1334" s="19"/>
      <c r="FZ1334" s="19"/>
      <c r="GA1334" s="19"/>
      <c r="GB1334" s="19"/>
      <c r="GC1334" s="19"/>
      <c r="GD1334" s="19"/>
      <c r="GE1334" s="19"/>
      <c r="GF1334" s="19"/>
      <c r="GG1334" s="19"/>
      <c r="GH1334" s="19"/>
      <c r="GI1334" s="19"/>
      <c r="GJ1334" s="19"/>
      <c r="GK1334" s="19"/>
    </row>
    <row r="1335" spans="7:193" x14ac:dyDescent="0.2">
      <c r="G1335" s="8"/>
      <c r="H1335" s="8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FF1335" s="20"/>
      <c r="FG1335" s="20"/>
      <c r="FH1335" s="20"/>
      <c r="FI1335" s="20"/>
      <c r="FJ1335" s="20"/>
      <c r="FK1335" s="20"/>
      <c r="FL1335" s="20"/>
      <c r="FM1335" s="20"/>
      <c r="FN1335" s="20"/>
      <c r="FO1335" s="20"/>
      <c r="FP1335" s="20"/>
      <c r="FQ1335" s="20"/>
      <c r="FR1335" s="20"/>
      <c r="FS1335" s="20"/>
      <c r="FT1335" s="20"/>
      <c r="FU1335" s="20"/>
      <c r="FV1335" s="20"/>
      <c r="FW1335" s="20"/>
      <c r="FX1335" s="20"/>
      <c r="FY1335" s="20"/>
      <c r="FZ1335" s="20"/>
      <c r="GA1335" s="20"/>
      <c r="GB1335" s="20"/>
      <c r="GC1335" s="20"/>
      <c r="GD1335" s="20"/>
      <c r="GE1335" s="20"/>
      <c r="GF1335" s="20"/>
      <c r="GG1335" s="20"/>
      <c r="GH1335" s="20"/>
      <c r="GI1335" s="20"/>
      <c r="GJ1335" s="20"/>
      <c r="GK1335" s="20"/>
    </row>
    <row r="1336" spans="7:193" x14ac:dyDescent="0.2">
      <c r="G1336" s="8"/>
      <c r="H1336" s="8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FF1336" s="9"/>
      <c r="FG1336" s="9"/>
      <c r="FH1336" s="9"/>
      <c r="FI1336" s="9"/>
      <c r="FJ1336" s="9"/>
      <c r="FK1336" s="9"/>
      <c r="FL1336" s="9"/>
      <c r="FM1336" s="9"/>
      <c r="FN1336" s="9"/>
      <c r="FO1336" s="9"/>
      <c r="FP1336" s="9"/>
      <c r="FQ1336" s="9"/>
      <c r="FR1336" s="9"/>
      <c r="FS1336" s="9"/>
      <c r="FT1336" s="9"/>
      <c r="FU1336" s="9"/>
      <c r="FV1336" s="9"/>
      <c r="FW1336" s="9"/>
      <c r="FX1336" s="9"/>
      <c r="FY1336" s="9"/>
      <c r="FZ1336" s="9"/>
      <c r="GA1336" s="9"/>
      <c r="GB1336" s="9"/>
      <c r="GC1336" s="9"/>
      <c r="GD1336" s="9"/>
      <c r="GE1336" s="9"/>
      <c r="GF1336" s="9"/>
      <c r="GG1336" s="9"/>
      <c r="GH1336" s="9"/>
      <c r="GI1336" s="9"/>
      <c r="GJ1336" s="9"/>
      <c r="GK1336" s="9"/>
    </row>
    <row r="1337" spans="7:193" x14ac:dyDescent="0.2">
      <c r="G1337" s="8"/>
      <c r="H1337" s="8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FF1337" s="9"/>
      <c r="FG1337" s="9"/>
      <c r="FH1337" s="9"/>
      <c r="FI1337" s="9"/>
      <c r="FJ1337" s="9"/>
      <c r="FK1337" s="9"/>
      <c r="FL1337" s="9"/>
      <c r="FM1337" s="9"/>
      <c r="FN1337" s="9"/>
      <c r="FO1337" s="9"/>
      <c r="FP1337" s="9"/>
      <c r="FQ1337" s="9"/>
      <c r="FR1337" s="9"/>
      <c r="FS1337" s="9"/>
      <c r="FT1337" s="9"/>
      <c r="FU1337" s="9"/>
      <c r="FV1337" s="9"/>
      <c r="FW1337" s="9"/>
      <c r="FX1337" s="9"/>
      <c r="FY1337" s="9"/>
      <c r="FZ1337" s="9"/>
      <c r="GA1337" s="9"/>
      <c r="GB1337" s="9"/>
      <c r="GC1337" s="9"/>
      <c r="GD1337" s="9"/>
      <c r="GE1337" s="9"/>
      <c r="GF1337" s="9"/>
      <c r="GG1337" s="9"/>
      <c r="GH1337" s="9"/>
      <c r="GI1337" s="9"/>
      <c r="GJ1337" s="9"/>
      <c r="GK1337" s="9"/>
    </row>
    <row r="1338" spans="7:193" x14ac:dyDescent="0.2">
      <c r="G1338" s="8"/>
      <c r="H1338" s="8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FF1338" s="19"/>
      <c r="FG1338" s="19"/>
      <c r="FH1338" s="19"/>
      <c r="FI1338" s="19"/>
      <c r="FJ1338" s="19"/>
      <c r="FK1338" s="19"/>
      <c r="FL1338" s="19"/>
      <c r="FM1338" s="19"/>
      <c r="FN1338" s="19"/>
      <c r="FO1338" s="19"/>
      <c r="FP1338" s="19"/>
      <c r="FQ1338" s="19"/>
      <c r="FR1338" s="19"/>
      <c r="FS1338" s="19"/>
      <c r="FT1338" s="19"/>
      <c r="FU1338" s="19"/>
      <c r="FV1338" s="19"/>
      <c r="FW1338" s="19"/>
      <c r="FX1338" s="19"/>
      <c r="FY1338" s="19"/>
      <c r="FZ1338" s="19"/>
      <c r="GA1338" s="19"/>
      <c r="GB1338" s="19"/>
      <c r="GC1338" s="19"/>
      <c r="GD1338" s="19"/>
      <c r="GE1338" s="19"/>
      <c r="GF1338" s="19"/>
      <c r="GG1338" s="19"/>
      <c r="GH1338" s="19"/>
      <c r="GI1338" s="19"/>
      <c r="GJ1338" s="19"/>
      <c r="GK1338" s="19"/>
    </row>
    <row r="1339" spans="7:193" x14ac:dyDescent="0.2">
      <c r="G1339" s="8"/>
      <c r="H1339" s="8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FF1339" s="20"/>
      <c r="FG1339" s="20"/>
      <c r="FH1339" s="20"/>
      <c r="FI1339" s="20"/>
      <c r="FJ1339" s="20"/>
      <c r="FK1339" s="20"/>
      <c r="FL1339" s="20"/>
      <c r="FM1339" s="20"/>
      <c r="FN1339" s="20"/>
      <c r="FO1339" s="20"/>
      <c r="FP1339" s="20"/>
      <c r="FQ1339" s="20"/>
      <c r="FR1339" s="20"/>
      <c r="FS1339" s="20"/>
      <c r="FT1339" s="20"/>
      <c r="FU1339" s="20"/>
      <c r="FV1339" s="20"/>
      <c r="FW1339" s="20"/>
      <c r="FX1339" s="20"/>
      <c r="FY1339" s="20"/>
      <c r="FZ1339" s="20"/>
      <c r="GA1339" s="20"/>
      <c r="GB1339" s="20"/>
      <c r="GC1339" s="20"/>
      <c r="GD1339" s="20"/>
      <c r="GE1339" s="20"/>
      <c r="GF1339" s="20"/>
      <c r="GG1339" s="20"/>
      <c r="GH1339" s="20"/>
      <c r="GI1339" s="20"/>
      <c r="GJ1339" s="20"/>
      <c r="GK1339" s="20"/>
    </row>
    <row r="1340" spans="7:193" x14ac:dyDescent="0.2">
      <c r="G1340" s="8"/>
      <c r="H1340" s="8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FF1340" s="9"/>
      <c r="FG1340" s="9"/>
      <c r="FH1340" s="9"/>
      <c r="FI1340" s="9"/>
      <c r="FJ1340" s="9"/>
      <c r="FK1340" s="9"/>
      <c r="FL1340" s="9"/>
      <c r="FM1340" s="9"/>
      <c r="FN1340" s="9"/>
      <c r="FO1340" s="9"/>
      <c r="FP1340" s="9"/>
      <c r="FQ1340" s="9"/>
      <c r="FR1340" s="9"/>
      <c r="FS1340" s="9"/>
      <c r="FT1340" s="9"/>
      <c r="FU1340" s="9"/>
      <c r="FV1340" s="9"/>
      <c r="FW1340" s="9"/>
      <c r="FX1340" s="9"/>
      <c r="FY1340" s="9"/>
      <c r="FZ1340" s="9"/>
      <c r="GA1340" s="9"/>
      <c r="GB1340" s="9"/>
      <c r="GC1340" s="9"/>
      <c r="GD1340" s="9"/>
      <c r="GE1340" s="9"/>
      <c r="GF1340" s="9"/>
      <c r="GG1340" s="9"/>
      <c r="GH1340" s="9"/>
      <c r="GI1340" s="9"/>
      <c r="GJ1340" s="9"/>
      <c r="GK1340" s="9"/>
    </row>
    <row r="1341" spans="7:193" x14ac:dyDescent="0.2">
      <c r="G1341" s="8"/>
      <c r="H1341" s="8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FF1341" s="9"/>
      <c r="FG1341" s="9"/>
      <c r="FH1341" s="9"/>
      <c r="FI1341" s="9"/>
      <c r="FJ1341" s="9"/>
      <c r="FK1341" s="9"/>
      <c r="FL1341" s="9"/>
      <c r="FM1341" s="9"/>
      <c r="FN1341" s="9"/>
      <c r="FO1341" s="9"/>
      <c r="FP1341" s="9"/>
      <c r="FQ1341" s="9"/>
      <c r="FR1341" s="9"/>
      <c r="FS1341" s="9"/>
      <c r="FT1341" s="9"/>
      <c r="FU1341" s="9"/>
      <c r="FV1341" s="9"/>
      <c r="FW1341" s="9"/>
      <c r="FX1341" s="9"/>
      <c r="FY1341" s="9"/>
      <c r="FZ1341" s="9"/>
      <c r="GA1341" s="9"/>
      <c r="GB1341" s="9"/>
      <c r="GC1341" s="9"/>
      <c r="GD1341" s="9"/>
      <c r="GE1341" s="9"/>
      <c r="GF1341" s="9"/>
      <c r="GG1341" s="9"/>
      <c r="GH1341" s="9"/>
      <c r="GI1341" s="9"/>
      <c r="GJ1341" s="9"/>
      <c r="GK1341" s="9"/>
    </row>
    <row r="1342" spans="7:193" x14ac:dyDescent="0.2">
      <c r="G1342" s="8"/>
      <c r="H1342" s="8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FF1342" s="19"/>
      <c r="FG1342" s="19"/>
      <c r="FH1342" s="19"/>
      <c r="FI1342" s="19"/>
      <c r="FJ1342" s="19"/>
      <c r="FK1342" s="19"/>
      <c r="FL1342" s="19"/>
      <c r="FM1342" s="19"/>
      <c r="FN1342" s="19"/>
      <c r="FO1342" s="19"/>
      <c r="FP1342" s="19"/>
      <c r="FQ1342" s="19"/>
      <c r="FR1342" s="19"/>
      <c r="FS1342" s="19"/>
      <c r="FT1342" s="19"/>
      <c r="FU1342" s="19"/>
      <c r="FV1342" s="19"/>
      <c r="FW1342" s="19"/>
      <c r="FX1342" s="19"/>
      <c r="FY1342" s="19"/>
      <c r="FZ1342" s="19"/>
      <c r="GA1342" s="19"/>
      <c r="GB1342" s="19"/>
      <c r="GC1342" s="19"/>
      <c r="GD1342" s="19"/>
      <c r="GE1342" s="19"/>
      <c r="GF1342" s="19"/>
      <c r="GG1342" s="19"/>
      <c r="GH1342" s="19"/>
      <c r="GI1342" s="19"/>
      <c r="GJ1342" s="19"/>
      <c r="GK1342" s="19"/>
    </row>
    <row r="1343" spans="7:193" x14ac:dyDescent="0.2">
      <c r="G1343" s="8"/>
      <c r="H1343" s="8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FF1343" s="20"/>
      <c r="FG1343" s="20"/>
      <c r="FH1343" s="20"/>
      <c r="FI1343" s="20"/>
      <c r="FJ1343" s="20"/>
      <c r="FK1343" s="20"/>
      <c r="FL1343" s="20"/>
      <c r="FM1343" s="20"/>
      <c r="FN1343" s="20"/>
      <c r="FO1343" s="20"/>
      <c r="FP1343" s="20"/>
      <c r="FQ1343" s="20"/>
      <c r="FR1343" s="20"/>
      <c r="FS1343" s="20"/>
      <c r="FT1343" s="20"/>
      <c r="FU1343" s="20"/>
      <c r="FV1343" s="20"/>
      <c r="FW1343" s="20"/>
      <c r="FX1343" s="20"/>
      <c r="FY1343" s="20"/>
      <c r="FZ1343" s="20"/>
      <c r="GA1343" s="20"/>
      <c r="GB1343" s="20"/>
      <c r="GC1343" s="20"/>
      <c r="GD1343" s="20"/>
      <c r="GE1343" s="20"/>
      <c r="GF1343" s="20"/>
      <c r="GG1343" s="20"/>
      <c r="GH1343" s="20"/>
      <c r="GI1343" s="20"/>
      <c r="GJ1343" s="20"/>
      <c r="GK1343" s="20"/>
    </row>
    <row r="1344" spans="7:193" x14ac:dyDescent="0.2">
      <c r="G1344" s="8"/>
      <c r="H1344" s="8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FF1344" s="9"/>
      <c r="FG1344" s="9"/>
      <c r="FH1344" s="9"/>
      <c r="FI1344" s="9"/>
      <c r="FJ1344" s="9"/>
      <c r="FK1344" s="9"/>
      <c r="FL1344" s="9"/>
      <c r="FM1344" s="9"/>
      <c r="FN1344" s="9"/>
      <c r="FO1344" s="9"/>
      <c r="FP1344" s="9"/>
      <c r="FQ1344" s="9"/>
      <c r="FR1344" s="9"/>
      <c r="FS1344" s="9"/>
      <c r="FT1344" s="9"/>
      <c r="FU1344" s="9"/>
      <c r="FV1344" s="9"/>
      <c r="FW1344" s="9"/>
      <c r="FX1344" s="9"/>
      <c r="FY1344" s="9"/>
      <c r="FZ1344" s="9"/>
      <c r="GA1344" s="9"/>
      <c r="GB1344" s="9"/>
      <c r="GC1344" s="9"/>
      <c r="GD1344" s="9"/>
      <c r="GE1344" s="9"/>
      <c r="GF1344" s="9"/>
      <c r="GG1344" s="9"/>
      <c r="GH1344" s="9"/>
      <c r="GI1344" s="9"/>
      <c r="GJ1344" s="9"/>
      <c r="GK1344" s="9"/>
    </row>
    <row r="1345" spans="7:193" x14ac:dyDescent="0.2">
      <c r="G1345" s="8"/>
      <c r="H1345" s="8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FF1345" s="9"/>
      <c r="FG1345" s="9"/>
      <c r="FH1345" s="9"/>
      <c r="FI1345" s="9"/>
      <c r="FJ1345" s="9"/>
      <c r="FK1345" s="9"/>
      <c r="FL1345" s="9"/>
      <c r="FM1345" s="9"/>
      <c r="FN1345" s="9"/>
      <c r="FO1345" s="9"/>
      <c r="FP1345" s="9"/>
      <c r="FQ1345" s="9"/>
      <c r="FR1345" s="9"/>
      <c r="FS1345" s="9"/>
      <c r="FT1345" s="9"/>
      <c r="FU1345" s="9"/>
      <c r="FV1345" s="9"/>
      <c r="FW1345" s="9"/>
      <c r="FX1345" s="9"/>
      <c r="FY1345" s="9"/>
      <c r="FZ1345" s="9"/>
      <c r="GA1345" s="9"/>
      <c r="GB1345" s="9"/>
      <c r="GC1345" s="9"/>
      <c r="GD1345" s="9"/>
      <c r="GE1345" s="9"/>
      <c r="GF1345" s="9"/>
      <c r="GG1345" s="9"/>
      <c r="GH1345" s="9"/>
      <c r="GI1345" s="9"/>
      <c r="GJ1345" s="9"/>
      <c r="GK1345" s="9"/>
    </row>
    <row r="1346" spans="7:193" x14ac:dyDescent="0.2">
      <c r="G1346" s="8"/>
      <c r="H1346" s="8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FF1346" s="19"/>
      <c r="FG1346" s="19"/>
      <c r="FH1346" s="19"/>
      <c r="FI1346" s="19"/>
      <c r="FJ1346" s="19"/>
      <c r="FK1346" s="19"/>
      <c r="FL1346" s="19"/>
      <c r="FM1346" s="19"/>
      <c r="FN1346" s="19"/>
      <c r="FO1346" s="19"/>
      <c r="FP1346" s="19"/>
      <c r="FQ1346" s="19"/>
      <c r="FR1346" s="19"/>
      <c r="FS1346" s="19"/>
      <c r="FT1346" s="19"/>
      <c r="FU1346" s="19"/>
      <c r="FV1346" s="19"/>
      <c r="FW1346" s="19"/>
      <c r="FX1346" s="19"/>
      <c r="FY1346" s="19"/>
      <c r="FZ1346" s="19"/>
      <c r="GA1346" s="19"/>
      <c r="GB1346" s="19"/>
      <c r="GC1346" s="19"/>
      <c r="GD1346" s="19"/>
      <c r="GE1346" s="19"/>
      <c r="GF1346" s="19"/>
      <c r="GG1346" s="19"/>
      <c r="GH1346" s="19"/>
      <c r="GI1346" s="19"/>
      <c r="GJ1346" s="19"/>
      <c r="GK1346" s="19"/>
    </row>
    <row r="1347" spans="7:193" x14ac:dyDescent="0.2">
      <c r="G1347" s="8"/>
      <c r="H1347" s="8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FF1347" s="20"/>
      <c r="FG1347" s="20"/>
      <c r="FH1347" s="20"/>
      <c r="FI1347" s="20"/>
      <c r="FJ1347" s="20"/>
      <c r="FK1347" s="20"/>
      <c r="FL1347" s="20"/>
      <c r="FM1347" s="20"/>
      <c r="FN1347" s="20"/>
      <c r="FO1347" s="20"/>
      <c r="FP1347" s="20"/>
      <c r="FQ1347" s="20"/>
      <c r="FR1347" s="20"/>
      <c r="FS1347" s="20"/>
      <c r="FT1347" s="20"/>
      <c r="FU1347" s="20"/>
      <c r="FV1347" s="20"/>
      <c r="FW1347" s="20"/>
      <c r="FX1347" s="20"/>
      <c r="FY1347" s="20"/>
      <c r="FZ1347" s="20"/>
      <c r="GA1347" s="20"/>
      <c r="GB1347" s="20"/>
      <c r="GC1347" s="20"/>
      <c r="GD1347" s="20"/>
      <c r="GE1347" s="20"/>
      <c r="GF1347" s="20"/>
      <c r="GG1347" s="20"/>
      <c r="GH1347" s="20"/>
      <c r="GI1347" s="20"/>
      <c r="GJ1347" s="20"/>
      <c r="GK1347" s="20"/>
    </row>
    <row r="1348" spans="7:193" x14ac:dyDescent="0.2">
      <c r="G1348" s="8"/>
      <c r="H1348" s="8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FF1348" s="9"/>
      <c r="FG1348" s="9"/>
      <c r="FH1348" s="9"/>
      <c r="FI1348" s="9"/>
      <c r="FJ1348" s="9"/>
      <c r="FK1348" s="9"/>
      <c r="FL1348" s="9"/>
      <c r="FM1348" s="9"/>
      <c r="FN1348" s="9"/>
      <c r="FO1348" s="9"/>
      <c r="FP1348" s="9"/>
      <c r="FQ1348" s="9"/>
      <c r="FR1348" s="9"/>
      <c r="FS1348" s="9"/>
      <c r="FT1348" s="9"/>
      <c r="FU1348" s="9"/>
      <c r="FV1348" s="9"/>
      <c r="FW1348" s="9"/>
      <c r="FX1348" s="9"/>
      <c r="FY1348" s="9"/>
      <c r="FZ1348" s="9"/>
      <c r="GA1348" s="9"/>
      <c r="GB1348" s="9"/>
      <c r="GC1348" s="9"/>
      <c r="GD1348" s="9"/>
      <c r="GE1348" s="9"/>
      <c r="GF1348" s="9"/>
      <c r="GG1348" s="9"/>
      <c r="GH1348" s="9"/>
      <c r="GI1348" s="9"/>
      <c r="GJ1348" s="9"/>
      <c r="GK1348" s="9"/>
    </row>
    <row r="1349" spans="7:193" x14ac:dyDescent="0.2">
      <c r="G1349" s="8"/>
      <c r="H1349" s="8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FF1349" s="9"/>
      <c r="FG1349" s="9"/>
      <c r="FH1349" s="9"/>
      <c r="FI1349" s="9"/>
      <c r="FJ1349" s="9"/>
      <c r="FK1349" s="9"/>
      <c r="FL1349" s="9"/>
      <c r="FM1349" s="9"/>
      <c r="FN1349" s="9"/>
      <c r="FO1349" s="9"/>
      <c r="FP1349" s="9"/>
      <c r="FQ1349" s="9"/>
      <c r="FR1349" s="9"/>
      <c r="FS1349" s="9"/>
      <c r="FT1349" s="9"/>
      <c r="FU1349" s="9"/>
      <c r="FV1349" s="9"/>
      <c r="FW1349" s="9"/>
      <c r="FX1349" s="9"/>
      <c r="FY1349" s="9"/>
      <c r="FZ1349" s="9"/>
      <c r="GA1349" s="9"/>
      <c r="GB1349" s="9"/>
      <c r="GC1349" s="9"/>
      <c r="GD1349" s="9"/>
      <c r="GE1349" s="9"/>
      <c r="GF1349" s="9"/>
      <c r="GG1349" s="9"/>
      <c r="GH1349" s="9"/>
      <c r="GI1349" s="9"/>
      <c r="GJ1349" s="9"/>
      <c r="GK1349" s="9"/>
    </row>
    <row r="1350" spans="7:193" x14ac:dyDescent="0.2">
      <c r="G1350" s="8"/>
      <c r="H1350" s="8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FF1350" s="19"/>
      <c r="FG1350" s="19"/>
      <c r="FH1350" s="19"/>
      <c r="FI1350" s="19"/>
      <c r="FJ1350" s="19"/>
      <c r="FK1350" s="19"/>
      <c r="FL1350" s="19"/>
      <c r="FM1350" s="19"/>
      <c r="FN1350" s="19"/>
      <c r="FO1350" s="19"/>
      <c r="FP1350" s="19"/>
      <c r="FQ1350" s="19"/>
      <c r="FR1350" s="19"/>
      <c r="FS1350" s="19"/>
      <c r="FT1350" s="19"/>
      <c r="FU1350" s="19"/>
      <c r="FV1350" s="19"/>
      <c r="FW1350" s="19"/>
      <c r="FX1350" s="19"/>
      <c r="FY1350" s="19"/>
      <c r="FZ1350" s="19"/>
      <c r="GA1350" s="19"/>
      <c r="GB1350" s="19"/>
      <c r="GC1350" s="19"/>
      <c r="GD1350" s="19"/>
      <c r="GE1350" s="19"/>
      <c r="GF1350" s="19"/>
      <c r="GG1350" s="19"/>
      <c r="GH1350" s="19"/>
      <c r="GI1350" s="19"/>
      <c r="GJ1350" s="19"/>
      <c r="GK1350" s="19"/>
    </row>
    <row r="1351" spans="7:193" x14ac:dyDescent="0.2">
      <c r="G1351" s="8"/>
      <c r="H1351" s="8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FF1351" s="20"/>
      <c r="FG1351" s="20"/>
      <c r="FH1351" s="20"/>
      <c r="FI1351" s="20"/>
      <c r="FJ1351" s="20"/>
      <c r="FK1351" s="20"/>
      <c r="FL1351" s="20"/>
      <c r="FM1351" s="20"/>
      <c r="FN1351" s="20"/>
      <c r="FO1351" s="20"/>
      <c r="FP1351" s="20"/>
      <c r="FQ1351" s="20"/>
      <c r="FR1351" s="20"/>
      <c r="FS1351" s="20"/>
      <c r="FT1351" s="20"/>
      <c r="FU1351" s="20"/>
      <c r="FV1351" s="20"/>
      <c r="FW1351" s="20"/>
      <c r="FX1351" s="20"/>
      <c r="FY1351" s="20"/>
      <c r="FZ1351" s="20"/>
      <c r="GA1351" s="20"/>
      <c r="GB1351" s="20"/>
      <c r="GC1351" s="20"/>
      <c r="GD1351" s="20"/>
      <c r="GE1351" s="20"/>
      <c r="GF1351" s="20"/>
      <c r="GG1351" s="20"/>
      <c r="GH1351" s="20"/>
      <c r="GI1351" s="20"/>
      <c r="GJ1351" s="20"/>
      <c r="GK1351" s="20"/>
    </row>
    <row r="1352" spans="7:193" x14ac:dyDescent="0.2">
      <c r="G1352" s="8"/>
      <c r="H1352" s="8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FF1352" s="9"/>
      <c r="FG1352" s="9"/>
      <c r="FH1352" s="9"/>
      <c r="FI1352" s="9"/>
      <c r="FJ1352" s="9"/>
      <c r="FK1352" s="9"/>
      <c r="FL1352" s="9"/>
      <c r="FM1352" s="9"/>
      <c r="FN1352" s="9"/>
      <c r="FO1352" s="9"/>
      <c r="FP1352" s="9"/>
      <c r="FQ1352" s="9"/>
      <c r="FR1352" s="9"/>
      <c r="FS1352" s="9"/>
      <c r="FT1352" s="9"/>
      <c r="FU1352" s="9"/>
      <c r="FV1352" s="9"/>
      <c r="FW1352" s="9"/>
      <c r="FX1352" s="9"/>
      <c r="FY1352" s="9"/>
      <c r="FZ1352" s="9"/>
      <c r="GA1352" s="9"/>
      <c r="GB1352" s="9"/>
      <c r="GC1352" s="9"/>
      <c r="GD1352" s="9"/>
      <c r="GE1352" s="9"/>
      <c r="GF1352" s="9"/>
      <c r="GG1352" s="9"/>
      <c r="GH1352" s="9"/>
      <c r="GI1352" s="9"/>
      <c r="GJ1352" s="9"/>
      <c r="GK1352" s="9"/>
    </row>
    <row r="1353" spans="7:193" x14ac:dyDescent="0.2">
      <c r="G1353" s="8"/>
      <c r="H1353" s="8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FF1353" s="9"/>
      <c r="FG1353" s="9"/>
      <c r="FH1353" s="9"/>
      <c r="FI1353" s="9"/>
      <c r="FJ1353" s="9"/>
      <c r="FK1353" s="9"/>
      <c r="FL1353" s="9"/>
      <c r="FM1353" s="9"/>
      <c r="FN1353" s="9"/>
      <c r="FO1353" s="9"/>
      <c r="FP1353" s="9"/>
      <c r="FQ1353" s="9"/>
      <c r="FR1353" s="9"/>
      <c r="FS1353" s="9"/>
      <c r="FT1353" s="9"/>
      <c r="FU1353" s="9"/>
      <c r="FV1353" s="9"/>
      <c r="FW1353" s="9"/>
      <c r="FX1353" s="9"/>
      <c r="FY1353" s="9"/>
      <c r="FZ1353" s="9"/>
      <c r="GA1353" s="9"/>
      <c r="GB1353" s="9"/>
      <c r="GC1353" s="9"/>
      <c r="GD1353" s="9"/>
      <c r="GE1353" s="9"/>
      <c r="GF1353" s="9"/>
      <c r="GG1353" s="9"/>
      <c r="GH1353" s="9"/>
      <c r="GI1353" s="9"/>
      <c r="GJ1353" s="9"/>
      <c r="GK1353" s="9"/>
    </row>
    <row r="1354" spans="7:193" x14ac:dyDescent="0.2">
      <c r="G1354" s="8"/>
      <c r="H1354" s="8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FF1354" s="19"/>
      <c r="FG1354" s="19"/>
      <c r="FH1354" s="19"/>
      <c r="FI1354" s="19"/>
      <c r="FJ1354" s="19"/>
      <c r="FK1354" s="19"/>
      <c r="FL1354" s="19"/>
      <c r="FM1354" s="19"/>
      <c r="FN1354" s="19"/>
      <c r="FO1354" s="19"/>
      <c r="FP1354" s="19"/>
      <c r="FQ1354" s="19"/>
      <c r="FR1354" s="19"/>
      <c r="FS1354" s="19"/>
      <c r="FT1354" s="19"/>
      <c r="FU1354" s="19"/>
      <c r="FV1354" s="19"/>
      <c r="FW1354" s="19"/>
      <c r="FX1354" s="19"/>
      <c r="FY1354" s="19"/>
      <c r="FZ1354" s="19"/>
      <c r="GA1354" s="19"/>
      <c r="GB1354" s="19"/>
      <c r="GC1354" s="19"/>
      <c r="GD1354" s="19"/>
      <c r="GE1354" s="19"/>
      <c r="GF1354" s="19"/>
      <c r="GG1354" s="19"/>
      <c r="GH1354" s="19"/>
      <c r="GI1354" s="19"/>
      <c r="GJ1354" s="19"/>
      <c r="GK1354" s="19"/>
    </row>
    <row r="1355" spans="7:193" x14ac:dyDescent="0.2">
      <c r="G1355" s="8"/>
      <c r="H1355" s="8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FF1355" s="20"/>
      <c r="FG1355" s="20"/>
      <c r="FH1355" s="20"/>
      <c r="FI1355" s="20"/>
      <c r="FJ1355" s="20"/>
      <c r="FK1355" s="20"/>
      <c r="FL1355" s="20"/>
      <c r="FM1355" s="20"/>
      <c r="FN1355" s="20"/>
      <c r="FO1355" s="20"/>
      <c r="FP1355" s="20"/>
      <c r="FQ1355" s="20"/>
      <c r="FR1355" s="20"/>
      <c r="FS1355" s="20"/>
      <c r="FT1355" s="20"/>
      <c r="FU1355" s="20"/>
      <c r="FV1355" s="20"/>
      <c r="FW1355" s="20"/>
      <c r="FX1355" s="20"/>
      <c r="FY1355" s="20"/>
      <c r="FZ1355" s="20"/>
      <c r="GA1355" s="20"/>
      <c r="GB1355" s="20"/>
      <c r="GC1355" s="20"/>
      <c r="GD1355" s="20"/>
      <c r="GE1355" s="20"/>
      <c r="GF1355" s="20"/>
      <c r="GG1355" s="20"/>
      <c r="GH1355" s="20"/>
      <c r="GI1355" s="20"/>
      <c r="GJ1355" s="20"/>
      <c r="GK1355" s="20"/>
    </row>
    <row r="1356" spans="7:193" x14ac:dyDescent="0.2">
      <c r="G1356" s="8"/>
      <c r="H1356" s="8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FF1356" s="9"/>
      <c r="FG1356" s="9"/>
      <c r="FH1356" s="9"/>
      <c r="FI1356" s="9"/>
      <c r="FJ1356" s="9"/>
      <c r="FK1356" s="9"/>
      <c r="FL1356" s="9"/>
      <c r="FM1356" s="9"/>
      <c r="FN1356" s="9"/>
      <c r="FO1356" s="9"/>
      <c r="FP1356" s="9"/>
      <c r="FQ1356" s="9"/>
      <c r="FR1356" s="9"/>
      <c r="FS1356" s="9"/>
      <c r="FT1356" s="9"/>
      <c r="FU1356" s="9"/>
      <c r="FV1356" s="9"/>
      <c r="FW1356" s="9"/>
      <c r="FX1356" s="9"/>
      <c r="FY1356" s="9"/>
      <c r="FZ1356" s="9"/>
      <c r="GA1356" s="9"/>
      <c r="GB1356" s="9"/>
      <c r="GC1356" s="9"/>
      <c r="GD1356" s="9"/>
      <c r="GE1356" s="9"/>
      <c r="GF1356" s="9"/>
      <c r="GG1356" s="9"/>
      <c r="GH1356" s="9"/>
      <c r="GI1356" s="9"/>
      <c r="GJ1356" s="9"/>
      <c r="GK1356" s="9"/>
    </row>
    <row r="1357" spans="7:193" x14ac:dyDescent="0.2">
      <c r="G1357" s="8"/>
      <c r="H1357" s="8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FF1357" s="9"/>
      <c r="FG1357" s="9"/>
      <c r="FH1357" s="9"/>
      <c r="FI1357" s="9"/>
      <c r="FJ1357" s="9"/>
      <c r="FK1357" s="9"/>
      <c r="FL1357" s="9"/>
      <c r="FM1357" s="9"/>
      <c r="FN1357" s="9"/>
      <c r="FO1357" s="9"/>
      <c r="FP1357" s="9"/>
      <c r="FQ1357" s="9"/>
      <c r="FR1357" s="9"/>
      <c r="FS1357" s="9"/>
      <c r="FT1357" s="9"/>
      <c r="FU1357" s="9"/>
      <c r="FV1357" s="9"/>
      <c r="FW1357" s="9"/>
      <c r="FX1357" s="9"/>
      <c r="FY1357" s="9"/>
      <c r="FZ1357" s="9"/>
      <c r="GA1357" s="9"/>
      <c r="GB1357" s="9"/>
      <c r="GC1357" s="9"/>
      <c r="GD1357" s="9"/>
      <c r="GE1357" s="9"/>
      <c r="GF1357" s="9"/>
      <c r="GG1357" s="9"/>
      <c r="GH1357" s="9"/>
      <c r="GI1357" s="9"/>
      <c r="GJ1357" s="9"/>
      <c r="GK1357" s="9"/>
    </row>
    <row r="1358" spans="7:193" x14ac:dyDescent="0.2">
      <c r="G1358" s="8"/>
      <c r="H1358" s="8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FF1358" s="19"/>
      <c r="FG1358" s="19"/>
      <c r="FH1358" s="19"/>
      <c r="FI1358" s="19"/>
      <c r="FJ1358" s="19"/>
      <c r="FK1358" s="19"/>
      <c r="FL1358" s="19"/>
      <c r="FM1358" s="19"/>
      <c r="FN1358" s="19"/>
      <c r="FO1358" s="19"/>
      <c r="FP1358" s="19"/>
      <c r="FQ1358" s="19"/>
      <c r="FR1358" s="19"/>
      <c r="FS1358" s="19"/>
      <c r="FT1358" s="19"/>
      <c r="FU1358" s="19"/>
      <c r="FV1358" s="19"/>
      <c r="FW1358" s="19"/>
      <c r="FX1358" s="19"/>
      <c r="FY1358" s="19"/>
      <c r="FZ1358" s="19"/>
      <c r="GA1358" s="19"/>
      <c r="GB1358" s="19"/>
      <c r="GC1358" s="19"/>
      <c r="GD1358" s="19"/>
      <c r="GE1358" s="19"/>
      <c r="GF1358" s="19"/>
      <c r="GG1358" s="19"/>
      <c r="GH1358" s="19"/>
      <c r="GI1358" s="19"/>
      <c r="GJ1358" s="19"/>
      <c r="GK1358" s="19"/>
    </row>
    <row r="1359" spans="7:193" x14ac:dyDescent="0.2">
      <c r="G1359" s="8"/>
      <c r="H1359" s="8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FF1359" s="20"/>
      <c r="FG1359" s="20"/>
      <c r="FH1359" s="20"/>
      <c r="FI1359" s="20"/>
      <c r="FJ1359" s="20"/>
      <c r="FK1359" s="20"/>
      <c r="FL1359" s="20"/>
      <c r="FM1359" s="20"/>
      <c r="FN1359" s="20"/>
      <c r="FO1359" s="20"/>
      <c r="FP1359" s="20"/>
      <c r="FQ1359" s="20"/>
      <c r="FR1359" s="20"/>
      <c r="FS1359" s="20"/>
      <c r="FT1359" s="20"/>
      <c r="FU1359" s="20"/>
      <c r="FV1359" s="20"/>
      <c r="FW1359" s="20"/>
      <c r="FX1359" s="20"/>
      <c r="FY1359" s="20"/>
      <c r="FZ1359" s="20"/>
      <c r="GA1359" s="20"/>
      <c r="GB1359" s="20"/>
      <c r="GC1359" s="20"/>
      <c r="GD1359" s="20"/>
      <c r="GE1359" s="20"/>
      <c r="GF1359" s="20"/>
      <c r="GG1359" s="20"/>
      <c r="GH1359" s="20"/>
      <c r="GI1359" s="20"/>
      <c r="GJ1359" s="20"/>
      <c r="GK1359" s="20"/>
    </row>
    <row r="1360" spans="7:193" x14ac:dyDescent="0.2">
      <c r="G1360" s="8"/>
      <c r="H1360" s="8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FF1360" s="9"/>
      <c r="FG1360" s="9"/>
      <c r="FH1360" s="9"/>
      <c r="FI1360" s="9"/>
      <c r="FJ1360" s="9"/>
      <c r="FK1360" s="9"/>
      <c r="FL1360" s="9"/>
      <c r="FM1360" s="9"/>
      <c r="FN1360" s="9"/>
      <c r="FO1360" s="9"/>
      <c r="FP1360" s="9"/>
      <c r="FQ1360" s="9"/>
      <c r="FR1360" s="9"/>
      <c r="FS1360" s="9"/>
      <c r="FT1360" s="9"/>
      <c r="FU1360" s="9"/>
      <c r="FV1360" s="9"/>
      <c r="FW1360" s="9"/>
      <c r="FX1360" s="9"/>
      <c r="FY1360" s="9"/>
      <c r="FZ1360" s="9"/>
      <c r="GA1360" s="9"/>
      <c r="GB1360" s="9"/>
      <c r="GC1360" s="9"/>
      <c r="GD1360" s="9"/>
      <c r="GE1360" s="9"/>
      <c r="GF1360" s="9"/>
      <c r="GG1360" s="9"/>
      <c r="GH1360" s="9"/>
      <c r="GI1360" s="9"/>
      <c r="GJ1360" s="9"/>
      <c r="GK1360" s="9"/>
    </row>
    <row r="1361" spans="7:193" x14ac:dyDescent="0.2">
      <c r="G1361" s="8"/>
      <c r="H1361" s="8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FF1361" s="9"/>
      <c r="FG1361" s="9"/>
      <c r="FH1361" s="9"/>
      <c r="FI1361" s="9"/>
      <c r="FJ1361" s="9"/>
      <c r="FK1361" s="9"/>
      <c r="FL1361" s="9"/>
      <c r="FM1361" s="9"/>
      <c r="FN1361" s="9"/>
      <c r="FO1361" s="9"/>
      <c r="FP1361" s="9"/>
      <c r="FQ1361" s="9"/>
      <c r="FR1361" s="9"/>
      <c r="FS1361" s="9"/>
      <c r="FT1361" s="9"/>
      <c r="FU1361" s="9"/>
      <c r="FV1361" s="9"/>
      <c r="FW1361" s="9"/>
      <c r="FX1361" s="9"/>
      <c r="FY1361" s="9"/>
      <c r="FZ1361" s="9"/>
      <c r="GA1361" s="9"/>
      <c r="GB1361" s="9"/>
      <c r="GC1361" s="9"/>
      <c r="GD1361" s="9"/>
      <c r="GE1361" s="9"/>
      <c r="GF1361" s="9"/>
      <c r="GG1361" s="9"/>
      <c r="GH1361" s="9"/>
      <c r="GI1361" s="9"/>
      <c r="GJ1361" s="9"/>
      <c r="GK1361" s="9"/>
    </row>
    <row r="1362" spans="7:193" x14ac:dyDescent="0.2">
      <c r="G1362" s="8"/>
      <c r="H1362" s="8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FF1362" s="19"/>
      <c r="FG1362" s="19"/>
      <c r="FH1362" s="19"/>
      <c r="FI1362" s="19"/>
      <c r="FJ1362" s="19"/>
      <c r="FK1362" s="19"/>
      <c r="FL1362" s="19"/>
      <c r="FM1362" s="19"/>
      <c r="FN1362" s="19"/>
      <c r="FO1362" s="19"/>
      <c r="FP1362" s="19"/>
      <c r="FQ1362" s="19"/>
      <c r="FR1362" s="19"/>
      <c r="FS1362" s="19"/>
      <c r="FT1362" s="19"/>
      <c r="FU1362" s="19"/>
      <c r="FV1362" s="19"/>
      <c r="FW1362" s="19"/>
      <c r="FX1362" s="19"/>
      <c r="FY1362" s="19"/>
      <c r="FZ1362" s="19"/>
      <c r="GA1362" s="19"/>
      <c r="GB1362" s="19"/>
      <c r="GC1362" s="19"/>
      <c r="GD1362" s="19"/>
      <c r="GE1362" s="19"/>
      <c r="GF1362" s="19"/>
      <c r="GG1362" s="19"/>
      <c r="GH1362" s="19"/>
      <c r="GI1362" s="19"/>
      <c r="GJ1362" s="19"/>
      <c r="GK1362" s="19"/>
    </row>
    <row r="1363" spans="7:193" x14ac:dyDescent="0.2">
      <c r="G1363" s="8"/>
      <c r="H1363" s="8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FF1363" s="20"/>
      <c r="FG1363" s="20"/>
      <c r="FH1363" s="20"/>
      <c r="FI1363" s="20"/>
      <c r="FJ1363" s="20"/>
      <c r="FK1363" s="20"/>
      <c r="FL1363" s="20"/>
      <c r="FM1363" s="20"/>
      <c r="FN1363" s="20"/>
      <c r="FO1363" s="20"/>
      <c r="FP1363" s="20"/>
      <c r="FQ1363" s="20"/>
      <c r="FR1363" s="20"/>
      <c r="FS1363" s="20"/>
      <c r="FT1363" s="20"/>
      <c r="FU1363" s="20"/>
      <c r="FV1363" s="20"/>
      <c r="FW1363" s="20"/>
      <c r="FX1363" s="20"/>
      <c r="FY1363" s="20"/>
      <c r="FZ1363" s="20"/>
      <c r="GA1363" s="20"/>
      <c r="GB1363" s="20"/>
      <c r="GC1363" s="20"/>
      <c r="GD1363" s="20"/>
      <c r="GE1363" s="20"/>
      <c r="GF1363" s="20"/>
      <c r="GG1363" s="20"/>
      <c r="GH1363" s="20"/>
      <c r="GI1363" s="20"/>
      <c r="GJ1363" s="20"/>
      <c r="GK1363" s="20"/>
    </row>
    <row r="1364" spans="7:193" x14ac:dyDescent="0.2">
      <c r="G1364" s="8"/>
      <c r="H1364" s="8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FF1364" s="9"/>
      <c r="FG1364" s="9"/>
      <c r="FH1364" s="9"/>
      <c r="FI1364" s="9"/>
      <c r="FJ1364" s="9"/>
      <c r="FK1364" s="9"/>
      <c r="FL1364" s="9"/>
      <c r="FM1364" s="9"/>
      <c r="FN1364" s="9"/>
      <c r="FO1364" s="9"/>
      <c r="FP1364" s="9"/>
      <c r="FQ1364" s="9"/>
      <c r="FR1364" s="9"/>
      <c r="FS1364" s="9"/>
      <c r="FT1364" s="9"/>
      <c r="FU1364" s="9"/>
      <c r="FV1364" s="9"/>
      <c r="FW1364" s="9"/>
      <c r="FX1364" s="9"/>
      <c r="FY1364" s="9"/>
      <c r="FZ1364" s="9"/>
      <c r="GA1364" s="9"/>
      <c r="GB1364" s="9"/>
      <c r="GC1364" s="9"/>
      <c r="GD1364" s="9"/>
      <c r="GE1364" s="9"/>
      <c r="GF1364" s="9"/>
      <c r="GG1364" s="9"/>
      <c r="GH1364" s="9"/>
      <c r="GI1364" s="9"/>
      <c r="GJ1364" s="9"/>
      <c r="GK1364" s="9"/>
    </row>
    <row r="1365" spans="7:193" x14ac:dyDescent="0.2">
      <c r="G1365" s="8"/>
      <c r="H1365" s="8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FF1365" s="9"/>
      <c r="FG1365" s="9"/>
      <c r="FH1365" s="9"/>
      <c r="FI1365" s="9"/>
      <c r="FJ1365" s="9"/>
      <c r="FK1365" s="9"/>
      <c r="FL1365" s="9"/>
      <c r="FM1365" s="9"/>
      <c r="FN1365" s="9"/>
      <c r="FO1365" s="9"/>
      <c r="FP1365" s="9"/>
      <c r="FQ1365" s="9"/>
      <c r="FR1365" s="9"/>
      <c r="FS1365" s="9"/>
      <c r="FT1365" s="9"/>
      <c r="FU1365" s="9"/>
      <c r="FV1365" s="9"/>
      <c r="FW1365" s="9"/>
      <c r="FX1365" s="9"/>
      <c r="FY1365" s="9"/>
      <c r="FZ1365" s="9"/>
      <c r="GA1365" s="9"/>
      <c r="GB1365" s="9"/>
      <c r="GC1365" s="9"/>
      <c r="GD1365" s="9"/>
      <c r="GE1365" s="9"/>
      <c r="GF1365" s="9"/>
      <c r="GG1365" s="9"/>
      <c r="GH1365" s="9"/>
      <c r="GI1365" s="9"/>
      <c r="GJ1365" s="9"/>
      <c r="GK1365" s="9"/>
    </row>
    <row r="1366" spans="7:193" x14ac:dyDescent="0.2">
      <c r="G1366" s="8"/>
      <c r="H1366" s="8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FF1366" s="19"/>
      <c r="FG1366" s="19"/>
      <c r="FH1366" s="19"/>
      <c r="FI1366" s="19"/>
      <c r="FJ1366" s="19"/>
      <c r="FK1366" s="19"/>
      <c r="FL1366" s="19"/>
      <c r="FM1366" s="19"/>
      <c r="FN1366" s="19"/>
      <c r="FO1366" s="19"/>
      <c r="FP1366" s="19"/>
      <c r="FQ1366" s="19"/>
      <c r="FR1366" s="19"/>
      <c r="FS1366" s="19"/>
      <c r="FT1366" s="19"/>
      <c r="FU1366" s="19"/>
      <c r="FV1366" s="19"/>
      <c r="FW1366" s="19"/>
      <c r="FX1366" s="19"/>
      <c r="FY1366" s="19"/>
      <c r="FZ1366" s="19"/>
      <c r="GA1366" s="19"/>
      <c r="GB1366" s="19"/>
      <c r="GC1366" s="19"/>
      <c r="GD1366" s="19"/>
      <c r="GE1366" s="19"/>
      <c r="GF1366" s="19"/>
      <c r="GG1366" s="19"/>
      <c r="GH1366" s="19"/>
      <c r="GI1366" s="19"/>
      <c r="GJ1366" s="19"/>
      <c r="GK1366" s="19"/>
    </row>
    <row r="1367" spans="7:193" x14ac:dyDescent="0.2">
      <c r="G1367" s="8"/>
      <c r="H1367" s="8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FF1367" s="20"/>
      <c r="FG1367" s="20"/>
      <c r="FH1367" s="20"/>
      <c r="FI1367" s="20"/>
      <c r="FJ1367" s="20"/>
      <c r="FK1367" s="20"/>
      <c r="FL1367" s="20"/>
      <c r="FM1367" s="20"/>
      <c r="FN1367" s="20"/>
      <c r="FO1367" s="20"/>
      <c r="FP1367" s="20"/>
      <c r="FQ1367" s="20"/>
      <c r="FR1367" s="20"/>
      <c r="FS1367" s="20"/>
      <c r="FT1367" s="20"/>
      <c r="FU1367" s="20"/>
      <c r="FV1367" s="20"/>
      <c r="FW1367" s="20"/>
      <c r="FX1367" s="20"/>
      <c r="FY1367" s="20"/>
      <c r="FZ1367" s="20"/>
      <c r="GA1367" s="20"/>
      <c r="GB1367" s="20"/>
      <c r="GC1367" s="20"/>
      <c r="GD1367" s="20"/>
      <c r="GE1367" s="20"/>
      <c r="GF1367" s="20"/>
      <c r="GG1367" s="20"/>
      <c r="GH1367" s="20"/>
      <c r="GI1367" s="20"/>
      <c r="GJ1367" s="20"/>
      <c r="GK1367" s="20"/>
    </row>
    <row r="1368" spans="7:193" x14ac:dyDescent="0.2">
      <c r="G1368" s="8"/>
      <c r="H1368" s="8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FF1368" s="9"/>
      <c r="FG1368" s="9"/>
      <c r="FH1368" s="9"/>
      <c r="FI1368" s="9"/>
      <c r="FJ1368" s="9"/>
      <c r="FK1368" s="9"/>
      <c r="FL1368" s="9"/>
      <c r="FM1368" s="9"/>
      <c r="FN1368" s="9"/>
      <c r="FO1368" s="9"/>
      <c r="FP1368" s="9"/>
      <c r="FQ1368" s="9"/>
      <c r="FR1368" s="9"/>
      <c r="FS1368" s="9"/>
      <c r="FT1368" s="9"/>
      <c r="FU1368" s="9"/>
      <c r="FV1368" s="9"/>
      <c r="FW1368" s="9"/>
      <c r="FX1368" s="9"/>
      <c r="FY1368" s="9"/>
      <c r="FZ1368" s="9"/>
      <c r="GA1368" s="9"/>
      <c r="GB1368" s="9"/>
      <c r="GC1368" s="9"/>
      <c r="GD1368" s="9"/>
      <c r="GE1368" s="9"/>
      <c r="GF1368" s="9"/>
      <c r="GG1368" s="9"/>
      <c r="GH1368" s="9"/>
      <c r="GI1368" s="9"/>
      <c r="GJ1368" s="9"/>
      <c r="GK1368" s="9"/>
    </row>
    <row r="1369" spans="7:193" x14ac:dyDescent="0.2">
      <c r="G1369" s="8"/>
      <c r="H1369" s="8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FF1369" s="9"/>
      <c r="FG1369" s="9"/>
      <c r="FH1369" s="9"/>
      <c r="FI1369" s="9"/>
      <c r="FJ1369" s="9"/>
      <c r="FK1369" s="9"/>
      <c r="FL1369" s="9"/>
      <c r="FM1369" s="9"/>
      <c r="FN1369" s="9"/>
      <c r="FO1369" s="9"/>
      <c r="FP1369" s="9"/>
      <c r="FQ1369" s="9"/>
      <c r="FR1369" s="9"/>
      <c r="FS1369" s="9"/>
      <c r="FT1369" s="9"/>
      <c r="FU1369" s="9"/>
      <c r="FV1369" s="9"/>
      <c r="FW1369" s="9"/>
      <c r="FX1369" s="9"/>
      <c r="FY1369" s="9"/>
      <c r="FZ1369" s="9"/>
      <c r="GA1369" s="9"/>
      <c r="GB1369" s="9"/>
      <c r="GC1369" s="9"/>
      <c r="GD1369" s="9"/>
      <c r="GE1369" s="9"/>
      <c r="GF1369" s="9"/>
      <c r="GG1369" s="9"/>
      <c r="GH1369" s="9"/>
      <c r="GI1369" s="9"/>
      <c r="GJ1369" s="9"/>
      <c r="GK1369" s="9"/>
    </row>
    <row r="1370" spans="7:193" x14ac:dyDescent="0.2">
      <c r="G1370" s="8"/>
      <c r="H1370" s="8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FF1370" s="19"/>
      <c r="FG1370" s="19"/>
      <c r="FH1370" s="19"/>
      <c r="FI1370" s="19"/>
      <c r="FJ1370" s="19"/>
      <c r="FK1370" s="19"/>
      <c r="FL1370" s="19"/>
      <c r="FM1370" s="19"/>
      <c r="FN1370" s="19"/>
      <c r="FO1370" s="19"/>
      <c r="FP1370" s="19"/>
      <c r="FQ1370" s="19"/>
      <c r="FR1370" s="19"/>
      <c r="FS1370" s="19"/>
      <c r="FT1370" s="19"/>
      <c r="FU1370" s="19"/>
      <c r="FV1370" s="19"/>
      <c r="FW1370" s="19"/>
      <c r="FX1370" s="19"/>
      <c r="FY1370" s="19"/>
      <c r="FZ1370" s="19"/>
      <c r="GA1370" s="19"/>
      <c r="GB1370" s="19"/>
      <c r="GC1370" s="19"/>
      <c r="GD1370" s="19"/>
      <c r="GE1370" s="19"/>
      <c r="GF1370" s="19"/>
      <c r="GG1370" s="19"/>
      <c r="GH1370" s="19"/>
      <c r="GI1370" s="19"/>
      <c r="GJ1370" s="19"/>
      <c r="GK1370" s="19"/>
    </row>
    <row r="1371" spans="7:193" x14ac:dyDescent="0.2">
      <c r="G1371" s="8"/>
      <c r="H1371" s="8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FF1371" s="20"/>
      <c r="FG1371" s="20"/>
      <c r="FH1371" s="20"/>
      <c r="FI1371" s="20"/>
      <c r="FJ1371" s="20"/>
      <c r="FK1371" s="20"/>
      <c r="FL1371" s="20"/>
      <c r="FM1371" s="20"/>
      <c r="FN1371" s="20"/>
      <c r="FO1371" s="20"/>
      <c r="FP1371" s="20"/>
      <c r="FQ1371" s="20"/>
      <c r="FR1371" s="20"/>
      <c r="FS1371" s="20"/>
      <c r="FT1371" s="20"/>
      <c r="FU1371" s="20"/>
      <c r="FV1371" s="20"/>
      <c r="FW1371" s="20"/>
      <c r="FX1371" s="20"/>
      <c r="FY1371" s="20"/>
      <c r="FZ1371" s="20"/>
      <c r="GA1371" s="20"/>
      <c r="GB1371" s="20"/>
      <c r="GC1371" s="20"/>
      <c r="GD1371" s="20"/>
      <c r="GE1371" s="20"/>
      <c r="GF1371" s="20"/>
      <c r="GG1371" s="20"/>
      <c r="GH1371" s="20"/>
      <c r="GI1371" s="20"/>
      <c r="GJ1371" s="20"/>
      <c r="GK1371" s="20"/>
    </row>
    <row r="1372" spans="7:193" x14ac:dyDescent="0.2">
      <c r="G1372" s="8"/>
      <c r="H1372" s="8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FF1372" s="9"/>
      <c r="FG1372" s="9"/>
      <c r="FH1372" s="9"/>
      <c r="FI1372" s="9"/>
      <c r="FJ1372" s="9"/>
      <c r="FK1372" s="9"/>
      <c r="FL1372" s="9"/>
      <c r="FM1372" s="9"/>
      <c r="FN1372" s="9"/>
      <c r="FO1372" s="9"/>
      <c r="FP1372" s="9"/>
      <c r="FQ1372" s="9"/>
      <c r="FR1372" s="9"/>
      <c r="FS1372" s="9"/>
      <c r="FT1372" s="9"/>
      <c r="FU1372" s="9"/>
      <c r="FV1372" s="9"/>
      <c r="FW1372" s="9"/>
      <c r="FX1372" s="9"/>
      <c r="FY1372" s="9"/>
      <c r="FZ1372" s="9"/>
      <c r="GA1372" s="9"/>
      <c r="GB1372" s="9"/>
      <c r="GC1372" s="9"/>
      <c r="GD1372" s="9"/>
      <c r="GE1372" s="9"/>
      <c r="GF1372" s="9"/>
      <c r="GG1372" s="9"/>
      <c r="GH1372" s="9"/>
      <c r="GI1372" s="9"/>
      <c r="GJ1372" s="9"/>
      <c r="GK1372" s="9"/>
    </row>
    <row r="1373" spans="7:193" x14ac:dyDescent="0.2">
      <c r="G1373" s="8"/>
      <c r="H1373" s="8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FF1373" s="9"/>
      <c r="FG1373" s="9"/>
      <c r="FH1373" s="9"/>
      <c r="FI1373" s="9"/>
      <c r="FJ1373" s="9"/>
      <c r="FK1373" s="9"/>
      <c r="FL1373" s="9"/>
      <c r="FM1373" s="9"/>
      <c r="FN1373" s="9"/>
      <c r="FO1373" s="9"/>
      <c r="FP1373" s="9"/>
      <c r="FQ1373" s="9"/>
      <c r="FR1373" s="9"/>
      <c r="FS1373" s="9"/>
      <c r="FT1373" s="9"/>
      <c r="FU1373" s="9"/>
      <c r="FV1373" s="9"/>
      <c r="FW1373" s="9"/>
      <c r="FX1373" s="9"/>
      <c r="FY1373" s="9"/>
      <c r="FZ1373" s="9"/>
      <c r="GA1373" s="9"/>
      <c r="GB1373" s="9"/>
      <c r="GC1373" s="9"/>
      <c r="GD1373" s="9"/>
      <c r="GE1373" s="9"/>
      <c r="GF1373" s="9"/>
      <c r="GG1373" s="9"/>
      <c r="GH1373" s="9"/>
      <c r="GI1373" s="9"/>
      <c r="GJ1373" s="9"/>
      <c r="GK1373" s="9"/>
    </row>
    <row r="1374" spans="7:193" x14ac:dyDescent="0.2">
      <c r="G1374" s="8"/>
      <c r="H1374" s="8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FF1374" s="19"/>
      <c r="FG1374" s="19"/>
      <c r="FH1374" s="19"/>
      <c r="FI1374" s="19"/>
      <c r="FJ1374" s="19"/>
      <c r="FK1374" s="19"/>
      <c r="FL1374" s="19"/>
      <c r="FM1374" s="19"/>
      <c r="FN1374" s="19"/>
      <c r="FO1374" s="19"/>
      <c r="FP1374" s="19"/>
      <c r="FQ1374" s="19"/>
      <c r="FR1374" s="19"/>
      <c r="FS1374" s="19"/>
      <c r="FT1374" s="19"/>
      <c r="FU1374" s="19"/>
      <c r="FV1374" s="19"/>
      <c r="FW1374" s="19"/>
      <c r="FX1374" s="19"/>
      <c r="FY1374" s="19"/>
      <c r="FZ1374" s="19"/>
      <c r="GA1374" s="19"/>
      <c r="GB1374" s="19"/>
      <c r="GC1374" s="19"/>
      <c r="GD1374" s="19"/>
      <c r="GE1374" s="19"/>
      <c r="GF1374" s="19"/>
      <c r="GG1374" s="19"/>
      <c r="GH1374" s="19"/>
      <c r="GI1374" s="19"/>
      <c r="GJ1374" s="19"/>
      <c r="GK1374" s="19"/>
    </row>
    <row r="1375" spans="7:193" x14ac:dyDescent="0.2">
      <c r="G1375" s="8"/>
      <c r="H1375" s="8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FF1375" s="20"/>
      <c r="FG1375" s="20"/>
      <c r="FH1375" s="20"/>
      <c r="FI1375" s="20"/>
      <c r="FJ1375" s="20"/>
      <c r="FK1375" s="20"/>
      <c r="FL1375" s="20"/>
      <c r="FM1375" s="20"/>
      <c r="FN1375" s="20"/>
      <c r="FO1375" s="20"/>
      <c r="FP1375" s="20"/>
      <c r="FQ1375" s="20"/>
      <c r="FR1375" s="20"/>
      <c r="FS1375" s="20"/>
      <c r="FT1375" s="20"/>
      <c r="FU1375" s="20"/>
      <c r="FV1375" s="20"/>
      <c r="FW1375" s="20"/>
      <c r="FX1375" s="20"/>
      <c r="FY1375" s="20"/>
      <c r="FZ1375" s="20"/>
      <c r="GA1375" s="20"/>
      <c r="GB1375" s="20"/>
      <c r="GC1375" s="20"/>
      <c r="GD1375" s="20"/>
      <c r="GE1375" s="20"/>
      <c r="GF1375" s="20"/>
      <c r="GG1375" s="20"/>
      <c r="GH1375" s="20"/>
      <c r="GI1375" s="20"/>
      <c r="GJ1375" s="20"/>
      <c r="GK1375" s="20"/>
    </row>
    <row r="1376" spans="7:193" x14ac:dyDescent="0.2">
      <c r="G1376" s="8"/>
      <c r="H1376" s="8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FF1376" s="9"/>
      <c r="FG1376" s="9"/>
      <c r="FH1376" s="9"/>
      <c r="FI1376" s="9"/>
      <c r="FJ1376" s="9"/>
      <c r="FK1376" s="9"/>
      <c r="FL1376" s="9"/>
      <c r="FM1376" s="9"/>
      <c r="FN1376" s="9"/>
      <c r="FO1376" s="9"/>
      <c r="FP1376" s="9"/>
      <c r="FQ1376" s="9"/>
      <c r="FR1376" s="9"/>
      <c r="FS1376" s="9"/>
      <c r="FT1376" s="9"/>
      <c r="FU1376" s="9"/>
      <c r="FV1376" s="9"/>
      <c r="FW1376" s="9"/>
      <c r="FX1376" s="9"/>
      <c r="FY1376" s="9"/>
      <c r="FZ1376" s="9"/>
      <c r="GA1376" s="9"/>
      <c r="GB1376" s="9"/>
      <c r="GC1376" s="9"/>
      <c r="GD1376" s="9"/>
      <c r="GE1376" s="9"/>
      <c r="GF1376" s="9"/>
      <c r="GG1376" s="9"/>
      <c r="GH1376" s="9"/>
      <c r="GI1376" s="9"/>
      <c r="GJ1376" s="9"/>
      <c r="GK1376" s="9"/>
    </row>
    <row r="1377" spans="7:193" x14ac:dyDescent="0.2">
      <c r="G1377" s="8"/>
      <c r="H1377" s="8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FF1377" s="9"/>
      <c r="FG1377" s="9"/>
      <c r="FH1377" s="9"/>
      <c r="FI1377" s="9"/>
      <c r="FJ1377" s="9"/>
      <c r="FK1377" s="9"/>
      <c r="FL1377" s="9"/>
      <c r="FM1377" s="9"/>
      <c r="FN1377" s="9"/>
      <c r="FO1377" s="9"/>
      <c r="FP1377" s="9"/>
      <c r="FQ1377" s="9"/>
      <c r="FR1377" s="9"/>
      <c r="FS1377" s="9"/>
      <c r="FT1377" s="9"/>
      <c r="FU1377" s="9"/>
      <c r="FV1377" s="9"/>
      <c r="FW1377" s="9"/>
      <c r="FX1377" s="9"/>
      <c r="FY1377" s="9"/>
      <c r="FZ1377" s="9"/>
      <c r="GA1377" s="9"/>
      <c r="GB1377" s="9"/>
      <c r="GC1377" s="9"/>
      <c r="GD1377" s="9"/>
      <c r="GE1377" s="9"/>
      <c r="GF1377" s="9"/>
      <c r="GG1377" s="9"/>
      <c r="GH1377" s="9"/>
      <c r="GI1377" s="9"/>
      <c r="GJ1377" s="9"/>
      <c r="GK1377" s="9"/>
    </row>
    <row r="1378" spans="7:193" x14ac:dyDescent="0.2">
      <c r="G1378" s="8"/>
      <c r="H1378" s="8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FF1378" s="19"/>
      <c r="FG1378" s="19"/>
      <c r="FH1378" s="19"/>
      <c r="FI1378" s="19"/>
      <c r="FJ1378" s="19"/>
      <c r="FK1378" s="19"/>
      <c r="FL1378" s="19"/>
      <c r="FM1378" s="19"/>
      <c r="FN1378" s="19"/>
      <c r="FO1378" s="19"/>
      <c r="FP1378" s="19"/>
      <c r="FQ1378" s="19"/>
      <c r="FR1378" s="19"/>
      <c r="FS1378" s="19"/>
      <c r="FT1378" s="19"/>
      <c r="FU1378" s="19"/>
      <c r="FV1378" s="19"/>
      <c r="FW1378" s="19"/>
      <c r="FX1378" s="19"/>
      <c r="FY1378" s="19"/>
      <c r="FZ1378" s="19"/>
      <c r="GA1378" s="19"/>
      <c r="GB1378" s="19"/>
      <c r="GC1378" s="19"/>
      <c r="GD1378" s="19"/>
      <c r="GE1378" s="19"/>
      <c r="GF1378" s="19"/>
      <c r="GG1378" s="19"/>
      <c r="GH1378" s="19"/>
      <c r="GI1378" s="19"/>
      <c r="GJ1378" s="19"/>
      <c r="GK1378" s="19"/>
    </row>
    <row r="1379" spans="7:193" x14ac:dyDescent="0.2">
      <c r="G1379" s="8"/>
      <c r="H1379" s="8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FF1379" s="20"/>
      <c r="FG1379" s="20"/>
      <c r="FH1379" s="20"/>
      <c r="FI1379" s="20"/>
      <c r="FJ1379" s="20"/>
      <c r="FK1379" s="20"/>
      <c r="FL1379" s="20"/>
      <c r="FM1379" s="20"/>
      <c r="FN1379" s="20"/>
      <c r="FO1379" s="20"/>
      <c r="FP1379" s="20"/>
      <c r="FQ1379" s="20"/>
      <c r="FR1379" s="20"/>
      <c r="FS1379" s="20"/>
      <c r="FT1379" s="20"/>
      <c r="FU1379" s="20"/>
      <c r="FV1379" s="20"/>
      <c r="FW1379" s="20"/>
      <c r="FX1379" s="20"/>
      <c r="FY1379" s="20"/>
      <c r="FZ1379" s="20"/>
      <c r="GA1379" s="20"/>
      <c r="GB1379" s="20"/>
      <c r="GC1379" s="20"/>
      <c r="GD1379" s="20"/>
      <c r="GE1379" s="20"/>
      <c r="GF1379" s="20"/>
      <c r="GG1379" s="20"/>
      <c r="GH1379" s="20"/>
      <c r="GI1379" s="20"/>
      <c r="GJ1379" s="20"/>
      <c r="GK1379" s="20"/>
    </row>
    <row r="1380" spans="7:193" x14ac:dyDescent="0.2">
      <c r="G1380" s="8"/>
      <c r="H1380" s="8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FF1380" s="9"/>
      <c r="FG1380" s="9"/>
      <c r="FH1380" s="9"/>
      <c r="FI1380" s="9"/>
      <c r="FJ1380" s="9"/>
      <c r="FK1380" s="9"/>
      <c r="FL1380" s="9"/>
      <c r="FM1380" s="9"/>
      <c r="FN1380" s="9"/>
      <c r="FO1380" s="9"/>
      <c r="FP1380" s="9"/>
      <c r="FQ1380" s="9"/>
      <c r="FR1380" s="9"/>
      <c r="FS1380" s="9"/>
      <c r="FT1380" s="9"/>
      <c r="FU1380" s="9"/>
      <c r="FV1380" s="9"/>
      <c r="FW1380" s="9"/>
      <c r="FX1380" s="9"/>
      <c r="FY1380" s="9"/>
      <c r="FZ1380" s="9"/>
      <c r="GA1380" s="9"/>
      <c r="GB1380" s="9"/>
      <c r="GC1380" s="9"/>
      <c r="GD1380" s="9"/>
      <c r="GE1380" s="9"/>
      <c r="GF1380" s="9"/>
      <c r="GG1380" s="9"/>
      <c r="GH1380" s="9"/>
      <c r="GI1380" s="9"/>
      <c r="GJ1380" s="9"/>
      <c r="GK1380" s="9"/>
    </row>
    <row r="1381" spans="7:193" x14ac:dyDescent="0.2">
      <c r="G1381" s="8"/>
      <c r="H1381" s="8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FF1381" s="9"/>
      <c r="FG1381" s="9"/>
      <c r="FH1381" s="9"/>
      <c r="FI1381" s="9"/>
      <c r="FJ1381" s="9"/>
      <c r="FK1381" s="9"/>
      <c r="FL1381" s="9"/>
      <c r="FM1381" s="9"/>
      <c r="FN1381" s="9"/>
      <c r="FO1381" s="9"/>
      <c r="FP1381" s="9"/>
      <c r="FQ1381" s="9"/>
      <c r="FR1381" s="9"/>
      <c r="FS1381" s="9"/>
      <c r="FT1381" s="9"/>
      <c r="FU1381" s="9"/>
      <c r="FV1381" s="9"/>
      <c r="FW1381" s="9"/>
      <c r="FX1381" s="9"/>
      <c r="FY1381" s="9"/>
      <c r="FZ1381" s="9"/>
      <c r="GA1381" s="9"/>
      <c r="GB1381" s="9"/>
      <c r="GC1381" s="9"/>
      <c r="GD1381" s="9"/>
      <c r="GE1381" s="9"/>
      <c r="GF1381" s="9"/>
      <c r="GG1381" s="9"/>
      <c r="GH1381" s="9"/>
      <c r="GI1381" s="9"/>
      <c r="GJ1381" s="9"/>
      <c r="GK1381" s="9"/>
    </row>
    <row r="1382" spans="7:193" x14ac:dyDescent="0.2">
      <c r="G1382" s="8"/>
      <c r="H1382" s="8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FF1382" s="19"/>
      <c r="FG1382" s="19"/>
      <c r="FH1382" s="19"/>
      <c r="FI1382" s="19"/>
      <c r="FJ1382" s="19"/>
      <c r="FK1382" s="19"/>
      <c r="FL1382" s="19"/>
      <c r="FM1382" s="19"/>
      <c r="FN1382" s="19"/>
      <c r="FO1382" s="19"/>
      <c r="FP1382" s="19"/>
      <c r="FQ1382" s="19"/>
      <c r="FR1382" s="19"/>
      <c r="FS1382" s="19"/>
      <c r="FT1382" s="19"/>
      <c r="FU1382" s="19"/>
      <c r="FV1382" s="19"/>
      <c r="FW1382" s="19"/>
      <c r="FX1382" s="19"/>
      <c r="FY1382" s="19"/>
      <c r="FZ1382" s="19"/>
      <c r="GA1382" s="19"/>
      <c r="GB1382" s="19"/>
      <c r="GC1382" s="19"/>
      <c r="GD1382" s="19"/>
      <c r="GE1382" s="19"/>
      <c r="GF1382" s="19"/>
      <c r="GG1382" s="19"/>
      <c r="GH1382" s="19"/>
      <c r="GI1382" s="19"/>
      <c r="GJ1382" s="19"/>
      <c r="GK1382" s="19"/>
    </row>
    <row r="1383" spans="7:193" x14ac:dyDescent="0.2">
      <c r="G1383" s="8"/>
      <c r="H1383" s="8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FF1383" s="20"/>
      <c r="FG1383" s="20"/>
      <c r="FH1383" s="20"/>
      <c r="FI1383" s="20"/>
      <c r="FJ1383" s="20"/>
      <c r="FK1383" s="20"/>
      <c r="FL1383" s="20"/>
      <c r="FM1383" s="20"/>
      <c r="FN1383" s="20"/>
      <c r="FO1383" s="20"/>
      <c r="FP1383" s="20"/>
      <c r="FQ1383" s="20"/>
      <c r="FR1383" s="20"/>
      <c r="FS1383" s="20"/>
      <c r="FT1383" s="20"/>
      <c r="FU1383" s="20"/>
      <c r="FV1383" s="20"/>
      <c r="FW1383" s="20"/>
      <c r="FX1383" s="20"/>
      <c r="FY1383" s="20"/>
      <c r="FZ1383" s="20"/>
      <c r="GA1383" s="20"/>
      <c r="GB1383" s="20"/>
      <c r="GC1383" s="20"/>
      <c r="GD1383" s="20"/>
      <c r="GE1383" s="20"/>
      <c r="GF1383" s="20"/>
      <c r="GG1383" s="20"/>
      <c r="GH1383" s="20"/>
      <c r="GI1383" s="20"/>
      <c r="GJ1383" s="20"/>
      <c r="GK1383" s="20"/>
    </row>
    <row r="1384" spans="7:193" x14ac:dyDescent="0.2">
      <c r="G1384" s="8"/>
      <c r="H1384" s="8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FF1384" s="9"/>
      <c r="FG1384" s="9"/>
      <c r="FH1384" s="9"/>
      <c r="FI1384" s="9"/>
      <c r="FJ1384" s="9"/>
      <c r="FK1384" s="9"/>
      <c r="FL1384" s="9"/>
      <c r="FM1384" s="9"/>
      <c r="FN1384" s="9"/>
      <c r="FO1384" s="9"/>
      <c r="FP1384" s="9"/>
      <c r="FQ1384" s="9"/>
      <c r="FR1384" s="9"/>
      <c r="FS1384" s="9"/>
      <c r="FT1384" s="9"/>
      <c r="FU1384" s="9"/>
      <c r="FV1384" s="9"/>
      <c r="FW1384" s="9"/>
      <c r="FX1384" s="9"/>
      <c r="FY1384" s="9"/>
      <c r="FZ1384" s="9"/>
      <c r="GA1384" s="9"/>
      <c r="GB1384" s="9"/>
      <c r="GC1384" s="9"/>
      <c r="GD1384" s="9"/>
      <c r="GE1384" s="9"/>
      <c r="GF1384" s="9"/>
      <c r="GG1384" s="9"/>
      <c r="GH1384" s="9"/>
      <c r="GI1384" s="9"/>
      <c r="GJ1384" s="9"/>
      <c r="GK1384" s="9"/>
    </row>
    <row r="1385" spans="7:193" x14ac:dyDescent="0.2">
      <c r="G1385" s="8"/>
      <c r="H1385" s="8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FF1385" s="9"/>
      <c r="FG1385" s="9"/>
      <c r="FH1385" s="9"/>
      <c r="FI1385" s="9"/>
      <c r="FJ1385" s="9"/>
      <c r="FK1385" s="9"/>
      <c r="FL1385" s="9"/>
      <c r="FM1385" s="9"/>
      <c r="FN1385" s="9"/>
      <c r="FO1385" s="9"/>
      <c r="FP1385" s="9"/>
      <c r="FQ1385" s="9"/>
      <c r="FR1385" s="9"/>
      <c r="FS1385" s="9"/>
      <c r="FT1385" s="9"/>
      <c r="FU1385" s="9"/>
      <c r="FV1385" s="9"/>
      <c r="FW1385" s="9"/>
      <c r="FX1385" s="9"/>
      <c r="FY1385" s="9"/>
      <c r="FZ1385" s="9"/>
      <c r="GA1385" s="9"/>
      <c r="GB1385" s="9"/>
      <c r="GC1385" s="9"/>
      <c r="GD1385" s="9"/>
      <c r="GE1385" s="9"/>
      <c r="GF1385" s="9"/>
      <c r="GG1385" s="9"/>
      <c r="GH1385" s="9"/>
      <c r="GI1385" s="9"/>
      <c r="GJ1385" s="9"/>
      <c r="GK1385" s="9"/>
    </row>
    <row r="1386" spans="7:193" x14ac:dyDescent="0.2">
      <c r="G1386" s="8"/>
      <c r="H1386" s="8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FF1386" s="19"/>
      <c r="FG1386" s="19"/>
      <c r="FH1386" s="19"/>
      <c r="FI1386" s="19"/>
      <c r="FJ1386" s="19"/>
      <c r="FK1386" s="19"/>
      <c r="FL1386" s="19"/>
      <c r="FM1386" s="19"/>
      <c r="FN1386" s="19"/>
      <c r="FO1386" s="19"/>
      <c r="FP1386" s="19"/>
      <c r="FQ1386" s="19"/>
      <c r="FR1386" s="19"/>
      <c r="FS1386" s="19"/>
      <c r="FT1386" s="19"/>
      <c r="FU1386" s="19"/>
      <c r="FV1386" s="19"/>
      <c r="FW1386" s="19"/>
      <c r="FX1386" s="19"/>
      <c r="FY1386" s="19"/>
      <c r="FZ1386" s="19"/>
      <c r="GA1386" s="19"/>
      <c r="GB1386" s="19"/>
      <c r="GC1386" s="19"/>
      <c r="GD1386" s="19"/>
      <c r="GE1386" s="19"/>
      <c r="GF1386" s="19"/>
      <c r="GG1386" s="19"/>
      <c r="GH1386" s="19"/>
      <c r="GI1386" s="19"/>
      <c r="GJ1386" s="19"/>
      <c r="GK1386" s="19"/>
    </row>
    <row r="1387" spans="7:193" x14ac:dyDescent="0.2">
      <c r="G1387" s="8"/>
      <c r="H1387" s="8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FF1387" s="20"/>
      <c r="FG1387" s="20"/>
      <c r="FH1387" s="20"/>
      <c r="FI1387" s="20"/>
      <c r="FJ1387" s="20"/>
      <c r="FK1387" s="20"/>
      <c r="FL1387" s="20"/>
      <c r="FM1387" s="20"/>
      <c r="FN1387" s="20"/>
      <c r="FO1387" s="20"/>
      <c r="FP1387" s="20"/>
      <c r="FQ1387" s="20"/>
      <c r="FR1387" s="20"/>
      <c r="FS1387" s="20"/>
      <c r="FT1387" s="20"/>
      <c r="FU1387" s="20"/>
      <c r="FV1387" s="20"/>
      <c r="FW1387" s="20"/>
      <c r="FX1387" s="20"/>
      <c r="FY1387" s="20"/>
      <c r="FZ1387" s="20"/>
      <c r="GA1387" s="20"/>
      <c r="GB1387" s="20"/>
      <c r="GC1387" s="20"/>
      <c r="GD1387" s="20"/>
      <c r="GE1387" s="20"/>
      <c r="GF1387" s="20"/>
      <c r="GG1387" s="20"/>
      <c r="GH1387" s="20"/>
      <c r="GI1387" s="20"/>
      <c r="GJ1387" s="20"/>
      <c r="GK1387" s="20"/>
    </row>
    <row r="1388" spans="7:193" x14ac:dyDescent="0.2">
      <c r="G1388" s="8"/>
      <c r="H1388" s="8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FF1388" s="9"/>
      <c r="FG1388" s="9"/>
      <c r="FH1388" s="9"/>
      <c r="FI1388" s="9"/>
      <c r="FJ1388" s="9"/>
      <c r="FK1388" s="9"/>
      <c r="FL1388" s="9"/>
      <c r="FM1388" s="9"/>
      <c r="FN1388" s="9"/>
      <c r="FO1388" s="9"/>
      <c r="FP1388" s="9"/>
      <c r="FQ1388" s="9"/>
      <c r="FR1388" s="9"/>
      <c r="FS1388" s="9"/>
      <c r="FT1388" s="9"/>
      <c r="FU1388" s="9"/>
      <c r="FV1388" s="9"/>
      <c r="FW1388" s="9"/>
      <c r="FX1388" s="9"/>
      <c r="FY1388" s="9"/>
      <c r="FZ1388" s="9"/>
      <c r="GA1388" s="9"/>
      <c r="GB1388" s="9"/>
      <c r="GC1388" s="9"/>
      <c r="GD1388" s="9"/>
      <c r="GE1388" s="9"/>
      <c r="GF1388" s="9"/>
      <c r="GG1388" s="9"/>
      <c r="GH1388" s="9"/>
      <c r="GI1388" s="9"/>
      <c r="GJ1388" s="9"/>
      <c r="GK1388" s="9"/>
    </row>
    <row r="1389" spans="7:193" x14ac:dyDescent="0.2">
      <c r="G1389" s="8"/>
      <c r="H1389" s="8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FF1389" s="9"/>
      <c r="FG1389" s="9"/>
      <c r="FH1389" s="9"/>
      <c r="FI1389" s="9"/>
      <c r="FJ1389" s="9"/>
      <c r="FK1389" s="9"/>
      <c r="FL1389" s="9"/>
      <c r="FM1389" s="9"/>
      <c r="FN1389" s="9"/>
      <c r="FO1389" s="9"/>
      <c r="FP1389" s="9"/>
      <c r="FQ1389" s="9"/>
      <c r="FR1389" s="9"/>
      <c r="FS1389" s="9"/>
      <c r="FT1389" s="9"/>
      <c r="FU1389" s="9"/>
      <c r="FV1389" s="9"/>
      <c r="FW1389" s="9"/>
      <c r="FX1389" s="9"/>
      <c r="FY1389" s="9"/>
      <c r="FZ1389" s="9"/>
      <c r="GA1389" s="9"/>
      <c r="GB1389" s="9"/>
      <c r="GC1389" s="9"/>
      <c r="GD1389" s="9"/>
      <c r="GE1389" s="9"/>
      <c r="GF1389" s="9"/>
      <c r="GG1389" s="9"/>
      <c r="GH1389" s="9"/>
      <c r="GI1389" s="9"/>
      <c r="GJ1389" s="9"/>
      <c r="GK1389" s="9"/>
    </row>
    <row r="1390" spans="7:193" x14ac:dyDescent="0.2">
      <c r="G1390" s="8"/>
      <c r="H1390" s="8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FF1390" s="19"/>
      <c r="FG1390" s="19"/>
      <c r="FH1390" s="19"/>
      <c r="FI1390" s="19"/>
      <c r="FJ1390" s="19"/>
      <c r="FK1390" s="19"/>
      <c r="FL1390" s="19"/>
      <c r="FM1390" s="19"/>
      <c r="FN1390" s="19"/>
      <c r="FO1390" s="19"/>
      <c r="FP1390" s="19"/>
      <c r="FQ1390" s="19"/>
      <c r="FR1390" s="19"/>
      <c r="FS1390" s="19"/>
      <c r="FT1390" s="19"/>
      <c r="FU1390" s="19"/>
      <c r="FV1390" s="19"/>
      <c r="FW1390" s="19"/>
      <c r="FX1390" s="19"/>
      <c r="FY1390" s="19"/>
      <c r="FZ1390" s="19"/>
      <c r="GA1390" s="19"/>
      <c r="GB1390" s="19"/>
      <c r="GC1390" s="19"/>
      <c r="GD1390" s="19"/>
      <c r="GE1390" s="19"/>
      <c r="GF1390" s="19"/>
      <c r="GG1390" s="19"/>
      <c r="GH1390" s="19"/>
      <c r="GI1390" s="19"/>
      <c r="GJ1390" s="19"/>
      <c r="GK1390" s="19"/>
    </row>
    <row r="1391" spans="7:193" x14ac:dyDescent="0.2">
      <c r="G1391" s="8"/>
      <c r="H1391" s="8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FF1391" s="20"/>
      <c r="FG1391" s="20"/>
      <c r="FH1391" s="20"/>
      <c r="FI1391" s="20"/>
      <c r="FJ1391" s="20"/>
      <c r="FK1391" s="20"/>
      <c r="FL1391" s="20"/>
      <c r="FM1391" s="20"/>
      <c r="FN1391" s="20"/>
      <c r="FO1391" s="20"/>
      <c r="FP1391" s="20"/>
      <c r="FQ1391" s="20"/>
      <c r="FR1391" s="20"/>
      <c r="FS1391" s="20"/>
      <c r="FT1391" s="20"/>
      <c r="FU1391" s="20"/>
      <c r="FV1391" s="20"/>
      <c r="FW1391" s="20"/>
      <c r="FX1391" s="20"/>
      <c r="FY1391" s="20"/>
      <c r="FZ1391" s="20"/>
      <c r="GA1391" s="20"/>
      <c r="GB1391" s="20"/>
      <c r="GC1391" s="20"/>
      <c r="GD1391" s="20"/>
      <c r="GE1391" s="20"/>
      <c r="GF1391" s="20"/>
      <c r="GG1391" s="20"/>
      <c r="GH1391" s="20"/>
      <c r="GI1391" s="20"/>
      <c r="GJ1391" s="20"/>
      <c r="GK1391" s="20"/>
    </row>
    <row r="1392" spans="7:193" x14ac:dyDescent="0.2">
      <c r="G1392" s="8"/>
      <c r="H1392" s="8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FF1392" s="9"/>
      <c r="FG1392" s="9"/>
      <c r="FH1392" s="9"/>
      <c r="FI1392" s="9"/>
      <c r="FJ1392" s="9"/>
      <c r="FK1392" s="9"/>
      <c r="FL1392" s="9"/>
      <c r="FM1392" s="9"/>
      <c r="FN1392" s="9"/>
      <c r="FO1392" s="9"/>
      <c r="FP1392" s="9"/>
      <c r="FQ1392" s="9"/>
      <c r="FR1392" s="9"/>
      <c r="FS1392" s="9"/>
      <c r="FT1392" s="9"/>
      <c r="FU1392" s="9"/>
      <c r="FV1392" s="9"/>
      <c r="FW1392" s="9"/>
      <c r="FX1392" s="9"/>
      <c r="FY1392" s="9"/>
      <c r="FZ1392" s="9"/>
      <c r="GA1392" s="9"/>
      <c r="GB1392" s="9"/>
      <c r="GC1392" s="9"/>
      <c r="GD1392" s="9"/>
      <c r="GE1392" s="9"/>
      <c r="GF1392" s="9"/>
      <c r="GG1392" s="9"/>
      <c r="GH1392" s="9"/>
      <c r="GI1392" s="9"/>
      <c r="GJ1392" s="9"/>
      <c r="GK1392" s="9"/>
    </row>
    <row r="1393" spans="7:193" x14ac:dyDescent="0.2">
      <c r="G1393" s="8"/>
      <c r="H1393" s="8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FF1393" s="9"/>
      <c r="FG1393" s="9"/>
      <c r="FH1393" s="9"/>
      <c r="FI1393" s="9"/>
      <c r="FJ1393" s="9"/>
      <c r="FK1393" s="9"/>
      <c r="FL1393" s="9"/>
      <c r="FM1393" s="9"/>
      <c r="FN1393" s="9"/>
      <c r="FO1393" s="9"/>
      <c r="FP1393" s="9"/>
      <c r="FQ1393" s="9"/>
      <c r="FR1393" s="9"/>
      <c r="FS1393" s="9"/>
      <c r="FT1393" s="9"/>
      <c r="FU1393" s="9"/>
      <c r="FV1393" s="9"/>
      <c r="FW1393" s="9"/>
      <c r="FX1393" s="9"/>
      <c r="FY1393" s="9"/>
      <c r="FZ1393" s="9"/>
      <c r="GA1393" s="9"/>
      <c r="GB1393" s="9"/>
      <c r="GC1393" s="9"/>
      <c r="GD1393" s="9"/>
      <c r="GE1393" s="9"/>
      <c r="GF1393" s="9"/>
      <c r="GG1393" s="9"/>
      <c r="GH1393" s="9"/>
      <c r="GI1393" s="9"/>
      <c r="GJ1393" s="9"/>
      <c r="GK1393" s="9"/>
    </row>
    <row r="1394" spans="7:193" x14ac:dyDescent="0.2">
      <c r="G1394" s="8"/>
      <c r="H1394" s="8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FF1394" s="19"/>
      <c r="FG1394" s="19"/>
      <c r="FH1394" s="19"/>
      <c r="FI1394" s="19"/>
      <c r="FJ1394" s="19"/>
      <c r="FK1394" s="19"/>
      <c r="FL1394" s="19"/>
      <c r="FM1394" s="19"/>
      <c r="FN1394" s="19"/>
      <c r="FO1394" s="19"/>
      <c r="FP1394" s="19"/>
      <c r="FQ1394" s="19"/>
      <c r="FR1394" s="19"/>
      <c r="FS1394" s="19"/>
      <c r="FT1394" s="19"/>
      <c r="FU1394" s="19"/>
      <c r="FV1394" s="19"/>
      <c r="FW1394" s="19"/>
      <c r="FX1394" s="19"/>
      <c r="FY1394" s="19"/>
      <c r="FZ1394" s="19"/>
      <c r="GA1394" s="19"/>
      <c r="GB1394" s="19"/>
      <c r="GC1394" s="19"/>
      <c r="GD1394" s="19"/>
      <c r="GE1394" s="19"/>
      <c r="GF1394" s="19"/>
      <c r="GG1394" s="19"/>
      <c r="GH1394" s="19"/>
      <c r="GI1394" s="19"/>
      <c r="GJ1394" s="19"/>
      <c r="GK1394" s="19"/>
    </row>
    <row r="1395" spans="7:193" x14ac:dyDescent="0.2">
      <c r="G1395" s="8"/>
      <c r="H1395" s="8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FF1395" s="20"/>
      <c r="FG1395" s="20"/>
      <c r="FH1395" s="20"/>
      <c r="FI1395" s="20"/>
      <c r="FJ1395" s="20"/>
      <c r="FK1395" s="20"/>
      <c r="FL1395" s="20"/>
      <c r="FM1395" s="20"/>
      <c r="FN1395" s="20"/>
      <c r="FO1395" s="20"/>
      <c r="FP1395" s="20"/>
      <c r="FQ1395" s="20"/>
      <c r="FR1395" s="20"/>
      <c r="FS1395" s="20"/>
      <c r="FT1395" s="20"/>
      <c r="FU1395" s="20"/>
      <c r="FV1395" s="20"/>
      <c r="FW1395" s="20"/>
      <c r="FX1395" s="20"/>
      <c r="FY1395" s="20"/>
      <c r="FZ1395" s="20"/>
      <c r="GA1395" s="20"/>
      <c r="GB1395" s="20"/>
      <c r="GC1395" s="20"/>
      <c r="GD1395" s="20"/>
      <c r="GE1395" s="20"/>
      <c r="GF1395" s="20"/>
      <c r="GG1395" s="20"/>
      <c r="GH1395" s="20"/>
      <c r="GI1395" s="20"/>
      <c r="GJ1395" s="20"/>
      <c r="GK1395" s="20"/>
    </row>
    <row r="1396" spans="7:193" x14ac:dyDescent="0.2">
      <c r="G1396" s="8"/>
      <c r="H1396" s="8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FF1396" s="9"/>
      <c r="FG1396" s="9"/>
      <c r="FH1396" s="9"/>
      <c r="FI1396" s="9"/>
      <c r="FJ1396" s="9"/>
      <c r="FK1396" s="9"/>
      <c r="FL1396" s="9"/>
      <c r="FM1396" s="9"/>
      <c r="FN1396" s="9"/>
      <c r="FO1396" s="9"/>
      <c r="FP1396" s="9"/>
      <c r="FQ1396" s="9"/>
      <c r="FR1396" s="9"/>
      <c r="FS1396" s="9"/>
      <c r="FT1396" s="9"/>
      <c r="FU1396" s="9"/>
      <c r="FV1396" s="9"/>
      <c r="FW1396" s="9"/>
      <c r="FX1396" s="9"/>
      <c r="FY1396" s="9"/>
      <c r="FZ1396" s="9"/>
      <c r="GA1396" s="9"/>
      <c r="GB1396" s="9"/>
      <c r="GC1396" s="9"/>
      <c r="GD1396" s="9"/>
      <c r="GE1396" s="9"/>
      <c r="GF1396" s="9"/>
      <c r="GG1396" s="9"/>
      <c r="GH1396" s="9"/>
      <c r="GI1396" s="9"/>
      <c r="GJ1396" s="9"/>
      <c r="GK1396" s="9"/>
    </row>
    <row r="1397" spans="7:193" x14ac:dyDescent="0.2">
      <c r="G1397" s="8"/>
      <c r="H1397" s="8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FF1397" s="9"/>
      <c r="FG1397" s="9"/>
      <c r="FH1397" s="9"/>
      <c r="FI1397" s="9"/>
      <c r="FJ1397" s="9"/>
      <c r="FK1397" s="9"/>
      <c r="FL1397" s="9"/>
      <c r="FM1397" s="9"/>
      <c r="FN1397" s="9"/>
      <c r="FO1397" s="9"/>
      <c r="FP1397" s="9"/>
      <c r="FQ1397" s="9"/>
      <c r="FR1397" s="9"/>
      <c r="FS1397" s="9"/>
      <c r="FT1397" s="9"/>
      <c r="FU1397" s="9"/>
      <c r="FV1397" s="9"/>
      <c r="FW1397" s="9"/>
      <c r="FX1397" s="9"/>
      <c r="FY1397" s="9"/>
      <c r="FZ1397" s="9"/>
      <c r="GA1397" s="9"/>
      <c r="GB1397" s="9"/>
      <c r="GC1397" s="9"/>
      <c r="GD1397" s="9"/>
      <c r="GE1397" s="9"/>
      <c r="GF1397" s="9"/>
      <c r="GG1397" s="9"/>
      <c r="GH1397" s="9"/>
      <c r="GI1397" s="9"/>
      <c r="GJ1397" s="9"/>
      <c r="GK1397" s="9"/>
    </row>
    <row r="1398" spans="7:193" x14ac:dyDescent="0.2">
      <c r="G1398" s="8"/>
      <c r="H1398" s="8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FF1398" s="19"/>
      <c r="FG1398" s="19"/>
      <c r="FH1398" s="19"/>
      <c r="FI1398" s="19"/>
      <c r="FJ1398" s="19"/>
      <c r="FK1398" s="19"/>
      <c r="FL1398" s="19"/>
      <c r="FM1398" s="19"/>
      <c r="FN1398" s="19"/>
      <c r="FO1398" s="19"/>
      <c r="FP1398" s="19"/>
      <c r="FQ1398" s="19"/>
      <c r="FR1398" s="19"/>
      <c r="FS1398" s="19"/>
      <c r="FT1398" s="19"/>
      <c r="FU1398" s="19"/>
      <c r="FV1398" s="19"/>
      <c r="FW1398" s="19"/>
      <c r="FX1398" s="19"/>
      <c r="FY1398" s="19"/>
      <c r="FZ1398" s="19"/>
      <c r="GA1398" s="19"/>
      <c r="GB1398" s="19"/>
      <c r="GC1398" s="19"/>
      <c r="GD1398" s="19"/>
      <c r="GE1398" s="19"/>
      <c r="GF1398" s="19"/>
      <c r="GG1398" s="19"/>
      <c r="GH1398" s="19"/>
      <c r="GI1398" s="19"/>
      <c r="GJ1398" s="19"/>
      <c r="GK1398" s="19"/>
    </row>
    <row r="1399" spans="7:193" x14ac:dyDescent="0.2">
      <c r="G1399" s="8"/>
      <c r="H1399" s="8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FF1399" s="20"/>
      <c r="FG1399" s="20"/>
      <c r="FH1399" s="20"/>
      <c r="FI1399" s="20"/>
      <c r="FJ1399" s="20"/>
      <c r="FK1399" s="20"/>
      <c r="FL1399" s="20"/>
      <c r="FM1399" s="20"/>
      <c r="FN1399" s="20"/>
      <c r="FO1399" s="20"/>
      <c r="FP1399" s="20"/>
      <c r="FQ1399" s="20"/>
      <c r="FR1399" s="20"/>
      <c r="FS1399" s="20"/>
      <c r="FT1399" s="20"/>
      <c r="FU1399" s="20"/>
      <c r="FV1399" s="20"/>
      <c r="FW1399" s="20"/>
      <c r="FX1399" s="20"/>
      <c r="FY1399" s="20"/>
      <c r="FZ1399" s="20"/>
      <c r="GA1399" s="20"/>
      <c r="GB1399" s="20"/>
      <c r="GC1399" s="20"/>
      <c r="GD1399" s="20"/>
      <c r="GE1399" s="20"/>
      <c r="GF1399" s="20"/>
      <c r="GG1399" s="20"/>
      <c r="GH1399" s="20"/>
      <c r="GI1399" s="20"/>
      <c r="GJ1399" s="20"/>
      <c r="GK1399" s="20"/>
    </row>
    <row r="1400" spans="7:193" x14ac:dyDescent="0.2">
      <c r="G1400" s="8"/>
      <c r="H1400" s="8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FF1400" s="9"/>
      <c r="FG1400" s="9"/>
      <c r="FH1400" s="9"/>
      <c r="FI1400" s="9"/>
      <c r="FJ1400" s="9"/>
      <c r="FK1400" s="9"/>
      <c r="FL1400" s="9"/>
      <c r="FM1400" s="9"/>
      <c r="FN1400" s="9"/>
      <c r="FO1400" s="9"/>
      <c r="FP1400" s="9"/>
      <c r="FQ1400" s="9"/>
      <c r="FR1400" s="9"/>
      <c r="FS1400" s="9"/>
      <c r="FT1400" s="9"/>
      <c r="FU1400" s="9"/>
      <c r="FV1400" s="9"/>
      <c r="FW1400" s="9"/>
      <c r="FX1400" s="9"/>
      <c r="FY1400" s="9"/>
      <c r="FZ1400" s="9"/>
      <c r="GA1400" s="9"/>
      <c r="GB1400" s="9"/>
      <c r="GC1400" s="9"/>
      <c r="GD1400" s="9"/>
      <c r="GE1400" s="9"/>
      <c r="GF1400" s="9"/>
      <c r="GG1400" s="9"/>
      <c r="GH1400" s="9"/>
      <c r="GI1400" s="9"/>
      <c r="GJ1400" s="9"/>
      <c r="GK1400" s="9"/>
    </row>
    <row r="1401" spans="7:193" x14ac:dyDescent="0.2">
      <c r="G1401" s="8"/>
      <c r="H1401" s="8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FF1401" s="9"/>
      <c r="FG1401" s="9"/>
      <c r="FH1401" s="9"/>
      <c r="FI1401" s="9"/>
      <c r="FJ1401" s="9"/>
      <c r="FK1401" s="9"/>
      <c r="FL1401" s="9"/>
      <c r="FM1401" s="9"/>
      <c r="FN1401" s="9"/>
      <c r="FO1401" s="9"/>
      <c r="FP1401" s="9"/>
      <c r="FQ1401" s="9"/>
      <c r="FR1401" s="9"/>
      <c r="FS1401" s="9"/>
      <c r="FT1401" s="9"/>
      <c r="FU1401" s="9"/>
      <c r="FV1401" s="9"/>
      <c r="FW1401" s="9"/>
      <c r="FX1401" s="9"/>
      <c r="FY1401" s="9"/>
      <c r="FZ1401" s="9"/>
      <c r="GA1401" s="9"/>
      <c r="GB1401" s="9"/>
      <c r="GC1401" s="9"/>
      <c r="GD1401" s="9"/>
      <c r="GE1401" s="9"/>
      <c r="GF1401" s="9"/>
      <c r="GG1401" s="9"/>
      <c r="GH1401" s="9"/>
      <c r="GI1401" s="9"/>
      <c r="GJ1401" s="9"/>
      <c r="GK1401" s="9"/>
    </row>
    <row r="1402" spans="7:193" x14ac:dyDescent="0.2">
      <c r="G1402" s="8"/>
      <c r="H1402" s="8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FF1402" s="19"/>
      <c r="FG1402" s="19"/>
      <c r="FH1402" s="19"/>
      <c r="FI1402" s="19"/>
      <c r="FJ1402" s="19"/>
      <c r="FK1402" s="19"/>
      <c r="FL1402" s="19"/>
      <c r="FM1402" s="19"/>
      <c r="FN1402" s="19"/>
      <c r="FO1402" s="19"/>
      <c r="FP1402" s="19"/>
      <c r="FQ1402" s="19"/>
      <c r="FR1402" s="19"/>
      <c r="FS1402" s="19"/>
      <c r="FT1402" s="19"/>
      <c r="FU1402" s="19"/>
      <c r="FV1402" s="19"/>
      <c r="FW1402" s="19"/>
      <c r="FX1402" s="19"/>
      <c r="FY1402" s="19"/>
      <c r="FZ1402" s="19"/>
      <c r="GA1402" s="19"/>
      <c r="GB1402" s="19"/>
      <c r="GC1402" s="19"/>
      <c r="GD1402" s="19"/>
      <c r="GE1402" s="19"/>
      <c r="GF1402" s="19"/>
      <c r="GG1402" s="19"/>
      <c r="GH1402" s="19"/>
      <c r="GI1402" s="19"/>
      <c r="GJ1402" s="19"/>
      <c r="GK1402" s="19"/>
    </row>
    <row r="1403" spans="7:193" x14ac:dyDescent="0.2">
      <c r="G1403" s="8"/>
      <c r="H1403" s="8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FF1403" s="20"/>
      <c r="FG1403" s="20"/>
      <c r="FH1403" s="20"/>
      <c r="FI1403" s="20"/>
      <c r="FJ1403" s="20"/>
      <c r="FK1403" s="20"/>
      <c r="FL1403" s="20"/>
      <c r="FM1403" s="20"/>
      <c r="FN1403" s="20"/>
      <c r="FO1403" s="20"/>
      <c r="FP1403" s="20"/>
      <c r="FQ1403" s="20"/>
      <c r="FR1403" s="20"/>
      <c r="FS1403" s="20"/>
      <c r="FT1403" s="20"/>
      <c r="FU1403" s="20"/>
      <c r="FV1403" s="20"/>
      <c r="FW1403" s="20"/>
      <c r="FX1403" s="20"/>
      <c r="FY1403" s="20"/>
      <c r="FZ1403" s="20"/>
      <c r="GA1403" s="20"/>
      <c r="GB1403" s="20"/>
      <c r="GC1403" s="20"/>
      <c r="GD1403" s="20"/>
      <c r="GE1403" s="20"/>
      <c r="GF1403" s="20"/>
      <c r="GG1403" s="20"/>
      <c r="GH1403" s="20"/>
      <c r="GI1403" s="20"/>
      <c r="GJ1403" s="20"/>
      <c r="GK1403" s="20"/>
    </row>
    <row r="1404" spans="7:193" x14ac:dyDescent="0.2">
      <c r="G1404" s="8"/>
      <c r="H1404" s="8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FF1404" s="9"/>
      <c r="FG1404" s="9"/>
      <c r="FH1404" s="9"/>
      <c r="FI1404" s="9"/>
      <c r="FJ1404" s="9"/>
      <c r="FK1404" s="9"/>
      <c r="FL1404" s="9"/>
      <c r="FM1404" s="9"/>
      <c r="FN1404" s="9"/>
      <c r="FO1404" s="9"/>
      <c r="FP1404" s="9"/>
      <c r="FQ1404" s="9"/>
      <c r="FR1404" s="9"/>
      <c r="FS1404" s="9"/>
      <c r="FT1404" s="9"/>
      <c r="FU1404" s="9"/>
      <c r="FV1404" s="9"/>
      <c r="FW1404" s="9"/>
      <c r="FX1404" s="9"/>
      <c r="FY1404" s="9"/>
      <c r="FZ1404" s="9"/>
      <c r="GA1404" s="9"/>
      <c r="GB1404" s="9"/>
      <c r="GC1404" s="9"/>
      <c r="GD1404" s="9"/>
      <c r="GE1404" s="9"/>
      <c r="GF1404" s="9"/>
      <c r="GG1404" s="9"/>
      <c r="GH1404" s="9"/>
      <c r="GI1404" s="9"/>
      <c r="GJ1404" s="9"/>
      <c r="GK1404" s="9"/>
    </row>
    <row r="1405" spans="7:193" x14ac:dyDescent="0.2">
      <c r="G1405" s="8"/>
      <c r="H1405" s="8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FF1405" s="9"/>
      <c r="FG1405" s="9"/>
      <c r="FH1405" s="9"/>
      <c r="FI1405" s="9"/>
      <c r="FJ1405" s="9"/>
      <c r="FK1405" s="9"/>
      <c r="FL1405" s="9"/>
      <c r="FM1405" s="9"/>
      <c r="FN1405" s="9"/>
      <c r="FO1405" s="9"/>
      <c r="FP1405" s="9"/>
      <c r="FQ1405" s="9"/>
      <c r="FR1405" s="9"/>
      <c r="FS1405" s="9"/>
      <c r="FT1405" s="9"/>
      <c r="FU1405" s="9"/>
      <c r="FV1405" s="9"/>
      <c r="FW1405" s="9"/>
      <c r="FX1405" s="9"/>
      <c r="FY1405" s="9"/>
      <c r="FZ1405" s="9"/>
      <c r="GA1405" s="9"/>
      <c r="GB1405" s="9"/>
      <c r="GC1405" s="9"/>
      <c r="GD1405" s="9"/>
      <c r="GE1405" s="9"/>
      <c r="GF1405" s="9"/>
      <c r="GG1405" s="9"/>
      <c r="GH1405" s="9"/>
      <c r="GI1405" s="9"/>
      <c r="GJ1405" s="9"/>
      <c r="GK1405" s="9"/>
    </row>
    <row r="1406" spans="7:193" x14ac:dyDescent="0.2">
      <c r="G1406" s="8"/>
      <c r="H1406" s="8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FF1406" s="19"/>
      <c r="FG1406" s="19"/>
      <c r="FH1406" s="19"/>
      <c r="FI1406" s="19"/>
      <c r="FJ1406" s="19"/>
      <c r="FK1406" s="19"/>
      <c r="FL1406" s="19"/>
      <c r="FM1406" s="19"/>
      <c r="FN1406" s="19"/>
      <c r="FO1406" s="19"/>
      <c r="FP1406" s="19"/>
      <c r="FQ1406" s="19"/>
      <c r="FR1406" s="19"/>
      <c r="FS1406" s="19"/>
      <c r="FT1406" s="19"/>
      <c r="FU1406" s="19"/>
      <c r="FV1406" s="19"/>
      <c r="FW1406" s="19"/>
      <c r="FX1406" s="19"/>
      <c r="FY1406" s="19"/>
      <c r="FZ1406" s="19"/>
      <c r="GA1406" s="19"/>
      <c r="GB1406" s="19"/>
      <c r="GC1406" s="19"/>
      <c r="GD1406" s="19"/>
      <c r="GE1406" s="19"/>
      <c r="GF1406" s="19"/>
      <c r="GG1406" s="19"/>
      <c r="GH1406" s="19"/>
      <c r="GI1406" s="19"/>
      <c r="GJ1406" s="19"/>
      <c r="GK1406" s="19"/>
    </row>
    <row r="1407" spans="7:193" x14ac:dyDescent="0.2">
      <c r="G1407" s="8"/>
      <c r="H1407" s="8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FF1407" s="20"/>
      <c r="FG1407" s="20"/>
      <c r="FH1407" s="20"/>
      <c r="FI1407" s="20"/>
      <c r="FJ1407" s="20"/>
      <c r="FK1407" s="20"/>
      <c r="FL1407" s="20"/>
      <c r="FM1407" s="20"/>
      <c r="FN1407" s="20"/>
      <c r="FO1407" s="20"/>
      <c r="FP1407" s="20"/>
      <c r="FQ1407" s="20"/>
      <c r="FR1407" s="20"/>
      <c r="FS1407" s="20"/>
      <c r="FT1407" s="20"/>
      <c r="FU1407" s="20"/>
      <c r="FV1407" s="20"/>
      <c r="FW1407" s="20"/>
      <c r="FX1407" s="20"/>
      <c r="FY1407" s="20"/>
      <c r="FZ1407" s="20"/>
      <c r="GA1407" s="20"/>
      <c r="GB1407" s="20"/>
      <c r="GC1407" s="20"/>
      <c r="GD1407" s="20"/>
      <c r="GE1407" s="20"/>
      <c r="GF1407" s="20"/>
      <c r="GG1407" s="20"/>
      <c r="GH1407" s="20"/>
      <c r="GI1407" s="20"/>
      <c r="GJ1407" s="20"/>
      <c r="GK1407" s="20"/>
    </row>
    <row r="1408" spans="7:193" x14ac:dyDescent="0.2">
      <c r="G1408" s="8"/>
      <c r="H1408" s="8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FF1408" s="9"/>
      <c r="FG1408" s="9"/>
      <c r="FH1408" s="9"/>
      <c r="FI1408" s="9"/>
      <c r="FJ1408" s="9"/>
      <c r="FK1408" s="9"/>
      <c r="FL1408" s="9"/>
      <c r="FM1408" s="9"/>
      <c r="FN1408" s="9"/>
      <c r="FO1408" s="9"/>
      <c r="FP1408" s="9"/>
      <c r="FQ1408" s="9"/>
      <c r="FR1408" s="9"/>
      <c r="FS1408" s="9"/>
      <c r="FT1408" s="9"/>
      <c r="FU1408" s="9"/>
      <c r="FV1408" s="9"/>
      <c r="FW1408" s="9"/>
      <c r="FX1408" s="9"/>
      <c r="FY1408" s="9"/>
      <c r="FZ1408" s="9"/>
      <c r="GA1408" s="9"/>
      <c r="GB1408" s="9"/>
      <c r="GC1408" s="9"/>
      <c r="GD1408" s="9"/>
      <c r="GE1408" s="9"/>
      <c r="GF1408" s="9"/>
      <c r="GG1408" s="9"/>
      <c r="GH1408" s="9"/>
      <c r="GI1408" s="9"/>
      <c r="GJ1408" s="9"/>
      <c r="GK1408" s="9"/>
    </row>
    <row r="1409" spans="7:193" x14ac:dyDescent="0.2">
      <c r="G1409" s="8"/>
      <c r="H1409" s="8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FF1409" s="9"/>
      <c r="FG1409" s="9"/>
      <c r="FH1409" s="9"/>
      <c r="FI1409" s="9"/>
      <c r="FJ1409" s="9"/>
      <c r="FK1409" s="9"/>
      <c r="FL1409" s="9"/>
      <c r="FM1409" s="9"/>
      <c r="FN1409" s="9"/>
      <c r="FO1409" s="9"/>
      <c r="FP1409" s="9"/>
      <c r="FQ1409" s="9"/>
      <c r="FR1409" s="9"/>
      <c r="FS1409" s="9"/>
      <c r="FT1409" s="9"/>
      <c r="FU1409" s="9"/>
      <c r="FV1409" s="9"/>
      <c r="FW1409" s="9"/>
      <c r="FX1409" s="9"/>
      <c r="FY1409" s="9"/>
      <c r="FZ1409" s="9"/>
      <c r="GA1409" s="9"/>
      <c r="GB1409" s="9"/>
      <c r="GC1409" s="9"/>
      <c r="GD1409" s="9"/>
      <c r="GE1409" s="9"/>
      <c r="GF1409" s="9"/>
      <c r="GG1409" s="9"/>
      <c r="GH1409" s="9"/>
      <c r="GI1409" s="9"/>
      <c r="GJ1409" s="9"/>
      <c r="GK1409" s="9"/>
    </row>
    <row r="1410" spans="7:193" x14ac:dyDescent="0.2">
      <c r="G1410" s="8"/>
      <c r="H1410" s="8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FF1410" s="19"/>
      <c r="FG1410" s="19"/>
      <c r="FH1410" s="19"/>
      <c r="FI1410" s="19"/>
      <c r="FJ1410" s="19"/>
      <c r="FK1410" s="19"/>
      <c r="FL1410" s="19"/>
      <c r="FM1410" s="19"/>
      <c r="FN1410" s="19"/>
      <c r="FO1410" s="19"/>
      <c r="FP1410" s="19"/>
      <c r="FQ1410" s="19"/>
      <c r="FR1410" s="19"/>
      <c r="FS1410" s="19"/>
      <c r="FT1410" s="19"/>
      <c r="FU1410" s="19"/>
      <c r="FV1410" s="19"/>
      <c r="FW1410" s="19"/>
      <c r="FX1410" s="19"/>
      <c r="FY1410" s="19"/>
      <c r="FZ1410" s="19"/>
      <c r="GA1410" s="19"/>
      <c r="GB1410" s="19"/>
      <c r="GC1410" s="19"/>
      <c r="GD1410" s="19"/>
      <c r="GE1410" s="19"/>
      <c r="GF1410" s="19"/>
      <c r="GG1410" s="19"/>
      <c r="GH1410" s="19"/>
      <c r="GI1410" s="19"/>
      <c r="GJ1410" s="19"/>
      <c r="GK1410" s="19"/>
    </row>
    <row r="1411" spans="7:193" x14ac:dyDescent="0.2">
      <c r="G1411" s="8"/>
      <c r="H1411" s="8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FF1411" s="20"/>
      <c r="FG1411" s="20"/>
      <c r="FH1411" s="20"/>
      <c r="FI1411" s="20"/>
      <c r="FJ1411" s="20"/>
      <c r="FK1411" s="20"/>
      <c r="FL1411" s="20"/>
      <c r="FM1411" s="20"/>
      <c r="FN1411" s="20"/>
      <c r="FO1411" s="20"/>
      <c r="FP1411" s="20"/>
      <c r="FQ1411" s="20"/>
      <c r="FR1411" s="20"/>
      <c r="FS1411" s="20"/>
      <c r="FT1411" s="20"/>
      <c r="FU1411" s="20"/>
      <c r="FV1411" s="20"/>
      <c r="FW1411" s="20"/>
      <c r="FX1411" s="20"/>
      <c r="FY1411" s="20"/>
      <c r="FZ1411" s="20"/>
      <c r="GA1411" s="20"/>
      <c r="GB1411" s="20"/>
      <c r="GC1411" s="20"/>
      <c r="GD1411" s="20"/>
      <c r="GE1411" s="20"/>
      <c r="GF1411" s="20"/>
      <c r="GG1411" s="20"/>
      <c r="GH1411" s="20"/>
      <c r="GI1411" s="20"/>
      <c r="GJ1411" s="20"/>
      <c r="GK1411" s="20"/>
    </row>
    <row r="1412" spans="7:193" x14ac:dyDescent="0.2">
      <c r="G1412" s="8"/>
      <c r="H1412" s="8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FF1412" s="9"/>
      <c r="FG1412" s="9"/>
      <c r="FH1412" s="9"/>
      <c r="FI1412" s="9"/>
      <c r="FJ1412" s="9"/>
      <c r="FK1412" s="9"/>
      <c r="FL1412" s="9"/>
      <c r="FM1412" s="9"/>
      <c r="FN1412" s="9"/>
      <c r="FO1412" s="9"/>
      <c r="FP1412" s="9"/>
      <c r="FQ1412" s="9"/>
      <c r="FR1412" s="9"/>
      <c r="FS1412" s="9"/>
      <c r="FT1412" s="9"/>
      <c r="FU1412" s="9"/>
      <c r="FV1412" s="9"/>
      <c r="FW1412" s="9"/>
      <c r="FX1412" s="9"/>
      <c r="FY1412" s="9"/>
      <c r="FZ1412" s="9"/>
      <c r="GA1412" s="9"/>
      <c r="GB1412" s="9"/>
      <c r="GC1412" s="9"/>
      <c r="GD1412" s="9"/>
      <c r="GE1412" s="9"/>
      <c r="GF1412" s="9"/>
      <c r="GG1412" s="9"/>
      <c r="GH1412" s="9"/>
      <c r="GI1412" s="9"/>
      <c r="GJ1412" s="9"/>
      <c r="GK1412" s="9"/>
    </row>
    <row r="1413" spans="7:193" x14ac:dyDescent="0.2">
      <c r="G1413" s="8"/>
      <c r="H1413" s="8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FF1413" s="9"/>
      <c r="FG1413" s="9"/>
      <c r="FH1413" s="9"/>
      <c r="FI1413" s="9"/>
      <c r="FJ1413" s="9"/>
      <c r="FK1413" s="9"/>
      <c r="FL1413" s="9"/>
      <c r="FM1413" s="9"/>
      <c r="FN1413" s="9"/>
      <c r="FO1413" s="9"/>
      <c r="FP1413" s="9"/>
      <c r="FQ1413" s="9"/>
      <c r="FR1413" s="9"/>
      <c r="FS1413" s="9"/>
      <c r="FT1413" s="9"/>
      <c r="FU1413" s="9"/>
      <c r="FV1413" s="9"/>
      <c r="FW1413" s="9"/>
      <c r="FX1413" s="9"/>
      <c r="FY1413" s="9"/>
      <c r="FZ1413" s="9"/>
      <c r="GA1413" s="9"/>
      <c r="GB1413" s="9"/>
      <c r="GC1413" s="9"/>
      <c r="GD1413" s="9"/>
      <c r="GE1413" s="9"/>
      <c r="GF1413" s="9"/>
      <c r="GG1413" s="9"/>
      <c r="GH1413" s="9"/>
      <c r="GI1413" s="9"/>
      <c r="GJ1413" s="9"/>
      <c r="GK1413" s="9"/>
    </row>
    <row r="1414" spans="7:193" x14ac:dyDescent="0.2">
      <c r="G1414" s="8"/>
      <c r="H1414" s="8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FF1414" s="19"/>
      <c r="FG1414" s="19"/>
      <c r="FH1414" s="19"/>
      <c r="FI1414" s="19"/>
      <c r="FJ1414" s="19"/>
      <c r="FK1414" s="19"/>
      <c r="FL1414" s="19"/>
      <c r="FM1414" s="19"/>
      <c r="FN1414" s="19"/>
      <c r="FO1414" s="19"/>
      <c r="FP1414" s="19"/>
      <c r="FQ1414" s="19"/>
      <c r="FR1414" s="19"/>
      <c r="FS1414" s="19"/>
      <c r="FT1414" s="19"/>
      <c r="FU1414" s="19"/>
      <c r="FV1414" s="19"/>
      <c r="FW1414" s="19"/>
      <c r="FX1414" s="19"/>
      <c r="FY1414" s="19"/>
      <c r="FZ1414" s="19"/>
      <c r="GA1414" s="19"/>
      <c r="GB1414" s="19"/>
      <c r="GC1414" s="19"/>
      <c r="GD1414" s="19"/>
      <c r="GE1414" s="19"/>
      <c r="GF1414" s="19"/>
      <c r="GG1414" s="19"/>
      <c r="GH1414" s="19"/>
      <c r="GI1414" s="19"/>
      <c r="GJ1414" s="19"/>
      <c r="GK1414" s="19"/>
    </row>
    <row r="1415" spans="7:193" x14ac:dyDescent="0.2">
      <c r="G1415" s="8"/>
      <c r="H1415" s="8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FF1415" s="20"/>
      <c r="FG1415" s="20"/>
      <c r="FH1415" s="20"/>
      <c r="FI1415" s="20"/>
      <c r="FJ1415" s="20"/>
      <c r="FK1415" s="20"/>
      <c r="FL1415" s="20"/>
      <c r="FM1415" s="20"/>
      <c r="FN1415" s="20"/>
      <c r="FO1415" s="20"/>
      <c r="FP1415" s="20"/>
      <c r="FQ1415" s="20"/>
      <c r="FR1415" s="20"/>
      <c r="FS1415" s="20"/>
      <c r="FT1415" s="20"/>
      <c r="FU1415" s="20"/>
      <c r="FV1415" s="20"/>
      <c r="FW1415" s="20"/>
      <c r="FX1415" s="20"/>
      <c r="FY1415" s="20"/>
      <c r="FZ1415" s="20"/>
      <c r="GA1415" s="20"/>
      <c r="GB1415" s="20"/>
      <c r="GC1415" s="20"/>
      <c r="GD1415" s="20"/>
      <c r="GE1415" s="20"/>
      <c r="GF1415" s="20"/>
      <c r="GG1415" s="20"/>
      <c r="GH1415" s="20"/>
      <c r="GI1415" s="20"/>
      <c r="GJ1415" s="20"/>
      <c r="GK1415" s="20"/>
    </row>
    <row r="1416" spans="7:193" x14ac:dyDescent="0.2">
      <c r="G1416" s="8"/>
      <c r="H1416" s="8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FF1416" s="9"/>
      <c r="FG1416" s="9"/>
      <c r="FH1416" s="9"/>
      <c r="FI1416" s="9"/>
      <c r="FJ1416" s="9"/>
      <c r="FK1416" s="9"/>
      <c r="FL1416" s="9"/>
      <c r="FM1416" s="9"/>
      <c r="FN1416" s="9"/>
      <c r="FO1416" s="9"/>
      <c r="FP1416" s="9"/>
      <c r="FQ1416" s="9"/>
      <c r="FR1416" s="9"/>
      <c r="FS1416" s="9"/>
      <c r="FT1416" s="9"/>
      <c r="FU1416" s="9"/>
      <c r="FV1416" s="9"/>
      <c r="FW1416" s="9"/>
      <c r="FX1416" s="9"/>
      <c r="FY1416" s="9"/>
      <c r="FZ1416" s="9"/>
      <c r="GA1416" s="9"/>
      <c r="GB1416" s="9"/>
      <c r="GC1416" s="9"/>
      <c r="GD1416" s="9"/>
      <c r="GE1416" s="9"/>
      <c r="GF1416" s="9"/>
      <c r="GG1416" s="9"/>
      <c r="GH1416" s="9"/>
      <c r="GI1416" s="9"/>
      <c r="GJ1416" s="9"/>
      <c r="GK1416" s="9"/>
    </row>
    <row r="1417" spans="7:193" x14ac:dyDescent="0.2">
      <c r="G1417" s="8"/>
      <c r="H1417" s="8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FF1417" s="9"/>
      <c r="FG1417" s="9"/>
      <c r="FH1417" s="9"/>
      <c r="FI1417" s="9"/>
      <c r="FJ1417" s="9"/>
      <c r="FK1417" s="9"/>
      <c r="FL1417" s="9"/>
      <c r="FM1417" s="9"/>
      <c r="FN1417" s="9"/>
      <c r="FO1417" s="9"/>
      <c r="FP1417" s="9"/>
      <c r="FQ1417" s="9"/>
      <c r="FR1417" s="9"/>
      <c r="FS1417" s="9"/>
      <c r="FT1417" s="9"/>
      <c r="FU1417" s="9"/>
      <c r="FV1417" s="9"/>
      <c r="FW1417" s="9"/>
      <c r="FX1417" s="9"/>
      <c r="FY1417" s="9"/>
      <c r="FZ1417" s="9"/>
      <c r="GA1417" s="9"/>
      <c r="GB1417" s="9"/>
      <c r="GC1417" s="9"/>
      <c r="GD1417" s="9"/>
      <c r="GE1417" s="9"/>
      <c r="GF1417" s="9"/>
      <c r="GG1417" s="9"/>
      <c r="GH1417" s="9"/>
      <c r="GI1417" s="9"/>
      <c r="GJ1417" s="9"/>
      <c r="GK1417" s="9"/>
    </row>
    <row r="1418" spans="7:193" x14ac:dyDescent="0.2">
      <c r="G1418" s="8"/>
      <c r="H1418" s="8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FF1418" s="19"/>
      <c r="FG1418" s="19"/>
      <c r="FH1418" s="19"/>
      <c r="FI1418" s="19"/>
      <c r="FJ1418" s="19"/>
      <c r="FK1418" s="19"/>
      <c r="FL1418" s="19"/>
      <c r="FM1418" s="19"/>
      <c r="FN1418" s="19"/>
      <c r="FO1418" s="19"/>
      <c r="FP1418" s="19"/>
      <c r="FQ1418" s="19"/>
      <c r="FR1418" s="19"/>
      <c r="FS1418" s="19"/>
      <c r="FT1418" s="19"/>
      <c r="FU1418" s="19"/>
      <c r="FV1418" s="19"/>
      <c r="FW1418" s="19"/>
      <c r="FX1418" s="19"/>
      <c r="FY1418" s="19"/>
      <c r="FZ1418" s="19"/>
      <c r="GA1418" s="19"/>
      <c r="GB1418" s="19"/>
      <c r="GC1418" s="19"/>
      <c r="GD1418" s="19"/>
      <c r="GE1418" s="19"/>
      <c r="GF1418" s="19"/>
      <c r="GG1418" s="19"/>
      <c r="GH1418" s="19"/>
      <c r="GI1418" s="19"/>
      <c r="GJ1418" s="19"/>
      <c r="GK1418" s="19"/>
    </row>
    <row r="1419" spans="7:193" x14ac:dyDescent="0.2">
      <c r="G1419" s="8"/>
      <c r="H1419" s="8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FF1419" s="20"/>
      <c r="FG1419" s="20"/>
      <c r="FH1419" s="20"/>
      <c r="FI1419" s="20"/>
      <c r="FJ1419" s="20"/>
      <c r="FK1419" s="20"/>
      <c r="FL1419" s="20"/>
      <c r="FM1419" s="20"/>
      <c r="FN1419" s="20"/>
      <c r="FO1419" s="20"/>
      <c r="FP1419" s="20"/>
      <c r="FQ1419" s="20"/>
      <c r="FR1419" s="20"/>
      <c r="FS1419" s="20"/>
      <c r="FT1419" s="20"/>
      <c r="FU1419" s="20"/>
      <c r="FV1419" s="20"/>
      <c r="FW1419" s="20"/>
      <c r="FX1419" s="20"/>
      <c r="FY1419" s="20"/>
      <c r="FZ1419" s="20"/>
      <c r="GA1419" s="20"/>
      <c r="GB1419" s="20"/>
      <c r="GC1419" s="20"/>
      <c r="GD1419" s="20"/>
      <c r="GE1419" s="20"/>
      <c r="GF1419" s="20"/>
      <c r="GG1419" s="20"/>
      <c r="GH1419" s="20"/>
      <c r="GI1419" s="20"/>
      <c r="GJ1419" s="20"/>
      <c r="GK1419" s="20"/>
    </row>
    <row r="1420" spans="7:193" x14ac:dyDescent="0.2">
      <c r="G1420" s="8"/>
      <c r="H1420" s="8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FF1420" s="9"/>
      <c r="FG1420" s="9"/>
      <c r="FH1420" s="9"/>
      <c r="FI1420" s="9"/>
      <c r="FJ1420" s="9"/>
      <c r="FK1420" s="9"/>
      <c r="FL1420" s="9"/>
      <c r="FM1420" s="9"/>
      <c r="FN1420" s="9"/>
      <c r="FO1420" s="9"/>
      <c r="FP1420" s="9"/>
      <c r="FQ1420" s="9"/>
      <c r="FR1420" s="9"/>
      <c r="FS1420" s="9"/>
      <c r="FT1420" s="9"/>
      <c r="FU1420" s="9"/>
      <c r="FV1420" s="9"/>
      <c r="FW1420" s="9"/>
      <c r="FX1420" s="9"/>
      <c r="FY1420" s="9"/>
      <c r="FZ1420" s="9"/>
      <c r="GA1420" s="9"/>
      <c r="GB1420" s="9"/>
      <c r="GC1420" s="9"/>
      <c r="GD1420" s="9"/>
      <c r="GE1420" s="9"/>
      <c r="GF1420" s="9"/>
      <c r="GG1420" s="9"/>
      <c r="GH1420" s="9"/>
      <c r="GI1420" s="9"/>
      <c r="GJ1420" s="9"/>
      <c r="GK1420" s="9"/>
    </row>
    <row r="1421" spans="7:193" x14ac:dyDescent="0.2">
      <c r="G1421" s="8"/>
      <c r="H1421" s="8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FF1421" s="9"/>
      <c r="FG1421" s="9"/>
      <c r="FH1421" s="9"/>
      <c r="FI1421" s="9"/>
      <c r="FJ1421" s="9"/>
      <c r="FK1421" s="9"/>
      <c r="FL1421" s="9"/>
      <c r="FM1421" s="9"/>
      <c r="FN1421" s="9"/>
      <c r="FO1421" s="9"/>
      <c r="FP1421" s="9"/>
      <c r="FQ1421" s="9"/>
      <c r="FR1421" s="9"/>
      <c r="FS1421" s="9"/>
      <c r="FT1421" s="9"/>
      <c r="FU1421" s="9"/>
      <c r="FV1421" s="9"/>
      <c r="FW1421" s="9"/>
      <c r="FX1421" s="9"/>
      <c r="FY1421" s="9"/>
      <c r="FZ1421" s="9"/>
      <c r="GA1421" s="9"/>
      <c r="GB1421" s="9"/>
      <c r="GC1421" s="9"/>
      <c r="GD1421" s="9"/>
      <c r="GE1421" s="9"/>
      <c r="GF1421" s="9"/>
      <c r="GG1421" s="9"/>
      <c r="GH1421" s="9"/>
      <c r="GI1421" s="9"/>
      <c r="GJ1421" s="9"/>
      <c r="GK1421" s="9"/>
    </row>
    <row r="1422" spans="7:193" x14ac:dyDescent="0.2">
      <c r="G1422" s="8"/>
      <c r="H1422" s="8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FF1422" s="19"/>
      <c r="FG1422" s="19"/>
      <c r="FH1422" s="19"/>
      <c r="FI1422" s="19"/>
      <c r="FJ1422" s="19"/>
      <c r="FK1422" s="19"/>
      <c r="FL1422" s="19"/>
      <c r="FM1422" s="19"/>
      <c r="FN1422" s="19"/>
      <c r="FO1422" s="19"/>
      <c r="FP1422" s="19"/>
      <c r="FQ1422" s="19"/>
      <c r="FR1422" s="19"/>
      <c r="FS1422" s="19"/>
      <c r="FT1422" s="19"/>
      <c r="FU1422" s="19"/>
      <c r="FV1422" s="19"/>
      <c r="FW1422" s="19"/>
      <c r="FX1422" s="19"/>
      <c r="FY1422" s="19"/>
      <c r="FZ1422" s="19"/>
      <c r="GA1422" s="19"/>
      <c r="GB1422" s="19"/>
      <c r="GC1422" s="19"/>
      <c r="GD1422" s="19"/>
      <c r="GE1422" s="19"/>
      <c r="GF1422" s="19"/>
      <c r="GG1422" s="19"/>
      <c r="GH1422" s="19"/>
      <c r="GI1422" s="19"/>
      <c r="GJ1422" s="19"/>
      <c r="GK1422" s="19"/>
    </row>
    <row r="1423" spans="7:193" x14ac:dyDescent="0.2">
      <c r="G1423" s="8"/>
      <c r="H1423" s="8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FF1423" s="20"/>
      <c r="FG1423" s="20"/>
      <c r="FH1423" s="20"/>
      <c r="FI1423" s="20"/>
      <c r="FJ1423" s="20"/>
      <c r="FK1423" s="20"/>
      <c r="FL1423" s="20"/>
      <c r="FM1423" s="20"/>
      <c r="FN1423" s="20"/>
      <c r="FO1423" s="20"/>
      <c r="FP1423" s="20"/>
      <c r="FQ1423" s="20"/>
      <c r="FR1423" s="20"/>
      <c r="FS1423" s="20"/>
      <c r="FT1423" s="20"/>
      <c r="FU1423" s="20"/>
      <c r="FV1423" s="20"/>
      <c r="FW1423" s="20"/>
      <c r="FX1423" s="20"/>
      <c r="FY1423" s="20"/>
      <c r="FZ1423" s="20"/>
      <c r="GA1423" s="20"/>
      <c r="GB1423" s="20"/>
      <c r="GC1423" s="20"/>
      <c r="GD1423" s="20"/>
      <c r="GE1423" s="20"/>
      <c r="GF1423" s="20"/>
      <c r="GG1423" s="20"/>
      <c r="GH1423" s="20"/>
      <c r="GI1423" s="20"/>
      <c r="GJ1423" s="20"/>
      <c r="GK1423" s="20"/>
    </row>
    <row r="1424" spans="7:193" x14ac:dyDescent="0.2">
      <c r="G1424" s="8"/>
      <c r="H1424" s="8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FF1424" s="9"/>
      <c r="FG1424" s="9"/>
      <c r="FH1424" s="9"/>
      <c r="FI1424" s="9"/>
      <c r="FJ1424" s="9"/>
      <c r="FK1424" s="9"/>
      <c r="FL1424" s="9"/>
      <c r="FM1424" s="9"/>
      <c r="FN1424" s="9"/>
      <c r="FO1424" s="9"/>
      <c r="FP1424" s="9"/>
      <c r="FQ1424" s="9"/>
      <c r="FR1424" s="9"/>
      <c r="FS1424" s="9"/>
      <c r="FT1424" s="9"/>
      <c r="FU1424" s="9"/>
      <c r="FV1424" s="9"/>
      <c r="FW1424" s="9"/>
      <c r="FX1424" s="9"/>
      <c r="FY1424" s="9"/>
      <c r="FZ1424" s="9"/>
      <c r="GA1424" s="9"/>
      <c r="GB1424" s="9"/>
      <c r="GC1424" s="9"/>
      <c r="GD1424" s="9"/>
      <c r="GE1424" s="9"/>
      <c r="GF1424" s="9"/>
      <c r="GG1424" s="9"/>
      <c r="GH1424" s="9"/>
      <c r="GI1424" s="9"/>
      <c r="GJ1424" s="9"/>
      <c r="GK1424" s="9"/>
    </row>
    <row r="1425" spans="7:193" x14ac:dyDescent="0.2">
      <c r="G1425" s="8"/>
      <c r="H1425" s="8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FF1425" s="9"/>
      <c r="FG1425" s="9"/>
      <c r="FH1425" s="9"/>
      <c r="FI1425" s="9"/>
      <c r="FJ1425" s="9"/>
      <c r="FK1425" s="9"/>
      <c r="FL1425" s="9"/>
      <c r="FM1425" s="9"/>
      <c r="FN1425" s="9"/>
      <c r="FO1425" s="9"/>
      <c r="FP1425" s="9"/>
      <c r="FQ1425" s="9"/>
      <c r="FR1425" s="9"/>
      <c r="FS1425" s="9"/>
      <c r="FT1425" s="9"/>
      <c r="FU1425" s="9"/>
      <c r="FV1425" s="9"/>
      <c r="FW1425" s="9"/>
      <c r="FX1425" s="9"/>
      <c r="FY1425" s="9"/>
      <c r="FZ1425" s="9"/>
      <c r="GA1425" s="9"/>
      <c r="GB1425" s="9"/>
      <c r="GC1425" s="9"/>
      <c r="GD1425" s="9"/>
      <c r="GE1425" s="9"/>
      <c r="GF1425" s="9"/>
      <c r="GG1425" s="9"/>
      <c r="GH1425" s="9"/>
      <c r="GI1425" s="9"/>
      <c r="GJ1425" s="9"/>
      <c r="GK1425" s="9"/>
    </row>
    <row r="1426" spans="7:193" x14ac:dyDescent="0.2">
      <c r="G1426" s="8"/>
      <c r="H1426" s="8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FF1426" s="19"/>
      <c r="FG1426" s="19"/>
      <c r="FH1426" s="19"/>
      <c r="FI1426" s="19"/>
      <c r="FJ1426" s="19"/>
      <c r="FK1426" s="19"/>
      <c r="FL1426" s="19"/>
      <c r="FM1426" s="19"/>
      <c r="FN1426" s="19"/>
      <c r="FO1426" s="19"/>
      <c r="FP1426" s="19"/>
      <c r="FQ1426" s="19"/>
      <c r="FR1426" s="19"/>
      <c r="FS1426" s="19"/>
      <c r="FT1426" s="19"/>
      <c r="FU1426" s="19"/>
      <c r="FV1426" s="19"/>
      <c r="FW1426" s="19"/>
      <c r="FX1426" s="19"/>
      <c r="FY1426" s="19"/>
      <c r="FZ1426" s="19"/>
      <c r="GA1426" s="19"/>
      <c r="GB1426" s="19"/>
      <c r="GC1426" s="19"/>
      <c r="GD1426" s="19"/>
      <c r="GE1426" s="19"/>
      <c r="GF1426" s="19"/>
      <c r="GG1426" s="19"/>
      <c r="GH1426" s="19"/>
      <c r="GI1426" s="19"/>
      <c r="GJ1426" s="19"/>
      <c r="GK1426" s="19"/>
    </row>
    <row r="1427" spans="7:193" x14ac:dyDescent="0.2">
      <c r="G1427" s="8"/>
      <c r="H1427" s="8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FF1427" s="20"/>
      <c r="FG1427" s="20"/>
      <c r="FH1427" s="20"/>
      <c r="FI1427" s="20"/>
      <c r="FJ1427" s="20"/>
      <c r="FK1427" s="20"/>
      <c r="FL1427" s="20"/>
      <c r="FM1427" s="20"/>
      <c r="FN1427" s="20"/>
      <c r="FO1427" s="20"/>
      <c r="FP1427" s="20"/>
      <c r="FQ1427" s="20"/>
      <c r="FR1427" s="20"/>
      <c r="FS1427" s="20"/>
      <c r="FT1427" s="20"/>
      <c r="FU1427" s="20"/>
      <c r="FV1427" s="20"/>
      <c r="FW1427" s="20"/>
      <c r="FX1427" s="20"/>
      <c r="FY1427" s="20"/>
      <c r="FZ1427" s="20"/>
      <c r="GA1427" s="20"/>
      <c r="GB1427" s="20"/>
      <c r="GC1427" s="20"/>
      <c r="GD1427" s="20"/>
      <c r="GE1427" s="20"/>
      <c r="GF1427" s="20"/>
      <c r="GG1427" s="20"/>
      <c r="GH1427" s="20"/>
      <c r="GI1427" s="20"/>
      <c r="GJ1427" s="20"/>
      <c r="GK1427" s="20"/>
    </row>
    <row r="1428" spans="7:193" x14ac:dyDescent="0.2">
      <c r="G1428" s="8"/>
      <c r="H1428" s="8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FF1428" s="9"/>
      <c r="FG1428" s="9"/>
      <c r="FH1428" s="9"/>
      <c r="FI1428" s="9"/>
      <c r="FJ1428" s="9"/>
      <c r="FK1428" s="9"/>
      <c r="FL1428" s="9"/>
      <c r="FM1428" s="9"/>
      <c r="FN1428" s="9"/>
      <c r="FO1428" s="9"/>
      <c r="FP1428" s="9"/>
      <c r="FQ1428" s="9"/>
      <c r="FR1428" s="9"/>
      <c r="FS1428" s="9"/>
      <c r="FT1428" s="9"/>
      <c r="FU1428" s="9"/>
      <c r="FV1428" s="9"/>
      <c r="FW1428" s="9"/>
      <c r="FX1428" s="9"/>
      <c r="FY1428" s="9"/>
      <c r="FZ1428" s="9"/>
      <c r="GA1428" s="9"/>
      <c r="GB1428" s="9"/>
      <c r="GC1428" s="9"/>
      <c r="GD1428" s="9"/>
      <c r="GE1428" s="9"/>
      <c r="GF1428" s="9"/>
      <c r="GG1428" s="9"/>
      <c r="GH1428" s="9"/>
      <c r="GI1428" s="9"/>
      <c r="GJ1428" s="9"/>
      <c r="GK1428" s="9"/>
    </row>
    <row r="1429" spans="7:193" x14ac:dyDescent="0.2">
      <c r="G1429" s="8"/>
      <c r="H1429" s="8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FF1429" s="9"/>
      <c r="FG1429" s="9"/>
      <c r="FH1429" s="9"/>
      <c r="FI1429" s="9"/>
      <c r="FJ1429" s="9"/>
      <c r="FK1429" s="9"/>
      <c r="FL1429" s="9"/>
      <c r="FM1429" s="9"/>
      <c r="FN1429" s="9"/>
      <c r="FO1429" s="9"/>
      <c r="FP1429" s="9"/>
      <c r="FQ1429" s="9"/>
      <c r="FR1429" s="9"/>
      <c r="FS1429" s="9"/>
      <c r="FT1429" s="9"/>
      <c r="FU1429" s="9"/>
      <c r="FV1429" s="9"/>
      <c r="FW1429" s="9"/>
      <c r="FX1429" s="9"/>
      <c r="FY1429" s="9"/>
      <c r="FZ1429" s="9"/>
      <c r="GA1429" s="9"/>
      <c r="GB1429" s="9"/>
      <c r="GC1429" s="9"/>
      <c r="GD1429" s="9"/>
      <c r="GE1429" s="9"/>
      <c r="GF1429" s="9"/>
      <c r="GG1429" s="9"/>
      <c r="GH1429" s="9"/>
      <c r="GI1429" s="9"/>
      <c r="GJ1429" s="9"/>
      <c r="GK1429" s="9"/>
    </row>
    <row r="1430" spans="7:193" x14ac:dyDescent="0.2">
      <c r="G1430" s="8"/>
      <c r="H1430" s="8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FF1430" s="19"/>
      <c r="FG1430" s="19"/>
      <c r="FH1430" s="19"/>
      <c r="FI1430" s="19"/>
      <c r="FJ1430" s="19"/>
      <c r="FK1430" s="19"/>
      <c r="FL1430" s="19"/>
      <c r="FM1430" s="19"/>
      <c r="FN1430" s="19"/>
      <c r="FO1430" s="19"/>
      <c r="FP1430" s="19"/>
      <c r="FQ1430" s="19"/>
      <c r="FR1430" s="19"/>
      <c r="FS1430" s="19"/>
      <c r="FT1430" s="19"/>
      <c r="FU1430" s="19"/>
      <c r="FV1430" s="19"/>
      <c r="FW1430" s="19"/>
      <c r="FX1430" s="19"/>
      <c r="FY1430" s="19"/>
      <c r="FZ1430" s="19"/>
      <c r="GA1430" s="19"/>
      <c r="GB1430" s="19"/>
      <c r="GC1430" s="19"/>
      <c r="GD1430" s="19"/>
      <c r="GE1430" s="19"/>
      <c r="GF1430" s="19"/>
      <c r="GG1430" s="19"/>
      <c r="GH1430" s="19"/>
      <c r="GI1430" s="19"/>
      <c r="GJ1430" s="19"/>
      <c r="GK1430" s="19"/>
    </row>
    <row r="1431" spans="7:193" x14ac:dyDescent="0.2">
      <c r="G1431" s="8"/>
      <c r="H1431" s="8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FF1431" s="20"/>
      <c r="FG1431" s="20"/>
      <c r="FH1431" s="20"/>
      <c r="FI1431" s="20"/>
      <c r="FJ1431" s="20"/>
      <c r="FK1431" s="20"/>
      <c r="FL1431" s="20"/>
      <c r="FM1431" s="20"/>
      <c r="FN1431" s="20"/>
      <c r="FO1431" s="20"/>
      <c r="FP1431" s="20"/>
      <c r="FQ1431" s="20"/>
      <c r="FR1431" s="20"/>
      <c r="FS1431" s="20"/>
      <c r="FT1431" s="20"/>
      <c r="FU1431" s="20"/>
      <c r="FV1431" s="20"/>
      <c r="FW1431" s="20"/>
      <c r="FX1431" s="20"/>
      <c r="FY1431" s="20"/>
      <c r="FZ1431" s="20"/>
      <c r="GA1431" s="20"/>
      <c r="GB1431" s="20"/>
      <c r="GC1431" s="20"/>
      <c r="GD1431" s="20"/>
      <c r="GE1431" s="20"/>
      <c r="GF1431" s="20"/>
      <c r="GG1431" s="20"/>
      <c r="GH1431" s="20"/>
      <c r="GI1431" s="20"/>
      <c r="GJ1431" s="20"/>
      <c r="GK1431" s="20"/>
    </row>
    <row r="1432" spans="7:193" x14ac:dyDescent="0.2">
      <c r="G1432" s="8"/>
      <c r="H1432" s="8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FF1432" s="9"/>
      <c r="FG1432" s="9"/>
      <c r="FH1432" s="9"/>
      <c r="FI1432" s="9"/>
      <c r="FJ1432" s="9"/>
      <c r="FK1432" s="9"/>
      <c r="FL1432" s="9"/>
      <c r="FM1432" s="9"/>
      <c r="FN1432" s="9"/>
      <c r="FO1432" s="9"/>
      <c r="FP1432" s="9"/>
      <c r="FQ1432" s="9"/>
      <c r="FR1432" s="9"/>
      <c r="FS1432" s="9"/>
      <c r="FT1432" s="9"/>
      <c r="FU1432" s="9"/>
      <c r="FV1432" s="9"/>
      <c r="FW1432" s="9"/>
      <c r="FX1432" s="9"/>
      <c r="FY1432" s="9"/>
      <c r="FZ1432" s="9"/>
      <c r="GA1432" s="9"/>
      <c r="GB1432" s="9"/>
      <c r="GC1432" s="9"/>
      <c r="GD1432" s="9"/>
      <c r="GE1432" s="9"/>
      <c r="GF1432" s="9"/>
      <c r="GG1432" s="9"/>
      <c r="GH1432" s="9"/>
      <c r="GI1432" s="9"/>
      <c r="GJ1432" s="9"/>
      <c r="GK1432" s="9"/>
    </row>
    <row r="1433" spans="7:193" x14ac:dyDescent="0.2">
      <c r="G1433" s="8"/>
      <c r="H1433" s="8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FF1433" s="9"/>
      <c r="FG1433" s="9"/>
      <c r="FH1433" s="9"/>
      <c r="FI1433" s="9"/>
      <c r="FJ1433" s="9"/>
      <c r="FK1433" s="9"/>
      <c r="FL1433" s="9"/>
      <c r="FM1433" s="9"/>
      <c r="FN1433" s="9"/>
      <c r="FO1433" s="9"/>
      <c r="FP1433" s="9"/>
      <c r="FQ1433" s="9"/>
      <c r="FR1433" s="9"/>
      <c r="FS1433" s="9"/>
      <c r="FT1433" s="9"/>
      <c r="FU1433" s="9"/>
      <c r="FV1433" s="9"/>
      <c r="FW1433" s="9"/>
      <c r="FX1433" s="9"/>
      <c r="FY1433" s="9"/>
      <c r="FZ1433" s="9"/>
      <c r="GA1433" s="9"/>
      <c r="GB1433" s="9"/>
      <c r="GC1433" s="9"/>
      <c r="GD1433" s="9"/>
      <c r="GE1433" s="9"/>
      <c r="GF1433" s="9"/>
      <c r="GG1433" s="9"/>
      <c r="GH1433" s="9"/>
      <c r="GI1433" s="9"/>
      <c r="GJ1433" s="9"/>
      <c r="GK1433" s="9"/>
    </row>
    <row r="1434" spans="7:193" x14ac:dyDescent="0.2">
      <c r="G1434" s="8"/>
      <c r="H1434" s="8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FF1434" s="19"/>
      <c r="FG1434" s="19"/>
      <c r="FH1434" s="19"/>
      <c r="FI1434" s="19"/>
      <c r="FJ1434" s="19"/>
      <c r="FK1434" s="19"/>
      <c r="FL1434" s="19"/>
      <c r="FM1434" s="19"/>
      <c r="FN1434" s="19"/>
      <c r="FO1434" s="19"/>
      <c r="FP1434" s="19"/>
      <c r="FQ1434" s="19"/>
      <c r="FR1434" s="19"/>
      <c r="FS1434" s="19"/>
      <c r="FT1434" s="19"/>
      <c r="FU1434" s="19"/>
      <c r="FV1434" s="19"/>
      <c r="FW1434" s="19"/>
      <c r="FX1434" s="19"/>
      <c r="FY1434" s="19"/>
      <c r="FZ1434" s="19"/>
      <c r="GA1434" s="19"/>
      <c r="GB1434" s="19"/>
      <c r="GC1434" s="19"/>
      <c r="GD1434" s="19"/>
      <c r="GE1434" s="19"/>
      <c r="GF1434" s="19"/>
      <c r="GG1434" s="19"/>
      <c r="GH1434" s="19"/>
      <c r="GI1434" s="19"/>
      <c r="GJ1434" s="19"/>
      <c r="GK1434" s="19"/>
    </row>
    <row r="1435" spans="7:193" x14ac:dyDescent="0.2">
      <c r="G1435" s="8"/>
      <c r="H1435" s="8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FF1435" s="20"/>
      <c r="FG1435" s="20"/>
      <c r="FH1435" s="20"/>
      <c r="FI1435" s="20"/>
      <c r="FJ1435" s="20"/>
      <c r="FK1435" s="20"/>
      <c r="FL1435" s="20"/>
      <c r="FM1435" s="20"/>
      <c r="FN1435" s="20"/>
      <c r="FO1435" s="20"/>
      <c r="FP1435" s="20"/>
      <c r="FQ1435" s="20"/>
      <c r="FR1435" s="20"/>
      <c r="FS1435" s="20"/>
      <c r="FT1435" s="20"/>
      <c r="FU1435" s="20"/>
      <c r="FV1435" s="20"/>
      <c r="FW1435" s="20"/>
      <c r="FX1435" s="20"/>
      <c r="FY1435" s="20"/>
      <c r="FZ1435" s="20"/>
      <c r="GA1435" s="20"/>
      <c r="GB1435" s="20"/>
      <c r="GC1435" s="20"/>
      <c r="GD1435" s="20"/>
      <c r="GE1435" s="20"/>
      <c r="GF1435" s="20"/>
      <c r="GG1435" s="20"/>
      <c r="GH1435" s="20"/>
      <c r="GI1435" s="20"/>
      <c r="GJ1435" s="20"/>
      <c r="GK1435" s="20"/>
    </row>
    <row r="1436" spans="7:193" x14ac:dyDescent="0.2">
      <c r="G1436" s="8"/>
      <c r="H1436" s="8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FF1436" s="9"/>
      <c r="FG1436" s="9"/>
      <c r="FH1436" s="9"/>
      <c r="FI1436" s="9"/>
      <c r="FJ1436" s="9"/>
      <c r="FK1436" s="9"/>
      <c r="FL1436" s="9"/>
      <c r="FM1436" s="9"/>
      <c r="FN1436" s="9"/>
      <c r="FO1436" s="9"/>
      <c r="FP1436" s="9"/>
      <c r="FQ1436" s="9"/>
      <c r="FR1436" s="9"/>
      <c r="FS1436" s="9"/>
      <c r="FT1436" s="9"/>
      <c r="FU1436" s="9"/>
      <c r="FV1436" s="9"/>
      <c r="FW1436" s="9"/>
      <c r="FX1436" s="9"/>
      <c r="FY1436" s="9"/>
      <c r="FZ1436" s="9"/>
      <c r="GA1436" s="9"/>
      <c r="GB1436" s="9"/>
      <c r="GC1436" s="9"/>
      <c r="GD1436" s="9"/>
      <c r="GE1436" s="9"/>
      <c r="GF1436" s="9"/>
      <c r="GG1436" s="9"/>
      <c r="GH1436" s="9"/>
      <c r="GI1436" s="9"/>
      <c r="GJ1436" s="9"/>
      <c r="GK1436" s="9"/>
    </row>
    <row r="1437" spans="7:193" x14ac:dyDescent="0.2">
      <c r="G1437" s="8"/>
      <c r="H1437" s="8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FF1437" s="9"/>
      <c r="FG1437" s="9"/>
      <c r="FH1437" s="9"/>
      <c r="FI1437" s="9"/>
      <c r="FJ1437" s="9"/>
      <c r="FK1437" s="9"/>
      <c r="FL1437" s="9"/>
      <c r="FM1437" s="9"/>
      <c r="FN1437" s="9"/>
      <c r="FO1437" s="9"/>
      <c r="FP1437" s="9"/>
      <c r="FQ1437" s="9"/>
      <c r="FR1437" s="9"/>
      <c r="FS1437" s="9"/>
      <c r="FT1437" s="9"/>
      <c r="FU1437" s="9"/>
      <c r="FV1437" s="9"/>
      <c r="FW1437" s="9"/>
      <c r="FX1437" s="9"/>
      <c r="FY1437" s="9"/>
      <c r="FZ1437" s="9"/>
      <c r="GA1437" s="9"/>
      <c r="GB1437" s="9"/>
      <c r="GC1437" s="9"/>
      <c r="GD1437" s="9"/>
      <c r="GE1437" s="9"/>
      <c r="GF1437" s="9"/>
      <c r="GG1437" s="9"/>
      <c r="GH1437" s="9"/>
      <c r="GI1437" s="9"/>
      <c r="GJ1437" s="9"/>
      <c r="GK1437" s="9"/>
    </row>
    <row r="1438" spans="7:193" x14ac:dyDescent="0.2">
      <c r="G1438" s="8"/>
      <c r="H1438" s="8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FF1438" s="19"/>
      <c r="FG1438" s="19"/>
      <c r="FH1438" s="19"/>
      <c r="FI1438" s="19"/>
      <c r="FJ1438" s="19"/>
      <c r="FK1438" s="19"/>
      <c r="FL1438" s="19"/>
      <c r="FM1438" s="19"/>
      <c r="FN1438" s="19"/>
      <c r="FO1438" s="19"/>
      <c r="FP1438" s="19"/>
      <c r="FQ1438" s="19"/>
      <c r="FR1438" s="19"/>
      <c r="FS1438" s="19"/>
      <c r="FT1438" s="19"/>
      <c r="FU1438" s="19"/>
      <c r="FV1438" s="19"/>
      <c r="FW1438" s="19"/>
      <c r="FX1438" s="19"/>
      <c r="FY1438" s="19"/>
      <c r="FZ1438" s="19"/>
      <c r="GA1438" s="19"/>
      <c r="GB1438" s="19"/>
      <c r="GC1438" s="19"/>
      <c r="GD1438" s="19"/>
      <c r="GE1438" s="19"/>
      <c r="GF1438" s="19"/>
      <c r="GG1438" s="19"/>
      <c r="GH1438" s="19"/>
      <c r="GI1438" s="19"/>
      <c r="GJ1438" s="19"/>
      <c r="GK1438" s="19"/>
    </row>
    <row r="1439" spans="7:193" x14ac:dyDescent="0.2">
      <c r="G1439" s="8"/>
      <c r="H1439" s="8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FF1439" s="20"/>
      <c r="FG1439" s="20"/>
      <c r="FH1439" s="20"/>
      <c r="FI1439" s="20"/>
      <c r="FJ1439" s="20"/>
      <c r="FK1439" s="20"/>
      <c r="FL1439" s="20"/>
      <c r="FM1439" s="20"/>
      <c r="FN1439" s="20"/>
      <c r="FO1439" s="20"/>
      <c r="FP1439" s="20"/>
      <c r="FQ1439" s="20"/>
      <c r="FR1439" s="20"/>
      <c r="FS1439" s="20"/>
      <c r="FT1439" s="20"/>
      <c r="FU1439" s="20"/>
      <c r="FV1439" s="20"/>
      <c r="FW1439" s="20"/>
      <c r="FX1439" s="20"/>
      <c r="FY1439" s="20"/>
      <c r="FZ1439" s="20"/>
      <c r="GA1439" s="20"/>
      <c r="GB1439" s="20"/>
      <c r="GC1439" s="20"/>
      <c r="GD1439" s="20"/>
      <c r="GE1439" s="20"/>
      <c r="GF1439" s="20"/>
      <c r="GG1439" s="20"/>
      <c r="GH1439" s="20"/>
      <c r="GI1439" s="20"/>
      <c r="GJ1439" s="20"/>
      <c r="GK1439" s="20"/>
    </row>
    <row r="1440" spans="7:193" x14ac:dyDescent="0.2">
      <c r="G1440" s="8"/>
      <c r="H1440" s="8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FF1440" s="9"/>
      <c r="FG1440" s="9"/>
      <c r="FH1440" s="9"/>
      <c r="FI1440" s="9"/>
      <c r="FJ1440" s="9"/>
      <c r="FK1440" s="9"/>
      <c r="FL1440" s="9"/>
      <c r="FM1440" s="9"/>
      <c r="FN1440" s="9"/>
      <c r="FO1440" s="9"/>
      <c r="FP1440" s="9"/>
      <c r="FQ1440" s="9"/>
      <c r="FR1440" s="9"/>
      <c r="FS1440" s="9"/>
      <c r="FT1440" s="9"/>
      <c r="FU1440" s="9"/>
      <c r="FV1440" s="9"/>
      <c r="FW1440" s="9"/>
      <c r="FX1440" s="9"/>
      <c r="FY1440" s="9"/>
      <c r="FZ1440" s="9"/>
      <c r="GA1440" s="9"/>
      <c r="GB1440" s="9"/>
      <c r="GC1440" s="9"/>
      <c r="GD1440" s="9"/>
      <c r="GE1440" s="9"/>
      <c r="GF1440" s="9"/>
      <c r="GG1440" s="9"/>
      <c r="GH1440" s="9"/>
      <c r="GI1440" s="9"/>
      <c r="GJ1440" s="9"/>
      <c r="GK1440" s="9"/>
    </row>
    <row r="1441" spans="7:193" x14ac:dyDescent="0.2">
      <c r="G1441" s="8"/>
      <c r="H1441" s="8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FF1441" s="9"/>
      <c r="FG1441" s="9"/>
      <c r="FH1441" s="9"/>
      <c r="FI1441" s="9"/>
      <c r="FJ1441" s="9"/>
      <c r="FK1441" s="9"/>
      <c r="FL1441" s="9"/>
      <c r="FM1441" s="9"/>
      <c r="FN1441" s="9"/>
      <c r="FO1441" s="9"/>
      <c r="FP1441" s="9"/>
      <c r="FQ1441" s="9"/>
      <c r="FR1441" s="9"/>
      <c r="FS1441" s="9"/>
      <c r="FT1441" s="9"/>
      <c r="FU1441" s="9"/>
      <c r="FV1441" s="9"/>
      <c r="FW1441" s="9"/>
      <c r="FX1441" s="9"/>
      <c r="FY1441" s="9"/>
      <c r="FZ1441" s="9"/>
      <c r="GA1441" s="9"/>
      <c r="GB1441" s="9"/>
      <c r="GC1441" s="9"/>
      <c r="GD1441" s="9"/>
      <c r="GE1441" s="9"/>
      <c r="GF1441" s="9"/>
      <c r="GG1441" s="9"/>
      <c r="GH1441" s="9"/>
      <c r="GI1441" s="9"/>
      <c r="GJ1441" s="9"/>
      <c r="GK1441" s="9"/>
    </row>
    <row r="1442" spans="7:193" x14ac:dyDescent="0.2">
      <c r="G1442" s="8"/>
      <c r="H1442" s="8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FF1442" s="19"/>
      <c r="FG1442" s="19"/>
      <c r="FH1442" s="19"/>
      <c r="FI1442" s="19"/>
      <c r="FJ1442" s="19"/>
      <c r="FK1442" s="19"/>
      <c r="FL1442" s="19"/>
      <c r="FM1442" s="19"/>
      <c r="FN1442" s="19"/>
      <c r="FO1442" s="19"/>
      <c r="FP1442" s="19"/>
      <c r="FQ1442" s="19"/>
      <c r="FR1442" s="19"/>
      <c r="FS1442" s="19"/>
      <c r="FT1442" s="19"/>
      <c r="FU1442" s="19"/>
      <c r="FV1442" s="19"/>
      <c r="FW1442" s="19"/>
      <c r="FX1442" s="19"/>
      <c r="FY1442" s="19"/>
      <c r="FZ1442" s="19"/>
      <c r="GA1442" s="19"/>
      <c r="GB1442" s="19"/>
      <c r="GC1442" s="19"/>
      <c r="GD1442" s="19"/>
      <c r="GE1442" s="19"/>
      <c r="GF1442" s="19"/>
      <c r="GG1442" s="19"/>
      <c r="GH1442" s="19"/>
      <c r="GI1442" s="19"/>
      <c r="GJ1442" s="19"/>
      <c r="GK1442" s="19"/>
    </row>
    <row r="1443" spans="7:193" x14ac:dyDescent="0.2">
      <c r="G1443" s="8"/>
      <c r="H1443" s="8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FF1443" s="20"/>
      <c r="FG1443" s="20"/>
      <c r="FH1443" s="20"/>
      <c r="FI1443" s="20"/>
      <c r="FJ1443" s="20"/>
      <c r="FK1443" s="20"/>
      <c r="FL1443" s="20"/>
      <c r="FM1443" s="20"/>
      <c r="FN1443" s="20"/>
      <c r="FO1443" s="20"/>
      <c r="FP1443" s="20"/>
      <c r="FQ1443" s="20"/>
      <c r="FR1443" s="20"/>
      <c r="FS1443" s="20"/>
      <c r="FT1443" s="20"/>
      <c r="FU1443" s="20"/>
      <c r="FV1443" s="20"/>
      <c r="FW1443" s="20"/>
      <c r="FX1443" s="20"/>
      <c r="FY1443" s="20"/>
      <c r="FZ1443" s="20"/>
      <c r="GA1443" s="20"/>
      <c r="GB1443" s="20"/>
      <c r="GC1443" s="20"/>
      <c r="GD1443" s="20"/>
      <c r="GE1443" s="20"/>
      <c r="GF1443" s="20"/>
      <c r="GG1443" s="20"/>
      <c r="GH1443" s="20"/>
      <c r="GI1443" s="20"/>
      <c r="GJ1443" s="20"/>
      <c r="GK1443" s="20"/>
    </row>
    <row r="1444" spans="7:193" x14ac:dyDescent="0.2">
      <c r="G1444" s="8"/>
      <c r="H1444" s="8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FF1444" s="9"/>
      <c r="FG1444" s="9"/>
      <c r="FH1444" s="9"/>
      <c r="FI1444" s="9"/>
      <c r="FJ1444" s="9"/>
      <c r="FK1444" s="9"/>
      <c r="FL1444" s="9"/>
      <c r="FM1444" s="9"/>
      <c r="FN1444" s="9"/>
      <c r="FO1444" s="9"/>
      <c r="FP1444" s="9"/>
      <c r="FQ1444" s="9"/>
      <c r="FR1444" s="9"/>
      <c r="FS1444" s="9"/>
      <c r="FT1444" s="9"/>
      <c r="FU1444" s="9"/>
      <c r="FV1444" s="9"/>
      <c r="FW1444" s="9"/>
      <c r="FX1444" s="9"/>
      <c r="FY1444" s="9"/>
      <c r="FZ1444" s="9"/>
      <c r="GA1444" s="9"/>
      <c r="GB1444" s="9"/>
      <c r="GC1444" s="9"/>
      <c r="GD1444" s="9"/>
      <c r="GE1444" s="9"/>
      <c r="GF1444" s="9"/>
      <c r="GG1444" s="9"/>
      <c r="GH1444" s="9"/>
      <c r="GI1444" s="9"/>
      <c r="GJ1444" s="9"/>
      <c r="GK1444" s="9"/>
    </row>
    <row r="1445" spans="7:193" x14ac:dyDescent="0.2">
      <c r="G1445" s="8"/>
      <c r="H1445" s="8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FF1445" s="9"/>
      <c r="FG1445" s="9"/>
      <c r="FH1445" s="9"/>
      <c r="FI1445" s="9"/>
      <c r="FJ1445" s="9"/>
      <c r="FK1445" s="9"/>
      <c r="FL1445" s="9"/>
      <c r="FM1445" s="9"/>
      <c r="FN1445" s="9"/>
      <c r="FO1445" s="9"/>
      <c r="FP1445" s="9"/>
      <c r="FQ1445" s="9"/>
      <c r="FR1445" s="9"/>
      <c r="FS1445" s="9"/>
      <c r="FT1445" s="9"/>
      <c r="FU1445" s="9"/>
      <c r="FV1445" s="9"/>
      <c r="FW1445" s="9"/>
      <c r="FX1445" s="9"/>
      <c r="FY1445" s="9"/>
      <c r="FZ1445" s="9"/>
      <c r="GA1445" s="9"/>
      <c r="GB1445" s="9"/>
      <c r="GC1445" s="9"/>
      <c r="GD1445" s="9"/>
      <c r="GE1445" s="9"/>
      <c r="GF1445" s="9"/>
      <c r="GG1445" s="9"/>
      <c r="GH1445" s="9"/>
      <c r="GI1445" s="9"/>
      <c r="GJ1445" s="9"/>
      <c r="GK1445" s="9"/>
    </row>
    <row r="1446" spans="7:193" x14ac:dyDescent="0.2">
      <c r="G1446" s="8"/>
      <c r="H1446" s="8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FF1446" s="19"/>
      <c r="FG1446" s="19"/>
      <c r="FH1446" s="19"/>
      <c r="FI1446" s="19"/>
      <c r="FJ1446" s="19"/>
      <c r="FK1446" s="19"/>
      <c r="FL1446" s="19"/>
      <c r="FM1446" s="19"/>
      <c r="FN1446" s="19"/>
      <c r="FO1446" s="19"/>
      <c r="FP1446" s="19"/>
      <c r="FQ1446" s="19"/>
      <c r="FR1446" s="19"/>
      <c r="FS1446" s="19"/>
      <c r="FT1446" s="19"/>
      <c r="FU1446" s="19"/>
      <c r="FV1446" s="19"/>
      <c r="FW1446" s="19"/>
      <c r="FX1446" s="19"/>
      <c r="FY1446" s="19"/>
      <c r="FZ1446" s="19"/>
      <c r="GA1446" s="19"/>
      <c r="GB1446" s="19"/>
      <c r="GC1446" s="19"/>
      <c r="GD1446" s="19"/>
      <c r="GE1446" s="19"/>
      <c r="GF1446" s="19"/>
      <c r="GG1446" s="19"/>
      <c r="GH1446" s="19"/>
      <c r="GI1446" s="19"/>
      <c r="GJ1446" s="19"/>
      <c r="GK1446" s="19"/>
    </row>
    <row r="1447" spans="7:193" x14ac:dyDescent="0.2">
      <c r="G1447" s="8"/>
      <c r="H1447" s="8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FF1447" s="20"/>
      <c r="FG1447" s="20"/>
      <c r="FH1447" s="20"/>
      <c r="FI1447" s="20"/>
      <c r="FJ1447" s="20"/>
      <c r="FK1447" s="20"/>
      <c r="FL1447" s="20"/>
      <c r="FM1447" s="20"/>
      <c r="FN1447" s="20"/>
      <c r="FO1447" s="20"/>
      <c r="FP1447" s="20"/>
      <c r="FQ1447" s="20"/>
      <c r="FR1447" s="20"/>
      <c r="FS1447" s="20"/>
      <c r="FT1447" s="20"/>
      <c r="FU1447" s="20"/>
      <c r="FV1447" s="20"/>
      <c r="FW1447" s="20"/>
      <c r="FX1447" s="20"/>
      <c r="FY1447" s="20"/>
      <c r="FZ1447" s="20"/>
      <c r="GA1447" s="20"/>
      <c r="GB1447" s="20"/>
      <c r="GC1447" s="20"/>
      <c r="GD1447" s="20"/>
      <c r="GE1447" s="20"/>
      <c r="GF1447" s="20"/>
      <c r="GG1447" s="20"/>
      <c r="GH1447" s="20"/>
      <c r="GI1447" s="20"/>
      <c r="GJ1447" s="20"/>
      <c r="GK1447" s="20"/>
    </row>
    <row r="1448" spans="7:193" x14ac:dyDescent="0.2">
      <c r="G1448" s="8"/>
      <c r="H1448" s="8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FF1448" s="9"/>
      <c r="FG1448" s="9"/>
      <c r="FH1448" s="9"/>
      <c r="FI1448" s="9"/>
      <c r="FJ1448" s="9"/>
      <c r="FK1448" s="9"/>
      <c r="FL1448" s="9"/>
      <c r="FM1448" s="9"/>
      <c r="FN1448" s="9"/>
      <c r="FO1448" s="9"/>
      <c r="FP1448" s="9"/>
      <c r="FQ1448" s="9"/>
      <c r="FR1448" s="9"/>
      <c r="FS1448" s="9"/>
      <c r="FT1448" s="9"/>
      <c r="FU1448" s="9"/>
      <c r="FV1448" s="9"/>
      <c r="FW1448" s="9"/>
      <c r="FX1448" s="9"/>
      <c r="FY1448" s="9"/>
      <c r="FZ1448" s="9"/>
      <c r="GA1448" s="9"/>
      <c r="GB1448" s="9"/>
      <c r="GC1448" s="9"/>
      <c r="GD1448" s="9"/>
      <c r="GE1448" s="9"/>
      <c r="GF1448" s="9"/>
      <c r="GG1448" s="9"/>
      <c r="GH1448" s="9"/>
      <c r="GI1448" s="9"/>
      <c r="GJ1448" s="9"/>
      <c r="GK1448" s="9"/>
    </row>
    <row r="1449" spans="7:193" x14ac:dyDescent="0.2">
      <c r="G1449" s="8"/>
      <c r="H1449" s="8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FF1449" s="9"/>
      <c r="FG1449" s="9"/>
      <c r="FH1449" s="9"/>
      <c r="FI1449" s="9"/>
      <c r="FJ1449" s="9"/>
      <c r="FK1449" s="9"/>
      <c r="FL1449" s="9"/>
      <c r="FM1449" s="9"/>
      <c r="FN1449" s="9"/>
      <c r="FO1449" s="9"/>
      <c r="FP1449" s="9"/>
      <c r="FQ1449" s="9"/>
      <c r="FR1449" s="9"/>
      <c r="FS1449" s="9"/>
      <c r="FT1449" s="9"/>
      <c r="FU1449" s="9"/>
      <c r="FV1449" s="9"/>
      <c r="FW1449" s="9"/>
      <c r="FX1449" s="9"/>
      <c r="FY1449" s="9"/>
      <c r="FZ1449" s="9"/>
      <c r="GA1449" s="9"/>
      <c r="GB1449" s="9"/>
      <c r="GC1449" s="9"/>
      <c r="GD1449" s="9"/>
      <c r="GE1449" s="9"/>
      <c r="GF1449" s="9"/>
      <c r="GG1449" s="9"/>
      <c r="GH1449" s="9"/>
      <c r="GI1449" s="9"/>
      <c r="GJ1449" s="9"/>
      <c r="GK1449" s="9"/>
    </row>
    <row r="1450" spans="7:193" x14ac:dyDescent="0.2">
      <c r="G1450" s="8"/>
      <c r="H1450" s="8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FF1450" s="19"/>
      <c r="FG1450" s="19"/>
      <c r="FH1450" s="19"/>
      <c r="FI1450" s="19"/>
      <c r="FJ1450" s="19"/>
      <c r="FK1450" s="19"/>
      <c r="FL1450" s="19"/>
      <c r="FM1450" s="19"/>
      <c r="FN1450" s="19"/>
      <c r="FO1450" s="19"/>
      <c r="FP1450" s="19"/>
      <c r="FQ1450" s="19"/>
      <c r="FR1450" s="19"/>
      <c r="FS1450" s="19"/>
      <c r="FT1450" s="19"/>
      <c r="FU1450" s="19"/>
      <c r="FV1450" s="19"/>
      <c r="FW1450" s="19"/>
      <c r="FX1450" s="19"/>
      <c r="FY1450" s="19"/>
      <c r="FZ1450" s="19"/>
      <c r="GA1450" s="19"/>
      <c r="GB1450" s="19"/>
      <c r="GC1450" s="19"/>
      <c r="GD1450" s="19"/>
      <c r="GE1450" s="19"/>
      <c r="GF1450" s="19"/>
      <c r="GG1450" s="19"/>
      <c r="GH1450" s="19"/>
      <c r="GI1450" s="19"/>
      <c r="GJ1450" s="19"/>
      <c r="GK1450" s="19"/>
    </row>
    <row r="1451" spans="7:193" x14ac:dyDescent="0.2">
      <c r="G1451" s="8"/>
      <c r="H1451" s="8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FF1451" s="20"/>
      <c r="FG1451" s="20"/>
      <c r="FH1451" s="20"/>
      <c r="FI1451" s="20"/>
      <c r="FJ1451" s="20"/>
      <c r="FK1451" s="20"/>
      <c r="FL1451" s="20"/>
      <c r="FM1451" s="20"/>
      <c r="FN1451" s="20"/>
      <c r="FO1451" s="20"/>
      <c r="FP1451" s="20"/>
      <c r="FQ1451" s="20"/>
      <c r="FR1451" s="20"/>
      <c r="FS1451" s="20"/>
      <c r="FT1451" s="20"/>
      <c r="FU1451" s="20"/>
      <c r="FV1451" s="20"/>
      <c r="FW1451" s="20"/>
      <c r="FX1451" s="20"/>
      <c r="FY1451" s="20"/>
      <c r="FZ1451" s="20"/>
      <c r="GA1451" s="20"/>
      <c r="GB1451" s="20"/>
      <c r="GC1451" s="20"/>
      <c r="GD1451" s="20"/>
      <c r="GE1451" s="20"/>
      <c r="GF1451" s="20"/>
      <c r="GG1451" s="20"/>
      <c r="GH1451" s="20"/>
      <c r="GI1451" s="20"/>
      <c r="GJ1451" s="20"/>
      <c r="GK1451" s="20"/>
    </row>
    <row r="1452" spans="7:193" x14ac:dyDescent="0.2">
      <c r="G1452" s="8"/>
      <c r="H1452" s="8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FF1452" s="9"/>
      <c r="FG1452" s="9"/>
      <c r="FH1452" s="9"/>
      <c r="FI1452" s="9"/>
      <c r="FJ1452" s="9"/>
      <c r="FK1452" s="9"/>
      <c r="FL1452" s="9"/>
      <c r="FM1452" s="9"/>
      <c r="FN1452" s="9"/>
      <c r="FO1452" s="9"/>
      <c r="FP1452" s="9"/>
      <c r="FQ1452" s="9"/>
      <c r="FR1452" s="9"/>
      <c r="FS1452" s="9"/>
      <c r="FT1452" s="9"/>
      <c r="FU1452" s="9"/>
      <c r="FV1452" s="9"/>
      <c r="FW1452" s="9"/>
      <c r="FX1452" s="9"/>
      <c r="FY1452" s="9"/>
      <c r="FZ1452" s="9"/>
      <c r="GA1452" s="9"/>
      <c r="GB1452" s="9"/>
      <c r="GC1452" s="9"/>
      <c r="GD1452" s="9"/>
      <c r="GE1452" s="9"/>
      <c r="GF1452" s="9"/>
      <c r="GG1452" s="9"/>
      <c r="GH1452" s="9"/>
      <c r="GI1452" s="9"/>
      <c r="GJ1452" s="9"/>
      <c r="GK1452" s="9"/>
    </row>
    <row r="1453" spans="7:193" x14ac:dyDescent="0.2">
      <c r="G1453" s="8"/>
      <c r="H1453" s="8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FF1453" s="9"/>
      <c r="FG1453" s="9"/>
      <c r="FH1453" s="9"/>
      <c r="FI1453" s="9"/>
      <c r="FJ1453" s="9"/>
      <c r="FK1453" s="9"/>
      <c r="FL1453" s="9"/>
      <c r="FM1453" s="9"/>
      <c r="FN1453" s="9"/>
      <c r="FO1453" s="9"/>
      <c r="FP1453" s="9"/>
      <c r="FQ1453" s="9"/>
      <c r="FR1453" s="9"/>
      <c r="FS1453" s="9"/>
      <c r="FT1453" s="9"/>
      <c r="FU1453" s="9"/>
      <c r="FV1453" s="9"/>
      <c r="FW1453" s="9"/>
      <c r="FX1453" s="9"/>
      <c r="FY1453" s="9"/>
      <c r="FZ1453" s="9"/>
      <c r="GA1453" s="9"/>
      <c r="GB1453" s="9"/>
      <c r="GC1453" s="9"/>
      <c r="GD1453" s="9"/>
      <c r="GE1453" s="9"/>
      <c r="GF1453" s="9"/>
      <c r="GG1453" s="9"/>
      <c r="GH1453" s="9"/>
      <c r="GI1453" s="9"/>
      <c r="GJ1453" s="9"/>
      <c r="GK1453" s="9"/>
    </row>
    <row r="1454" spans="7:193" x14ac:dyDescent="0.2">
      <c r="G1454" s="8"/>
      <c r="H1454" s="8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FF1454" s="19"/>
      <c r="FG1454" s="19"/>
      <c r="FH1454" s="19"/>
      <c r="FI1454" s="19"/>
      <c r="FJ1454" s="19"/>
      <c r="FK1454" s="19"/>
      <c r="FL1454" s="19"/>
      <c r="FM1454" s="19"/>
      <c r="FN1454" s="19"/>
      <c r="FO1454" s="19"/>
      <c r="FP1454" s="19"/>
      <c r="FQ1454" s="19"/>
      <c r="FR1454" s="19"/>
      <c r="FS1454" s="19"/>
      <c r="FT1454" s="19"/>
      <c r="FU1454" s="19"/>
      <c r="FV1454" s="19"/>
      <c r="FW1454" s="19"/>
      <c r="FX1454" s="19"/>
      <c r="FY1454" s="19"/>
      <c r="FZ1454" s="19"/>
      <c r="GA1454" s="19"/>
      <c r="GB1454" s="19"/>
      <c r="GC1454" s="19"/>
      <c r="GD1454" s="19"/>
      <c r="GE1454" s="19"/>
      <c r="GF1454" s="19"/>
      <c r="GG1454" s="19"/>
      <c r="GH1454" s="19"/>
      <c r="GI1454" s="19"/>
      <c r="GJ1454" s="19"/>
      <c r="GK1454" s="19"/>
    </row>
    <row r="1455" spans="7:193" x14ac:dyDescent="0.2">
      <c r="G1455" s="8"/>
      <c r="H1455" s="8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FF1455" s="20"/>
      <c r="FG1455" s="20"/>
      <c r="FH1455" s="20"/>
      <c r="FI1455" s="20"/>
      <c r="FJ1455" s="20"/>
      <c r="FK1455" s="20"/>
      <c r="FL1455" s="20"/>
      <c r="FM1455" s="20"/>
      <c r="FN1455" s="20"/>
      <c r="FO1455" s="20"/>
      <c r="FP1455" s="20"/>
      <c r="FQ1455" s="20"/>
      <c r="FR1455" s="20"/>
      <c r="FS1455" s="20"/>
      <c r="FT1455" s="20"/>
      <c r="FU1455" s="20"/>
      <c r="FV1455" s="20"/>
      <c r="FW1455" s="20"/>
      <c r="FX1455" s="20"/>
      <c r="FY1455" s="20"/>
      <c r="FZ1455" s="20"/>
      <c r="GA1455" s="20"/>
      <c r="GB1455" s="20"/>
      <c r="GC1455" s="20"/>
      <c r="GD1455" s="20"/>
      <c r="GE1455" s="20"/>
      <c r="GF1455" s="20"/>
      <c r="GG1455" s="20"/>
      <c r="GH1455" s="20"/>
      <c r="GI1455" s="20"/>
      <c r="GJ1455" s="20"/>
      <c r="GK1455" s="20"/>
    </row>
    <row r="1456" spans="7:193" x14ac:dyDescent="0.2">
      <c r="G1456" s="8"/>
      <c r="H1456" s="8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FF1456" s="9"/>
      <c r="FG1456" s="9"/>
      <c r="FH1456" s="9"/>
      <c r="FI1456" s="9"/>
      <c r="FJ1456" s="9"/>
      <c r="FK1456" s="9"/>
      <c r="FL1456" s="9"/>
      <c r="FM1456" s="9"/>
      <c r="FN1456" s="9"/>
      <c r="FO1456" s="9"/>
      <c r="FP1456" s="9"/>
      <c r="FQ1456" s="9"/>
      <c r="FR1456" s="9"/>
      <c r="FS1456" s="9"/>
      <c r="FT1456" s="9"/>
      <c r="FU1456" s="9"/>
      <c r="FV1456" s="9"/>
      <c r="FW1456" s="9"/>
      <c r="FX1456" s="9"/>
      <c r="FY1456" s="9"/>
      <c r="FZ1456" s="9"/>
      <c r="GA1456" s="9"/>
      <c r="GB1456" s="9"/>
      <c r="GC1456" s="9"/>
      <c r="GD1456" s="9"/>
      <c r="GE1456" s="9"/>
      <c r="GF1456" s="9"/>
      <c r="GG1456" s="9"/>
      <c r="GH1456" s="9"/>
      <c r="GI1456" s="9"/>
      <c r="GJ1456" s="9"/>
      <c r="GK1456" s="9"/>
    </row>
    <row r="1457" spans="7:193" x14ac:dyDescent="0.2">
      <c r="G1457" s="8"/>
      <c r="H1457" s="8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FF1457" s="9"/>
      <c r="FG1457" s="9"/>
      <c r="FH1457" s="9"/>
      <c r="FI1457" s="9"/>
      <c r="FJ1457" s="9"/>
      <c r="FK1457" s="9"/>
      <c r="FL1457" s="9"/>
      <c r="FM1457" s="9"/>
      <c r="FN1457" s="9"/>
      <c r="FO1457" s="9"/>
      <c r="FP1457" s="9"/>
      <c r="FQ1457" s="9"/>
      <c r="FR1457" s="9"/>
      <c r="FS1457" s="9"/>
      <c r="FT1457" s="9"/>
      <c r="FU1457" s="9"/>
      <c r="FV1457" s="9"/>
      <c r="FW1457" s="9"/>
      <c r="FX1457" s="9"/>
      <c r="FY1457" s="9"/>
      <c r="FZ1457" s="9"/>
      <c r="GA1457" s="9"/>
      <c r="GB1457" s="9"/>
      <c r="GC1457" s="9"/>
      <c r="GD1457" s="9"/>
      <c r="GE1457" s="9"/>
      <c r="GF1457" s="9"/>
      <c r="GG1457" s="9"/>
      <c r="GH1457" s="9"/>
      <c r="GI1457" s="9"/>
      <c r="GJ1457" s="9"/>
      <c r="GK1457" s="9"/>
    </row>
    <row r="1458" spans="7:193" x14ac:dyDescent="0.2">
      <c r="G1458" s="8"/>
      <c r="H1458" s="8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FF1458" s="19"/>
      <c r="FG1458" s="19"/>
      <c r="FH1458" s="19"/>
      <c r="FI1458" s="19"/>
      <c r="FJ1458" s="19"/>
      <c r="FK1458" s="19"/>
      <c r="FL1458" s="19"/>
      <c r="FM1458" s="19"/>
      <c r="FN1458" s="19"/>
      <c r="FO1458" s="19"/>
      <c r="FP1458" s="19"/>
      <c r="FQ1458" s="19"/>
      <c r="FR1458" s="19"/>
      <c r="FS1458" s="19"/>
      <c r="FT1458" s="19"/>
      <c r="FU1458" s="19"/>
      <c r="FV1458" s="19"/>
      <c r="FW1458" s="19"/>
      <c r="FX1458" s="19"/>
      <c r="FY1458" s="19"/>
      <c r="FZ1458" s="19"/>
      <c r="GA1458" s="19"/>
      <c r="GB1458" s="19"/>
      <c r="GC1458" s="19"/>
      <c r="GD1458" s="19"/>
      <c r="GE1458" s="19"/>
      <c r="GF1458" s="19"/>
      <c r="GG1458" s="19"/>
      <c r="GH1458" s="19"/>
      <c r="GI1458" s="19"/>
      <c r="GJ1458" s="19"/>
      <c r="GK1458" s="19"/>
    </row>
    <row r="1459" spans="7:193" x14ac:dyDescent="0.2">
      <c r="G1459" s="8"/>
      <c r="H1459" s="8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FF1459" s="20"/>
      <c r="FG1459" s="20"/>
      <c r="FH1459" s="20"/>
      <c r="FI1459" s="20"/>
      <c r="FJ1459" s="20"/>
      <c r="FK1459" s="20"/>
      <c r="FL1459" s="20"/>
      <c r="FM1459" s="20"/>
      <c r="FN1459" s="20"/>
      <c r="FO1459" s="20"/>
      <c r="FP1459" s="20"/>
      <c r="FQ1459" s="20"/>
      <c r="FR1459" s="20"/>
      <c r="FS1459" s="20"/>
      <c r="FT1459" s="20"/>
      <c r="FU1459" s="20"/>
      <c r="FV1459" s="20"/>
      <c r="FW1459" s="20"/>
      <c r="FX1459" s="20"/>
      <c r="FY1459" s="20"/>
      <c r="FZ1459" s="20"/>
      <c r="GA1459" s="20"/>
      <c r="GB1459" s="20"/>
      <c r="GC1459" s="20"/>
      <c r="GD1459" s="20"/>
      <c r="GE1459" s="20"/>
      <c r="GF1459" s="20"/>
      <c r="GG1459" s="20"/>
      <c r="GH1459" s="20"/>
      <c r="GI1459" s="20"/>
      <c r="GJ1459" s="20"/>
      <c r="GK1459" s="20"/>
    </row>
    <row r="1460" spans="7:193" x14ac:dyDescent="0.2">
      <c r="G1460" s="8"/>
      <c r="H1460" s="8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FF1460" s="9"/>
      <c r="FG1460" s="9"/>
      <c r="FH1460" s="9"/>
      <c r="FI1460" s="9"/>
      <c r="FJ1460" s="9"/>
      <c r="FK1460" s="9"/>
      <c r="FL1460" s="9"/>
      <c r="FM1460" s="9"/>
      <c r="FN1460" s="9"/>
      <c r="FO1460" s="9"/>
      <c r="FP1460" s="9"/>
      <c r="FQ1460" s="9"/>
      <c r="FR1460" s="9"/>
      <c r="FS1460" s="9"/>
      <c r="FT1460" s="9"/>
      <c r="FU1460" s="9"/>
      <c r="FV1460" s="9"/>
      <c r="FW1460" s="9"/>
      <c r="FX1460" s="9"/>
      <c r="FY1460" s="9"/>
      <c r="FZ1460" s="9"/>
      <c r="GA1460" s="9"/>
      <c r="GB1460" s="9"/>
      <c r="GC1460" s="9"/>
      <c r="GD1460" s="9"/>
      <c r="GE1460" s="9"/>
      <c r="GF1460" s="9"/>
      <c r="GG1460" s="9"/>
      <c r="GH1460" s="9"/>
      <c r="GI1460" s="9"/>
      <c r="GJ1460" s="9"/>
      <c r="GK1460" s="9"/>
    </row>
    <row r="1461" spans="7:193" x14ac:dyDescent="0.2">
      <c r="G1461" s="8"/>
      <c r="H1461" s="8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FF1461" s="9"/>
      <c r="FG1461" s="9"/>
      <c r="FH1461" s="9"/>
      <c r="FI1461" s="9"/>
      <c r="FJ1461" s="9"/>
      <c r="FK1461" s="9"/>
      <c r="FL1461" s="9"/>
      <c r="FM1461" s="9"/>
      <c r="FN1461" s="9"/>
      <c r="FO1461" s="9"/>
      <c r="FP1461" s="9"/>
      <c r="FQ1461" s="9"/>
      <c r="FR1461" s="9"/>
      <c r="FS1461" s="9"/>
      <c r="FT1461" s="9"/>
      <c r="FU1461" s="9"/>
      <c r="FV1461" s="9"/>
      <c r="FW1461" s="9"/>
      <c r="FX1461" s="9"/>
      <c r="FY1461" s="9"/>
      <c r="FZ1461" s="9"/>
      <c r="GA1461" s="9"/>
      <c r="GB1461" s="9"/>
      <c r="GC1461" s="9"/>
      <c r="GD1461" s="9"/>
      <c r="GE1461" s="9"/>
      <c r="GF1461" s="9"/>
      <c r="GG1461" s="9"/>
      <c r="GH1461" s="9"/>
      <c r="GI1461" s="9"/>
      <c r="GJ1461" s="9"/>
      <c r="GK1461" s="9"/>
    </row>
    <row r="1462" spans="7:193" x14ac:dyDescent="0.2">
      <c r="G1462" s="8"/>
      <c r="H1462" s="8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FF1462" s="19"/>
      <c r="FG1462" s="19"/>
      <c r="FH1462" s="19"/>
      <c r="FI1462" s="19"/>
      <c r="FJ1462" s="19"/>
      <c r="FK1462" s="19"/>
      <c r="FL1462" s="19"/>
      <c r="FM1462" s="19"/>
      <c r="FN1462" s="19"/>
      <c r="FO1462" s="19"/>
      <c r="FP1462" s="19"/>
      <c r="FQ1462" s="19"/>
      <c r="FR1462" s="19"/>
      <c r="FS1462" s="19"/>
      <c r="FT1462" s="19"/>
      <c r="FU1462" s="19"/>
      <c r="FV1462" s="19"/>
      <c r="FW1462" s="19"/>
      <c r="FX1462" s="19"/>
      <c r="FY1462" s="19"/>
      <c r="FZ1462" s="19"/>
      <c r="GA1462" s="19"/>
      <c r="GB1462" s="19"/>
      <c r="GC1462" s="19"/>
      <c r="GD1462" s="19"/>
      <c r="GE1462" s="19"/>
      <c r="GF1462" s="19"/>
      <c r="GG1462" s="19"/>
      <c r="GH1462" s="19"/>
      <c r="GI1462" s="19"/>
      <c r="GJ1462" s="19"/>
      <c r="GK1462" s="19"/>
    </row>
    <row r="1463" spans="7:193" x14ac:dyDescent="0.2">
      <c r="G1463" s="8"/>
      <c r="H1463" s="8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FF1463" s="20"/>
      <c r="FG1463" s="20"/>
      <c r="FH1463" s="20"/>
      <c r="FI1463" s="20"/>
      <c r="FJ1463" s="20"/>
      <c r="FK1463" s="20"/>
      <c r="FL1463" s="20"/>
      <c r="FM1463" s="20"/>
      <c r="FN1463" s="20"/>
      <c r="FO1463" s="20"/>
      <c r="FP1463" s="20"/>
      <c r="FQ1463" s="20"/>
      <c r="FR1463" s="20"/>
      <c r="FS1463" s="20"/>
      <c r="FT1463" s="20"/>
      <c r="FU1463" s="20"/>
      <c r="FV1463" s="20"/>
      <c r="FW1463" s="20"/>
      <c r="FX1463" s="20"/>
      <c r="FY1463" s="20"/>
      <c r="FZ1463" s="20"/>
      <c r="GA1463" s="20"/>
      <c r="GB1463" s="20"/>
      <c r="GC1463" s="20"/>
      <c r="GD1463" s="20"/>
      <c r="GE1463" s="20"/>
      <c r="GF1463" s="20"/>
      <c r="GG1463" s="20"/>
      <c r="GH1463" s="20"/>
      <c r="GI1463" s="20"/>
      <c r="GJ1463" s="20"/>
      <c r="GK1463" s="20"/>
    </row>
    <row r="1464" spans="7:193" x14ac:dyDescent="0.2">
      <c r="G1464" s="8"/>
      <c r="H1464" s="8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FF1464" s="9"/>
      <c r="FG1464" s="9"/>
      <c r="FH1464" s="9"/>
      <c r="FI1464" s="9"/>
      <c r="FJ1464" s="9"/>
      <c r="FK1464" s="9"/>
      <c r="FL1464" s="9"/>
      <c r="FM1464" s="9"/>
      <c r="FN1464" s="9"/>
      <c r="FO1464" s="9"/>
      <c r="FP1464" s="9"/>
      <c r="FQ1464" s="9"/>
      <c r="FR1464" s="9"/>
      <c r="FS1464" s="9"/>
      <c r="FT1464" s="9"/>
      <c r="FU1464" s="9"/>
      <c r="FV1464" s="9"/>
      <c r="FW1464" s="9"/>
      <c r="FX1464" s="9"/>
      <c r="FY1464" s="9"/>
      <c r="FZ1464" s="9"/>
      <c r="GA1464" s="9"/>
      <c r="GB1464" s="9"/>
      <c r="GC1464" s="9"/>
      <c r="GD1464" s="9"/>
      <c r="GE1464" s="9"/>
      <c r="GF1464" s="9"/>
      <c r="GG1464" s="9"/>
      <c r="GH1464" s="9"/>
      <c r="GI1464" s="9"/>
      <c r="GJ1464" s="9"/>
      <c r="GK1464" s="9"/>
    </row>
    <row r="1465" spans="7:193" x14ac:dyDescent="0.2">
      <c r="G1465" s="8"/>
      <c r="H1465" s="8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FF1465" s="9"/>
      <c r="FG1465" s="9"/>
      <c r="FH1465" s="9"/>
      <c r="FI1465" s="9"/>
      <c r="FJ1465" s="9"/>
      <c r="FK1465" s="9"/>
      <c r="FL1465" s="9"/>
      <c r="FM1465" s="9"/>
      <c r="FN1465" s="9"/>
      <c r="FO1465" s="9"/>
      <c r="FP1465" s="9"/>
      <c r="FQ1465" s="9"/>
      <c r="FR1465" s="9"/>
      <c r="FS1465" s="9"/>
      <c r="FT1465" s="9"/>
      <c r="FU1465" s="9"/>
      <c r="FV1465" s="9"/>
      <c r="FW1465" s="9"/>
      <c r="FX1465" s="9"/>
      <c r="FY1465" s="9"/>
      <c r="FZ1465" s="9"/>
      <c r="GA1465" s="9"/>
      <c r="GB1465" s="9"/>
      <c r="GC1465" s="9"/>
      <c r="GD1465" s="9"/>
      <c r="GE1465" s="9"/>
      <c r="GF1465" s="9"/>
      <c r="GG1465" s="9"/>
      <c r="GH1465" s="9"/>
      <c r="GI1465" s="9"/>
      <c r="GJ1465" s="9"/>
      <c r="GK1465" s="9"/>
    </row>
    <row r="1466" spans="7:193" x14ac:dyDescent="0.2">
      <c r="G1466" s="8"/>
      <c r="H1466" s="8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FF1466" s="19"/>
      <c r="FG1466" s="19"/>
      <c r="FH1466" s="19"/>
      <c r="FI1466" s="19"/>
      <c r="FJ1466" s="19"/>
      <c r="FK1466" s="19"/>
      <c r="FL1466" s="19"/>
      <c r="FM1466" s="19"/>
      <c r="FN1466" s="19"/>
      <c r="FO1466" s="19"/>
      <c r="FP1466" s="19"/>
      <c r="FQ1466" s="19"/>
      <c r="FR1466" s="19"/>
      <c r="FS1466" s="19"/>
      <c r="FT1466" s="19"/>
      <c r="FU1466" s="19"/>
      <c r="FV1466" s="19"/>
      <c r="FW1466" s="19"/>
      <c r="FX1466" s="19"/>
      <c r="FY1466" s="19"/>
      <c r="FZ1466" s="19"/>
      <c r="GA1466" s="19"/>
      <c r="GB1466" s="19"/>
      <c r="GC1466" s="19"/>
      <c r="GD1466" s="19"/>
      <c r="GE1466" s="19"/>
      <c r="GF1466" s="19"/>
      <c r="GG1466" s="19"/>
      <c r="GH1466" s="19"/>
      <c r="GI1466" s="19"/>
      <c r="GJ1466" s="19"/>
      <c r="GK1466" s="19"/>
    </row>
    <row r="1467" spans="7:193" x14ac:dyDescent="0.2">
      <c r="G1467" s="8"/>
      <c r="H1467" s="8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FF1467" s="20"/>
      <c r="FG1467" s="20"/>
      <c r="FH1467" s="20"/>
      <c r="FI1467" s="20"/>
      <c r="FJ1467" s="20"/>
      <c r="FK1467" s="20"/>
      <c r="FL1467" s="20"/>
      <c r="FM1467" s="20"/>
      <c r="FN1467" s="20"/>
      <c r="FO1467" s="20"/>
      <c r="FP1467" s="20"/>
      <c r="FQ1467" s="20"/>
      <c r="FR1467" s="20"/>
      <c r="FS1467" s="20"/>
      <c r="FT1467" s="20"/>
      <c r="FU1467" s="20"/>
      <c r="FV1467" s="20"/>
      <c r="FW1467" s="20"/>
      <c r="FX1467" s="20"/>
      <c r="FY1467" s="20"/>
      <c r="FZ1467" s="20"/>
      <c r="GA1467" s="20"/>
      <c r="GB1467" s="20"/>
      <c r="GC1467" s="20"/>
      <c r="GD1467" s="20"/>
      <c r="GE1467" s="20"/>
      <c r="GF1467" s="20"/>
      <c r="GG1467" s="20"/>
      <c r="GH1467" s="20"/>
      <c r="GI1467" s="20"/>
      <c r="GJ1467" s="20"/>
      <c r="GK1467" s="20"/>
    </row>
    <row r="1468" spans="7:193" x14ac:dyDescent="0.2">
      <c r="G1468" s="8"/>
      <c r="H1468" s="8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FF1468" s="9"/>
      <c r="FG1468" s="9"/>
      <c r="FH1468" s="9"/>
      <c r="FI1468" s="9"/>
      <c r="FJ1468" s="9"/>
      <c r="FK1468" s="9"/>
      <c r="FL1468" s="9"/>
      <c r="FM1468" s="9"/>
      <c r="FN1468" s="9"/>
      <c r="FO1468" s="9"/>
      <c r="FP1468" s="9"/>
      <c r="FQ1468" s="9"/>
      <c r="FR1468" s="9"/>
      <c r="FS1468" s="9"/>
      <c r="FT1468" s="9"/>
      <c r="FU1468" s="9"/>
      <c r="FV1468" s="9"/>
      <c r="FW1468" s="9"/>
      <c r="FX1468" s="9"/>
      <c r="FY1468" s="9"/>
      <c r="FZ1468" s="9"/>
      <c r="GA1468" s="9"/>
      <c r="GB1468" s="9"/>
      <c r="GC1468" s="9"/>
      <c r="GD1468" s="9"/>
      <c r="GE1468" s="9"/>
      <c r="GF1468" s="9"/>
      <c r="GG1468" s="9"/>
      <c r="GH1468" s="9"/>
      <c r="GI1468" s="9"/>
      <c r="GJ1468" s="9"/>
      <c r="GK1468" s="9"/>
    </row>
    <row r="1469" spans="7:193" x14ac:dyDescent="0.2">
      <c r="G1469" s="8"/>
      <c r="H1469" s="8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FF1469" s="9"/>
      <c r="FG1469" s="9"/>
      <c r="FH1469" s="9"/>
      <c r="FI1469" s="9"/>
      <c r="FJ1469" s="9"/>
      <c r="FK1469" s="9"/>
      <c r="FL1469" s="9"/>
      <c r="FM1469" s="9"/>
      <c r="FN1469" s="9"/>
      <c r="FO1469" s="9"/>
      <c r="FP1469" s="9"/>
      <c r="FQ1469" s="9"/>
      <c r="FR1469" s="9"/>
      <c r="FS1469" s="9"/>
      <c r="FT1469" s="9"/>
      <c r="FU1469" s="9"/>
      <c r="FV1469" s="9"/>
      <c r="FW1469" s="9"/>
      <c r="FX1469" s="9"/>
      <c r="FY1469" s="9"/>
      <c r="FZ1469" s="9"/>
      <c r="GA1469" s="9"/>
      <c r="GB1469" s="9"/>
      <c r="GC1469" s="9"/>
      <c r="GD1469" s="9"/>
      <c r="GE1469" s="9"/>
      <c r="GF1469" s="9"/>
      <c r="GG1469" s="9"/>
      <c r="GH1469" s="9"/>
      <c r="GI1469" s="9"/>
      <c r="GJ1469" s="9"/>
      <c r="GK1469" s="9"/>
    </row>
    <row r="1470" spans="7:193" x14ac:dyDescent="0.2">
      <c r="G1470" s="8"/>
      <c r="H1470" s="8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FF1470" s="19"/>
      <c r="FG1470" s="19"/>
      <c r="FH1470" s="19"/>
      <c r="FI1470" s="19"/>
      <c r="FJ1470" s="19"/>
      <c r="FK1470" s="19"/>
      <c r="FL1470" s="19"/>
      <c r="FM1470" s="19"/>
      <c r="FN1470" s="19"/>
      <c r="FO1470" s="19"/>
      <c r="FP1470" s="19"/>
      <c r="FQ1470" s="19"/>
      <c r="FR1470" s="19"/>
      <c r="FS1470" s="19"/>
      <c r="FT1470" s="19"/>
      <c r="FU1470" s="19"/>
      <c r="FV1470" s="19"/>
      <c r="FW1470" s="19"/>
      <c r="FX1470" s="19"/>
      <c r="FY1470" s="19"/>
      <c r="FZ1470" s="19"/>
      <c r="GA1470" s="19"/>
      <c r="GB1470" s="19"/>
      <c r="GC1470" s="19"/>
      <c r="GD1470" s="19"/>
      <c r="GE1470" s="19"/>
      <c r="GF1470" s="19"/>
      <c r="GG1470" s="19"/>
      <c r="GH1470" s="19"/>
      <c r="GI1470" s="19"/>
      <c r="GJ1470" s="19"/>
      <c r="GK1470" s="19"/>
    </row>
    <row r="1471" spans="7:193" x14ac:dyDescent="0.2">
      <c r="G1471" s="8"/>
      <c r="H1471" s="8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FF1471" s="20"/>
      <c r="FG1471" s="20"/>
      <c r="FH1471" s="20"/>
      <c r="FI1471" s="20"/>
      <c r="FJ1471" s="20"/>
      <c r="FK1471" s="20"/>
      <c r="FL1471" s="20"/>
      <c r="FM1471" s="20"/>
      <c r="FN1471" s="20"/>
      <c r="FO1471" s="20"/>
      <c r="FP1471" s="20"/>
      <c r="FQ1471" s="20"/>
      <c r="FR1471" s="20"/>
      <c r="FS1471" s="20"/>
      <c r="FT1471" s="20"/>
      <c r="FU1471" s="20"/>
      <c r="FV1471" s="20"/>
      <c r="FW1471" s="20"/>
      <c r="FX1471" s="20"/>
      <c r="FY1471" s="20"/>
      <c r="FZ1471" s="20"/>
      <c r="GA1471" s="20"/>
      <c r="GB1471" s="20"/>
      <c r="GC1471" s="20"/>
      <c r="GD1471" s="20"/>
      <c r="GE1471" s="20"/>
      <c r="GF1471" s="20"/>
      <c r="GG1471" s="20"/>
      <c r="GH1471" s="20"/>
      <c r="GI1471" s="20"/>
      <c r="GJ1471" s="20"/>
      <c r="GK1471" s="20"/>
    </row>
    <row r="1472" spans="7:193" x14ac:dyDescent="0.2">
      <c r="G1472" s="8"/>
      <c r="H1472" s="8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FF1472" s="9"/>
      <c r="FG1472" s="9"/>
      <c r="FH1472" s="9"/>
      <c r="FI1472" s="9"/>
      <c r="FJ1472" s="9"/>
      <c r="FK1472" s="9"/>
      <c r="FL1472" s="9"/>
      <c r="FM1472" s="9"/>
      <c r="FN1472" s="9"/>
      <c r="FO1472" s="9"/>
      <c r="FP1472" s="9"/>
      <c r="FQ1472" s="9"/>
      <c r="FR1472" s="9"/>
      <c r="FS1472" s="9"/>
      <c r="FT1472" s="9"/>
      <c r="FU1472" s="9"/>
      <c r="FV1472" s="9"/>
      <c r="FW1472" s="9"/>
      <c r="FX1472" s="9"/>
      <c r="FY1472" s="9"/>
      <c r="FZ1472" s="9"/>
      <c r="GA1472" s="9"/>
      <c r="GB1472" s="9"/>
      <c r="GC1472" s="9"/>
      <c r="GD1472" s="9"/>
      <c r="GE1472" s="9"/>
      <c r="GF1472" s="9"/>
      <c r="GG1472" s="9"/>
      <c r="GH1472" s="9"/>
      <c r="GI1472" s="9"/>
      <c r="GJ1472" s="9"/>
      <c r="GK1472" s="9"/>
    </row>
    <row r="1473" spans="7:193" x14ac:dyDescent="0.2">
      <c r="G1473" s="8"/>
      <c r="H1473" s="8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FF1473" s="9"/>
      <c r="FG1473" s="9"/>
      <c r="FH1473" s="9"/>
      <c r="FI1473" s="9"/>
      <c r="FJ1473" s="9"/>
      <c r="FK1473" s="9"/>
      <c r="FL1473" s="9"/>
      <c r="FM1473" s="9"/>
      <c r="FN1473" s="9"/>
      <c r="FO1473" s="9"/>
      <c r="FP1473" s="9"/>
      <c r="FQ1473" s="9"/>
      <c r="FR1473" s="9"/>
      <c r="FS1473" s="9"/>
      <c r="FT1473" s="9"/>
      <c r="FU1473" s="9"/>
      <c r="FV1473" s="9"/>
      <c r="FW1473" s="9"/>
      <c r="FX1473" s="9"/>
      <c r="FY1473" s="9"/>
      <c r="FZ1473" s="9"/>
      <c r="GA1473" s="9"/>
      <c r="GB1473" s="9"/>
      <c r="GC1473" s="9"/>
      <c r="GD1473" s="9"/>
      <c r="GE1473" s="9"/>
      <c r="GF1473" s="9"/>
      <c r="GG1473" s="9"/>
      <c r="GH1473" s="9"/>
      <c r="GI1473" s="9"/>
      <c r="GJ1473" s="9"/>
      <c r="GK1473" s="9"/>
    </row>
    <row r="1474" spans="7:193" x14ac:dyDescent="0.2">
      <c r="G1474" s="8"/>
      <c r="H1474" s="8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FF1474" s="19"/>
      <c r="FG1474" s="19"/>
      <c r="FH1474" s="19"/>
      <c r="FI1474" s="19"/>
      <c r="FJ1474" s="19"/>
      <c r="FK1474" s="19"/>
      <c r="FL1474" s="19"/>
      <c r="FM1474" s="19"/>
      <c r="FN1474" s="19"/>
      <c r="FO1474" s="19"/>
      <c r="FP1474" s="19"/>
      <c r="FQ1474" s="19"/>
      <c r="FR1474" s="19"/>
      <c r="FS1474" s="19"/>
      <c r="FT1474" s="19"/>
      <c r="FU1474" s="19"/>
      <c r="FV1474" s="19"/>
      <c r="FW1474" s="19"/>
      <c r="FX1474" s="19"/>
      <c r="FY1474" s="19"/>
      <c r="FZ1474" s="19"/>
      <c r="GA1474" s="19"/>
      <c r="GB1474" s="19"/>
      <c r="GC1474" s="19"/>
      <c r="GD1474" s="19"/>
      <c r="GE1474" s="19"/>
      <c r="GF1474" s="19"/>
      <c r="GG1474" s="19"/>
      <c r="GH1474" s="19"/>
      <c r="GI1474" s="19"/>
      <c r="GJ1474" s="19"/>
      <c r="GK1474" s="19"/>
    </row>
    <row r="1475" spans="7:193" x14ac:dyDescent="0.2">
      <c r="G1475" s="8"/>
      <c r="H1475" s="8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FF1475" s="20"/>
      <c r="FG1475" s="20"/>
      <c r="FH1475" s="20"/>
      <c r="FI1475" s="20"/>
      <c r="FJ1475" s="20"/>
      <c r="FK1475" s="20"/>
      <c r="FL1475" s="20"/>
      <c r="FM1475" s="20"/>
      <c r="FN1475" s="20"/>
      <c r="FO1475" s="20"/>
      <c r="FP1475" s="20"/>
      <c r="FQ1475" s="20"/>
      <c r="FR1475" s="20"/>
      <c r="FS1475" s="20"/>
      <c r="FT1475" s="20"/>
      <c r="FU1475" s="20"/>
      <c r="FV1475" s="20"/>
      <c r="FW1475" s="20"/>
      <c r="FX1475" s="20"/>
      <c r="FY1475" s="20"/>
      <c r="FZ1475" s="20"/>
      <c r="GA1475" s="20"/>
      <c r="GB1475" s="20"/>
      <c r="GC1475" s="20"/>
      <c r="GD1475" s="20"/>
      <c r="GE1475" s="20"/>
      <c r="GF1475" s="20"/>
      <c r="GG1475" s="20"/>
      <c r="GH1475" s="20"/>
      <c r="GI1475" s="20"/>
      <c r="GJ1475" s="20"/>
      <c r="GK1475" s="20"/>
    </row>
    <row r="1476" spans="7:193" x14ac:dyDescent="0.2">
      <c r="G1476" s="8"/>
      <c r="H1476" s="8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FF1476" s="9"/>
      <c r="FG1476" s="9"/>
      <c r="FH1476" s="9"/>
      <c r="FI1476" s="9"/>
      <c r="FJ1476" s="9"/>
      <c r="FK1476" s="9"/>
      <c r="FL1476" s="9"/>
      <c r="FM1476" s="9"/>
      <c r="FN1476" s="9"/>
      <c r="FO1476" s="9"/>
      <c r="FP1476" s="9"/>
      <c r="FQ1476" s="9"/>
      <c r="FR1476" s="9"/>
      <c r="FS1476" s="9"/>
      <c r="FT1476" s="9"/>
      <c r="FU1476" s="9"/>
      <c r="FV1476" s="9"/>
      <c r="FW1476" s="9"/>
      <c r="FX1476" s="9"/>
      <c r="FY1476" s="9"/>
      <c r="FZ1476" s="9"/>
      <c r="GA1476" s="9"/>
      <c r="GB1476" s="9"/>
      <c r="GC1476" s="9"/>
      <c r="GD1476" s="9"/>
      <c r="GE1476" s="9"/>
      <c r="GF1476" s="9"/>
      <c r="GG1476" s="9"/>
      <c r="GH1476" s="9"/>
      <c r="GI1476" s="9"/>
      <c r="GJ1476" s="9"/>
      <c r="GK1476" s="9"/>
    </row>
    <row r="1477" spans="7:193" x14ac:dyDescent="0.2">
      <c r="G1477" s="8"/>
      <c r="H1477" s="8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FF1477" s="9"/>
      <c r="FG1477" s="9"/>
      <c r="FH1477" s="9"/>
      <c r="FI1477" s="9"/>
      <c r="FJ1477" s="9"/>
      <c r="FK1477" s="9"/>
      <c r="FL1477" s="9"/>
      <c r="FM1477" s="9"/>
      <c r="FN1477" s="9"/>
      <c r="FO1477" s="9"/>
      <c r="FP1477" s="9"/>
      <c r="FQ1477" s="9"/>
      <c r="FR1477" s="9"/>
      <c r="FS1477" s="9"/>
      <c r="FT1477" s="9"/>
      <c r="FU1477" s="9"/>
      <c r="FV1477" s="9"/>
      <c r="FW1477" s="9"/>
      <c r="FX1477" s="9"/>
      <c r="FY1477" s="9"/>
      <c r="FZ1477" s="9"/>
      <c r="GA1477" s="9"/>
      <c r="GB1477" s="9"/>
      <c r="GC1477" s="9"/>
      <c r="GD1477" s="9"/>
      <c r="GE1477" s="9"/>
      <c r="GF1477" s="9"/>
      <c r="GG1477" s="9"/>
      <c r="GH1477" s="9"/>
      <c r="GI1477" s="9"/>
      <c r="GJ1477" s="9"/>
      <c r="GK1477" s="9"/>
    </row>
    <row r="1478" spans="7:193" x14ac:dyDescent="0.2">
      <c r="G1478" s="8"/>
      <c r="H1478" s="8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FF1478" s="19"/>
      <c r="FG1478" s="19"/>
      <c r="FH1478" s="19"/>
      <c r="FI1478" s="19"/>
      <c r="FJ1478" s="19"/>
      <c r="FK1478" s="19"/>
      <c r="FL1478" s="19"/>
      <c r="FM1478" s="19"/>
      <c r="FN1478" s="19"/>
      <c r="FO1478" s="19"/>
      <c r="FP1478" s="19"/>
      <c r="FQ1478" s="19"/>
      <c r="FR1478" s="19"/>
      <c r="FS1478" s="19"/>
      <c r="FT1478" s="19"/>
      <c r="FU1478" s="19"/>
      <c r="FV1478" s="19"/>
      <c r="FW1478" s="19"/>
      <c r="FX1478" s="19"/>
      <c r="FY1478" s="19"/>
      <c r="FZ1478" s="19"/>
      <c r="GA1478" s="19"/>
      <c r="GB1478" s="19"/>
      <c r="GC1478" s="19"/>
      <c r="GD1478" s="19"/>
      <c r="GE1478" s="19"/>
      <c r="GF1478" s="19"/>
      <c r="GG1478" s="19"/>
      <c r="GH1478" s="19"/>
      <c r="GI1478" s="19"/>
      <c r="GJ1478" s="19"/>
      <c r="GK1478" s="19"/>
    </row>
    <row r="1479" spans="7:193" x14ac:dyDescent="0.2">
      <c r="G1479" s="8"/>
      <c r="H1479" s="8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FF1479" s="20"/>
      <c r="FG1479" s="20"/>
      <c r="FH1479" s="20"/>
      <c r="FI1479" s="20"/>
      <c r="FJ1479" s="20"/>
      <c r="FK1479" s="20"/>
      <c r="FL1479" s="20"/>
      <c r="FM1479" s="20"/>
      <c r="FN1479" s="20"/>
      <c r="FO1479" s="20"/>
      <c r="FP1479" s="20"/>
      <c r="FQ1479" s="20"/>
      <c r="FR1479" s="20"/>
      <c r="FS1479" s="20"/>
      <c r="FT1479" s="20"/>
      <c r="FU1479" s="20"/>
      <c r="FV1479" s="20"/>
      <c r="FW1479" s="20"/>
      <c r="FX1479" s="20"/>
      <c r="FY1479" s="20"/>
      <c r="FZ1479" s="20"/>
      <c r="GA1479" s="20"/>
      <c r="GB1479" s="20"/>
      <c r="GC1479" s="20"/>
      <c r="GD1479" s="20"/>
      <c r="GE1479" s="20"/>
      <c r="GF1479" s="20"/>
      <c r="GG1479" s="20"/>
      <c r="GH1479" s="20"/>
      <c r="GI1479" s="20"/>
      <c r="GJ1479" s="20"/>
      <c r="GK1479" s="20"/>
    </row>
    <row r="1480" spans="7:193" x14ac:dyDescent="0.2">
      <c r="G1480" s="8"/>
      <c r="H1480" s="8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FF1480" s="9"/>
      <c r="FG1480" s="9"/>
      <c r="FH1480" s="9"/>
      <c r="FI1480" s="9"/>
      <c r="FJ1480" s="9"/>
      <c r="FK1480" s="9"/>
      <c r="FL1480" s="9"/>
      <c r="FM1480" s="9"/>
      <c r="FN1480" s="9"/>
      <c r="FO1480" s="9"/>
      <c r="FP1480" s="9"/>
      <c r="FQ1480" s="9"/>
      <c r="FR1480" s="9"/>
      <c r="FS1480" s="9"/>
      <c r="FT1480" s="9"/>
      <c r="FU1480" s="9"/>
      <c r="FV1480" s="9"/>
      <c r="FW1480" s="9"/>
      <c r="FX1480" s="9"/>
      <c r="FY1480" s="9"/>
      <c r="FZ1480" s="9"/>
      <c r="GA1480" s="9"/>
      <c r="GB1480" s="9"/>
      <c r="GC1480" s="9"/>
      <c r="GD1480" s="9"/>
      <c r="GE1480" s="9"/>
      <c r="GF1480" s="9"/>
      <c r="GG1480" s="9"/>
      <c r="GH1480" s="9"/>
      <c r="GI1480" s="9"/>
      <c r="GJ1480" s="9"/>
      <c r="GK1480" s="9"/>
    </row>
    <row r="1481" spans="7:193" x14ac:dyDescent="0.2">
      <c r="G1481" s="8"/>
      <c r="H1481" s="8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FF1481" s="9"/>
      <c r="FG1481" s="9"/>
      <c r="FH1481" s="9"/>
      <c r="FI1481" s="9"/>
      <c r="FJ1481" s="9"/>
      <c r="FK1481" s="9"/>
      <c r="FL1481" s="9"/>
      <c r="FM1481" s="9"/>
      <c r="FN1481" s="9"/>
      <c r="FO1481" s="9"/>
      <c r="FP1481" s="9"/>
      <c r="FQ1481" s="9"/>
      <c r="FR1481" s="9"/>
      <c r="FS1481" s="9"/>
      <c r="FT1481" s="9"/>
      <c r="FU1481" s="9"/>
      <c r="FV1481" s="9"/>
      <c r="FW1481" s="9"/>
      <c r="FX1481" s="9"/>
      <c r="FY1481" s="9"/>
      <c r="FZ1481" s="9"/>
      <c r="GA1481" s="9"/>
      <c r="GB1481" s="9"/>
      <c r="GC1481" s="9"/>
      <c r="GD1481" s="9"/>
      <c r="GE1481" s="9"/>
      <c r="GF1481" s="9"/>
      <c r="GG1481" s="9"/>
      <c r="GH1481" s="9"/>
      <c r="GI1481" s="9"/>
      <c r="GJ1481" s="9"/>
      <c r="GK1481" s="9"/>
    </row>
    <row r="1482" spans="7:193" x14ac:dyDescent="0.2">
      <c r="G1482" s="8"/>
      <c r="H1482" s="8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FF1482" s="19"/>
      <c r="FG1482" s="19"/>
      <c r="FH1482" s="19"/>
      <c r="FI1482" s="19"/>
      <c r="FJ1482" s="19"/>
      <c r="FK1482" s="19"/>
      <c r="FL1482" s="19"/>
      <c r="FM1482" s="19"/>
      <c r="FN1482" s="19"/>
      <c r="FO1482" s="19"/>
      <c r="FP1482" s="19"/>
      <c r="FQ1482" s="19"/>
      <c r="FR1482" s="19"/>
      <c r="FS1482" s="19"/>
      <c r="FT1482" s="19"/>
      <c r="FU1482" s="19"/>
      <c r="FV1482" s="19"/>
      <c r="FW1482" s="19"/>
      <c r="FX1482" s="19"/>
      <c r="FY1482" s="19"/>
      <c r="FZ1482" s="19"/>
      <c r="GA1482" s="19"/>
      <c r="GB1482" s="19"/>
      <c r="GC1482" s="19"/>
      <c r="GD1482" s="19"/>
      <c r="GE1482" s="19"/>
      <c r="GF1482" s="19"/>
      <c r="GG1482" s="19"/>
      <c r="GH1482" s="19"/>
      <c r="GI1482" s="19"/>
      <c r="GJ1482" s="19"/>
      <c r="GK1482" s="19"/>
    </row>
    <row r="1483" spans="7:193" x14ac:dyDescent="0.2">
      <c r="G1483" s="8"/>
      <c r="H1483" s="8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FF1483" s="20"/>
      <c r="FG1483" s="20"/>
      <c r="FH1483" s="20"/>
      <c r="FI1483" s="20"/>
      <c r="FJ1483" s="20"/>
      <c r="FK1483" s="20"/>
      <c r="FL1483" s="20"/>
      <c r="FM1483" s="20"/>
      <c r="FN1483" s="20"/>
      <c r="FO1483" s="20"/>
      <c r="FP1483" s="20"/>
      <c r="FQ1483" s="20"/>
      <c r="FR1483" s="20"/>
      <c r="FS1483" s="20"/>
      <c r="FT1483" s="20"/>
      <c r="FU1483" s="20"/>
      <c r="FV1483" s="20"/>
      <c r="FW1483" s="20"/>
      <c r="FX1483" s="20"/>
      <c r="FY1483" s="20"/>
      <c r="FZ1483" s="20"/>
      <c r="GA1483" s="20"/>
      <c r="GB1483" s="20"/>
      <c r="GC1483" s="20"/>
      <c r="GD1483" s="20"/>
      <c r="GE1483" s="20"/>
      <c r="GF1483" s="20"/>
      <c r="GG1483" s="20"/>
      <c r="GH1483" s="20"/>
      <c r="GI1483" s="20"/>
      <c r="GJ1483" s="20"/>
      <c r="GK1483" s="20"/>
    </row>
    <row r="1484" spans="7:193" x14ac:dyDescent="0.2">
      <c r="G1484" s="8"/>
      <c r="H1484" s="8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FF1484" s="9"/>
      <c r="FG1484" s="9"/>
      <c r="FH1484" s="9"/>
      <c r="FI1484" s="9"/>
      <c r="FJ1484" s="9"/>
      <c r="FK1484" s="9"/>
      <c r="FL1484" s="9"/>
      <c r="FM1484" s="9"/>
      <c r="FN1484" s="9"/>
      <c r="FO1484" s="9"/>
      <c r="FP1484" s="9"/>
      <c r="FQ1484" s="9"/>
      <c r="FR1484" s="9"/>
      <c r="FS1484" s="9"/>
      <c r="FT1484" s="9"/>
      <c r="FU1484" s="9"/>
      <c r="FV1484" s="9"/>
      <c r="FW1484" s="9"/>
      <c r="FX1484" s="9"/>
      <c r="FY1484" s="9"/>
      <c r="FZ1484" s="9"/>
      <c r="GA1484" s="9"/>
      <c r="GB1484" s="9"/>
      <c r="GC1484" s="9"/>
      <c r="GD1484" s="9"/>
      <c r="GE1484" s="9"/>
      <c r="GF1484" s="9"/>
      <c r="GG1484" s="9"/>
      <c r="GH1484" s="9"/>
      <c r="GI1484" s="9"/>
      <c r="GJ1484" s="9"/>
      <c r="GK1484" s="9"/>
    </row>
    <row r="1485" spans="7:193" x14ac:dyDescent="0.2">
      <c r="G1485" s="8"/>
      <c r="H1485" s="8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FF1485" s="9"/>
      <c r="FG1485" s="9"/>
      <c r="FH1485" s="9"/>
      <c r="FI1485" s="9"/>
      <c r="FJ1485" s="9"/>
      <c r="FK1485" s="9"/>
      <c r="FL1485" s="9"/>
      <c r="FM1485" s="9"/>
      <c r="FN1485" s="9"/>
      <c r="FO1485" s="9"/>
      <c r="FP1485" s="9"/>
      <c r="FQ1485" s="9"/>
      <c r="FR1485" s="9"/>
      <c r="FS1485" s="9"/>
      <c r="FT1485" s="9"/>
      <c r="FU1485" s="9"/>
      <c r="FV1485" s="9"/>
      <c r="FW1485" s="9"/>
      <c r="FX1485" s="9"/>
      <c r="FY1485" s="9"/>
      <c r="FZ1485" s="9"/>
      <c r="GA1485" s="9"/>
      <c r="GB1485" s="9"/>
      <c r="GC1485" s="9"/>
      <c r="GD1485" s="9"/>
      <c r="GE1485" s="9"/>
      <c r="GF1485" s="9"/>
      <c r="GG1485" s="9"/>
      <c r="GH1485" s="9"/>
      <c r="GI1485" s="9"/>
      <c r="GJ1485" s="9"/>
      <c r="GK1485" s="9"/>
    </row>
    <row r="1486" spans="7:193" x14ac:dyDescent="0.2">
      <c r="G1486" s="8"/>
      <c r="H1486" s="8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FF1486" s="19"/>
      <c r="FG1486" s="19"/>
      <c r="FH1486" s="19"/>
      <c r="FI1486" s="19"/>
      <c r="FJ1486" s="19"/>
      <c r="FK1486" s="19"/>
      <c r="FL1486" s="19"/>
      <c r="FM1486" s="19"/>
      <c r="FN1486" s="19"/>
      <c r="FO1486" s="19"/>
      <c r="FP1486" s="19"/>
      <c r="FQ1486" s="19"/>
      <c r="FR1486" s="19"/>
      <c r="FS1486" s="19"/>
      <c r="FT1486" s="19"/>
      <c r="FU1486" s="19"/>
      <c r="FV1486" s="19"/>
      <c r="FW1486" s="19"/>
      <c r="FX1486" s="19"/>
      <c r="FY1486" s="19"/>
      <c r="FZ1486" s="19"/>
      <c r="GA1486" s="19"/>
      <c r="GB1486" s="19"/>
      <c r="GC1486" s="19"/>
      <c r="GD1486" s="19"/>
      <c r="GE1486" s="19"/>
      <c r="GF1486" s="19"/>
      <c r="GG1486" s="19"/>
      <c r="GH1486" s="19"/>
      <c r="GI1486" s="19"/>
      <c r="GJ1486" s="19"/>
      <c r="GK1486" s="19"/>
    </row>
    <row r="1487" spans="7:193" x14ac:dyDescent="0.2">
      <c r="G1487" s="8"/>
      <c r="H1487" s="8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FF1487" s="20"/>
      <c r="FG1487" s="20"/>
      <c r="FH1487" s="20"/>
      <c r="FI1487" s="20"/>
      <c r="FJ1487" s="20"/>
      <c r="FK1487" s="20"/>
      <c r="FL1487" s="20"/>
      <c r="FM1487" s="20"/>
      <c r="FN1487" s="20"/>
      <c r="FO1487" s="20"/>
      <c r="FP1487" s="20"/>
      <c r="FQ1487" s="20"/>
      <c r="FR1487" s="20"/>
      <c r="FS1487" s="20"/>
      <c r="FT1487" s="20"/>
      <c r="FU1487" s="20"/>
      <c r="FV1487" s="20"/>
      <c r="FW1487" s="20"/>
      <c r="FX1487" s="20"/>
      <c r="FY1487" s="20"/>
      <c r="FZ1487" s="20"/>
      <c r="GA1487" s="20"/>
      <c r="GB1487" s="20"/>
      <c r="GC1487" s="20"/>
      <c r="GD1487" s="20"/>
      <c r="GE1487" s="20"/>
      <c r="GF1487" s="20"/>
      <c r="GG1487" s="20"/>
      <c r="GH1487" s="20"/>
      <c r="GI1487" s="20"/>
      <c r="GJ1487" s="20"/>
      <c r="GK1487" s="20"/>
    </row>
    <row r="1488" spans="7:193" x14ac:dyDescent="0.2">
      <c r="G1488" s="8"/>
      <c r="H1488" s="8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FF1488" s="9"/>
      <c r="FG1488" s="9"/>
      <c r="FH1488" s="9"/>
      <c r="FI1488" s="9"/>
      <c r="FJ1488" s="9"/>
      <c r="FK1488" s="9"/>
      <c r="FL1488" s="9"/>
      <c r="FM1488" s="9"/>
      <c r="FN1488" s="9"/>
      <c r="FO1488" s="9"/>
      <c r="FP1488" s="9"/>
      <c r="FQ1488" s="9"/>
      <c r="FR1488" s="9"/>
      <c r="FS1488" s="9"/>
      <c r="FT1488" s="9"/>
      <c r="FU1488" s="9"/>
      <c r="FV1488" s="9"/>
      <c r="FW1488" s="9"/>
      <c r="FX1488" s="9"/>
      <c r="FY1488" s="9"/>
      <c r="FZ1488" s="9"/>
      <c r="GA1488" s="9"/>
      <c r="GB1488" s="9"/>
      <c r="GC1488" s="9"/>
      <c r="GD1488" s="9"/>
      <c r="GE1488" s="9"/>
      <c r="GF1488" s="9"/>
      <c r="GG1488" s="9"/>
      <c r="GH1488" s="9"/>
      <c r="GI1488" s="9"/>
      <c r="GJ1488" s="9"/>
      <c r="GK1488" s="9"/>
    </row>
    <row r="1489" spans="7:193" x14ac:dyDescent="0.2">
      <c r="G1489" s="8"/>
      <c r="H1489" s="8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FF1489" s="9"/>
      <c r="FG1489" s="9"/>
      <c r="FH1489" s="9"/>
      <c r="FI1489" s="9"/>
      <c r="FJ1489" s="9"/>
      <c r="FK1489" s="9"/>
      <c r="FL1489" s="9"/>
      <c r="FM1489" s="9"/>
      <c r="FN1489" s="9"/>
      <c r="FO1489" s="9"/>
      <c r="FP1489" s="9"/>
      <c r="FQ1489" s="9"/>
      <c r="FR1489" s="9"/>
      <c r="FS1489" s="9"/>
      <c r="FT1489" s="9"/>
      <c r="FU1489" s="9"/>
      <c r="FV1489" s="9"/>
      <c r="FW1489" s="9"/>
      <c r="FX1489" s="9"/>
      <c r="FY1489" s="9"/>
      <c r="FZ1489" s="9"/>
      <c r="GA1489" s="9"/>
      <c r="GB1489" s="9"/>
      <c r="GC1489" s="9"/>
      <c r="GD1489" s="9"/>
      <c r="GE1489" s="9"/>
      <c r="GF1489" s="9"/>
      <c r="GG1489" s="9"/>
      <c r="GH1489" s="9"/>
      <c r="GI1489" s="9"/>
      <c r="GJ1489" s="9"/>
      <c r="GK1489" s="9"/>
    </row>
    <row r="1490" spans="7:193" x14ac:dyDescent="0.2">
      <c r="G1490" s="8"/>
      <c r="H1490" s="8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FF1490" s="19"/>
      <c r="FG1490" s="19"/>
      <c r="FH1490" s="19"/>
      <c r="FI1490" s="19"/>
      <c r="FJ1490" s="19"/>
      <c r="FK1490" s="19"/>
      <c r="FL1490" s="19"/>
      <c r="FM1490" s="19"/>
      <c r="FN1490" s="19"/>
      <c r="FO1490" s="19"/>
      <c r="FP1490" s="19"/>
      <c r="FQ1490" s="19"/>
      <c r="FR1490" s="19"/>
      <c r="FS1490" s="19"/>
      <c r="FT1490" s="19"/>
      <c r="FU1490" s="19"/>
      <c r="FV1490" s="19"/>
      <c r="FW1490" s="19"/>
      <c r="FX1490" s="19"/>
      <c r="FY1490" s="19"/>
      <c r="FZ1490" s="19"/>
      <c r="GA1490" s="19"/>
      <c r="GB1490" s="19"/>
      <c r="GC1490" s="19"/>
      <c r="GD1490" s="19"/>
      <c r="GE1490" s="19"/>
      <c r="GF1490" s="19"/>
      <c r="GG1490" s="19"/>
      <c r="GH1490" s="19"/>
      <c r="GI1490" s="19"/>
      <c r="GJ1490" s="19"/>
      <c r="GK1490" s="19"/>
    </row>
    <row r="1491" spans="7:193" x14ac:dyDescent="0.2">
      <c r="G1491" s="8"/>
      <c r="H1491" s="8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FF1491" s="20"/>
      <c r="FG1491" s="20"/>
      <c r="FH1491" s="20"/>
      <c r="FI1491" s="20"/>
      <c r="FJ1491" s="20"/>
      <c r="FK1491" s="20"/>
      <c r="FL1491" s="20"/>
      <c r="FM1491" s="20"/>
      <c r="FN1491" s="20"/>
      <c r="FO1491" s="20"/>
      <c r="FP1491" s="20"/>
      <c r="FQ1491" s="20"/>
      <c r="FR1491" s="20"/>
      <c r="FS1491" s="20"/>
      <c r="FT1491" s="20"/>
      <c r="FU1491" s="20"/>
      <c r="FV1491" s="20"/>
      <c r="FW1491" s="20"/>
      <c r="FX1491" s="20"/>
      <c r="FY1491" s="20"/>
      <c r="FZ1491" s="20"/>
      <c r="GA1491" s="20"/>
      <c r="GB1491" s="20"/>
      <c r="GC1491" s="20"/>
      <c r="GD1491" s="20"/>
      <c r="GE1491" s="20"/>
      <c r="GF1491" s="20"/>
      <c r="GG1491" s="20"/>
      <c r="GH1491" s="20"/>
      <c r="GI1491" s="20"/>
      <c r="GJ1491" s="20"/>
      <c r="GK1491" s="20"/>
    </row>
    <row r="1492" spans="7:193" x14ac:dyDescent="0.2">
      <c r="G1492" s="8"/>
      <c r="H1492" s="8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FF1492" s="9"/>
      <c r="FG1492" s="9"/>
      <c r="FH1492" s="9"/>
      <c r="FI1492" s="9"/>
      <c r="FJ1492" s="9"/>
      <c r="FK1492" s="9"/>
      <c r="FL1492" s="9"/>
      <c r="FM1492" s="9"/>
      <c r="FN1492" s="9"/>
      <c r="FO1492" s="9"/>
      <c r="FP1492" s="9"/>
      <c r="FQ1492" s="9"/>
      <c r="FR1492" s="9"/>
      <c r="FS1492" s="9"/>
      <c r="FT1492" s="9"/>
      <c r="FU1492" s="9"/>
      <c r="FV1492" s="9"/>
      <c r="FW1492" s="9"/>
      <c r="FX1492" s="9"/>
      <c r="FY1492" s="9"/>
      <c r="FZ1492" s="9"/>
      <c r="GA1492" s="9"/>
      <c r="GB1492" s="9"/>
      <c r="GC1492" s="9"/>
      <c r="GD1492" s="9"/>
      <c r="GE1492" s="9"/>
      <c r="GF1492" s="9"/>
      <c r="GG1492" s="9"/>
      <c r="GH1492" s="9"/>
      <c r="GI1492" s="9"/>
      <c r="GJ1492" s="9"/>
      <c r="GK1492" s="9"/>
    </row>
    <row r="1493" spans="7:193" x14ac:dyDescent="0.2">
      <c r="G1493" s="8"/>
      <c r="H1493" s="8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FF1493" s="9"/>
      <c r="FG1493" s="9"/>
      <c r="FH1493" s="9"/>
      <c r="FI1493" s="9"/>
      <c r="FJ1493" s="9"/>
      <c r="FK1493" s="9"/>
      <c r="FL1493" s="9"/>
      <c r="FM1493" s="9"/>
      <c r="FN1493" s="9"/>
      <c r="FO1493" s="9"/>
      <c r="FP1493" s="9"/>
      <c r="FQ1493" s="9"/>
      <c r="FR1493" s="9"/>
      <c r="FS1493" s="9"/>
      <c r="FT1493" s="9"/>
      <c r="FU1493" s="9"/>
      <c r="FV1493" s="9"/>
      <c r="FW1493" s="9"/>
      <c r="FX1493" s="9"/>
      <c r="FY1493" s="9"/>
      <c r="FZ1493" s="9"/>
      <c r="GA1493" s="9"/>
      <c r="GB1493" s="9"/>
      <c r="GC1493" s="9"/>
      <c r="GD1493" s="9"/>
      <c r="GE1493" s="9"/>
      <c r="GF1493" s="9"/>
      <c r="GG1493" s="9"/>
      <c r="GH1493" s="9"/>
      <c r="GI1493" s="9"/>
      <c r="GJ1493" s="9"/>
      <c r="GK1493" s="9"/>
    </row>
    <row r="1494" spans="7:193" x14ac:dyDescent="0.2">
      <c r="G1494" s="8"/>
      <c r="H1494" s="8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FF1494" s="19"/>
      <c r="FG1494" s="19"/>
      <c r="FH1494" s="19"/>
      <c r="FI1494" s="19"/>
      <c r="FJ1494" s="19"/>
      <c r="FK1494" s="19"/>
      <c r="FL1494" s="19"/>
      <c r="FM1494" s="19"/>
      <c r="FN1494" s="19"/>
      <c r="FO1494" s="19"/>
      <c r="FP1494" s="19"/>
      <c r="FQ1494" s="19"/>
      <c r="FR1494" s="19"/>
      <c r="FS1494" s="19"/>
      <c r="FT1494" s="19"/>
      <c r="FU1494" s="19"/>
      <c r="FV1494" s="19"/>
      <c r="FW1494" s="19"/>
      <c r="FX1494" s="19"/>
      <c r="FY1494" s="19"/>
      <c r="FZ1494" s="19"/>
      <c r="GA1494" s="19"/>
      <c r="GB1494" s="19"/>
      <c r="GC1494" s="19"/>
      <c r="GD1494" s="19"/>
      <c r="GE1494" s="19"/>
      <c r="GF1494" s="19"/>
      <c r="GG1494" s="19"/>
      <c r="GH1494" s="19"/>
      <c r="GI1494" s="19"/>
      <c r="GJ1494" s="19"/>
      <c r="GK1494" s="19"/>
    </row>
    <row r="1495" spans="7:193" x14ac:dyDescent="0.2">
      <c r="G1495" s="8"/>
      <c r="H1495" s="8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FF1495" s="20"/>
      <c r="FG1495" s="20"/>
      <c r="FH1495" s="20"/>
      <c r="FI1495" s="20"/>
      <c r="FJ1495" s="20"/>
      <c r="FK1495" s="20"/>
      <c r="FL1495" s="20"/>
      <c r="FM1495" s="20"/>
      <c r="FN1495" s="20"/>
      <c r="FO1495" s="20"/>
      <c r="FP1495" s="20"/>
      <c r="FQ1495" s="20"/>
      <c r="FR1495" s="20"/>
      <c r="FS1495" s="20"/>
      <c r="FT1495" s="20"/>
      <c r="FU1495" s="20"/>
      <c r="FV1495" s="20"/>
      <c r="FW1495" s="20"/>
      <c r="FX1495" s="20"/>
      <c r="FY1495" s="20"/>
      <c r="FZ1495" s="20"/>
      <c r="GA1495" s="20"/>
      <c r="GB1495" s="20"/>
      <c r="GC1495" s="20"/>
      <c r="GD1495" s="20"/>
      <c r="GE1495" s="20"/>
      <c r="GF1495" s="20"/>
      <c r="GG1495" s="20"/>
      <c r="GH1495" s="20"/>
      <c r="GI1495" s="20"/>
      <c r="GJ1495" s="20"/>
      <c r="GK1495" s="20"/>
    </row>
    <row r="1496" spans="7:193" x14ac:dyDescent="0.2">
      <c r="G1496" s="8"/>
      <c r="H1496" s="8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FF1496" s="9"/>
      <c r="FG1496" s="9"/>
      <c r="FH1496" s="9"/>
      <c r="FI1496" s="9"/>
      <c r="FJ1496" s="9"/>
      <c r="FK1496" s="9"/>
      <c r="FL1496" s="9"/>
      <c r="FM1496" s="9"/>
      <c r="FN1496" s="9"/>
      <c r="FO1496" s="9"/>
      <c r="FP1496" s="9"/>
      <c r="FQ1496" s="9"/>
      <c r="FR1496" s="9"/>
      <c r="FS1496" s="9"/>
      <c r="FT1496" s="9"/>
      <c r="FU1496" s="9"/>
      <c r="FV1496" s="9"/>
      <c r="FW1496" s="9"/>
      <c r="FX1496" s="9"/>
      <c r="FY1496" s="9"/>
      <c r="FZ1496" s="9"/>
      <c r="GA1496" s="9"/>
      <c r="GB1496" s="9"/>
      <c r="GC1496" s="9"/>
      <c r="GD1496" s="9"/>
      <c r="GE1496" s="9"/>
      <c r="GF1496" s="9"/>
      <c r="GG1496" s="9"/>
      <c r="GH1496" s="9"/>
      <c r="GI1496" s="9"/>
      <c r="GJ1496" s="9"/>
      <c r="GK1496" s="9"/>
    </row>
    <row r="1497" spans="7:193" x14ac:dyDescent="0.2">
      <c r="G1497" s="8"/>
      <c r="H1497" s="8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FF1497" s="9"/>
      <c r="FG1497" s="9"/>
      <c r="FH1497" s="9"/>
      <c r="FI1497" s="9"/>
      <c r="FJ1497" s="9"/>
      <c r="FK1497" s="9"/>
      <c r="FL1497" s="9"/>
      <c r="FM1497" s="9"/>
      <c r="FN1497" s="9"/>
      <c r="FO1497" s="9"/>
      <c r="FP1497" s="9"/>
      <c r="FQ1497" s="9"/>
      <c r="FR1497" s="9"/>
      <c r="FS1497" s="9"/>
      <c r="FT1497" s="9"/>
      <c r="FU1497" s="9"/>
      <c r="FV1497" s="9"/>
      <c r="FW1497" s="9"/>
      <c r="FX1497" s="9"/>
      <c r="FY1497" s="9"/>
      <c r="FZ1497" s="9"/>
      <c r="GA1497" s="9"/>
      <c r="GB1497" s="9"/>
      <c r="GC1497" s="9"/>
      <c r="GD1497" s="9"/>
      <c r="GE1497" s="9"/>
      <c r="GF1497" s="9"/>
      <c r="GG1497" s="9"/>
      <c r="GH1497" s="9"/>
      <c r="GI1497" s="9"/>
      <c r="GJ1497" s="9"/>
      <c r="GK1497" s="9"/>
    </row>
    <row r="1498" spans="7:193" x14ac:dyDescent="0.2">
      <c r="G1498" s="8"/>
      <c r="H1498" s="8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FF1498" s="19"/>
      <c r="FG1498" s="19"/>
      <c r="FH1498" s="19"/>
      <c r="FI1498" s="19"/>
      <c r="FJ1498" s="19"/>
      <c r="FK1498" s="19"/>
      <c r="FL1498" s="19"/>
      <c r="FM1498" s="19"/>
      <c r="FN1498" s="19"/>
      <c r="FO1498" s="19"/>
      <c r="FP1498" s="19"/>
      <c r="FQ1498" s="19"/>
      <c r="FR1498" s="19"/>
      <c r="FS1498" s="19"/>
      <c r="FT1498" s="19"/>
      <c r="FU1498" s="19"/>
      <c r="FV1498" s="19"/>
      <c r="FW1498" s="19"/>
      <c r="FX1498" s="19"/>
      <c r="FY1498" s="19"/>
      <c r="FZ1498" s="19"/>
      <c r="GA1498" s="19"/>
      <c r="GB1498" s="19"/>
      <c r="GC1498" s="19"/>
      <c r="GD1498" s="19"/>
      <c r="GE1498" s="19"/>
      <c r="GF1498" s="19"/>
      <c r="GG1498" s="19"/>
      <c r="GH1498" s="19"/>
      <c r="GI1498" s="19"/>
      <c r="GJ1498" s="19"/>
      <c r="GK1498" s="19"/>
    </row>
    <row r="1499" spans="7:193" x14ac:dyDescent="0.2">
      <c r="G1499" s="8"/>
      <c r="H1499" s="8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FF1499" s="20"/>
      <c r="FG1499" s="20"/>
      <c r="FH1499" s="20"/>
      <c r="FI1499" s="20"/>
      <c r="FJ1499" s="20"/>
      <c r="FK1499" s="20"/>
      <c r="FL1499" s="20"/>
      <c r="FM1499" s="20"/>
      <c r="FN1499" s="20"/>
      <c r="FO1499" s="20"/>
      <c r="FP1499" s="20"/>
      <c r="FQ1499" s="20"/>
      <c r="FR1499" s="20"/>
      <c r="FS1499" s="20"/>
      <c r="FT1499" s="20"/>
      <c r="FU1499" s="20"/>
      <c r="FV1499" s="20"/>
      <c r="FW1499" s="20"/>
      <c r="FX1499" s="20"/>
      <c r="FY1499" s="20"/>
      <c r="FZ1499" s="20"/>
      <c r="GA1499" s="20"/>
      <c r="GB1499" s="20"/>
      <c r="GC1499" s="20"/>
      <c r="GD1499" s="20"/>
      <c r="GE1499" s="20"/>
      <c r="GF1499" s="20"/>
      <c r="GG1499" s="20"/>
      <c r="GH1499" s="20"/>
      <c r="GI1499" s="20"/>
      <c r="GJ1499" s="20"/>
      <c r="GK1499" s="20"/>
    </row>
    <row r="1500" spans="7:193" x14ac:dyDescent="0.2">
      <c r="G1500" s="8"/>
      <c r="H1500" s="8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FF1500" s="9"/>
      <c r="FG1500" s="9"/>
      <c r="FH1500" s="9"/>
      <c r="FI1500" s="9"/>
      <c r="FJ1500" s="9"/>
      <c r="FK1500" s="9"/>
      <c r="FL1500" s="9"/>
      <c r="FM1500" s="9"/>
      <c r="FN1500" s="9"/>
      <c r="FO1500" s="9"/>
      <c r="FP1500" s="9"/>
      <c r="FQ1500" s="9"/>
      <c r="FR1500" s="9"/>
      <c r="FS1500" s="9"/>
      <c r="FT1500" s="9"/>
      <c r="FU1500" s="9"/>
      <c r="FV1500" s="9"/>
      <c r="FW1500" s="9"/>
      <c r="FX1500" s="9"/>
      <c r="FY1500" s="9"/>
      <c r="FZ1500" s="9"/>
      <c r="GA1500" s="9"/>
      <c r="GB1500" s="9"/>
      <c r="GC1500" s="9"/>
      <c r="GD1500" s="9"/>
      <c r="GE1500" s="9"/>
      <c r="GF1500" s="9"/>
      <c r="GG1500" s="9"/>
      <c r="GH1500" s="9"/>
      <c r="GI1500" s="9"/>
      <c r="GJ1500" s="9"/>
      <c r="GK1500" s="9"/>
    </row>
    <row r="1501" spans="7:193" x14ac:dyDescent="0.2">
      <c r="G1501" s="8"/>
      <c r="H1501" s="8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FF1501" s="9"/>
      <c r="FG1501" s="9"/>
      <c r="FH1501" s="9"/>
      <c r="FI1501" s="9"/>
      <c r="FJ1501" s="9"/>
      <c r="FK1501" s="9"/>
      <c r="FL1501" s="9"/>
      <c r="FM1501" s="9"/>
      <c r="FN1501" s="9"/>
      <c r="FO1501" s="9"/>
      <c r="FP1501" s="9"/>
      <c r="FQ1501" s="9"/>
      <c r="FR1501" s="9"/>
      <c r="FS1501" s="9"/>
      <c r="FT1501" s="9"/>
      <c r="FU1501" s="9"/>
      <c r="FV1501" s="9"/>
      <c r="FW1501" s="9"/>
      <c r="FX1501" s="9"/>
      <c r="FY1501" s="9"/>
      <c r="FZ1501" s="9"/>
      <c r="GA1501" s="9"/>
      <c r="GB1501" s="9"/>
      <c r="GC1501" s="9"/>
      <c r="GD1501" s="9"/>
      <c r="GE1501" s="9"/>
      <c r="GF1501" s="9"/>
      <c r="GG1501" s="9"/>
      <c r="GH1501" s="9"/>
      <c r="GI1501" s="9"/>
      <c r="GJ1501" s="9"/>
      <c r="GK1501" s="9"/>
    </row>
    <row r="1502" spans="7:193" x14ac:dyDescent="0.2">
      <c r="G1502" s="8"/>
      <c r="H1502" s="8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FF1502" s="19"/>
      <c r="FG1502" s="19"/>
      <c r="FH1502" s="19"/>
      <c r="FI1502" s="19"/>
      <c r="FJ1502" s="19"/>
      <c r="FK1502" s="19"/>
      <c r="FL1502" s="19"/>
      <c r="FM1502" s="19"/>
      <c r="FN1502" s="19"/>
      <c r="FO1502" s="19"/>
      <c r="FP1502" s="19"/>
      <c r="FQ1502" s="19"/>
      <c r="FR1502" s="19"/>
      <c r="FS1502" s="19"/>
      <c r="FT1502" s="19"/>
      <c r="FU1502" s="19"/>
      <c r="FV1502" s="19"/>
      <c r="FW1502" s="19"/>
      <c r="FX1502" s="19"/>
      <c r="FY1502" s="19"/>
      <c r="FZ1502" s="19"/>
      <c r="GA1502" s="19"/>
      <c r="GB1502" s="19"/>
      <c r="GC1502" s="19"/>
      <c r="GD1502" s="19"/>
      <c r="GE1502" s="19"/>
      <c r="GF1502" s="19"/>
      <c r="GG1502" s="19"/>
      <c r="GH1502" s="19"/>
      <c r="GI1502" s="19"/>
      <c r="GJ1502" s="19"/>
      <c r="GK1502" s="19"/>
    </row>
    <row r="1503" spans="7:193" x14ac:dyDescent="0.2">
      <c r="G1503" s="8"/>
      <c r="H1503" s="8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FF1503" s="20"/>
      <c r="FG1503" s="20"/>
      <c r="FH1503" s="20"/>
      <c r="FI1503" s="20"/>
      <c r="FJ1503" s="20"/>
      <c r="FK1503" s="20"/>
      <c r="FL1503" s="20"/>
      <c r="FM1503" s="20"/>
      <c r="FN1503" s="20"/>
      <c r="FO1503" s="20"/>
      <c r="FP1503" s="20"/>
      <c r="FQ1503" s="20"/>
      <c r="FR1503" s="20"/>
      <c r="FS1503" s="20"/>
      <c r="FT1503" s="20"/>
      <c r="FU1503" s="20"/>
      <c r="FV1503" s="20"/>
      <c r="FW1503" s="20"/>
      <c r="FX1503" s="20"/>
      <c r="FY1503" s="20"/>
      <c r="FZ1503" s="20"/>
      <c r="GA1503" s="20"/>
      <c r="GB1503" s="20"/>
      <c r="GC1503" s="20"/>
      <c r="GD1503" s="20"/>
      <c r="GE1503" s="20"/>
      <c r="GF1503" s="20"/>
      <c r="GG1503" s="20"/>
      <c r="GH1503" s="20"/>
      <c r="GI1503" s="20"/>
      <c r="GJ1503" s="20"/>
      <c r="GK1503" s="20"/>
    </row>
    <row r="1504" spans="7:193" x14ac:dyDescent="0.2">
      <c r="G1504" s="8"/>
      <c r="H1504" s="8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FF1504" s="9"/>
      <c r="FG1504" s="9"/>
      <c r="FH1504" s="9"/>
      <c r="FI1504" s="9"/>
      <c r="FJ1504" s="9"/>
      <c r="FK1504" s="9"/>
      <c r="FL1504" s="9"/>
      <c r="FM1504" s="9"/>
      <c r="FN1504" s="9"/>
      <c r="FO1504" s="9"/>
      <c r="FP1504" s="9"/>
      <c r="FQ1504" s="9"/>
      <c r="FR1504" s="9"/>
      <c r="FS1504" s="9"/>
      <c r="FT1504" s="9"/>
      <c r="FU1504" s="9"/>
      <c r="FV1504" s="9"/>
      <c r="FW1504" s="9"/>
      <c r="FX1504" s="9"/>
      <c r="FY1504" s="9"/>
      <c r="FZ1504" s="9"/>
      <c r="GA1504" s="9"/>
      <c r="GB1504" s="9"/>
      <c r="GC1504" s="9"/>
      <c r="GD1504" s="9"/>
      <c r="GE1504" s="9"/>
      <c r="GF1504" s="9"/>
      <c r="GG1504" s="9"/>
      <c r="GH1504" s="9"/>
      <c r="GI1504" s="9"/>
      <c r="GJ1504" s="9"/>
      <c r="GK1504" s="9"/>
    </row>
    <row r="1505" spans="7:193" x14ac:dyDescent="0.2">
      <c r="G1505" s="8"/>
      <c r="H1505" s="8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FF1505" s="9"/>
      <c r="FG1505" s="9"/>
      <c r="FH1505" s="9"/>
      <c r="FI1505" s="9"/>
      <c r="FJ1505" s="9"/>
      <c r="FK1505" s="9"/>
      <c r="FL1505" s="9"/>
      <c r="FM1505" s="9"/>
      <c r="FN1505" s="9"/>
      <c r="FO1505" s="9"/>
      <c r="FP1505" s="9"/>
      <c r="FQ1505" s="9"/>
      <c r="FR1505" s="9"/>
      <c r="FS1505" s="9"/>
      <c r="FT1505" s="9"/>
      <c r="FU1505" s="9"/>
      <c r="FV1505" s="9"/>
      <c r="FW1505" s="9"/>
      <c r="FX1505" s="9"/>
      <c r="FY1505" s="9"/>
      <c r="FZ1505" s="9"/>
      <c r="GA1505" s="9"/>
      <c r="GB1505" s="9"/>
      <c r="GC1505" s="9"/>
      <c r="GD1505" s="9"/>
      <c r="GE1505" s="9"/>
      <c r="GF1505" s="9"/>
      <c r="GG1505" s="9"/>
      <c r="GH1505" s="9"/>
      <c r="GI1505" s="9"/>
      <c r="GJ1505" s="9"/>
      <c r="GK1505" s="9"/>
    </row>
    <row r="1506" spans="7:193" x14ac:dyDescent="0.2">
      <c r="G1506" s="8"/>
      <c r="H1506" s="8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FF1506" s="19"/>
      <c r="FG1506" s="19"/>
      <c r="FH1506" s="19"/>
      <c r="FI1506" s="19"/>
      <c r="FJ1506" s="19"/>
      <c r="FK1506" s="19"/>
      <c r="FL1506" s="19"/>
      <c r="FM1506" s="19"/>
      <c r="FN1506" s="19"/>
      <c r="FO1506" s="19"/>
      <c r="FP1506" s="19"/>
      <c r="FQ1506" s="19"/>
      <c r="FR1506" s="19"/>
      <c r="FS1506" s="19"/>
      <c r="FT1506" s="19"/>
      <c r="FU1506" s="19"/>
      <c r="FV1506" s="19"/>
      <c r="FW1506" s="19"/>
      <c r="FX1506" s="19"/>
      <c r="FY1506" s="19"/>
      <c r="FZ1506" s="19"/>
      <c r="GA1506" s="19"/>
      <c r="GB1506" s="19"/>
      <c r="GC1506" s="19"/>
      <c r="GD1506" s="19"/>
      <c r="GE1506" s="19"/>
      <c r="GF1506" s="19"/>
      <c r="GG1506" s="19"/>
      <c r="GH1506" s="19"/>
      <c r="GI1506" s="19"/>
      <c r="GJ1506" s="19"/>
      <c r="GK1506" s="19"/>
    </row>
    <row r="1507" spans="7:193" x14ac:dyDescent="0.2">
      <c r="G1507" s="8"/>
      <c r="H1507" s="8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FF1507" s="20"/>
      <c r="FG1507" s="20"/>
      <c r="FH1507" s="20"/>
      <c r="FI1507" s="20"/>
      <c r="FJ1507" s="20"/>
      <c r="FK1507" s="20"/>
      <c r="FL1507" s="20"/>
      <c r="FM1507" s="20"/>
      <c r="FN1507" s="20"/>
      <c r="FO1507" s="20"/>
      <c r="FP1507" s="20"/>
      <c r="FQ1507" s="20"/>
      <c r="FR1507" s="20"/>
      <c r="FS1507" s="20"/>
      <c r="FT1507" s="20"/>
      <c r="FU1507" s="20"/>
      <c r="FV1507" s="20"/>
      <c r="FW1507" s="20"/>
      <c r="FX1507" s="20"/>
      <c r="FY1507" s="20"/>
      <c r="FZ1507" s="20"/>
      <c r="GA1507" s="20"/>
      <c r="GB1507" s="20"/>
      <c r="GC1507" s="20"/>
      <c r="GD1507" s="20"/>
      <c r="GE1507" s="20"/>
      <c r="GF1507" s="20"/>
      <c r="GG1507" s="20"/>
      <c r="GH1507" s="20"/>
      <c r="GI1507" s="20"/>
      <c r="GJ1507" s="20"/>
      <c r="GK1507" s="20"/>
    </row>
    <row r="1508" spans="7:193" x14ac:dyDescent="0.2">
      <c r="G1508" s="8"/>
      <c r="H1508" s="8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FF1508" s="9"/>
      <c r="FG1508" s="9"/>
      <c r="FH1508" s="9"/>
      <c r="FI1508" s="9"/>
      <c r="FJ1508" s="9"/>
      <c r="FK1508" s="9"/>
      <c r="FL1508" s="9"/>
      <c r="FM1508" s="9"/>
      <c r="FN1508" s="9"/>
      <c r="FO1508" s="9"/>
      <c r="FP1508" s="9"/>
      <c r="FQ1508" s="9"/>
      <c r="FR1508" s="9"/>
      <c r="FS1508" s="9"/>
      <c r="FT1508" s="9"/>
      <c r="FU1508" s="9"/>
      <c r="FV1508" s="9"/>
      <c r="FW1508" s="9"/>
      <c r="FX1508" s="9"/>
      <c r="FY1508" s="9"/>
      <c r="FZ1508" s="9"/>
      <c r="GA1508" s="9"/>
      <c r="GB1508" s="9"/>
      <c r="GC1508" s="9"/>
      <c r="GD1508" s="9"/>
      <c r="GE1508" s="9"/>
      <c r="GF1508" s="9"/>
      <c r="GG1508" s="9"/>
      <c r="GH1508" s="9"/>
      <c r="GI1508" s="9"/>
      <c r="GJ1508" s="9"/>
      <c r="GK1508" s="9"/>
    </row>
    <row r="1509" spans="7:193" x14ac:dyDescent="0.2">
      <c r="G1509" s="8"/>
      <c r="H1509" s="8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FF1509" s="9"/>
      <c r="FG1509" s="9"/>
      <c r="FH1509" s="9"/>
      <c r="FI1509" s="9"/>
      <c r="FJ1509" s="9"/>
      <c r="FK1509" s="9"/>
      <c r="FL1509" s="9"/>
      <c r="FM1509" s="9"/>
      <c r="FN1509" s="9"/>
      <c r="FO1509" s="9"/>
      <c r="FP1509" s="9"/>
      <c r="FQ1509" s="9"/>
      <c r="FR1509" s="9"/>
      <c r="FS1509" s="9"/>
      <c r="FT1509" s="9"/>
      <c r="FU1509" s="9"/>
      <c r="FV1509" s="9"/>
      <c r="FW1509" s="9"/>
      <c r="FX1509" s="9"/>
      <c r="FY1509" s="9"/>
      <c r="FZ1509" s="9"/>
      <c r="GA1509" s="9"/>
      <c r="GB1509" s="9"/>
      <c r="GC1509" s="9"/>
      <c r="GD1509" s="9"/>
      <c r="GE1509" s="9"/>
      <c r="GF1509" s="9"/>
      <c r="GG1509" s="9"/>
      <c r="GH1509" s="9"/>
      <c r="GI1509" s="9"/>
      <c r="GJ1509" s="9"/>
      <c r="GK1509" s="9"/>
    </row>
    <row r="1510" spans="7:193" x14ac:dyDescent="0.2">
      <c r="G1510" s="8"/>
      <c r="H1510" s="8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FF1510" s="19"/>
      <c r="FG1510" s="19"/>
      <c r="FH1510" s="19"/>
      <c r="FI1510" s="19"/>
      <c r="FJ1510" s="19"/>
      <c r="FK1510" s="19"/>
      <c r="FL1510" s="19"/>
      <c r="FM1510" s="19"/>
      <c r="FN1510" s="19"/>
      <c r="FO1510" s="19"/>
      <c r="FP1510" s="19"/>
      <c r="FQ1510" s="19"/>
      <c r="FR1510" s="19"/>
      <c r="FS1510" s="19"/>
      <c r="FT1510" s="19"/>
      <c r="FU1510" s="19"/>
      <c r="FV1510" s="19"/>
      <c r="FW1510" s="19"/>
      <c r="FX1510" s="19"/>
      <c r="FY1510" s="19"/>
      <c r="FZ1510" s="19"/>
      <c r="GA1510" s="19"/>
      <c r="GB1510" s="19"/>
      <c r="GC1510" s="19"/>
      <c r="GD1510" s="19"/>
      <c r="GE1510" s="19"/>
      <c r="GF1510" s="19"/>
      <c r="GG1510" s="19"/>
      <c r="GH1510" s="19"/>
      <c r="GI1510" s="19"/>
      <c r="GJ1510" s="19"/>
      <c r="GK1510" s="19"/>
    </row>
    <row r="1511" spans="7:193" x14ac:dyDescent="0.2">
      <c r="G1511" s="8"/>
      <c r="H1511" s="8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FF1511" s="20"/>
      <c r="FG1511" s="20"/>
      <c r="FH1511" s="20"/>
      <c r="FI1511" s="20"/>
      <c r="FJ1511" s="20"/>
      <c r="FK1511" s="20"/>
      <c r="FL1511" s="20"/>
      <c r="FM1511" s="20"/>
      <c r="FN1511" s="20"/>
      <c r="FO1511" s="20"/>
      <c r="FP1511" s="20"/>
      <c r="FQ1511" s="20"/>
      <c r="FR1511" s="20"/>
      <c r="FS1511" s="20"/>
      <c r="FT1511" s="20"/>
      <c r="FU1511" s="20"/>
      <c r="FV1511" s="20"/>
      <c r="FW1511" s="20"/>
      <c r="FX1511" s="20"/>
      <c r="FY1511" s="20"/>
      <c r="FZ1511" s="20"/>
      <c r="GA1511" s="20"/>
      <c r="GB1511" s="20"/>
      <c r="GC1511" s="20"/>
      <c r="GD1511" s="20"/>
      <c r="GE1511" s="20"/>
      <c r="GF1511" s="20"/>
      <c r="GG1511" s="20"/>
      <c r="GH1511" s="20"/>
      <c r="GI1511" s="20"/>
      <c r="GJ1511" s="20"/>
      <c r="GK1511" s="20"/>
    </row>
    <row r="1512" spans="7:193" x14ac:dyDescent="0.2">
      <c r="G1512" s="8"/>
      <c r="H1512" s="8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FF1512" s="9"/>
      <c r="FG1512" s="9"/>
      <c r="FH1512" s="9"/>
      <c r="FI1512" s="9"/>
      <c r="FJ1512" s="9"/>
      <c r="FK1512" s="9"/>
      <c r="FL1512" s="9"/>
      <c r="FM1512" s="9"/>
      <c r="FN1512" s="9"/>
      <c r="FO1512" s="9"/>
      <c r="FP1512" s="9"/>
      <c r="FQ1512" s="9"/>
      <c r="FR1512" s="9"/>
      <c r="FS1512" s="9"/>
      <c r="FT1512" s="9"/>
      <c r="FU1512" s="9"/>
      <c r="FV1512" s="9"/>
      <c r="FW1512" s="9"/>
      <c r="FX1512" s="9"/>
      <c r="FY1512" s="9"/>
      <c r="FZ1512" s="9"/>
      <c r="GA1512" s="9"/>
      <c r="GB1512" s="9"/>
      <c r="GC1512" s="9"/>
      <c r="GD1512" s="9"/>
      <c r="GE1512" s="9"/>
      <c r="GF1512" s="9"/>
      <c r="GG1512" s="9"/>
      <c r="GH1512" s="9"/>
      <c r="GI1512" s="9"/>
      <c r="GJ1512" s="9"/>
      <c r="GK1512" s="9"/>
    </row>
    <row r="1513" spans="7:193" x14ac:dyDescent="0.2">
      <c r="G1513" s="8"/>
      <c r="H1513" s="8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FF1513" s="9"/>
      <c r="FG1513" s="9"/>
      <c r="FH1513" s="9"/>
      <c r="FI1513" s="9"/>
      <c r="FJ1513" s="9"/>
      <c r="FK1513" s="9"/>
      <c r="FL1513" s="9"/>
      <c r="FM1513" s="9"/>
      <c r="FN1513" s="9"/>
      <c r="FO1513" s="9"/>
      <c r="FP1513" s="9"/>
      <c r="FQ1513" s="9"/>
      <c r="FR1513" s="9"/>
      <c r="FS1513" s="9"/>
      <c r="FT1513" s="9"/>
      <c r="FU1513" s="9"/>
      <c r="FV1513" s="9"/>
      <c r="FW1513" s="9"/>
      <c r="FX1513" s="9"/>
      <c r="FY1513" s="9"/>
      <c r="FZ1513" s="9"/>
      <c r="GA1513" s="9"/>
      <c r="GB1513" s="9"/>
      <c r="GC1513" s="9"/>
      <c r="GD1513" s="9"/>
      <c r="GE1513" s="9"/>
      <c r="GF1513" s="9"/>
      <c r="GG1513" s="9"/>
      <c r="GH1513" s="9"/>
      <c r="GI1513" s="9"/>
      <c r="GJ1513" s="9"/>
      <c r="GK1513" s="9"/>
    </row>
    <row r="1514" spans="7:193" x14ac:dyDescent="0.2">
      <c r="G1514" s="8"/>
      <c r="H1514" s="8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FF1514" s="19"/>
      <c r="FG1514" s="19"/>
      <c r="FH1514" s="19"/>
      <c r="FI1514" s="19"/>
      <c r="FJ1514" s="19"/>
      <c r="FK1514" s="19"/>
      <c r="FL1514" s="19"/>
      <c r="FM1514" s="19"/>
      <c r="FN1514" s="19"/>
      <c r="FO1514" s="19"/>
      <c r="FP1514" s="19"/>
      <c r="FQ1514" s="19"/>
      <c r="FR1514" s="19"/>
      <c r="FS1514" s="19"/>
      <c r="FT1514" s="19"/>
      <c r="FU1514" s="19"/>
      <c r="FV1514" s="19"/>
      <c r="FW1514" s="19"/>
      <c r="FX1514" s="19"/>
      <c r="FY1514" s="19"/>
      <c r="FZ1514" s="19"/>
      <c r="GA1514" s="19"/>
      <c r="GB1514" s="19"/>
      <c r="GC1514" s="19"/>
      <c r="GD1514" s="19"/>
      <c r="GE1514" s="19"/>
      <c r="GF1514" s="19"/>
      <c r="GG1514" s="19"/>
      <c r="GH1514" s="19"/>
      <c r="GI1514" s="19"/>
      <c r="GJ1514" s="19"/>
      <c r="GK1514" s="19"/>
    </row>
    <row r="1515" spans="7:193" x14ac:dyDescent="0.2">
      <c r="G1515" s="8"/>
      <c r="H1515" s="8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FF1515" s="20"/>
      <c r="FG1515" s="20"/>
      <c r="FH1515" s="20"/>
      <c r="FI1515" s="20"/>
      <c r="FJ1515" s="20"/>
      <c r="FK1515" s="20"/>
      <c r="FL1515" s="20"/>
      <c r="FM1515" s="20"/>
      <c r="FN1515" s="20"/>
      <c r="FO1515" s="20"/>
      <c r="FP1515" s="20"/>
      <c r="FQ1515" s="20"/>
      <c r="FR1515" s="20"/>
      <c r="FS1515" s="20"/>
      <c r="FT1515" s="20"/>
      <c r="FU1515" s="20"/>
      <c r="FV1515" s="20"/>
      <c r="FW1515" s="20"/>
      <c r="FX1515" s="20"/>
      <c r="FY1515" s="20"/>
      <c r="FZ1515" s="20"/>
      <c r="GA1515" s="20"/>
      <c r="GB1515" s="20"/>
      <c r="GC1515" s="20"/>
      <c r="GD1515" s="20"/>
      <c r="GE1515" s="20"/>
      <c r="GF1515" s="20"/>
      <c r="GG1515" s="20"/>
      <c r="GH1515" s="20"/>
      <c r="GI1515" s="20"/>
      <c r="GJ1515" s="20"/>
      <c r="GK1515" s="20"/>
    </row>
    <row r="1516" spans="7:193" x14ac:dyDescent="0.2">
      <c r="G1516" s="8"/>
      <c r="H1516" s="8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FF1516" s="9"/>
      <c r="FG1516" s="9"/>
      <c r="FH1516" s="9"/>
      <c r="FI1516" s="9"/>
      <c r="FJ1516" s="9"/>
      <c r="FK1516" s="9"/>
      <c r="FL1516" s="9"/>
      <c r="FM1516" s="9"/>
      <c r="FN1516" s="9"/>
      <c r="FO1516" s="9"/>
      <c r="FP1516" s="9"/>
      <c r="FQ1516" s="9"/>
      <c r="FR1516" s="9"/>
      <c r="FS1516" s="9"/>
      <c r="FT1516" s="9"/>
      <c r="FU1516" s="9"/>
      <c r="FV1516" s="9"/>
      <c r="FW1516" s="9"/>
      <c r="FX1516" s="9"/>
      <c r="FY1516" s="9"/>
      <c r="FZ1516" s="9"/>
      <c r="GA1516" s="9"/>
      <c r="GB1516" s="9"/>
      <c r="GC1516" s="9"/>
      <c r="GD1516" s="9"/>
      <c r="GE1516" s="9"/>
      <c r="GF1516" s="9"/>
      <c r="GG1516" s="9"/>
      <c r="GH1516" s="9"/>
      <c r="GI1516" s="9"/>
      <c r="GJ1516" s="9"/>
      <c r="GK1516" s="9"/>
    </row>
    <row r="1517" spans="7:193" x14ac:dyDescent="0.2">
      <c r="G1517" s="8"/>
      <c r="H1517" s="8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FF1517" s="9"/>
      <c r="FG1517" s="9"/>
      <c r="FH1517" s="9"/>
      <c r="FI1517" s="9"/>
      <c r="FJ1517" s="9"/>
      <c r="FK1517" s="9"/>
      <c r="FL1517" s="9"/>
      <c r="FM1517" s="9"/>
      <c r="FN1517" s="9"/>
      <c r="FO1517" s="9"/>
      <c r="FP1517" s="9"/>
      <c r="FQ1517" s="9"/>
      <c r="FR1517" s="9"/>
      <c r="FS1517" s="9"/>
      <c r="FT1517" s="9"/>
      <c r="FU1517" s="9"/>
      <c r="FV1517" s="9"/>
      <c r="FW1517" s="9"/>
      <c r="FX1517" s="9"/>
      <c r="FY1517" s="9"/>
      <c r="FZ1517" s="9"/>
      <c r="GA1517" s="9"/>
      <c r="GB1517" s="9"/>
      <c r="GC1517" s="9"/>
      <c r="GD1517" s="9"/>
      <c r="GE1517" s="9"/>
      <c r="GF1517" s="9"/>
      <c r="GG1517" s="9"/>
      <c r="GH1517" s="9"/>
      <c r="GI1517" s="9"/>
      <c r="GJ1517" s="9"/>
      <c r="GK1517" s="9"/>
    </row>
    <row r="1518" spans="7:193" x14ac:dyDescent="0.2">
      <c r="G1518" s="8"/>
      <c r="H1518" s="8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FF1518" s="19"/>
      <c r="FG1518" s="19"/>
      <c r="FH1518" s="19"/>
      <c r="FI1518" s="19"/>
      <c r="FJ1518" s="19"/>
      <c r="FK1518" s="19"/>
      <c r="FL1518" s="19"/>
      <c r="FM1518" s="19"/>
      <c r="FN1518" s="19"/>
      <c r="FO1518" s="19"/>
      <c r="FP1518" s="19"/>
      <c r="FQ1518" s="19"/>
      <c r="FR1518" s="19"/>
      <c r="FS1518" s="19"/>
      <c r="FT1518" s="19"/>
      <c r="FU1518" s="19"/>
      <c r="FV1518" s="19"/>
      <c r="FW1518" s="19"/>
      <c r="FX1518" s="19"/>
      <c r="FY1518" s="19"/>
      <c r="FZ1518" s="19"/>
      <c r="GA1518" s="19"/>
      <c r="GB1518" s="19"/>
      <c r="GC1518" s="19"/>
      <c r="GD1518" s="19"/>
      <c r="GE1518" s="19"/>
      <c r="GF1518" s="19"/>
      <c r="GG1518" s="19"/>
      <c r="GH1518" s="19"/>
      <c r="GI1518" s="19"/>
      <c r="GJ1518" s="19"/>
      <c r="GK1518" s="19"/>
    </row>
    <row r="1519" spans="7:193" x14ac:dyDescent="0.2">
      <c r="G1519" s="8"/>
      <c r="H1519" s="8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FF1519" s="20"/>
      <c r="FG1519" s="20"/>
      <c r="FH1519" s="20"/>
      <c r="FI1519" s="20"/>
      <c r="FJ1519" s="20"/>
      <c r="FK1519" s="20"/>
      <c r="FL1519" s="20"/>
      <c r="FM1519" s="20"/>
      <c r="FN1519" s="20"/>
      <c r="FO1519" s="20"/>
      <c r="FP1519" s="20"/>
      <c r="FQ1519" s="20"/>
      <c r="FR1519" s="20"/>
      <c r="FS1519" s="20"/>
      <c r="FT1519" s="20"/>
      <c r="FU1519" s="20"/>
      <c r="FV1519" s="20"/>
      <c r="FW1519" s="20"/>
      <c r="FX1519" s="20"/>
      <c r="FY1519" s="20"/>
      <c r="FZ1519" s="20"/>
      <c r="GA1519" s="20"/>
      <c r="GB1519" s="20"/>
      <c r="GC1519" s="20"/>
      <c r="GD1519" s="20"/>
      <c r="GE1519" s="20"/>
      <c r="GF1519" s="20"/>
      <c r="GG1519" s="20"/>
      <c r="GH1519" s="20"/>
      <c r="GI1519" s="20"/>
      <c r="GJ1519" s="20"/>
      <c r="GK1519" s="20"/>
    </row>
    <row r="1520" spans="7:193" x14ac:dyDescent="0.2">
      <c r="G1520" s="8"/>
      <c r="H1520" s="8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FF1520" s="9"/>
      <c r="FG1520" s="9"/>
      <c r="FH1520" s="9"/>
      <c r="FI1520" s="9"/>
      <c r="FJ1520" s="9"/>
      <c r="FK1520" s="9"/>
      <c r="FL1520" s="9"/>
      <c r="FM1520" s="9"/>
      <c r="FN1520" s="9"/>
      <c r="FO1520" s="9"/>
      <c r="FP1520" s="9"/>
      <c r="FQ1520" s="9"/>
      <c r="FR1520" s="9"/>
      <c r="FS1520" s="9"/>
      <c r="FT1520" s="9"/>
      <c r="FU1520" s="9"/>
      <c r="FV1520" s="9"/>
      <c r="FW1520" s="9"/>
      <c r="FX1520" s="9"/>
      <c r="FY1520" s="9"/>
      <c r="FZ1520" s="9"/>
      <c r="GA1520" s="9"/>
      <c r="GB1520" s="9"/>
      <c r="GC1520" s="9"/>
      <c r="GD1520" s="9"/>
      <c r="GE1520" s="9"/>
      <c r="GF1520" s="9"/>
      <c r="GG1520" s="9"/>
      <c r="GH1520" s="9"/>
      <c r="GI1520" s="9"/>
      <c r="GJ1520" s="9"/>
      <c r="GK1520" s="9"/>
    </row>
    <row r="1521" spans="7:193" x14ac:dyDescent="0.2">
      <c r="G1521" s="8"/>
      <c r="H1521" s="8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FF1521" s="9"/>
      <c r="FG1521" s="9"/>
      <c r="FH1521" s="9"/>
      <c r="FI1521" s="9"/>
      <c r="FJ1521" s="9"/>
      <c r="FK1521" s="9"/>
      <c r="FL1521" s="9"/>
      <c r="FM1521" s="9"/>
      <c r="FN1521" s="9"/>
      <c r="FO1521" s="9"/>
      <c r="FP1521" s="9"/>
      <c r="FQ1521" s="9"/>
      <c r="FR1521" s="9"/>
      <c r="FS1521" s="9"/>
      <c r="FT1521" s="9"/>
      <c r="FU1521" s="9"/>
      <c r="FV1521" s="9"/>
      <c r="FW1521" s="9"/>
      <c r="FX1521" s="9"/>
      <c r="FY1521" s="9"/>
      <c r="FZ1521" s="9"/>
      <c r="GA1521" s="9"/>
      <c r="GB1521" s="9"/>
      <c r="GC1521" s="9"/>
      <c r="GD1521" s="9"/>
      <c r="GE1521" s="9"/>
      <c r="GF1521" s="9"/>
      <c r="GG1521" s="9"/>
      <c r="GH1521" s="9"/>
      <c r="GI1521" s="9"/>
      <c r="GJ1521" s="9"/>
      <c r="GK1521" s="9"/>
    </row>
    <row r="1522" spans="7:193" x14ac:dyDescent="0.2">
      <c r="G1522" s="8"/>
      <c r="H1522" s="8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FF1522" s="19"/>
      <c r="FG1522" s="19"/>
      <c r="FH1522" s="19"/>
      <c r="FI1522" s="19"/>
      <c r="FJ1522" s="19"/>
      <c r="FK1522" s="19"/>
      <c r="FL1522" s="19"/>
      <c r="FM1522" s="19"/>
      <c r="FN1522" s="19"/>
      <c r="FO1522" s="19"/>
      <c r="FP1522" s="19"/>
      <c r="FQ1522" s="19"/>
      <c r="FR1522" s="19"/>
      <c r="FS1522" s="19"/>
      <c r="FT1522" s="19"/>
      <c r="FU1522" s="19"/>
      <c r="FV1522" s="19"/>
      <c r="FW1522" s="19"/>
      <c r="FX1522" s="19"/>
      <c r="FY1522" s="19"/>
      <c r="FZ1522" s="19"/>
      <c r="GA1522" s="19"/>
      <c r="GB1522" s="19"/>
      <c r="GC1522" s="19"/>
      <c r="GD1522" s="19"/>
      <c r="GE1522" s="19"/>
      <c r="GF1522" s="19"/>
      <c r="GG1522" s="19"/>
      <c r="GH1522" s="19"/>
      <c r="GI1522" s="19"/>
      <c r="GJ1522" s="19"/>
      <c r="GK1522" s="19"/>
    </row>
    <row r="1523" spans="7:193" x14ac:dyDescent="0.2">
      <c r="G1523" s="8"/>
      <c r="H1523" s="8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FF1523" s="20"/>
      <c r="FG1523" s="20"/>
      <c r="FH1523" s="20"/>
      <c r="FI1523" s="20"/>
      <c r="FJ1523" s="20"/>
      <c r="FK1523" s="20"/>
      <c r="FL1523" s="20"/>
      <c r="FM1523" s="20"/>
      <c r="FN1523" s="20"/>
      <c r="FO1523" s="20"/>
      <c r="FP1523" s="20"/>
      <c r="FQ1523" s="20"/>
      <c r="FR1523" s="20"/>
      <c r="FS1523" s="20"/>
      <c r="FT1523" s="20"/>
      <c r="FU1523" s="20"/>
      <c r="FV1523" s="20"/>
      <c r="FW1523" s="20"/>
      <c r="FX1523" s="20"/>
      <c r="FY1523" s="20"/>
      <c r="FZ1523" s="20"/>
      <c r="GA1523" s="20"/>
      <c r="GB1523" s="20"/>
      <c r="GC1523" s="20"/>
      <c r="GD1523" s="20"/>
      <c r="GE1523" s="20"/>
      <c r="GF1523" s="20"/>
      <c r="GG1523" s="20"/>
      <c r="GH1523" s="20"/>
      <c r="GI1523" s="20"/>
      <c r="GJ1523" s="20"/>
      <c r="GK1523" s="20"/>
    </row>
    <row r="1524" spans="7:193" x14ac:dyDescent="0.2">
      <c r="G1524" s="8"/>
      <c r="H1524" s="8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FF1524" s="9"/>
      <c r="FG1524" s="9"/>
      <c r="FH1524" s="9"/>
      <c r="FI1524" s="9"/>
      <c r="FJ1524" s="9"/>
      <c r="FK1524" s="9"/>
      <c r="FL1524" s="9"/>
      <c r="FM1524" s="9"/>
      <c r="FN1524" s="9"/>
      <c r="FO1524" s="9"/>
      <c r="FP1524" s="9"/>
      <c r="FQ1524" s="9"/>
      <c r="FR1524" s="9"/>
      <c r="FS1524" s="9"/>
      <c r="FT1524" s="9"/>
      <c r="FU1524" s="9"/>
      <c r="FV1524" s="9"/>
      <c r="FW1524" s="9"/>
      <c r="FX1524" s="9"/>
      <c r="FY1524" s="9"/>
      <c r="FZ1524" s="9"/>
      <c r="GA1524" s="9"/>
      <c r="GB1524" s="9"/>
      <c r="GC1524" s="9"/>
      <c r="GD1524" s="9"/>
      <c r="GE1524" s="9"/>
      <c r="GF1524" s="9"/>
      <c r="GG1524" s="9"/>
      <c r="GH1524" s="9"/>
      <c r="GI1524" s="9"/>
      <c r="GJ1524" s="9"/>
      <c r="GK1524" s="9"/>
    </row>
    <row r="1525" spans="7:193" x14ac:dyDescent="0.2">
      <c r="G1525" s="8"/>
      <c r="H1525" s="8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FF1525" s="9"/>
      <c r="FG1525" s="9"/>
      <c r="FH1525" s="9"/>
      <c r="FI1525" s="9"/>
      <c r="FJ1525" s="9"/>
      <c r="FK1525" s="9"/>
      <c r="FL1525" s="9"/>
      <c r="FM1525" s="9"/>
      <c r="FN1525" s="9"/>
      <c r="FO1525" s="9"/>
      <c r="FP1525" s="9"/>
      <c r="FQ1525" s="9"/>
      <c r="FR1525" s="9"/>
      <c r="FS1525" s="9"/>
      <c r="FT1525" s="9"/>
      <c r="FU1525" s="9"/>
      <c r="FV1525" s="9"/>
      <c r="FW1525" s="9"/>
      <c r="FX1525" s="9"/>
      <c r="FY1525" s="9"/>
      <c r="FZ1525" s="9"/>
      <c r="GA1525" s="9"/>
      <c r="GB1525" s="9"/>
      <c r="GC1525" s="9"/>
      <c r="GD1525" s="9"/>
      <c r="GE1525" s="9"/>
      <c r="GF1525" s="9"/>
      <c r="GG1525" s="9"/>
      <c r="GH1525" s="9"/>
      <c r="GI1525" s="9"/>
      <c r="GJ1525" s="9"/>
      <c r="GK1525" s="9"/>
    </row>
    <row r="1526" spans="7:193" x14ac:dyDescent="0.2">
      <c r="G1526" s="8"/>
      <c r="H1526" s="8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FF1526" s="19"/>
      <c r="FG1526" s="19"/>
      <c r="FH1526" s="19"/>
      <c r="FI1526" s="19"/>
      <c r="FJ1526" s="19"/>
      <c r="FK1526" s="19"/>
      <c r="FL1526" s="19"/>
      <c r="FM1526" s="19"/>
      <c r="FN1526" s="19"/>
      <c r="FO1526" s="19"/>
      <c r="FP1526" s="19"/>
      <c r="FQ1526" s="19"/>
      <c r="FR1526" s="19"/>
      <c r="FS1526" s="19"/>
      <c r="FT1526" s="19"/>
      <c r="FU1526" s="19"/>
      <c r="FV1526" s="19"/>
      <c r="FW1526" s="19"/>
      <c r="FX1526" s="19"/>
      <c r="FY1526" s="19"/>
      <c r="FZ1526" s="19"/>
      <c r="GA1526" s="19"/>
      <c r="GB1526" s="19"/>
      <c r="GC1526" s="19"/>
      <c r="GD1526" s="19"/>
      <c r="GE1526" s="19"/>
      <c r="GF1526" s="19"/>
      <c r="GG1526" s="19"/>
      <c r="GH1526" s="19"/>
      <c r="GI1526" s="19"/>
      <c r="GJ1526" s="19"/>
      <c r="GK1526" s="19"/>
    </row>
    <row r="1527" spans="7:193" x14ac:dyDescent="0.2">
      <c r="G1527" s="8"/>
      <c r="H1527" s="8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FF1527" s="20"/>
      <c r="FG1527" s="20"/>
      <c r="FH1527" s="20"/>
      <c r="FI1527" s="20"/>
      <c r="FJ1527" s="20"/>
      <c r="FK1527" s="20"/>
      <c r="FL1527" s="20"/>
      <c r="FM1527" s="20"/>
      <c r="FN1527" s="20"/>
      <c r="FO1527" s="20"/>
      <c r="FP1527" s="20"/>
      <c r="FQ1527" s="20"/>
      <c r="FR1527" s="20"/>
      <c r="FS1527" s="20"/>
      <c r="FT1527" s="20"/>
      <c r="FU1527" s="20"/>
      <c r="FV1527" s="20"/>
      <c r="FW1527" s="20"/>
      <c r="FX1527" s="20"/>
      <c r="FY1527" s="20"/>
      <c r="FZ1527" s="20"/>
      <c r="GA1527" s="20"/>
      <c r="GB1527" s="20"/>
      <c r="GC1527" s="20"/>
      <c r="GD1527" s="20"/>
      <c r="GE1527" s="20"/>
      <c r="GF1527" s="20"/>
      <c r="GG1527" s="20"/>
      <c r="GH1527" s="20"/>
      <c r="GI1527" s="20"/>
      <c r="GJ1527" s="20"/>
      <c r="GK1527" s="20"/>
    </row>
    <row r="1528" spans="7:193" x14ac:dyDescent="0.2">
      <c r="G1528" s="8"/>
      <c r="H1528" s="8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FF1528" s="9"/>
      <c r="FG1528" s="9"/>
      <c r="FH1528" s="9"/>
      <c r="FI1528" s="9"/>
      <c r="FJ1528" s="9"/>
      <c r="FK1528" s="9"/>
      <c r="FL1528" s="9"/>
      <c r="FM1528" s="9"/>
      <c r="FN1528" s="9"/>
      <c r="FO1528" s="9"/>
      <c r="FP1528" s="9"/>
      <c r="FQ1528" s="9"/>
      <c r="FR1528" s="9"/>
      <c r="FS1528" s="9"/>
      <c r="FT1528" s="9"/>
      <c r="FU1528" s="9"/>
      <c r="FV1528" s="9"/>
      <c r="FW1528" s="9"/>
      <c r="FX1528" s="9"/>
      <c r="FY1528" s="9"/>
      <c r="FZ1528" s="9"/>
      <c r="GA1528" s="9"/>
      <c r="GB1528" s="9"/>
      <c r="GC1528" s="9"/>
      <c r="GD1528" s="9"/>
      <c r="GE1528" s="9"/>
      <c r="GF1528" s="9"/>
      <c r="GG1528" s="9"/>
      <c r="GH1528" s="9"/>
      <c r="GI1528" s="9"/>
      <c r="GJ1528" s="9"/>
      <c r="GK1528" s="9"/>
    </row>
    <row r="1529" spans="7:193" x14ac:dyDescent="0.2">
      <c r="G1529" s="8"/>
      <c r="H1529" s="8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FF1529" s="9"/>
      <c r="FG1529" s="9"/>
      <c r="FH1529" s="9"/>
      <c r="FI1529" s="9"/>
      <c r="FJ1529" s="9"/>
      <c r="FK1529" s="9"/>
      <c r="FL1529" s="9"/>
      <c r="FM1529" s="9"/>
      <c r="FN1529" s="9"/>
      <c r="FO1529" s="9"/>
      <c r="FP1529" s="9"/>
      <c r="FQ1529" s="9"/>
      <c r="FR1529" s="9"/>
      <c r="FS1529" s="9"/>
      <c r="FT1529" s="9"/>
      <c r="FU1529" s="9"/>
      <c r="FV1529" s="9"/>
      <c r="FW1529" s="9"/>
      <c r="FX1529" s="9"/>
      <c r="FY1529" s="9"/>
      <c r="FZ1529" s="9"/>
      <c r="GA1529" s="9"/>
      <c r="GB1529" s="9"/>
      <c r="GC1529" s="9"/>
      <c r="GD1529" s="9"/>
      <c r="GE1529" s="9"/>
      <c r="GF1529" s="9"/>
      <c r="GG1529" s="9"/>
      <c r="GH1529" s="9"/>
      <c r="GI1529" s="9"/>
      <c r="GJ1529" s="9"/>
      <c r="GK1529" s="9"/>
    </row>
    <row r="1530" spans="7:193" x14ac:dyDescent="0.2">
      <c r="G1530" s="8"/>
      <c r="H1530" s="8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FF1530" s="19"/>
      <c r="FG1530" s="19"/>
      <c r="FH1530" s="19"/>
      <c r="FI1530" s="19"/>
      <c r="FJ1530" s="19"/>
      <c r="FK1530" s="19"/>
      <c r="FL1530" s="19"/>
      <c r="FM1530" s="19"/>
      <c r="FN1530" s="19"/>
      <c r="FO1530" s="19"/>
      <c r="FP1530" s="19"/>
      <c r="FQ1530" s="19"/>
      <c r="FR1530" s="19"/>
      <c r="FS1530" s="19"/>
      <c r="FT1530" s="19"/>
      <c r="FU1530" s="19"/>
      <c r="FV1530" s="19"/>
      <c r="FW1530" s="19"/>
      <c r="FX1530" s="19"/>
      <c r="FY1530" s="19"/>
      <c r="FZ1530" s="19"/>
      <c r="GA1530" s="19"/>
      <c r="GB1530" s="19"/>
      <c r="GC1530" s="19"/>
      <c r="GD1530" s="19"/>
      <c r="GE1530" s="19"/>
      <c r="GF1530" s="19"/>
      <c r="GG1530" s="19"/>
      <c r="GH1530" s="19"/>
      <c r="GI1530" s="19"/>
      <c r="GJ1530" s="19"/>
      <c r="GK1530" s="19"/>
    </row>
    <row r="1531" spans="7:193" x14ac:dyDescent="0.2">
      <c r="G1531" s="8"/>
      <c r="H1531" s="8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FF1531" s="20"/>
      <c r="FG1531" s="20"/>
      <c r="FH1531" s="20"/>
      <c r="FI1531" s="20"/>
      <c r="FJ1531" s="20"/>
      <c r="FK1531" s="20"/>
      <c r="FL1531" s="20"/>
      <c r="FM1531" s="20"/>
      <c r="FN1531" s="20"/>
      <c r="FO1531" s="20"/>
      <c r="FP1531" s="20"/>
      <c r="FQ1531" s="20"/>
      <c r="FR1531" s="20"/>
      <c r="FS1531" s="20"/>
      <c r="FT1531" s="20"/>
      <c r="FU1531" s="20"/>
      <c r="FV1531" s="20"/>
      <c r="FW1531" s="20"/>
      <c r="FX1531" s="20"/>
      <c r="FY1531" s="20"/>
      <c r="FZ1531" s="20"/>
      <c r="GA1531" s="20"/>
      <c r="GB1531" s="20"/>
      <c r="GC1531" s="20"/>
      <c r="GD1531" s="20"/>
      <c r="GE1531" s="20"/>
      <c r="GF1531" s="20"/>
      <c r="GG1531" s="20"/>
      <c r="GH1531" s="20"/>
      <c r="GI1531" s="20"/>
      <c r="GJ1531" s="20"/>
      <c r="GK1531" s="20"/>
    </row>
    <row r="1532" spans="7:193" x14ac:dyDescent="0.2">
      <c r="G1532" s="8"/>
      <c r="H1532" s="8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FF1532" s="9"/>
      <c r="FG1532" s="9"/>
      <c r="FH1532" s="9"/>
      <c r="FI1532" s="9"/>
      <c r="FJ1532" s="9"/>
      <c r="FK1532" s="9"/>
      <c r="FL1532" s="9"/>
      <c r="FM1532" s="9"/>
      <c r="FN1532" s="9"/>
      <c r="FO1532" s="9"/>
      <c r="FP1532" s="9"/>
      <c r="FQ1532" s="9"/>
      <c r="FR1532" s="9"/>
      <c r="FS1532" s="9"/>
      <c r="FT1532" s="9"/>
      <c r="FU1532" s="9"/>
      <c r="FV1532" s="9"/>
      <c r="FW1532" s="9"/>
      <c r="FX1532" s="9"/>
      <c r="FY1532" s="9"/>
      <c r="FZ1532" s="9"/>
      <c r="GA1532" s="9"/>
      <c r="GB1532" s="9"/>
      <c r="GC1532" s="9"/>
      <c r="GD1532" s="9"/>
      <c r="GE1532" s="9"/>
      <c r="GF1532" s="9"/>
      <c r="GG1532" s="9"/>
      <c r="GH1532" s="9"/>
      <c r="GI1532" s="9"/>
      <c r="GJ1532" s="9"/>
      <c r="GK1532" s="9"/>
    </row>
    <row r="1533" spans="7:193" x14ac:dyDescent="0.2">
      <c r="G1533" s="8"/>
      <c r="H1533" s="8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FF1533" s="9"/>
      <c r="FG1533" s="9"/>
      <c r="FH1533" s="9"/>
      <c r="FI1533" s="9"/>
      <c r="FJ1533" s="9"/>
      <c r="FK1533" s="9"/>
      <c r="FL1533" s="9"/>
      <c r="FM1533" s="9"/>
      <c r="FN1533" s="9"/>
      <c r="FO1533" s="9"/>
      <c r="FP1533" s="9"/>
      <c r="FQ1533" s="9"/>
      <c r="FR1533" s="9"/>
      <c r="FS1533" s="9"/>
      <c r="FT1533" s="9"/>
      <c r="FU1533" s="9"/>
      <c r="FV1533" s="9"/>
      <c r="FW1533" s="9"/>
      <c r="FX1533" s="9"/>
      <c r="FY1533" s="9"/>
      <c r="FZ1533" s="9"/>
      <c r="GA1533" s="9"/>
      <c r="GB1533" s="9"/>
      <c r="GC1533" s="9"/>
      <c r="GD1533" s="9"/>
      <c r="GE1533" s="9"/>
      <c r="GF1533" s="9"/>
      <c r="GG1533" s="9"/>
      <c r="GH1533" s="9"/>
      <c r="GI1533" s="9"/>
      <c r="GJ1533" s="9"/>
      <c r="GK1533" s="9"/>
    </row>
    <row r="1534" spans="7:193" x14ac:dyDescent="0.2">
      <c r="G1534" s="8"/>
      <c r="H1534" s="8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FF1534" s="19"/>
      <c r="FG1534" s="19"/>
      <c r="FH1534" s="19"/>
      <c r="FI1534" s="19"/>
      <c r="FJ1534" s="19"/>
      <c r="FK1534" s="19"/>
      <c r="FL1534" s="19"/>
      <c r="FM1534" s="19"/>
      <c r="FN1534" s="19"/>
      <c r="FO1534" s="19"/>
      <c r="FP1534" s="19"/>
      <c r="FQ1534" s="19"/>
      <c r="FR1534" s="19"/>
      <c r="FS1534" s="19"/>
      <c r="FT1534" s="19"/>
      <c r="FU1534" s="19"/>
      <c r="FV1534" s="19"/>
      <c r="FW1534" s="19"/>
      <c r="FX1534" s="19"/>
      <c r="FY1534" s="19"/>
      <c r="FZ1534" s="19"/>
      <c r="GA1534" s="19"/>
      <c r="GB1534" s="19"/>
      <c r="GC1534" s="19"/>
      <c r="GD1534" s="19"/>
      <c r="GE1534" s="19"/>
      <c r="GF1534" s="19"/>
      <c r="GG1534" s="19"/>
      <c r="GH1534" s="19"/>
      <c r="GI1534" s="19"/>
      <c r="GJ1534" s="19"/>
      <c r="GK1534" s="19"/>
    </row>
    <row r="1535" spans="7:193" x14ac:dyDescent="0.2">
      <c r="G1535" s="8"/>
      <c r="H1535" s="8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FF1535" s="20"/>
      <c r="FG1535" s="20"/>
      <c r="FH1535" s="20"/>
      <c r="FI1535" s="20"/>
      <c r="FJ1535" s="20"/>
      <c r="FK1535" s="20"/>
      <c r="FL1535" s="20"/>
      <c r="FM1535" s="20"/>
      <c r="FN1535" s="20"/>
      <c r="FO1535" s="20"/>
      <c r="FP1535" s="20"/>
      <c r="FQ1535" s="20"/>
      <c r="FR1535" s="20"/>
      <c r="FS1535" s="20"/>
      <c r="FT1535" s="20"/>
      <c r="FU1535" s="20"/>
      <c r="FV1535" s="20"/>
      <c r="FW1535" s="20"/>
      <c r="FX1535" s="20"/>
      <c r="FY1535" s="20"/>
      <c r="FZ1535" s="20"/>
      <c r="GA1535" s="20"/>
      <c r="GB1535" s="20"/>
      <c r="GC1535" s="20"/>
      <c r="GD1535" s="20"/>
      <c r="GE1535" s="20"/>
      <c r="GF1535" s="20"/>
      <c r="GG1535" s="20"/>
      <c r="GH1535" s="20"/>
      <c r="GI1535" s="20"/>
      <c r="GJ1535" s="20"/>
      <c r="GK1535" s="20"/>
    </row>
    <row r="1536" spans="7:193" x14ac:dyDescent="0.2">
      <c r="G1536" s="8"/>
      <c r="H1536" s="8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FF1536" s="9"/>
      <c r="FG1536" s="9"/>
      <c r="FH1536" s="9"/>
      <c r="FI1536" s="9"/>
      <c r="FJ1536" s="9"/>
      <c r="FK1536" s="9"/>
      <c r="FL1536" s="9"/>
      <c r="FM1536" s="9"/>
      <c r="FN1536" s="9"/>
      <c r="FO1536" s="9"/>
      <c r="FP1536" s="9"/>
      <c r="FQ1536" s="9"/>
      <c r="FR1536" s="9"/>
      <c r="FS1536" s="9"/>
      <c r="FT1536" s="9"/>
      <c r="FU1536" s="9"/>
      <c r="FV1536" s="9"/>
      <c r="FW1536" s="9"/>
      <c r="FX1536" s="9"/>
      <c r="FY1536" s="9"/>
      <c r="FZ1536" s="9"/>
      <c r="GA1536" s="9"/>
      <c r="GB1536" s="9"/>
      <c r="GC1536" s="9"/>
      <c r="GD1536" s="9"/>
      <c r="GE1536" s="9"/>
      <c r="GF1536" s="9"/>
      <c r="GG1536" s="9"/>
      <c r="GH1536" s="9"/>
      <c r="GI1536" s="9"/>
      <c r="GJ1536" s="9"/>
      <c r="GK1536" s="9"/>
    </row>
    <row r="1537" spans="7:193" x14ac:dyDescent="0.2">
      <c r="G1537" s="8"/>
      <c r="H1537" s="8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FF1537" s="9"/>
      <c r="FG1537" s="9"/>
      <c r="FH1537" s="9"/>
      <c r="FI1537" s="9"/>
      <c r="FJ1537" s="9"/>
      <c r="FK1537" s="9"/>
      <c r="FL1537" s="9"/>
      <c r="FM1537" s="9"/>
      <c r="FN1537" s="9"/>
      <c r="FO1537" s="9"/>
      <c r="FP1537" s="9"/>
      <c r="FQ1537" s="9"/>
      <c r="FR1537" s="9"/>
      <c r="FS1537" s="9"/>
      <c r="FT1537" s="9"/>
      <c r="FU1537" s="9"/>
      <c r="FV1537" s="9"/>
      <c r="FW1537" s="9"/>
      <c r="FX1537" s="9"/>
      <c r="FY1537" s="9"/>
      <c r="FZ1537" s="9"/>
      <c r="GA1537" s="9"/>
      <c r="GB1537" s="9"/>
      <c r="GC1537" s="9"/>
      <c r="GD1537" s="9"/>
      <c r="GE1537" s="9"/>
      <c r="GF1537" s="9"/>
      <c r="GG1537" s="9"/>
      <c r="GH1537" s="9"/>
      <c r="GI1537" s="9"/>
      <c r="GJ1537" s="9"/>
      <c r="GK1537" s="9"/>
    </row>
    <row r="1538" spans="7:193" x14ac:dyDescent="0.2">
      <c r="G1538" s="8"/>
      <c r="H1538" s="8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FF1538" s="19"/>
      <c r="FG1538" s="19"/>
      <c r="FH1538" s="19"/>
      <c r="FI1538" s="19"/>
      <c r="FJ1538" s="19"/>
      <c r="FK1538" s="19"/>
      <c r="FL1538" s="19"/>
      <c r="FM1538" s="19"/>
      <c r="FN1538" s="19"/>
      <c r="FO1538" s="19"/>
      <c r="FP1538" s="19"/>
      <c r="FQ1538" s="19"/>
      <c r="FR1538" s="19"/>
      <c r="FS1538" s="19"/>
      <c r="FT1538" s="19"/>
      <c r="FU1538" s="19"/>
      <c r="FV1538" s="19"/>
      <c r="FW1538" s="19"/>
      <c r="FX1538" s="19"/>
      <c r="FY1538" s="19"/>
      <c r="FZ1538" s="19"/>
      <c r="GA1538" s="19"/>
      <c r="GB1538" s="19"/>
      <c r="GC1538" s="19"/>
      <c r="GD1538" s="19"/>
      <c r="GE1538" s="19"/>
      <c r="GF1538" s="19"/>
      <c r="GG1538" s="19"/>
      <c r="GH1538" s="19"/>
      <c r="GI1538" s="19"/>
      <c r="GJ1538" s="19"/>
      <c r="GK1538" s="19"/>
    </row>
    <row r="1539" spans="7:193" x14ac:dyDescent="0.2">
      <c r="G1539" s="8"/>
      <c r="H1539" s="8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FF1539" s="20"/>
      <c r="FG1539" s="20"/>
      <c r="FH1539" s="20"/>
      <c r="FI1539" s="20"/>
      <c r="FJ1539" s="20"/>
      <c r="FK1539" s="20"/>
      <c r="FL1539" s="20"/>
      <c r="FM1539" s="20"/>
      <c r="FN1539" s="20"/>
      <c r="FO1539" s="20"/>
      <c r="FP1539" s="20"/>
      <c r="FQ1539" s="20"/>
      <c r="FR1539" s="20"/>
      <c r="FS1539" s="20"/>
      <c r="FT1539" s="20"/>
      <c r="FU1539" s="20"/>
      <c r="FV1539" s="20"/>
      <c r="FW1539" s="20"/>
      <c r="FX1539" s="20"/>
      <c r="FY1539" s="20"/>
      <c r="FZ1539" s="20"/>
      <c r="GA1539" s="20"/>
      <c r="GB1539" s="20"/>
      <c r="GC1539" s="20"/>
      <c r="GD1539" s="20"/>
      <c r="GE1539" s="20"/>
      <c r="GF1539" s="20"/>
      <c r="GG1539" s="20"/>
      <c r="GH1539" s="20"/>
      <c r="GI1539" s="20"/>
      <c r="GJ1539" s="20"/>
      <c r="GK1539" s="20"/>
    </row>
    <row r="1540" spans="7:193" x14ac:dyDescent="0.2">
      <c r="G1540" s="8"/>
      <c r="H1540" s="8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FF1540" s="9"/>
      <c r="FG1540" s="9"/>
      <c r="FH1540" s="9"/>
      <c r="FI1540" s="9"/>
      <c r="FJ1540" s="9"/>
      <c r="FK1540" s="9"/>
      <c r="FL1540" s="9"/>
      <c r="FM1540" s="9"/>
      <c r="FN1540" s="9"/>
      <c r="FO1540" s="9"/>
      <c r="FP1540" s="9"/>
      <c r="FQ1540" s="9"/>
      <c r="FR1540" s="9"/>
      <c r="FS1540" s="9"/>
      <c r="FT1540" s="9"/>
      <c r="FU1540" s="9"/>
      <c r="FV1540" s="9"/>
      <c r="FW1540" s="9"/>
      <c r="FX1540" s="9"/>
      <c r="FY1540" s="9"/>
      <c r="FZ1540" s="9"/>
      <c r="GA1540" s="9"/>
      <c r="GB1540" s="9"/>
      <c r="GC1540" s="9"/>
      <c r="GD1540" s="9"/>
      <c r="GE1540" s="9"/>
      <c r="GF1540" s="9"/>
      <c r="GG1540" s="9"/>
      <c r="GH1540" s="9"/>
      <c r="GI1540" s="9"/>
      <c r="GJ1540" s="9"/>
      <c r="GK1540" s="9"/>
    </row>
    <row r="1541" spans="7:193" x14ac:dyDescent="0.2">
      <c r="G1541" s="8"/>
      <c r="H1541" s="8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FF1541" s="9"/>
      <c r="FG1541" s="9"/>
      <c r="FH1541" s="9"/>
      <c r="FI1541" s="9"/>
      <c r="FJ1541" s="9"/>
      <c r="FK1541" s="9"/>
      <c r="FL1541" s="9"/>
      <c r="FM1541" s="9"/>
      <c r="FN1541" s="9"/>
      <c r="FO1541" s="9"/>
      <c r="FP1541" s="9"/>
      <c r="FQ1541" s="9"/>
      <c r="FR1541" s="9"/>
      <c r="FS1541" s="9"/>
      <c r="FT1541" s="9"/>
      <c r="FU1541" s="9"/>
      <c r="FV1541" s="9"/>
      <c r="FW1541" s="9"/>
      <c r="FX1541" s="9"/>
      <c r="FY1541" s="9"/>
      <c r="FZ1541" s="9"/>
      <c r="GA1541" s="9"/>
      <c r="GB1541" s="9"/>
      <c r="GC1541" s="9"/>
      <c r="GD1541" s="9"/>
      <c r="GE1541" s="9"/>
      <c r="GF1541" s="9"/>
      <c r="GG1541" s="9"/>
      <c r="GH1541" s="9"/>
      <c r="GI1541" s="9"/>
      <c r="GJ1541" s="9"/>
      <c r="GK1541" s="9"/>
    </row>
    <row r="1542" spans="7:193" x14ac:dyDescent="0.2">
      <c r="G1542" s="8"/>
      <c r="H1542" s="8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FF1542" s="19"/>
      <c r="FG1542" s="19"/>
      <c r="FH1542" s="19"/>
      <c r="FI1542" s="19"/>
      <c r="FJ1542" s="19"/>
      <c r="FK1542" s="19"/>
      <c r="FL1542" s="19"/>
      <c r="FM1542" s="19"/>
      <c r="FN1542" s="19"/>
      <c r="FO1542" s="19"/>
      <c r="FP1542" s="19"/>
      <c r="FQ1542" s="19"/>
      <c r="FR1542" s="19"/>
      <c r="FS1542" s="19"/>
      <c r="FT1542" s="19"/>
      <c r="FU1542" s="19"/>
      <c r="FV1542" s="19"/>
      <c r="FW1542" s="19"/>
      <c r="FX1542" s="19"/>
      <c r="FY1542" s="19"/>
      <c r="FZ1542" s="19"/>
      <c r="GA1542" s="19"/>
      <c r="GB1542" s="19"/>
      <c r="GC1542" s="19"/>
      <c r="GD1542" s="19"/>
      <c r="GE1542" s="19"/>
      <c r="GF1542" s="19"/>
      <c r="GG1542" s="19"/>
      <c r="GH1542" s="19"/>
      <c r="GI1542" s="19"/>
      <c r="GJ1542" s="19"/>
      <c r="GK1542" s="19"/>
    </row>
    <row r="1543" spans="7:193" x14ac:dyDescent="0.2">
      <c r="G1543" s="8"/>
      <c r="H1543" s="8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FF1543" s="20"/>
      <c r="FG1543" s="20"/>
      <c r="FH1543" s="20"/>
      <c r="FI1543" s="20"/>
      <c r="FJ1543" s="20"/>
      <c r="FK1543" s="20"/>
      <c r="FL1543" s="20"/>
      <c r="FM1543" s="20"/>
      <c r="FN1543" s="20"/>
      <c r="FO1543" s="20"/>
      <c r="FP1543" s="20"/>
      <c r="FQ1543" s="20"/>
      <c r="FR1543" s="20"/>
      <c r="FS1543" s="20"/>
      <c r="FT1543" s="20"/>
      <c r="FU1543" s="20"/>
      <c r="FV1543" s="20"/>
      <c r="FW1543" s="20"/>
      <c r="FX1543" s="20"/>
      <c r="FY1543" s="20"/>
      <c r="FZ1543" s="20"/>
      <c r="GA1543" s="20"/>
      <c r="GB1543" s="20"/>
      <c r="GC1543" s="20"/>
      <c r="GD1543" s="20"/>
      <c r="GE1543" s="20"/>
      <c r="GF1543" s="20"/>
      <c r="GG1543" s="20"/>
      <c r="GH1543" s="20"/>
      <c r="GI1543" s="20"/>
      <c r="GJ1543" s="20"/>
      <c r="GK1543" s="20"/>
    </row>
    <row r="1544" spans="7:193" x14ac:dyDescent="0.2">
      <c r="G1544" s="8"/>
      <c r="H1544" s="8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FF1544" s="9"/>
      <c r="FG1544" s="9"/>
      <c r="FH1544" s="9"/>
      <c r="FI1544" s="9"/>
      <c r="FJ1544" s="9"/>
      <c r="FK1544" s="9"/>
      <c r="FL1544" s="9"/>
      <c r="FM1544" s="9"/>
      <c r="FN1544" s="9"/>
      <c r="FO1544" s="9"/>
      <c r="FP1544" s="9"/>
      <c r="FQ1544" s="9"/>
      <c r="FR1544" s="9"/>
      <c r="FS1544" s="9"/>
      <c r="FT1544" s="9"/>
      <c r="FU1544" s="9"/>
      <c r="FV1544" s="9"/>
      <c r="FW1544" s="9"/>
      <c r="FX1544" s="9"/>
      <c r="FY1544" s="9"/>
      <c r="FZ1544" s="9"/>
      <c r="GA1544" s="9"/>
      <c r="GB1544" s="9"/>
      <c r="GC1544" s="9"/>
      <c r="GD1544" s="9"/>
      <c r="GE1544" s="9"/>
      <c r="GF1544" s="9"/>
      <c r="GG1544" s="9"/>
      <c r="GH1544" s="9"/>
      <c r="GI1544" s="9"/>
      <c r="GJ1544" s="9"/>
      <c r="GK1544" s="9"/>
    </row>
    <row r="1545" spans="7:193" x14ac:dyDescent="0.2">
      <c r="G1545" s="8"/>
      <c r="H1545" s="8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FF1545" s="9"/>
      <c r="FG1545" s="9"/>
      <c r="FH1545" s="9"/>
      <c r="FI1545" s="9"/>
      <c r="FJ1545" s="9"/>
      <c r="FK1545" s="9"/>
      <c r="FL1545" s="9"/>
      <c r="FM1545" s="9"/>
      <c r="FN1545" s="9"/>
      <c r="FO1545" s="9"/>
      <c r="FP1545" s="9"/>
      <c r="FQ1545" s="9"/>
      <c r="FR1545" s="9"/>
      <c r="FS1545" s="9"/>
      <c r="FT1545" s="9"/>
      <c r="FU1545" s="9"/>
      <c r="FV1545" s="9"/>
      <c r="FW1545" s="9"/>
      <c r="FX1545" s="9"/>
      <c r="FY1545" s="9"/>
      <c r="FZ1545" s="9"/>
      <c r="GA1545" s="9"/>
      <c r="GB1545" s="9"/>
      <c r="GC1545" s="9"/>
      <c r="GD1545" s="9"/>
      <c r="GE1545" s="9"/>
      <c r="GF1545" s="9"/>
      <c r="GG1545" s="9"/>
      <c r="GH1545" s="9"/>
      <c r="GI1545" s="9"/>
      <c r="GJ1545" s="9"/>
      <c r="GK1545" s="9"/>
    </row>
    <row r="1546" spans="7:193" x14ac:dyDescent="0.2">
      <c r="G1546" s="8"/>
      <c r="H1546" s="8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FF1546" s="19"/>
      <c r="FG1546" s="19"/>
      <c r="FH1546" s="19"/>
      <c r="FI1546" s="19"/>
      <c r="FJ1546" s="19"/>
      <c r="FK1546" s="19"/>
      <c r="FL1546" s="19"/>
      <c r="FM1546" s="19"/>
      <c r="FN1546" s="19"/>
      <c r="FO1546" s="19"/>
      <c r="FP1546" s="19"/>
      <c r="FQ1546" s="19"/>
      <c r="FR1546" s="19"/>
      <c r="FS1546" s="19"/>
      <c r="FT1546" s="19"/>
      <c r="FU1546" s="19"/>
      <c r="FV1546" s="19"/>
      <c r="FW1546" s="19"/>
      <c r="FX1546" s="19"/>
      <c r="FY1546" s="19"/>
      <c r="FZ1546" s="19"/>
      <c r="GA1546" s="19"/>
      <c r="GB1546" s="19"/>
      <c r="GC1546" s="19"/>
      <c r="GD1546" s="19"/>
      <c r="GE1546" s="19"/>
      <c r="GF1546" s="19"/>
      <c r="GG1546" s="19"/>
      <c r="GH1546" s="19"/>
      <c r="GI1546" s="19"/>
      <c r="GJ1546" s="19"/>
      <c r="GK1546" s="19"/>
    </row>
    <row r="1547" spans="7:193" x14ac:dyDescent="0.2">
      <c r="G1547" s="8"/>
      <c r="H1547" s="8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FF1547" s="20"/>
      <c r="FG1547" s="20"/>
      <c r="FH1547" s="20"/>
      <c r="FI1547" s="20"/>
      <c r="FJ1547" s="20"/>
      <c r="FK1547" s="20"/>
      <c r="FL1547" s="20"/>
      <c r="FM1547" s="20"/>
      <c r="FN1547" s="20"/>
      <c r="FO1547" s="20"/>
      <c r="FP1547" s="20"/>
      <c r="FQ1547" s="20"/>
      <c r="FR1547" s="20"/>
      <c r="FS1547" s="20"/>
      <c r="FT1547" s="20"/>
      <c r="FU1547" s="20"/>
      <c r="FV1547" s="20"/>
      <c r="FW1547" s="20"/>
      <c r="FX1547" s="20"/>
      <c r="FY1547" s="20"/>
      <c r="FZ1547" s="20"/>
      <c r="GA1547" s="20"/>
      <c r="GB1547" s="20"/>
      <c r="GC1547" s="20"/>
      <c r="GD1547" s="20"/>
      <c r="GE1547" s="20"/>
      <c r="GF1547" s="20"/>
      <c r="GG1547" s="20"/>
      <c r="GH1547" s="20"/>
      <c r="GI1547" s="20"/>
      <c r="GJ1547" s="20"/>
      <c r="GK1547" s="20"/>
    </row>
    <row r="1548" spans="7:193" x14ac:dyDescent="0.2">
      <c r="G1548" s="8"/>
      <c r="H1548" s="8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FF1548" s="9"/>
      <c r="FG1548" s="9"/>
      <c r="FH1548" s="9"/>
      <c r="FI1548" s="9"/>
      <c r="FJ1548" s="9"/>
      <c r="FK1548" s="9"/>
      <c r="FL1548" s="9"/>
      <c r="FM1548" s="9"/>
      <c r="FN1548" s="9"/>
      <c r="FO1548" s="9"/>
      <c r="FP1548" s="9"/>
      <c r="FQ1548" s="9"/>
      <c r="FR1548" s="9"/>
      <c r="FS1548" s="9"/>
      <c r="FT1548" s="9"/>
      <c r="FU1548" s="9"/>
      <c r="FV1548" s="9"/>
      <c r="FW1548" s="9"/>
      <c r="FX1548" s="9"/>
      <c r="FY1548" s="9"/>
      <c r="FZ1548" s="9"/>
      <c r="GA1548" s="9"/>
      <c r="GB1548" s="9"/>
      <c r="GC1548" s="9"/>
      <c r="GD1548" s="9"/>
      <c r="GE1548" s="9"/>
      <c r="GF1548" s="9"/>
      <c r="GG1548" s="9"/>
      <c r="GH1548" s="9"/>
      <c r="GI1548" s="9"/>
      <c r="GJ1548" s="9"/>
      <c r="GK1548" s="9"/>
    </row>
    <row r="1549" spans="7:193" x14ac:dyDescent="0.2">
      <c r="G1549" s="8"/>
      <c r="H1549" s="8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FF1549" s="9"/>
      <c r="FG1549" s="9"/>
      <c r="FH1549" s="9"/>
      <c r="FI1549" s="9"/>
      <c r="FJ1549" s="9"/>
      <c r="FK1549" s="9"/>
      <c r="FL1549" s="9"/>
      <c r="FM1549" s="9"/>
      <c r="FN1549" s="9"/>
      <c r="FO1549" s="9"/>
      <c r="FP1549" s="9"/>
      <c r="FQ1549" s="9"/>
      <c r="FR1549" s="9"/>
      <c r="FS1549" s="9"/>
      <c r="FT1549" s="9"/>
      <c r="FU1549" s="9"/>
      <c r="FV1549" s="9"/>
      <c r="FW1549" s="9"/>
      <c r="FX1549" s="9"/>
      <c r="FY1549" s="9"/>
      <c r="FZ1549" s="9"/>
      <c r="GA1549" s="9"/>
      <c r="GB1549" s="9"/>
      <c r="GC1549" s="9"/>
      <c r="GD1549" s="9"/>
      <c r="GE1549" s="9"/>
      <c r="GF1549" s="9"/>
      <c r="GG1549" s="9"/>
      <c r="GH1549" s="9"/>
      <c r="GI1549" s="9"/>
      <c r="GJ1549" s="9"/>
      <c r="GK1549" s="9"/>
    </row>
    <row r="1550" spans="7:193" x14ac:dyDescent="0.2">
      <c r="G1550" s="8"/>
      <c r="H1550" s="8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FF1550" s="19"/>
      <c r="FG1550" s="19"/>
      <c r="FH1550" s="19"/>
      <c r="FI1550" s="19"/>
      <c r="FJ1550" s="19"/>
      <c r="FK1550" s="19"/>
      <c r="FL1550" s="19"/>
      <c r="FM1550" s="19"/>
      <c r="FN1550" s="19"/>
      <c r="FO1550" s="19"/>
      <c r="FP1550" s="19"/>
      <c r="FQ1550" s="19"/>
      <c r="FR1550" s="19"/>
      <c r="FS1550" s="19"/>
      <c r="FT1550" s="19"/>
      <c r="FU1550" s="19"/>
      <c r="FV1550" s="19"/>
      <c r="FW1550" s="19"/>
      <c r="FX1550" s="19"/>
      <c r="FY1550" s="19"/>
      <c r="FZ1550" s="19"/>
      <c r="GA1550" s="19"/>
      <c r="GB1550" s="19"/>
      <c r="GC1550" s="19"/>
      <c r="GD1550" s="19"/>
      <c r="GE1550" s="19"/>
      <c r="GF1550" s="19"/>
      <c r="GG1550" s="19"/>
      <c r="GH1550" s="19"/>
      <c r="GI1550" s="19"/>
      <c r="GJ1550" s="19"/>
      <c r="GK1550" s="19"/>
    </row>
    <row r="1551" spans="7:193" x14ac:dyDescent="0.2">
      <c r="G1551" s="8"/>
      <c r="H1551" s="8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FF1551" s="20"/>
      <c r="FG1551" s="20"/>
      <c r="FH1551" s="20"/>
      <c r="FI1551" s="20"/>
      <c r="FJ1551" s="20"/>
      <c r="FK1551" s="20"/>
      <c r="FL1551" s="20"/>
      <c r="FM1551" s="20"/>
      <c r="FN1551" s="20"/>
      <c r="FO1551" s="20"/>
      <c r="FP1551" s="20"/>
      <c r="FQ1551" s="20"/>
      <c r="FR1551" s="20"/>
      <c r="FS1551" s="20"/>
      <c r="FT1551" s="20"/>
      <c r="FU1551" s="20"/>
      <c r="FV1551" s="20"/>
      <c r="FW1551" s="20"/>
      <c r="FX1551" s="20"/>
      <c r="FY1551" s="20"/>
      <c r="FZ1551" s="20"/>
      <c r="GA1551" s="20"/>
      <c r="GB1551" s="20"/>
      <c r="GC1551" s="20"/>
      <c r="GD1551" s="20"/>
      <c r="GE1551" s="20"/>
      <c r="GF1551" s="20"/>
      <c r="GG1551" s="20"/>
      <c r="GH1551" s="20"/>
      <c r="GI1551" s="20"/>
      <c r="GJ1551" s="20"/>
      <c r="GK1551" s="20"/>
    </row>
    <row r="1552" spans="7:193" x14ac:dyDescent="0.2">
      <c r="G1552" s="8"/>
      <c r="H1552" s="8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FF1552" s="9"/>
      <c r="FG1552" s="9"/>
      <c r="FH1552" s="9"/>
      <c r="FI1552" s="9"/>
      <c r="FJ1552" s="9"/>
      <c r="FK1552" s="9"/>
      <c r="FL1552" s="9"/>
      <c r="FM1552" s="9"/>
      <c r="FN1552" s="9"/>
      <c r="FO1552" s="9"/>
      <c r="FP1552" s="9"/>
      <c r="FQ1552" s="9"/>
      <c r="FR1552" s="9"/>
      <c r="FS1552" s="9"/>
      <c r="FT1552" s="9"/>
      <c r="FU1552" s="9"/>
      <c r="FV1552" s="9"/>
      <c r="FW1552" s="9"/>
      <c r="FX1552" s="9"/>
      <c r="FY1552" s="9"/>
      <c r="FZ1552" s="9"/>
      <c r="GA1552" s="9"/>
      <c r="GB1552" s="9"/>
      <c r="GC1552" s="9"/>
      <c r="GD1552" s="9"/>
      <c r="GE1552" s="9"/>
      <c r="GF1552" s="9"/>
      <c r="GG1552" s="9"/>
      <c r="GH1552" s="9"/>
      <c r="GI1552" s="9"/>
      <c r="GJ1552" s="9"/>
      <c r="GK1552" s="9"/>
    </row>
    <row r="1553" spans="7:193" x14ac:dyDescent="0.2">
      <c r="G1553" s="8"/>
      <c r="H1553" s="8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FF1553" s="9"/>
      <c r="FG1553" s="9"/>
      <c r="FH1553" s="9"/>
      <c r="FI1553" s="9"/>
      <c r="FJ1553" s="9"/>
      <c r="FK1553" s="9"/>
      <c r="FL1553" s="9"/>
      <c r="FM1553" s="9"/>
      <c r="FN1553" s="9"/>
      <c r="FO1553" s="9"/>
      <c r="FP1553" s="9"/>
      <c r="FQ1553" s="9"/>
      <c r="FR1553" s="9"/>
      <c r="FS1553" s="9"/>
      <c r="FT1553" s="9"/>
      <c r="FU1553" s="9"/>
      <c r="FV1553" s="9"/>
      <c r="FW1553" s="9"/>
      <c r="FX1553" s="9"/>
      <c r="FY1553" s="9"/>
      <c r="FZ1553" s="9"/>
      <c r="GA1553" s="9"/>
      <c r="GB1553" s="9"/>
      <c r="GC1553" s="9"/>
      <c r="GD1553" s="9"/>
      <c r="GE1553" s="9"/>
      <c r="GF1553" s="9"/>
      <c r="GG1553" s="9"/>
      <c r="GH1553" s="9"/>
      <c r="GI1553" s="9"/>
      <c r="GJ1553" s="9"/>
      <c r="GK1553" s="9"/>
    </row>
    <row r="1554" spans="7:193" x14ac:dyDescent="0.2">
      <c r="G1554" s="8"/>
      <c r="H1554" s="8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FF1554" s="19"/>
      <c r="FG1554" s="19"/>
      <c r="FH1554" s="19"/>
      <c r="FI1554" s="19"/>
      <c r="FJ1554" s="19"/>
      <c r="FK1554" s="19"/>
      <c r="FL1554" s="19"/>
      <c r="FM1554" s="19"/>
      <c r="FN1554" s="19"/>
      <c r="FO1554" s="19"/>
      <c r="FP1554" s="19"/>
      <c r="FQ1554" s="19"/>
      <c r="FR1554" s="19"/>
      <c r="FS1554" s="19"/>
      <c r="FT1554" s="19"/>
      <c r="FU1554" s="19"/>
      <c r="FV1554" s="19"/>
      <c r="FW1554" s="19"/>
      <c r="FX1554" s="19"/>
      <c r="FY1554" s="19"/>
      <c r="FZ1554" s="19"/>
      <c r="GA1554" s="19"/>
      <c r="GB1554" s="19"/>
      <c r="GC1554" s="19"/>
      <c r="GD1554" s="19"/>
      <c r="GE1554" s="19"/>
      <c r="GF1554" s="19"/>
      <c r="GG1554" s="19"/>
      <c r="GH1554" s="19"/>
      <c r="GI1554" s="19"/>
      <c r="GJ1554" s="19"/>
      <c r="GK1554" s="19"/>
    </row>
    <row r="1555" spans="7:193" x14ac:dyDescent="0.2">
      <c r="G1555" s="8"/>
      <c r="H1555" s="8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FF1555" s="20"/>
      <c r="FG1555" s="20"/>
      <c r="FH1555" s="20"/>
      <c r="FI1555" s="20"/>
      <c r="FJ1555" s="20"/>
      <c r="FK1555" s="20"/>
      <c r="FL1555" s="20"/>
      <c r="FM1555" s="20"/>
      <c r="FN1555" s="20"/>
      <c r="FO1555" s="20"/>
      <c r="FP1555" s="20"/>
      <c r="FQ1555" s="20"/>
      <c r="FR1555" s="20"/>
      <c r="FS1555" s="20"/>
      <c r="FT1555" s="20"/>
      <c r="FU1555" s="20"/>
      <c r="FV1555" s="20"/>
      <c r="FW1555" s="20"/>
      <c r="FX1555" s="20"/>
      <c r="FY1555" s="20"/>
      <c r="FZ1555" s="20"/>
      <c r="GA1555" s="20"/>
      <c r="GB1555" s="20"/>
      <c r="GC1555" s="20"/>
      <c r="GD1555" s="20"/>
      <c r="GE1555" s="20"/>
      <c r="GF1555" s="20"/>
      <c r="GG1555" s="20"/>
      <c r="GH1555" s="20"/>
      <c r="GI1555" s="20"/>
      <c r="GJ1555" s="20"/>
      <c r="GK1555" s="20"/>
    </row>
    <row r="1556" spans="7:193" x14ac:dyDescent="0.2">
      <c r="G1556" s="8"/>
      <c r="H1556" s="8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FF1556" s="9"/>
      <c r="FG1556" s="9"/>
      <c r="FH1556" s="9"/>
      <c r="FI1556" s="9"/>
      <c r="FJ1556" s="9"/>
      <c r="FK1556" s="9"/>
      <c r="FL1556" s="9"/>
      <c r="FM1556" s="9"/>
      <c r="FN1556" s="9"/>
      <c r="FO1556" s="9"/>
      <c r="FP1556" s="9"/>
      <c r="FQ1556" s="9"/>
      <c r="FR1556" s="9"/>
      <c r="FS1556" s="9"/>
      <c r="FT1556" s="9"/>
      <c r="FU1556" s="9"/>
      <c r="FV1556" s="9"/>
      <c r="FW1556" s="9"/>
      <c r="FX1556" s="9"/>
      <c r="FY1556" s="9"/>
      <c r="FZ1556" s="9"/>
      <c r="GA1556" s="9"/>
      <c r="GB1556" s="9"/>
      <c r="GC1556" s="9"/>
      <c r="GD1556" s="9"/>
      <c r="GE1556" s="9"/>
      <c r="GF1556" s="9"/>
      <c r="GG1556" s="9"/>
      <c r="GH1556" s="9"/>
      <c r="GI1556" s="9"/>
      <c r="GJ1556" s="9"/>
      <c r="GK1556" s="9"/>
    </row>
    <row r="1557" spans="7:193" x14ac:dyDescent="0.2">
      <c r="G1557" s="8"/>
      <c r="H1557" s="8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FF1557" s="9"/>
      <c r="FG1557" s="9"/>
      <c r="FH1557" s="9"/>
      <c r="FI1557" s="9"/>
      <c r="FJ1557" s="9"/>
      <c r="FK1557" s="9"/>
      <c r="FL1557" s="9"/>
      <c r="FM1557" s="9"/>
      <c r="FN1557" s="9"/>
      <c r="FO1557" s="9"/>
      <c r="FP1557" s="9"/>
      <c r="FQ1557" s="9"/>
      <c r="FR1557" s="9"/>
      <c r="FS1557" s="9"/>
      <c r="FT1557" s="9"/>
      <c r="FU1557" s="9"/>
      <c r="FV1557" s="9"/>
      <c r="FW1557" s="9"/>
      <c r="FX1557" s="9"/>
      <c r="FY1557" s="9"/>
      <c r="FZ1557" s="9"/>
      <c r="GA1557" s="9"/>
      <c r="GB1557" s="9"/>
      <c r="GC1557" s="9"/>
      <c r="GD1557" s="9"/>
      <c r="GE1557" s="9"/>
      <c r="GF1557" s="9"/>
      <c r="GG1557" s="9"/>
      <c r="GH1557" s="9"/>
      <c r="GI1557" s="9"/>
      <c r="GJ1557" s="9"/>
      <c r="GK1557" s="9"/>
    </row>
    <row r="1558" spans="7:193" x14ac:dyDescent="0.2">
      <c r="G1558" s="8"/>
      <c r="H1558" s="8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FF1558" s="19"/>
      <c r="FG1558" s="19"/>
      <c r="FH1558" s="19"/>
      <c r="FI1558" s="19"/>
      <c r="FJ1558" s="19"/>
      <c r="FK1558" s="19"/>
      <c r="FL1558" s="19"/>
      <c r="FM1558" s="19"/>
      <c r="FN1558" s="19"/>
      <c r="FO1558" s="19"/>
      <c r="FP1558" s="19"/>
      <c r="FQ1558" s="19"/>
      <c r="FR1558" s="19"/>
      <c r="FS1558" s="19"/>
      <c r="FT1558" s="19"/>
      <c r="FU1558" s="19"/>
      <c r="FV1558" s="19"/>
      <c r="FW1558" s="19"/>
      <c r="FX1558" s="19"/>
      <c r="FY1558" s="19"/>
      <c r="FZ1558" s="19"/>
      <c r="GA1558" s="19"/>
      <c r="GB1558" s="19"/>
      <c r="GC1558" s="19"/>
      <c r="GD1558" s="19"/>
      <c r="GE1558" s="19"/>
      <c r="GF1558" s="19"/>
      <c r="GG1558" s="19"/>
      <c r="GH1558" s="19"/>
      <c r="GI1558" s="19"/>
      <c r="GJ1558" s="19"/>
      <c r="GK1558" s="19"/>
    </row>
    <row r="1559" spans="7:193" x14ac:dyDescent="0.2">
      <c r="G1559" s="8"/>
      <c r="H1559" s="8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FF1559" s="20"/>
      <c r="FG1559" s="20"/>
      <c r="FH1559" s="20"/>
      <c r="FI1559" s="20"/>
      <c r="FJ1559" s="20"/>
      <c r="FK1559" s="20"/>
      <c r="FL1559" s="20"/>
      <c r="FM1559" s="20"/>
      <c r="FN1559" s="20"/>
      <c r="FO1559" s="20"/>
      <c r="FP1559" s="20"/>
      <c r="FQ1559" s="20"/>
      <c r="FR1559" s="20"/>
      <c r="FS1559" s="20"/>
      <c r="FT1559" s="20"/>
      <c r="FU1559" s="20"/>
      <c r="FV1559" s="20"/>
      <c r="FW1559" s="20"/>
      <c r="FX1559" s="20"/>
      <c r="FY1559" s="20"/>
      <c r="FZ1559" s="20"/>
      <c r="GA1559" s="20"/>
      <c r="GB1559" s="20"/>
      <c r="GC1559" s="20"/>
      <c r="GD1559" s="20"/>
      <c r="GE1559" s="20"/>
      <c r="GF1559" s="20"/>
      <c r="GG1559" s="20"/>
      <c r="GH1559" s="20"/>
      <c r="GI1559" s="20"/>
      <c r="GJ1559" s="20"/>
      <c r="GK1559" s="20"/>
    </row>
    <row r="1560" spans="7:193" x14ac:dyDescent="0.2">
      <c r="G1560" s="8"/>
      <c r="H1560" s="8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FF1560" s="9"/>
      <c r="FG1560" s="9"/>
      <c r="FH1560" s="9"/>
      <c r="FI1560" s="9"/>
      <c r="FJ1560" s="9"/>
      <c r="FK1560" s="9"/>
      <c r="FL1560" s="9"/>
      <c r="FM1560" s="9"/>
      <c r="FN1560" s="9"/>
      <c r="FO1560" s="9"/>
      <c r="FP1560" s="9"/>
      <c r="FQ1560" s="9"/>
      <c r="FR1560" s="9"/>
      <c r="FS1560" s="9"/>
      <c r="FT1560" s="9"/>
      <c r="FU1560" s="9"/>
      <c r="FV1560" s="9"/>
      <c r="FW1560" s="9"/>
      <c r="FX1560" s="9"/>
      <c r="FY1560" s="9"/>
      <c r="FZ1560" s="9"/>
      <c r="GA1560" s="9"/>
      <c r="GB1560" s="9"/>
      <c r="GC1560" s="9"/>
      <c r="GD1560" s="9"/>
      <c r="GE1560" s="9"/>
      <c r="GF1560" s="9"/>
      <c r="GG1560" s="9"/>
      <c r="GH1560" s="9"/>
      <c r="GI1560" s="9"/>
      <c r="GJ1560" s="9"/>
      <c r="GK1560" s="9"/>
    </row>
    <row r="1561" spans="7:193" x14ac:dyDescent="0.2">
      <c r="G1561" s="8"/>
      <c r="H1561" s="8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FF1561" s="9"/>
      <c r="FG1561" s="9"/>
      <c r="FH1561" s="9"/>
      <c r="FI1561" s="9"/>
      <c r="FJ1561" s="9"/>
      <c r="FK1561" s="9"/>
      <c r="FL1561" s="9"/>
      <c r="FM1561" s="9"/>
      <c r="FN1561" s="9"/>
      <c r="FO1561" s="9"/>
      <c r="FP1561" s="9"/>
      <c r="FQ1561" s="9"/>
      <c r="FR1561" s="9"/>
      <c r="FS1561" s="9"/>
      <c r="FT1561" s="9"/>
      <c r="FU1561" s="9"/>
      <c r="FV1561" s="9"/>
      <c r="FW1561" s="9"/>
      <c r="FX1561" s="9"/>
      <c r="FY1561" s="9"/>
      <c r="FZ1561" s="9"/>
      <c r="GA1561" s="9"/>
      <c r="GB1561" s="9"/>
      <c r="GC1561" s="9"/>
      <c r="GD1561" s="9"/>
      <c r="GE1561" s="9"/>
      <c r="GF1561" s="9"/>
      <c r="GG1561" s="9"/>
      <c r="GH1561" s="9"/>
      <c r="GI1561" s="9"/>
      <c r="GJ1561" s="9"/>
      <c r="GK1561" s="9"/>
    </row>
    <row r="1562" spans="7:193" x14ac:dyDescent="0.2">
      <c r="G1562" s="8"/>
      <c r="H1562" s="8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FF1562" s="19"/>
      <c r="FG1562" s="19"/>
      <c r="FH1562" s="19"/>
      <c r="FI1562" s="19"/>
      <c r="FJ1562" s="19"/>
      <c r="FK1562" s="19"/>
      <c r="FL1562" s="19"/>
      <c r="FM1562" s="19"/>
      <c r="FN1562" s="19"/>
      <c r="FO1562" s="19"/>
      <c r="FP1562" s="19"/>
      <c r="FQ1562" s="19"/>
      <c r="FR1562" s="19"/>
      <c r="FS1562" s="19"/>
      <c r="FT1562" s="19"/>
      <c r="FU1562" s="19"/>
      <c r="FV1562" s="19"/>
      <c r="FW1562" s="19"/>
      <c r="FX1562" s="19"/>
      <c r="FY1562" s="19"/>
      <c r="FZ1562" s="19"/>
      <c r="GA1562" s="19"/>
      <c r="GB1562" s="19"/>
      <c r="GC1562" s="19"/>
      <c r="GD1562" s="19"/>
      <c r="GE1562" s="19"/>
      <c r="GF1562" s="19"/>
      <c r="GG1562" s="19"/>
      <c r="GH1562" s="19"/>
      <c r="GI1562" s="19"/>
      <c r="GJ1562" s="19"/>
      <c r="GK1562" s="19"/>
    </row>
    <row r="1563" spans="7:193" x14ac:dyDescent="0.2">
      <c r="G1563" s="8"/>
      <c r="H1563" s="8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FF1563" s="20"/>
      <c r="FG1563" s="20"/>
      <c r="FH1563" s="20"/>
      <c r="FI1563" s="20"/>
      <c r="FJ1563" s="20"/>
      <c r="FK1563" s="20"/>
      <c r="FL1563" s="20"/>
      <c r="FM1563" s="20"/>
      <c r="FN1563" s="20"/>
      <c r="FO1563" s="20"/>
      <c r="FP1563" s="20"/>
      <c r="FQ1563" s="20"/>
      <c r="FR1563" s="20"/>
      <c r="FS1563" s="20"/>
      <c r="FT1563" s="20"/>
      <c r="FU1563" s="20"/>
      <c r="FV1563" s="20"/>
      <c r="FW1563" s="20"/>
      <c r="FX1563" s="20"/>
      <c r="FY1563" s="20"/>
      <c r="FZ1563" s="20"/>
      <c r="GA1563" s="20"/>
      <c r="GB1563" s="20"/>
      <c r="GC1563" s="20"/>
      <c r="GD1563" s="20"/>
      <c r="GE1563" s="20"/>
      <c r="GF1563" s="20"/>
      <c r="GG1563" s="20"/>
      <c r="GH1563" s="20"/>
      <c r="GI1563" s="20"/>
      <c r="GJ1563" s="20"/>
      <c r="GK1563" s="20"/>
    </row>
    <row r="1564" spans="7:193" x14ac:dyDescent="0.2">
      <c r="G1564" s="8"/>
      <c r="H1564" s="8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FF1564" s="9"/>
      <c r="FG1564" s="9"/>
      <c r="FH1564" s="9"/>
      <c r="FI1564" s="9"/>
      <c r="FJ1564" s="9"/>
      <c r="FK1564" s="9"/>
      <c r="FL1564" s="9"/>
      <c r="FM1564" s="9"/>
      <c r="FN1564" s="9"/>
      <c r="FO1564" s="9"/>
      <c r="FP1564" s="9"/>
      <c r="FQ1564" s="9"/>
      <c r="FR1564" s="9"/>
      <c r="FS1564" s="9"/>
      <c r="FT1564" s="9"/>
      <c r="FU1564" s="9"/>
      <c r="FV1564" s="9"/>
      <c r="FW1564" s="9"/>
      <c r="FX1564" s="9"/>
      <c r="FY1564" s="9"/>
      <c r="FZ1564" s="9"/>
      <c r="GA1564" s="9"/>
      <c r="GB1564" s="9"/>
      <c r="GC1564" s="9"/>
      <c r="GD1564" s="9"/>
      <c r="GE1564" s="9"/>
      <c r="GF1564" s="9"/>
      <c r="GG1564" s="9"/>
      <c r="GH1564" s="9"/>
      <c r="GI1564" s="9"/>
      <c r="GJ1564" s="9"/>
      <c r="GK1564" s="9"/>
    </row>
    <row r="1565" spans="7:193" x14ac:dyDescent="0.2">
      <c r="G1565" s="8"/>
      <c r="H1565" s="8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FF1565" s="9"/>
      <c r="FG1565" s="9"/>
      <c r="FH1565" s="9"/>
      <c r="FI1565" s="9"/>
      <c r="FJ1565" s="9"/>
      <c r="FK1565" s="9"/>
      <c r="FL1565" s="9"/>
      <c r="FM1565" s="9"/>
      <c r="FN1565" s="9"/>
      <c r="FO1565" s="9"/>
      <c r="FP1565" s="9"/>
      <c r="FQ1565" s="9"/>
      <c r="FR1565" s="9"/>
      <c r="FS1565" s="9"/>
      <c r="FT1565" s="9"/>
      <c r="FU1565" s="9"/>
      <c r="FV1565" s="9"/>
      <c r="FW1565" s="9"/>
      <c r="FX1565" s="9"/>
      <c r="FY1565" s="9"/>
      <c r="FZ1565" s="9"/>
      <c r="GA1565" s="9"/>
      <c r="GB1565" s="9"/>
      <c r="GC1565" s="9"/>
      <c r="GD1565" s="9"/>
      <c r="GE1565" s="9"/>
      <c r="GF1565" s="9"/>
      <c r="GG1565" s="9"/>
      <c r="GH1565" s="9"/>
      <c r="GI1565" s="9"/>
      <c r="GJ1565" s="9"/>
      <c r="GK1565" s="9"/>
    </row>
    <row r="1566" spans="7:193" x14ac:dyDescent="0.2">
      <c r="G1566" s="8"/>
      <c r="H1566" s="8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FF1566" s="19"/>
      <c r="FG1566" s="19"/>
      <c r="FH1566" s="19"/>
      <c r="FI1566" s="19"/>
      <c r="FJ1566" s="19"/>
      <c r="FK1566" s="19"/>
      <c r="FL1566" s="19"/>
      <c r="FM1566" s="19"/>
      <c r="FN1566" s="19"/>
      <c r="FO1566" s="19"/>
      <c r="FP1566" s="19"/>
      <c r="FQ1566" s="19"/>
      <c r="FR1566" s="19"/>
      <c r="FS1566" s="19"/>
      <c r="FT1566" s="19"/>
      <c r="FU1566" s="19"/>
      <c r="FV1566" s="19"/>
      <c r="FW1566" s="19"/>
      <c r="FX1566" s="19"/>
      <c r="FY1566" s="19"/>
      <c r="FZ1566" s="19"/>
      <c r="GA1566" s="19"/>
      <c r="GB1566" s="19"/>
      <c r="GC1566" s="19"/>
      <c r="GD1566" s="19"/>
      <c r="GE1566" s="19"/>
      <c r="GF1566" s="19"/>
      <c r="GG1566" s="19"/>
      <c r="GH1566" s="19"/>
      <c r="GI1566" s="19"/>
      <c r="GJ1566" s="19"/>
      <c r="GK1566" s="19"/>
    </row>
    <row r="1567" spans="7:193" x14ac:dyDescent="0.2">
      <c r="G1567" s="8"/>
      <c r="H1567" s="8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FF1567" s="20"/>
      <c r="FG1567" s="20"/>
      <c r="FH1567" s="20"/>
      <c r="FI1567" s="20"/>
      <c r="FJ1567" s="20"/>
      <c r="FK1567" s="20"/>
      <c r="FL1567" s="20"/>
      <c r="FM1567" s="20"/>
      <c r="FN1567" s="20"/>
      <c r="FO1567" s="20"/>
      <c r="FP1567" s="20"/>
      <c r="FQ1567" s="20"/>
      <c r="FR1567" s="20"/>
      <c r="FS1567" s="20"/>
      <c r="FT1567" s="20"/>
      <c r="FU1567" s="20"/>
      <c r="FV1567" s="20"/>
      <c r="FW1567" s="20"/>
      <c r="FX1567" s="20"/>
      <c r="FY1567" s="20"/>
      <c r="FZ1567" s="20"/>
      <c r="GA1567" s="20"/>
      <c r="GB1567" s="20"/>
      <c r="GC1567" s="20"/>
      <c r="GD1567" s="20"/>
      <c r="GE1567" s="20"/>
      <c r="GF1567" s="20"/>
      <c r="GG1567" s="20"/>
      <c r="GH1567" s="20"/>
      <c r="GI1567" s="20"/>
      <c r="GJ1567" s="20"/>
      <c r="GK1567" s="20"/>
    </row>
    <row r="1568" spans="7:193" x14ac:dyDescent="0.2">
      <c r="G1568" s="8"/>
      <c r="H1568" s="8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FF1568" s="9"/>
      <c r="FG1568" s="9"/>
      <c r="FH1568" s="9"/>
      <c r="FI1568" s="9"/>
      <c r="FJ1568" s="9"/>
      <c r="FK1568" s="9"/>
      <c r="FL1568" s="9"/>
      <c r="FM1568" s="9"/>
      <c r="FN1568" s="9"/>
      <c r="FO1568" s="9"/>
      <c r="FP1568" s="9"/>
      <c r="FQ1568" s="9"/>
      <c r="FR1568" s="9"/>
      <c r="FS1568" s="9"/>
      <c r="FT1568" s="9"/>
      <c r="FU1568" s="9"/>
      <c r="FV1568" s="9"/>
      <c r="FW1568" s="9"/>
      <c r="FX1568" s="9"/>
      <c r="FY1568" s="9"/>
      <c r="FZ1568" s="9"/>
      <c r="GA1568" s="9"/>
      <c r="GB1568" s="9"/>
      <c r="GC1568" s="9"/>
      <c r="GD1568" s="9"/>
      <c r="GE1568" s="9"/>
      <c r="GF1568" s="9"/>
      <c r="GG1568" s="9"/>
      <c r="GH1568" s="9"/>
      <c r="GI1568" s="9"/>
      <c r="GJ1568" s="9"/>
      <c r="GK1568" s="9"/>
    </row>
    <row r="1569" spans="7:193" x14ac:dyDescent="0.2">
      <c r="G1569" s="8"/>
      <c r="H1569" s="8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FF1569" s="9"/>
      <c r="FG1569" s="9"/>
      <c r="FH1569" s="9"/>
      <c r="FI1569" s="9"/>
      <c r="FJ1569" s="9"/>
      <c r="FK1569" s="9"/>
      <c r="FL1569" s="9"/>
      <c r="FM1569" s="9"/>
      <c r="FN1569" s="9"/>
      <c r="FO1569" s="9"/>
      <c r="FP1569" s="9"/>
      <c r="FQ1569" s="9"/>
      <c r="FR1569" s="9"/>
      <c r="FS1569" s="9"/>
      <c r="FT1569" s="9"/>
      <c r="FU1569" s="9"/>
      <c r="FV1569" s="9"/>
      <c r="FW1569" s="9"/>
      <c r="FX1569" s="9"/>
      <c r="FY1569" s="9"/>
      <c r="FZ1569" s="9"/>
      <c r="GA1569" s="9"/>
      <c r="GB1569" s="9"/>
      <c r="GC1569" s="9"/>
      <c r="GD1569" s="9"/>
      <c r="GE1569" s="9"/>
      <c r="GF1569" s="9"/>
      <c r="GG1569" s="9"/>
      <c r="GH1569" s="9"/>
      <c r="GI1569" s="9"/>
      <c r="GJ1569" s="9"/>
      <c r="GK1569" s="9"/>
    </row>
    <row r="1570" spans="7:193" x14ac:dyDescent="0.2">
      <c r="G1570" s="8"/>
      <c r="H1570" s="8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FF1570" s="19"/>
      <c r="FG1570" s="19"/>
      <c r="FH1570" s="19"/>
      <c r="FI1570" s="19"/>
      <c r="FJ1570" s="19"/>
      <c r="FK1570" s="19"/>
      <c r="FL1570" s="19"/>
      <c r="FM1570" s="19"/>
      <c r="FN1570" s="19"/>
      <c r="FO1570" s="19"/>
      <c r="FP1570" s="19"/>
      <c r="FQ1570" s="19"/>
      <c r="FR1570" s="19"/>
      <c r="FS1570" s="19"/>
      <c r="FT1570" s="19"/>
      <c r="FU1570" s="19"/>
      <c r="FV1570" s="19"/>
      <c r="FW1570" s="19"/>
      <c r="FX1570" s="19"/>
      <c r="FY1570" s="19"/>
      <c r="FZ1570" s="19"/>
      <c r="GA1570" s="19"/>
      <c r="GB1570" s="19"/>
      <c r="GC1570" s="19"/>
      <c r="GD1570" s="19"/>
      <c r="GE1570" s="19"/>
      <c r="GF1570" s="19"/>
      <c r="GG1570" s="19"/>
      <c r="GH1570" s="19"/>
      <c r="GI1570" s="19"/>
      <c r="GJ1570" s="19"/>
      <c r="GK1570" s="19"/>
    </row>
    <row r="1571" spans="7:193" x14ac:dyDescent="0.2">
      <c r="G1571" s="8"/>
      <c r="H1571" s="8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FF1571" s="20"/>
      <c r="FG1571" s="20"/>
      <c r="FH1571" s="20"/>
      <c r="FI1571" s="20"/>
      <c r="FJ1571" s="20"/>
      <c r="FK1571" s="20"/>
      <c r="FL1571" s="20"/>
      <c r="FM1571" s="20"/>
      <c r="FN1571" s="20"/>
      <c r="FO1571" s="20"/>
      <c r="FP1571" s="20"/>
      <c r="FQ1571" s="20"/>
      <c r="FR1571" s="20"/>
      <c r="FS1571" s="20"/>
      <c r="FT1571" s="20"/>
      <c r="FU1571" s="20"/>
      <c r="FV1571" s="20"/>
      <c r="FW1571" s="20"/>
      <c r="FX1571" s="20"/>
      <c r="FY1571" s="20"/>
      <c r="FZ1571" s="20"/>
      <c r="GA1571" s="20"/>
      <c r="GB1571" s="20"/>
      <c r="GC1571" s="20"/>
      <c r="GD1571" s="20"/>
      <c r="GE1571" s="20"/>
      <c r="GF1571" s="20"/>
      <c r="GG1571" s="20"/>
      <c r="GH1571" s="20"/>
      <c r="GI1571" s="20"/>
      <c r="GJ1571" s="20"/>
      <c r="GK1571" s="20"/>
    </row>
    <row r="1572" spans="7:193" x14ac:dyDescent="0.2">
      <c r="G1572" s="8"/>
      <c r="H1572" s="8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FF1572" s="9"/>
      <c r="FG1572" s="9"/>
      <c r="FH1572" s="9"/>
      <c r="FI1572" s="9"/>
      <c r="FJ1572" s="9"/>
      <c r="FK1572" s="9"/>
      <c r="FL1572" s="9"/>
      <c r="FM1572" s="9"/>
      <c r="FN1572" s="9"/>
      <c r="FO1572" s="9"/>
      <c r="FP1572" s="9"/>
      <c r="FQ1572" s="9"/>
      <c r="FR1572" s="9"/>
      <c r="FS1572" s="9"/>
      <c r="FT1572" s="9"/>
      <c r="FU1572" s="9"/>
      <c r="FV1572" s="9"/>
      <c r="FW1572" s="9"/>
      <c r="FX1572" s="9"/>
      <c r="FY1572" s="9"/>
      <c r="FZ1572" s="9"/>
      <c r="GA1572" s="9"/>
      <c r="GB1572" s="9"/>
      <c r="GC1572" s="9"/>
      <c r="GD1572" s="9"/>
      <c r="GE1572" s="9"/>
      <c r="GF1572" s="9"/>
      <c r="GG1572" s="9"/>
      <c r="GH1572" s="9"/>
      <c r="GI1572" s="9"/>
      <c r="GJ1572" s="9"/>
      <c r="GK1572" s="9"/>
    </row>
    <row r="1573" spans="7:193" x14ac:dyDescent="0.2">
      <c r="G1573" s="8"/>
      <c r="H1573" s="8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FF1573" s="9"/>
      <c r="FG1573" s="9"/>
      <c r="FH1573" s="9"/>
      <c r="FI1573" s="9"/>
      <c r="FJ1573" s="9"/>
      <c r="FK1573" s="9"/>
      <c r="FL1573" s="9"/>
      <c r="FM1573" s="9"/>
      <c r="FN1573" s="9"/>
      <c r="FO1573" s="9"/>
      <c r="FP1573" s="9"/>
      <c r="FQ1573" s="9"/>
      <c r="FR1573" s="9"/>
      <c r="FS1573" s="9"/>
      <c r="FT1573" s="9"/>
      <c r="FU1573" s="9"/>
      <c r="FV1573" s="9"/>
      <c r="FW1573" s="9"/>
      <c r="FX1573" s="9"/>
      <c r="FY1573" s="9"/>
      <c r="FZ1573" s="9"/>
      <c r="GA1573" s="9"/>
      <c r="GB1573" s="9"/>
      <c r="GC1573" s="9"/>
      <c r="GD1573" s="9"/>
      <c r="GE1573" s="9"/>
      <c r="GF1573" s="9"/>
      <c r="GG1573" s="9"/>
      <c r="GH1573" s="9"/>
      <c r="GI1573" s="9"/>
      <c r="GJ1573" s="9"/>
      <c r="GK1573" s="9"/>
    </row>
    <row r="1574" spans="7:193" x14ac:dyDescent="0.2">
      <c r="G1574" s="8"/>
      <c r="H1574" s="8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FF1574" s="19"/>
      <c r="FG1574" s="19"/>
      <c r="FH1574" s="19"/>
      <c r="FI1574" s="19"/>
      <c r="FJ1574" s="19"/>
      <c r="FK1574" s="19"/>
      <c r="FL1574" s="19"/>
      <c r="FM1574" s="19"/>
      <c r="FN1574" s="19"/>
      <c r="FO1574" s="19"/>
      <c r="FP1574" s="19"/>
      <c r="FQ1574" s="19"/>
      <c r="FR1574" s="19"/>
      <c r="FS1574" s="19"/>
      <c r="FT1574" s="19"/>
      <c r="FU1574" s="19"/>
      <c r="FV1574" s="19"/>
      <c r="FW1574" s="19"/>
      <c r="FX1574" s="19"/>
      <c r="FY1574" s="19"/>
      <c r="FZ1574" s="19"/>
      <c r="GA1574" s="19"/>
      <c r="GB1574" s="19"/>
      <c r="GC1574" s="19"/>
      <c r="GD1574" s="19"/>
      <c r="GE1574" s="19"/>
      <c r="GF1574" s="19"/>
      <c r="GG1574" s="19"/>
      <c r="GH1574" s="19"/>
      <c r="GI1574" s="19"/>
      <c r="GJ1574" s="19"/>
      <c r="GK1574" s="19"/>
    </row>
    <row r="1575" spans="7:193" x14ac:dyDescent="0.2">
      <c r="G1575" s="8"/>
      <c r="H1575" s="8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FF1575" s="20"/>
      <c r="FG1575" s="20"/>
      <c r="FH1575" s="20"/>
      <c r="FI1575" s="20"/>
      <c r="FJ1575" s="20"/>
      <c r="FK1575" s="20"/>
      <c r="FL1575" s="20"/>
      <c r="FM1575" s="20"/>
      <c r="FN1575" s="20"/>
      <c r="FO1575" s="20"/>
      <c r="FP1575" s="20"/>
      <c r="FQ1575" s="20"/>
      <c r="FR1575" s="20"/>
      <c r="FS1575" s="20"/>
      <c r="FT1575" s="20"/>
      <c r="FU1575" s="20"/>
      <c r="FV1575" s="20"/>
      <c r="FW1575" s="20"/>
      <c r="FX1575" s="20"/>
      <c r="FY1575" s="20"/>
      <c r="FZ1575" s="20"/>
      <c r="GA1575" s="20"/>
      <c r="GB1575" s="20"/>
      <c r="GC1575" s="20"/>
      <c r="GD1575" s="20"/>
      <c r="GE1575" s="20"/>
      <c r="GF1575" s="20"/>
      <c r="GG1575" s="20"/>
      <c r="GH1575" s="20"/>
      <c r="GI1575" s="20"/>
      <c r="GJ1575" s="20"/>
      <c r="GK1575" s="20"/>
    </row>
    <row r="1576" spans="7:193" x14ac:dyDescent="0.2">
      <c r="G1576" s="8"/>
      <c r="H1576" s="8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FF1576" s="9"/>
      <c r="FG1576" s="9"/>
      <c r="FH1576" s="9"/>
      <c r="FI1576" s="9"/>
      <c r="FJ1576" s="9"/>
      <c r="FK1576" s="9"/>
      <c r="FL1576" s="9"/>
      <c r="FM1576" s="9"/>
      <c r="FN1576" s="9"/>
      <c r="FO1576" s="9"/>
      <c r="FP1576" s="9"/>
      <c r="FQ1576" s="9"/>
      <c r="FR1576" s="9"/>
      <c r="FS1576" s="9"/>
      <c r="FT1576" s="9"/>
      <c r="FU1576" s="9"/>
      <c r="FV1576" s="9"/>
      <c r="FW1576" s="9"/>
      <c r="FX1576" s="9"/>
      <c r="FY1576" s="9"/>
      <c r="FZ1576" s="9"/>
      <c r="GA1576" s="9"/>
      <c r="GB1576" s="9"/>
      <c r="GC1576" s="9"/>
      <c r="GD1576" s="9"/>
      <c r="GE1576" s="9"/>
      <c r="GF1576" s="9"/>
      <c r="GG1576" s="9"/>
      <c r="GH1576" s="9"/>
      <c r="GI1576" s="9"/>
      <c r="GJ1576" s="9"/>
      <c r="GK1576" s="9"/>
    </row>
    <row r="1577" spans="7:193" x14ac:dyDescent="0.2">
      <c r="G1577" s="8"/>
      <c r="H1577" s="8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FF1577" s="9"/>
      <c r="FG1577" s="9"/>
      <c r="FH1577" s="9"/>
      <c r="FI1577" s="9"/>
      <c r="FJ1577" s="9"/>
      <c r="FK1577" s="9"/>
      <c r="FL1577" s="9"/>
      <c r="FM1577" s="9"/>
      <c r="FN1577" s="9"/>
      <c r="FO1577" s="9"/>
      <c r="FP1577" s="9"/>
      <c r="FQ1577" s="9"/>
      <c r="FR1577" s="9"/>
      <c r="FS1577" s="9"/>
      <c r="FT1577" s="9"/>
      <c r="FU1577" s="9"/>
      <c r="FV1577" s="9"/>
      <c r="FW1577" s="9"/>
      <c r="FX1577" s="9"/>
      <c r="FY1577" s="9"/>
      <c r="FZ1577" s="9"/>
      <c r="GA1577" s="9"/>
      <c r="GB1577" s="9"/>
      <c r="GC1577" s="9"/>
      <c r="GD1577" s="9"/>
      <c r="GE1577" s="9"/>
      <c r="GF1577" s="9"/>
      <c r="GG1577" s="9"/>
      <c r="GH1577" s="9"/>
      <c r="GI1577" s="9"/>
      <c r="GJ1577" s="9"/>
      <c r="GK1577" s="9"/>
    </row>
    <row r="1578" spans="7:193" x14ac:dyDescent="0.2">
      <c r="G1578" s="8"/>
      <c r="H1578" s="8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FF1578" s="19"/>
      <c r="FG1578" s="19"/>
      <c r="FH1578" s="19"/>
      <c r="FI1578" s="19"/>
      <c r="FJ1578" s="19"/>
      <c r="FK1578" s="19"/>
      <c r="FL1578" s="19"/>
      <c r="FM1578" s="19"/>
      <c r="FN1578" s="19"/>
      <c r="FO1578" s="19"/>
      <c r="FP1578" s="19"/>
      <c r="FQ1578" s="19"/>
      <c r="FR1578" s="19"/>
      <c r="FS1578" s="19"/>
      <c r="FT1578" s="19"/>
      <c r="FU1578" s="19"/>
      <c r="FV1578" s="19"/>
      <c r="FW1578" s="19"/>
      <c r="FX1578" s="19"/>
      <c r="FY1578" s="19"/>
      <c r="FZ1578" s="19"/>
      <c r="GA1578" s="19"/>
      <c r="GB1578" s="19"/>
      <c r="GC1578" s="19"/>
      <c r="GD1578" s="19"/>
      <c r="GE1578" s="19"/>
      <c r="GF1578" s="19"/>
      <c r="GG1578" s="19"/>
      <c r="GH1578" s="19"/>
      <c r="GI1578" s="19"/>
      <c r="GJ1578" s="19"/>
      <c r="GK1578" s="19"/>
    </row>
    <row r="1579" spans="7:193" x14ac:dyDescent="0.2">
      <c r="G1579" s="8"/>
      <c r="H1579" s="8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FF1579" s="20"/>
      <c r="FG1579" s="20"/>
      <c r="FH1579" s="20"/>
      <c r="FI1579" s="20"/>
      <c r="FJ1579" s="20"/>
      <c r="FK1579" s="20"/>
      <c r="FL1579" s="20"/>
      <c r="FM1579" s="20"/>
      <c r="FN1579" s="20"/>
      <c r="FO1579" s="20"/>
      <c r="FP1579" s="20"/>
      <c r="FQ1579" s="20"/>
      <c r="FR1579" s="20"/>
      <c r="FS1579" s="20"/>
      <c r="FT1579" s="20"/>
      <c r="FU1579" s="20"/>
      <c r="FV1579" s="20"/>
      <c r="FW1579" s="20"/>
      <c r="FX1579" s="20"/>
      <c r="FY1579" s="20"/>
      <c r="FZ1579" s="20"/>
      <c r="GA1579" s="20"/>
      <c r="GB1579" s="20"/>
      <c r="GC1579" s="20"/>
      <c r="GD1579" s="20"/>
      <c r="GE1579" s="20"/>
      <c r="GF1579" s="20"/>
      <c r="GG1579" s="20"/>
      <c r="GH1579" s="20"/>
      <c r="GI1579" s="20"/>
      <c r="GJ1579" s="20"/>
      <c r="GK1579" s="20"/>
    </row>
    <row r="1580" spans="7:193" x14ac:dyDescent="0.2">
      <c r="G1580" s="8"/>
      <c r="H1580" s="8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FF1580" s="9"/>
      <c r="FG1580" s="9"/>
      <c r="FH1580" s="9"/>
      <c r="FI1580" s="9"/>
      <c r="FJ1580" s="9"/>
      <c r="FK1580" s="9"/>
      <c r="FL1580" s="9"/>
      <c r="FM1580" s="9"/>
      <c r="FN1580" s="9"/>
      <c r="FO1580" s="9"/>
      <c r="FP1580" s="9"/>
      <c r="FQ1580" s="9"/>
      <c r="FR1580" s="9"/>
      <c r="FS1580" s="9"/>
      <c r="FT1580" s="9"/>
      <c r="FU1580" s="9"/>
      <c r="FV1580" s="9"/>
      <c r="FW1580" s="9"/>
      <c r="FX1580" s="9"/>
      <c r="FY1580" s="9"/>
      <c r="FZ1580" s="9"/>
      <c r="GA1580" s="9"/>
      <c r="GB1580" s="9"/>
      <c r="GC1580" s="9"/>
      <c r="GD1580" s="9"/>
      <c r="GE1580" s="9"/>
      <c r="GF1580" s="9"/>
      <c r="GG1580" s="9"/>
      <c r="GH1580" s="9"/>
      <c r="GI1580" s="9"/>
      <c r="GJ1580" s="9"/>
      <c r="GK1580" s="9"/>
    </row>
    <row r="1581" spans="7:193" x14ac:dyDescent="0.2">
      <c r="G1581" s="8"/>
      <c r="H1581" s="8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FF1581" s="9"/>
      <c r="FG1581" s="9"/>
      <c r="FH1581" s="9"/>
      <c r="FI1581" s="9"/>
      <c r="FJ1581" s="9"/>
      <c r="FK1581" s="9"/>
      <c r="FL1581" s="9"/>
      <c r="FM1581" s="9"/>
      <c r="FN1581" s="9"/>
      <c r="FO1581" s="9"/>
      <c r="FP1581" s="9"/>
      <c r="FQ1581" s="9"/>
      <c r="FR1581" s="9"/>
      <c r="FS1581" s="9"/>
      <c r="FT1581" s="9"/>
      <c r="FU1581" s="9"/>
      <c r="FV1581" s="9"/>
      <c r="FW1581" s="9"/>
      <c r="FX1581" s="9"/>
      <c r="FY1581" s="9"/>
      <c r="FZ1581" s="9"/>
      <c r="GA1581" s="9"/>
      <c r="GB1581" s="9"/>
      <c r="GC1581" s="9"/>
      <c r="GD1581" s="9"/>
      <c r="GE1581" s="9"/>
      <c r="GF1581" s="9"/>
      <c r="GG1581" s="9"/>
      <c r="GH1581" s="9"/>
      <c r="GI1581" s="9"/>
      <c r="GJ1581" s="9"/>
      <c r="GK1581" s="9"/>
    </row>
    <row r="1582" spans="7:193" x14ac:dyDescent="0.2">
      <c r="G1582" s="8"/>
      <c r="H1582" s="8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FF1582" s="19"/>
      <c r="FG1582" s="19"/>
      <c r="FH1582" s="19"/>
      <c r="FI1582" s="19"/>
      <c r="FJ1582" s="19"/>
      <c r="FK1582" s="19"/>
      <c r="FL1582" s="19"/>
      <c r="FM1582" s="19"/>
      <c r="FN1582" s="19"/>
      <c r="FO1582" s="19"/>
      <c r="FP1582" s="19"/>
      <c r="FQ1582" s="19"/>
      <c r="FR1582" s="19"/>
      <c r="FS1582" s="19"/>
      <c r="FT1582" s="19"/>
      <c r="FU1582" s="19"/>
      <c r="FV1582" s="19"/>
      <c r="FW1582" s="19"/>
      <c r="FX1582" s="19"/>
      <c r="FY1582" s="19"/>
      <c r="FZ1582" s="19"/>
      <c r="GA1582" s="19"/>
      <c r="GB1582" s="19"/>
      <c r="GC1582" s="19"/>
      <c r="GD1582" s="19"/>
      <c r="GE1582" s="19"/>
      <c r="GF1582" s="19"/>
      <c r="GG1582" s="19"/>
      <c r="GH1582" s="19"/>
      <c r="GI1582" s="19"/>
      <c r="GJ1582" s="19"/>
      <c r="GK1582" s="19"/>
    </row>
    <row r="1583" spans="7:193" x14ac:dyDescent="0.2">
      <c r="G1583" s="8"/>
      <c r="H1583" s="8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FF1583" s="20"/>
      <c r="FG1583" s="20"/>
      <c r="FH1583" s="20"/>
      <c r="FI1583" s="20"/>
      <c r="FJ1583" s="20"/>
      <c r="FK1583" s="20"/>
      <c r="FL1583" s="20"/>
      <c r="FM1583" s="20"/>
      <c r="FN1583" s="20"/>
      <c r="FO1583" s="20"/>
      <c r="FP1583" s="20"/>
      <c r="FQ1583" s="20"/>
      <c r="FR1583" s="20"/>
      <c r="FS1583" s="20"/>
      <c r="FT1583" s="20"/>
      <c r="FU1583" s="20"/>
      <c r="FV1583" s="20"/>
      <c r="FW1583" s="20"/>
      <c r="FX1583" s="20"/>
      <c r="FY1583" s="20"/>
      <c r="FZ1583" s="20"/>
      <c r="GA1583" s="20"/>
      <c r="GB1583" s="20"/>
      <c r="GC1583" s="20"/>
      <c r="GD1583" s="20"/>
      <c r="GE1583" s="20"/>
      <c r="GF1583" s="20"/>
      <c r="GG1583" s="20"/>
      <c r="GH1583" s="20"/>
      <c r="GI1583" s="20"/>
      <c r="GJ1583" s="20"/>
      <c r="GK1583" s="20"/>
    </row>
    <row r="1584" spans="7:193" x14ac:dyDescent="0.2">
      <c r="G1584" s="8"/>
      <c r="H1584" s="8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FF1584" s="9"/>
      <c r="FG1584" s="9"/>
      <c r="FH1584" s="9"/>
      <c r="FI1584" s="9"/>
      <c r="FJ1584" s="9"/>
      <c r="FK1584" s="9"/>
      <c r="FL1584" s="9"/>
      <c r="FM1584" s="9"/>
      <c r="FN1584" s="9"/>
      <c r="FO1584" s="9"/>
      <c r="FP1584" s="9"/>
      <c r="FQ1584" s="9"/>
      <c r="FR1584" s="9"/>
      <c r="FS1584" s="9"/>
      <c r="FT1584" s="9"/>
      <c r="FU1584" s="9"/>
      <c r="FV1584" s="9"/>
      <c r="FW1584" s="9"/>
      <c r="FX1584" s="9"/>
      <c r="FY1584" s="9"/>
      <c r="FZ1584" s="9"/>
      <c r="GA1584" s="9"/>
      <c r="GB1584" s="9"/>
      <c r="GC1584" s="9"/>
      <c r="GD1584" s="9"/>
      <c r="GE1584" s="9"/>
      <c r="GF1584" s="9"/>
      <c r="GG1584" s="9"/>
      <c r="GH1584" s="9"/>
      <c r="GI1584" s="9"/>
      <c r="GJ1584" s="9"/>
      <c r="GK1584" s="9"/>
    </row>
    <row r="1585" spans="7:193" x14ac:dyDescent="0.2">
      <c r="G1585" s="8"/>
      <c r="H1585" s="8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FF1585" s="9"/>
      <c r="FG1585" s="9"/>
      <c r="FH1585" s="9"/>
      <c r="FI1585" s="9"/>
      <c r="FJ1585" s="9"/>
      <c r="FK1585" s="9"/>
      <c r="FL1585" s="9"/>
      <c r="FM1585" s="9"/>
      <c r="FN1585" s="9"/>
      <c r="FO1585" s="9"/>
      <c r="FP1585" s="9"/>
      <c r="FQ1585" s="9"/>
      <c r="FR1585" s="9"/>
      <c r="FS1585" s="9"/>
      <c r="FT1585" s="9"/>
      <c r="FU1585" s="9"/>
      <c r="FV1585" s="9"/>
      <c r="FW1585" s="9"/>
      <c r="FX1585" s="9"/>
      <c r="FY1585" s="9"/>
      <c r="FZ1585" s="9"/>
      <c r="GA1585" s="9"/>
      <c r="GB1585" s="9"/>
      <c r="GC1585" s="9"/>
      <c r="GD1585" s="9"/>
      <c r="GE1585" s="9"/>
      <c r="GF1585" s="9"/>
      <c r="GG1585" s="9"/>
      <c r="GH1585" s="9"/>
      <c r="GI1585" s="9"/>
      <c r="GJ1585" s="9"/>
      <c r="GK1585" s="9"/>
    </row>
    <row r="1586" spans="7:193" x14ac:dyDescent="0.2">
      <c r="G1586" s="8"/>
      <c r="H1586" s="8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FF1586" s="19"/>
      <c r="FG1586" s="19"/>
      <c r="FH1586" s="19"/>
      <c r="FI1586" s="19"/>
      <c r="FJ1586" s="19"/>
      <c r="FK1586" s="19"/>
      <c r="FL1586" s="19"/>
      <c r="FM1586" s="19"/>
      <c r="FN1586" s="19"/>
      <c r="FO1586" s="19"/>
      <c r="FP1586" s="19"/>
      <c r="FQ1586" s="19"/>
      <c r="FR1586" s="19"/>
      <c r="FS1586" s="19"/>
      <c r="FT1586" s="19"/>
      <c r="FU1586" s="19"/>
      <c r="FV1586" s="19"/>
      <c r="FW1586" s="19"/>
      <c r="FX1586" s="19"/>
      <c r="FY1586" s="19"/>
      <c r="FZ1586" s="19"/>
      <c r="GA1586" s="19"/>
      <c r="GB1586" s="19"/>
      <c r="GC1586" s="19"/>
      <c r="GD1586" s="19"/>
      <c r="GE1586" s="19"/>
      <c r="GF1586" s="19"/>
      <c r="GG1586" s="19"/>
      <c r="GH1586" s="19"/>
      <c r="GI1586" s="19"/>
      <c r="GJ1586" s="19"/>
      <c r="GK1586" s="19"/>
    </row>
    <row r="1587" spans="7:193" x14ac:dyDescent="0.2">
      <c r="G1587" s="8"/>
      <c r="H1587" s="8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FF1587" s="20"/>
      <c r="FG1587" s="20"/>
      <c r="FH1587" s="20"/>
      <c r="FI1587" s="20"/>
      <c r="FJ1587" s="20"/>
      <c r="FK1587" s="20"/>
      <c r="FL1587" s="20"/>
      <c r="FM1587" s="20"/>
      <c r="FN1587" s="20"/>
      <c r="FO1587" s="20"/>
      <c r="FP1587" s="20"/>
      <c r="FQ1587" s="20"/>
      <c r="FR1587" s="20"/>
      <c r="FS1587" s="20"/>
      <c r="FT1587" s="20"/>
      <c r="FU1587" s="20"/>
      <c r="FV1587" s="20"/>
      <c r="FW1587" s="20"/>
      <c r="FX1587" s="20"/>
      <c r="FY1587" s="20"/>
      <c r="FZ1587" s="20"/>
      <c r="GA1587" s="20"/>
      <c r="GB1587" s="20"/>
      <c r="GC1587" s="20"/>
      <c r="GD1587" s="20"/>
      <c r="GE1587" s="20"/>
      <c r="GF1587" s="20"/>
      <c r="GG1587" s="20"/>
      <c r="GH1587" s="20"/>
      <c r="GI1587" s="20"/>
      <c r="GJ1587" s="20"/>
      <c r="GK1587" s="20"/>
    </row>
    <row r="1588" spans="7:193" x14ac:dyDescent="0.2">
      <c r="G1588" s="8"/>
      <c r="H1588" s="8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FF1588" s="9"/>
      <c r="FG1588" s="9"/>
      <c r="FH1588" s="9"/>
      <c r="FI1588" s="9"/>
      <c r="FJ1588" s="9"/>
      <c r="FK1588" s="9"/>
      <c r="FL1588" s="9"/>
      <c r="FM1588" s="9"/>
      <c r="FN1588" s="9"/>
      <c r="FO1588" s="9"/>
      <c r="FP1588" s="9"/>
      <c r="FQ1588" s="9"/>
      <c r="FR1588" s="9"/>
      <c r="FS1588" s="9"/>
      <c r="FT1588" s="9"/>
      <c r="FU1588" s="9"/>
      <c r="FV1588" s="9"/>
      <c r="FW1588" s="9"/>
      <c r="FX1588" s="9"/>
      <c r="FY1588" s="9"/>
      <c r="FZ1588" s="9"/>
      <c r="GA1588" s="9"/>
      <c r="GB1588" s="9"/>
      <c r="GC1588" s="9"/>
      <c r="GD1588" s="9"/>
      <c r="GE1588" s="9"/>
      <c r="GF1588" s="9"/>
      <c r="GG1588" s="9"/>
      <c r="GH1588" s="9"/>
      <c r="GI1588" s="9"/>
      <c r="GJ1588" s="9"/>
      <c r="GK1588" s="9"/>
    </row>
    <row r="1589" spans="7:193" x14ac:dyDescent="0.2">
      <c r="G1589" s="8"/>
      <c r="H1589" s="8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FF1589" s="9"/>
      <c r="FG1589" s="9"/>
      <c r="FH1589" s="9"/>
      <c r="FI1589" s="9"/>
      <c r="FJ1589" s="9"/>
      <c r="FK1589" s="9"/>
      <c r="FL1589" s="9"/>
      <c r="FM1589" s="9"/>
      <c r="FN1589" s="9"/>
      <c r="FO1589" s="9"/>
      <c r="FP1589" s="9"/>
      <c r="FQ1589" s="9"/>
      <c r="FR1589" s="9"/>
      <c r="FS1589" s="9"/>
      <c r="FT1589" s="9"/>
      <c r="FU1589" s="9"/>
      <c r="FV1589" s="9"/>
      <c r="FW1589" s="9"/>
      <c r="FX1589" s="9"/>
      <c r="FY1589" s="9"/>
      <c r="FZ1589" s="9"/>
      <c r="GA1589" s="9"/>
      <c r="GB1589" s="9"/>
      <c r="GC1589" s="9"/>
      <c r="GD1589" s="9"/>
      <c r="GE1589" s="9"/>
      <c r="GF1589" s="9"/>
      <c r="GG1589" s="9"/>
      <c r="GH1589" s="9"/>
      <c r="GI1589" s="9"/>
      <c r="GJ1589" s="9"/>
      <c r="GK1589" s="9"/>
    </row>
    <row r="1590" spans="7:193" x14ac:dyDescent="0.2">
      <c r="G1590" s="8"/>
      <c r="H1590" s="8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FF1590" s="19"/>
      <c r="FG1590" s="19"/>
      <c r="FH1590" s="19"/>
      <c r="FI1590" s="19"/>
      <c r="FJ1590" s="19"/>
      <c r="FK1590" s="19"/>
      <c r="FL1590" s="19"/>
      <c r="FM1590" s="19"/>
      <c r="FN1590" s="19"/>
      <c r="FO1590" s="19"/>
      <c r="FP1590" s="19"/>
      <c r="FQ1590" s="19"/>
      <c r="FR1590" s="19"/>
      <c r="FS1590" s="19"/>
      <c r="FT1590" s="19"/>
      <c r="FU1590" s="19"/>
      <c r="FV1590" s="19"/>
      <c r="FW1590" s="19"/>
      <c r="FX1590" s="19"/>
      <c r="FY1590" s="19"/>
      <c r="FZ1590" s="19"/>
      <c r="GA1590" s="19"/>
      <c r="GB1590" s="19"/>
      <c r="GC1590" s="19"/>
      <c r="GD1590" s="19"/>
      <c r="GE1590" s="19"/>
      <c r="GF1590" s="19"/>
      <c r="GG1590" s="19"/>
      <c r="GH1590" s="19"/>
      <c r="GI1590" s="19"/>
      <c r="GJ1590" s="19"/>
      <c r="GK1590" s="19"/>
    </row>
    <row r="1591" spans="7:193" x14ac:dyDescent="0.2">
      <c r="G1591" s="8"/>
      <c r="H1591" s="8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FF1591" s="20"/>
      <c r="FG1591" s="20"/>
      <c r="FH1591" s="20"/>
      <c r="FI1591" s="20"/>
      <c r="FJ1591" s="20"/>
      <c r="FK1591" s="20"/>
      <c r="FL1591" s="20"/>
      <c r="FM1591" s="20"/>
      <c r="FN1591" s="20"/>
      <c r="FO1591" s="20"/>
      <c r="FP1591" s="20"/>
      <c r="FQ1591" s="20"/>
      <c r="FR1591" s="20"/>
      <c r="FS1591" s="20"/>
      <c r="FT1591" s="20"/>
      <c r="FU1591" s="20"/>
      <c r="FV1591" s="20"/>
      <c r="FW1591" s="20"/>
      <c r="FX1591" s="20"/>
      <c r="FY1591" s="20"/>
      <c r="FZ1591" s="20"/>
      <c r="GA1591" s="20"/>
      <c r="GB1591" s="20"/>
      <c r="GC1591" s="20"/>
      <c r="GD1591" s="20"/>
      <c r="GE1591" s="20"/>
      <c r="GF1591" s="20"/>
      <c r="GG1591" s="20"/>
      <c r="GH1591" s="20"/>
      <c r="GI1591" s="20"/>
      <c r="GJ1591" s="20"/>
      <c r="GK1591" s="20"/>
    </row>
    <row r="1592" spans="7:193" x14ac:dyDescent="0.2">
      <c r="G1592" s="8"/>
      <c r="H1592" s="8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FF1592" s="9"/>
      <c r="FG1592" s="9"/>
      <c r="FH1592" s="9"/>
      <c r="FI1592" s="9"/>
      <c r="FJ1592" s="9"/>
      <c r="FK1592" s="9"/>
      <c r="FL1592" s="9"/>
      <c r="FM1592" s="9"/>
      <c r="FN1592" s="9"/>
      <c r="FO1592" s="9"/>
      <c r="FP1592" s="9"/>
      <c r="FQ1592" s="9"/>
      <c r="FR1592" s="9"/>
      <c r="FS1592" s="9"/>
      <c r="FT1592" s="9"/>
      <c r="FU1592" s="9"/>
      <c r="FV1592" s="9"/>
      <c r="FW1592" s="9"/>
      <c r="FX1592" s="9"/>
      <c r="FY1592" s="9"/>
      <c r="FZ1592" s="9"/>
      <c r="GA1592" s="9"/>
      <c r="GB1592" s="9"/>
      <c r="GC1592" s="9"/>
      <c r="GD1592" s="9"/>
      <c r="GE1592" s="9"/>
      <c r="GF1592" s="9"/>
      <c r="GG1592" s="9"/>
      <c r="GH1592" s="9"/>
      <c r="GI1592" s="9"/>
      <c r="GJ1592" s="9"/>
      <c r="GK1592" s="9"/>
    </row>
    <row r="1593" spans="7:193" x14ac:dyDescent="0.2">
      <c r="G1593" s="8"/>
      <c r="H1593" s="8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FF1593" s="9"/>
      <c r="FG1593" s="9"/>
      <c r="FH1593" s="9"/>
      <c r="FI1593" s="9"/>
      <c r="FJ1593" s="9"/>
      <c r="FK1593" s="9"/>
      <c r="FL1593" s="9"/>
      <c r="FM1593" s="9"/>
      <c r="FN1593" s="9"/>
      <c r="FO1593" s="9"/>
      <c r="FP1593" s="9"/>
      <c r="FQ1593" s="9"/>
      <c r="FR1593" s="9"/>
      <c r="FS1593" s="9"/>
      <c r="FT1593" s="9"/>
      <c r="FU1593" s="9"/>
      <c r="FV1593" s="9"/>
      <c r="FW1593" s="9"/>
      <c r="FX1593" s="9"/>
      <c r="FY1593" s="9"/>
      <c r="FZ1593" s="9"/>
      <c r="GA1593" s="9"/>
      <c r="GB1593" s="9"/>
      <c r="GC1593" s="9"/>
      <c r="GD1593" s="9"/>
      <c r="GE1593" s="9"/>
      <c r="GF1593" s="9"/>
      <c r="GG1593" s="9"/>
      <c r="GH1593" s="9"/>
      <c r="GI1593" s="9"/>
      <c r="GJ1593" s="9"/>
      <c r="GK1593" s="9"/>
    </row>
    <row r="1594" spans="7:193" x14ac:dyDescent="0.2">
      <c r="G1594" s="8"/>
      <c r="H1594" s="8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FF1594" s="19"/>
      <c r="FG1594" s="19"/>
      <c r="FH1594" s="19"/>
      <c r="FI1594" s="19"/>
      <c r="FJ1594" s="19"/>
      <c r="FK1594" s="19"/>
      <c r="FL1594" s="19"/>
      <c r="FM1594" s="19"/>
      <c r="FN1594" s="19"/>
      <c r="FO1594" s="19"/>
      <c r="FP1594" s="19"/>
      <c r="FQ1594" s="19"/>
      <c r="FR1594" s="19"/>
      <c r="FS1594" s="19"/>
      <c r="FT1594" s="19"/>
      <c r="FU1594" s="19"/>
      <c r="FV1594" s="19"/>
      <c r="FW1594" s="19"/>
      <c r="FX1594" s="19"/>
      <c r="FY1594" s="19"/>
      <c r="FZ1594" s="19"/>
      <c r="GA1594" s="19"/>
      <c r="GB1594" s="19"/>
      <c r="GC1594" s="19"/>
      <c r="GD1594" s="19"/>
      <c r="GE1594" s="19"/>
      <c r="GF1594" s="19"/>
      <c r="GG1594" s="19"/>
      <c r="GH1594" s="19"/>
      <c r="GI1594" s="19"/>
      <c r="GJ1594" s="19"/>
      <c r="GK1594" s="19"/>
    </row>
    <row r="1595" spans="7:193" x14ac:dyDescent="0.2">
      <c r="G1595" s="8"/>
      <c r="H1595" s="8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FF1595" s="20"/>
      <c r="FG1595" s="20"/>
      <c r="FH1595" s="20"/>
      <c r="FI1595" s="20"/>
      <c r="FJ1595" s="20"/>
      <c r="FK1595" s="20"/>
      <c r="FL1595" s="20"/>
      <c r="FM1595" s="20"/>
      <c r="FN1595" s="20"/>
      <c r="FO1595" s="20"/>
      <c r="FP1595" s="20"/>
      <c r="FQ1595" s="20"/>
      <c r="FR1595" s="20"/>
      <c r="FS1595" s="20"/>
      <c r="FT1595" s="20"/>
      <c r="FU1595" s="20"/>
      <c r="FV1595" s="20"/>
      <c r="FW1595" s="20"/>
      <c r="FX1595" s="20"/>
      <c r="FY1595" s="20"/>
      <c r="FZ1595" s="20"/>
      <c r="GA1595" s="20"/>
      <c r="GB1595" s="20"/>
      <c r="GC1595" s="20"/>
      <c r="GD1595" s="20"/>
      <c r="GE1595" s="20"/>
      <c r="GF1595" s="20"/>
      <c r="GG1595" s="20"/>
      <c r="GH1595" s="20"/>
      <c r="GI1595" s="20"/>
      <c r="GJ1595" s="20"/>
      <c r="GK1595" s="20"/>
    </row>
    <row r="1596" spans="7:193" x14ac:dyDescent="0.2">
      <c r="G1596" s="8"/>
      <c r="H1596" s="8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FF1596" s="9"/>
      <c r="FG1596" s="9"/>
      <c r="FH1596" s="9"/>
      <c r="FI1596" s="9"/>
      <c r="FJ1596" s="9"/>
      <c r="FK1596" s="9"/>
      <c r="FL1596" s="9"/>
      <c r="FM1596" s="9"/>
      <c r="FN1596" s="9"/>
      <c r="FO1596" s="9"/>
      <c r="FP1596" s="9"/>
      <c r="FQ1596" s="9"/>
      <c r="FR1596" s="9"/>
      <c r="FS1596" s="9"/>
      <c r="FT1596" s="9"/>
      <c r="FU1596" s="9"/>
      <c r="FV1596" s="9"/>
      <c r="FW1596" s="9"/>
      <c r="FX1596" s="9"/>
      <c r="FY1596" s="9"/>
      <c r="FZ1596" s="9"/>
      <c r="GA1596" s="9"/>
      <c r="GB1596" s="9"/>
      <c r="GC1596" s="9"/>
      <c r="GD1596" s="9"/>
      <c r="GE1596" s="9"/>
      <c r="GF1596" s="9"/>
      <c r="GG1596" s="9"/>
      <c r="GH1596" s="9"/>
      <c r="GI1596" s="9"/>
      <c r="GJ1596" s="9"/>
      <c r="GK1596" s="9"/>
    </row>
    <row r="1597" spans="7:193" x14ac:dyDescent="0.2">
      <c r="G1597" s="8"/>
      <c r="H1597" s="8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FF1597" s="9"/>
      <c r="FG1597" s="9"/>
      <c r="FH1597" s="9"/>
      <c r="FI1597" s="9"/>
      <c r="FJ1597" s="9"/>
      <c r="FK1597" s="9"/>
      <c r="FL1597" s="9"/>
      <c r="FM1597" s="9"/>
      <c r="FN1597" s="9"/>
      <c r="FO1597" s="9"/>
      <c r="FP1597" s="9"/>
      <c r="FQ1597" s="9"/>
      <c r="FR1597" s="9"/>
      <c r="FS1597" s="9"/>
      <c r="FT1597" s="9"/>
      <c r="FU1597" s="9"/>
      <c r="FV1597" s="9"/>
      <c r="FW1597" s="9"/>
      <c r="FX1597" s="9"/>
      <c r="FY1597" s="9"/>
      <c r="FZ1597" s="9"/>
      <c r="GA1597" s="9"/>
      <c r="GB1597" s="9"/>
      <c r="GC1597" s="9"/>
      <c r="GD1597" s="9"/>
      <c r="GE1597" s="9"/>
      <c r="GF1597" s="9"/>
      <c r="GG1597" s="9"/>
      <c r="GH1597" s="9"/>
      <c r="GI1597" s="9"/>
      <c r="GJ1597" s="9"/>
      <c r="GK1597" s="9"/>
    </row>
    <row r="1598" spans="7:193" x14ac:dyDescent="0.2">
      <c r="G1598" s="8"/>
      <c r="H1598" s="8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FF1598" s="19"/>
      <c r="FG1598" s="19"/>
      <c r="FH1598" s="19"/>
      <c r="FI1598" s="19"/>
      <c r="FJ1598" s="19"/>
      <c r="FK1598" s="19"/>
      <c r="FL1598" s="19"/>
      <c r="FM1598" s="19"/>
      <c r="FN1598" s="19"/>
      <c r="FO1598" s="19"/>
      <c r="FP1598" s="19"/>
      <c r="FQ1598" s="19"/>
      <c r="FR1598" s="19"/>
      <c r="FS1598" s="19"/>
      <c r="FT1598" s="19"/>
      <c r="FU1598" s="19"/>
      <c r="FV1598" s="19"/>
      <c r="FW1598" s="19"/>
      <c r="FX1598" s="19"/>
      <c r="FY1598" s="19"/>
      <c r="FZ1598" s="19"/>
      <c r="GA1598" s="19"/>
      <c r="GB1598" s="19"/>
      <c r="GC1598" s="19"/>
      <c r="GD1598" s="19"/>
      <c r="GE1598" s="19"/>
      <c r="GF1598" s="19"/>
      <c r="GG1598" s="19"/>
      <c r="GH1598" s="19"/>
      <c r="GI1598" s="19"/>
      <c r="GJ1598" s="19"/>
      <c r="GK1598" s="19"/>
    </row>
    <row r="1599" spans="7:193" x14ac:dyDescent="0.2">
      <c r="G1599" s="8"/>
      <c r="H1599" s="8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FF1599" s="20"/>
      <c r="FG1599" s="20"/>
      <c r="FH1599" s="20"/>
      <c r="FI1599" s="20"/>
      <c r="FJ1599" s="20"/>
      <c r="FK1599" s="20"/>
      <c r="FL1599" s="20"/>
      <c r="FM1599" s="20"/>
      <c r="FN1599" s="20"/>
      <c r="FO1599" s="20"/>
      <c r="FP1599" s="20"/>
      <c r="FQ1599" s="20"/>
      <c r="FR1599" s="20"/>
      <c r="FS1599" s="20"/>
      <c r="FT1599" s="20"/>
      <c r="FU1599" s="20"/>
      <c r="FV1599" s="20"/>
      <c r="FW1599" s="20"/>
      <c r="FX1599" s="20"/>
      <c r="FY1599" s="20"/>
      <c r="FZ1599" s="20"/>
      <c r="GA1599" s="20"/>
      <c r="GB1599" s="20"/>
      <c r="GC1599" s="20"/>
      <c r="GD1599" s="20"/>
      <c r="GE1599" s="20"/>
      <c r="GF1599" s="20"/>
      <c r="GG1599" s="20"/>
      <c r="GH1599" s="20"/>
      <c r="GI1599" s="20"/>
      <c r="GJ1599" s="20"/>
      <c r="GK1599" s="20"/>
    </row>
    <row r="1600" spans="7:193" x14ac:dyDescent="0.2">
      <c r="G1600" s="8"/>
      <c r="H1600" s="8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FF1600" s="9"/>
      <c r="FG1600" s="9"/>
      <c r="FH1600" s="9"/>
      <c r="FI1600" s="9"/>
      <c r="FJ1600" s="9"/>
      <c r="FK1600" s="9"/>
      <c r="FL1600" s="9"/>
      <c r="FM1600" s="9"/>
      <c r="FN1600" s="9"/>
      <c r="FO1600" s="9"/>
      <c r="FP1600" s="9"/>
      <c r="FQ1600" s="9"/>
      <c r="FR1600" s="9"/>
      <c r="FS1600" s="9"/>
      <c r="FT1600" s="9"/>
      <c r="FU1600" s="9"/>
      <c r="FV1600" s="9"/>
      <c r="FW1600" s="9"/>
      <c r="FX1600" s="9"/>
      <c r="FY1600" s="9"/>
      <c r="FZ1600" s="9"/>
      <c r="GA1600" s="9"/>
      <c r="GB1600" s="9"/>
      <c r="GC1600" s="9"/>
      <c r="GD1600" s="9"/>
      <c r="GE1600" s="9"/>
      <c r="GF1600" s="9"/>
      <c r="GG1600" s="9"/>
      <c r="GH1600" s="9"/>
      <c r="GI1600" s="9"/>
      <c r="GJ1600" s="9"/>
      <c r="GK1600" s="9"/>
    </row>
    <row r="1601" spans="7:193" x14ac:dyDescent="0.2">
      <c r="G1601" s="8"/>
      <c r="H1601" s="8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FF1601" s="9"/>
      <c r="FG1601" s="9"/>
      <c r="FH1601" s="9"/>
      <c r="FI1601" s="9"/>
      <c r="FJ1601" s="9"/>
      <c r="FK1601" s="9"/>
      <c r="FL1601" s="9"/>
      <c r="FM1601" s="9"/>
      <c r="FN1601" s="9"/>
      <c r="FO1601" s="9"/>
      <c r="FP1601" s="9"/>
      <c r="FQ1601" s="9"/>
      <c r="FR1601" s="9"/>
      <c r="FS1601" s="9"/>
      <c r="FT1601" s="9"/>
      <c r="FU1601" s="9"/>
      <c r="FV1601" s="9"/>
      <c r="FW1601" s="9"/>
      <c r="FX1601" s="9"/>
      <c r="FY1601" s="9"/>
      <c r="FZ1601" s="9"/>
      <c r="GA1601" s="9"/>
      <c r="GB1601" s="9"/>
      <c r="GC1601" s="9"/>
      <c r="GD1601" s="9"/>
      <c r="GE1601" s="9"/>
      <c r="GF1601" s="9"/>
      <c r="GG1601" s="9"/>
      <c r="GH1601" s="9"/>
      <c r="GI1601" s="9"/>
      <c r="GJ1601" s="9"/>
      <c r="GK1601" s="9"/>
    </row>
    <row r="1602" spans="7:193" x14ac:dyDescent="0.2">
      <c r="G1602" s="8"/>
      <c r="H1602" s="8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FF1602" s="19"/>
      <c r="FG1602" s="19"/>
      <c r="FH1602" s="19"/>
      <c r="FI1602" s="19"/>
      <c r="FJ1602" s="19"/>
      <c r="FK1602" s="19"/>
      <c r="FL1602" s="19"/>
      <c r="FM1602" s="19"/>
      <c r="FN1602" s="19"/>
      <c r="FO1602" s="19"/>
      <c r="FP1602" s="19"/>
      <c r="FQ1602" s="19"/>
      <c r="FR1602" s="19"/>
      <c r="FS1602" s="19"/>
      <c r="FT1602" s="19"/>
      <c r="FU1602" s="19"/>
      <c r="FV1602" s="19"/>
      <c r="FW1602" s="19"/>
      <c r="FX1602" s="19"/>
      <c r="FY1602" s="19"/>
      <c r="FZ1602" s="19"/>
      <c r="GA1602" s="19"/>
      <c r="GB1602" s="19"/>
      <c r="GC1602" s="19"/>
      <c r="GD1602" s="19"/>
      <c r="GE1602" s="19"/>
      <c r="GF1602" s="19"/>
      <c r="GG1602" s="19"/>
      <c r="GH1602" s="19"/>
      <c r="GI1602" s="19"/>
      <c r="GJ1602" s="19"/>
      <c r="GK1602" s="19"/>
    </row>
    <row r="1603" spans="7:193" x14ac:dyDescent="0.2">
      <c r="G1603" s="8"/>
      <c r="H1603" s="8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FF1603" s="20"/>
      <c r="FG1603" s="20"/>
      <c r="FH1603" s="20"/>
      <c r="FI1603" s="20"/>
      <c r="FJ1603" s="20"/>
      <c r="FK1603" s="20"/>
      <c r="FL1603" s="20"/>
      <c r="FM1603" s="20"/>
      <c r="FN1603" s="20"/>
      <c r="FO1603" s="20"/>
      <c r="FP1603" s="20"/>
      <c r="FQ1603" s="20"/>
      <c r="FR1603" s="20"/>
      <c r="FS1603" s="20"/>
      <c r="FT1603" s="20"/>
      <c r="FU1603" s="20"/>
      <c r="FV1603" s="20"/>
      <c r="FW1603" s="20"/>
      <c r="FX1603" s="20"/>
      <c r="FY1603" s="20"/>
      <c r="FZ1603" s="20"/>
      <c r="GA1603" s="20"/>
      <c r="GB1603" s="20"/>
      <c r="GC1603" s="20"/>
      <c r="GD1603" s="20"/>
      <c r="GE1603" s="20"/>
      <c r="GF1603" s="20"/>
      <c r="GG1603" s="20"/>
      <c r="GH1603" s="20"/>
      <c r="GI1603" s="20"/>
      <c r="GJ1603" s="20"/>
      <c r="GK1603" s="20"/>
    </row>
    <row r="1604" spans="7:193" x14ac:dyDescent="0.2">
      <c r="G1604" s="8"/>
      <c r="H1604" s="8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FF1604" s="9"/>
      <c r="FG1604" s="9"/>
      <c r="FH1604" s="9"/>
      <c r="FI1604" s="9"/>
      <c r="FJ1604" s="9"/>
      <c r="FK1604" s="9"/>
      <c r="FL1604" s="9"/>
      <c r="FM1604" s="9"/>
      <c r="FN1604" s="9"/>
      <c r="FO1604" s="9"/>
      <c r="FP1604" s="9"/>
      <c r="FQ1604" s="9"/>
      <c r="FR1604" s="9"/>
      <c r="FS1604" s="9"/>
      <c r="FT1604" s="9"/>
      <c r="FU1604" s="9"/>
      <c r="FV1604" s="9"/>
      <c r="FW1604" s="9"/>
      <c r="FX1604" s="9"/>
      <c r="FY1604" s="9"/>
      <c r="FZ1604" s="9"/>
      <c r="GA1604" s="9"/>
      <c r="GB1604" s="9"/>
      <c r="GC1604" s="9"/>
      <c r="GD1604" s="9"/>
      <c r="GE1604" s="9"/>
      <c r="GF1604" s="9"/>
      <c r="GG1604" s="9"/>
      <c r="GH1604" s="9"/>
      <c r="GI1604" s="9"/>
      <c r="GJ1604" s="9"/>
      <c r="GK1604" s="9"/>
    </row>
    <row r="1605" spans="7:193" x14ac:dyDescent="0.2">
      <c r="G1605" s="8"/>
      <c r="H1605" s="8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FF1605" s="9"/>
      <c r="FG1605" s="9"/>
      <c r="FH1605" s="9"/>
      <c r="FI1605" s="9"/>
      <c r="FJ1605" s="9"/>
      <c r="FK1605" s="9"/>
      <c r="FL1605" s="9"/>
      <c r="FM1605" s="9"/>
      <c r="FN1605" s="9"/>
      <c r="FO1605" s="9"/>
      <c r="FP1605" s="9"/>
      <c r="FQ1605" s="9"/>
      <c r="FR1605" s="9"/>
      <c r="FS1605" s="9"/>
      <c r="FT1605" s="9"/>
      <c r="FU1605" s="9"/>
      <c r="FV1605" s="9"/>
      <c r="FW1605" s="9"/>
      <c r="FX1605" s="9"/>
      <c r="FY1605" s="9"/>
      <c r="FZ1605" s="9"/>
      <c r="GA1605" s="9"/>
      <c r="GB1605" s="9"/>
      <c r="GC1605" s="9"/>
      <c r="GD1605" s="9"/>
      <c r="GE1605" s="9"/>
      <c r="GF1605" s="9"/>
      <c r="GG1605" s="9"/>
      <c r="GH1605" s="9"/>
      <c r="GI1605" s="9"/>
      <c r="GJ1605" s="9"/>
      <c r="GK1605" s="9"/>
    </row>
    <row r="1606" spans="7:193" x14ac:dyDescent="0.2">
      <c r="G1606" s="8"/>
      <c r="H1606" s="8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FF1606" s="19"/>
      <c r="FG1606" s="19"/>
      <c r="FH1606" s="19"/>
      <c r="FI1606" s="19"/>
      <c r="FJ1606" s="19"/>
      <c r="FK1606" s="19"/>
      <c r="FL1606" s="19"/>
      <c r="FM1606" s="19"/>
      <c r="FN1606" s="19"/>
      <c r="FO1606" s="19"/>
      <c r="FP1606" s="19"/>
      <c r="FQ1606" s="19"/>
      <c r="FR1606" s="19"/>
      <c r="FS1606" s="19"/>
      <c r="FT1606" s="19"/>
      <c r="FU1606" s="19"/>
      <c r="FV1606" s="19"/>
      <c r="FW1606" s="19"/>
      <c r="FX1606" s="19"/>
      <c r="FY1606" s="19"/>
      <c r="FZ1606" s="19"/>
      <c r="GA1606" s="19"/>
      <c r="GB1606" s="19"/>
      <c r="GC1606" s="19"/>
      <c r="GD1606" s="19"/>
      <c r="GE1606" s="19"/>
      <c r="GF1606" s="19"/>
      <c r="GG1606" s="19"/>
      <c r="GH1606" s="19"/>
      <c r="GI1606" s="19"/>
      <c r="GJ1606" s="19"/>
      <c r="GK1606" s="19"/>
    </row>
    <row r="1607" spans="7:193" x14ac:dyDescent="0.2">
      <c r="G1607" s="8"/>
      <c r="H1607" s="8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FF1607" s="20"/>
      <c r="FG1607" s="20"/>
      <c r="FH1607" s="20"/>
      <c r="FI1607" s="20"/>
      <c r="FJ1607" s="20"/>
      <c r="FK1607" s="20"/>
      <c r="FL1607" s="20"/>
      <c r="FM1607" s="20"/>
      <c r="FN1607" s="20"/>
      <c r="FO1607" s="20"/>
      <c r="FP1607" s="20"/>
      <c r="FQ1607" s="20"/>
      <c r="FR1607" s="20"/>
      <c r="FS1607" s="20"/>
      <c r="FT1607" s="20"/>
      <c r="FU1607" s="20"/>
      <c r="FV1607" s="20"/>
      <c r="FW1607" s="20"/>
      <c r="FX1607" s="20"/>
      <c r="FY1607" s="20"/>
      <c r="FZ1607" s="20"/>
      <c r="GA1607" s="20"/>
      <c r="GB1607" s="20"/>
      <c r="GC1607" s="20"/>
      <c r="GD1607" s="20"/>
      <c r="GE1607" s="20"/>
      <c r="GF1607" s="20"/>
      <c r="GG1607" s="20"/>
      <c r="GH1607" s="20"/>
      <c r="GI1607" s="20"/>
      <c r="GJ1607" s="20"/>
      <c r="GK1607" s="20"/>
    </row>
    <row r="1608" spans="7:193" x14ac:dyDescent="0.2">
      <c r="G1608" s="8"/>
      <c r="H1608" s="8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FF1608" s="9"/>
      <c r="FG1608" s="9"/>
      <c r="FH1608" s="9"/>
      <c r="FI1608" s="9"/>
      <c r="FJ1608" s="9"/>
      <c r="FK1608" s="9"/>
      <c r="FL1608" s="9"/>
      <c r="FM1608" s="9"/>
      <c r="FN1608" s="9"/>
      <c r="FO1608" s="9"/>
      <c r="FP1608" s="9"/>
      <c r="FQ1608" s="9"/>
      <c r="FR1608" s="9"/>
      <c r="FS1608" s="9"/>
      <c r="FT1608" s="9"/>
      <c r="FU1608" s="9"/>
      <c r="FV1608" s="9"/>
      <c r="FW1608" s="9"/>
      <c r="FX1608" s="9"/>
      <c r="FY1608" s="9"/>
      <c r="FZ1608" s="9"/>
      <c r="GA1608" s="9"/>
      <c r="GB1608" s="9"/>
      <c r="GC1608" s="9"/>
      <c r="GD1608" s="9"/>
      <c r="GE1608" s="9"/>
      <c r="GF1608" s="9"/>
      <c r="GG1608" s="9"/>
      <c r="GH1608" s="9"/>
      <c r="GI1608" s="9"/>
      <c r="GJ1608" s="9"/>
      <c r="GK1608" s="9"/>
    </row>
    <row r="1609" spans="7:193" x14ac:dyDescent="0.2">
      <c r="G1609" s="8"/>
      <c r="H1609" s="8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FF1609" s="9"/>
      <c r="FG1609" s="9"/>
      <c r="FH1609" s="9"/>
      <c r="FI1609" s="9"/>
      <c r="FJ1609" s="9"/>
      <c r="FK1609" s="9"/>
      <c r="FL1609" s="9"/>
      <c r="FM1609" s="9"/>
      <c r="FN1609" s="9"/>
      <c r="FO1609" s="9"/>
      <c r="FP1609" s="9"/>
      <c r="FQ1609" s="9"/>
      <c r="FR1609" s="9"/>
      <c r="FS1609" s="9"/>
      <c r="FT1609" s="9"/>
      <c r="FU1609" s="9"/>
      <c r="FV1609" s="9"/>
      <c r="FW1609" s="9"/>
      <c r="FX1609" s="9"/>
      <c r="FY1609" s="9"/>
      <c r="FZ1609" s="9"/>
      <c r="GA1609" s="9"/>
      <c r="GB1609" s="9"/>
      <c r="GC1609" s="9"/>
      <c r="GD1609" s="9"/>
      <c r="GE1609" s="9"/>
      <c r="GF1609" s="9"/>
      <c r="GG1609" s="9"/>
      <c r="GH1609" s="9"/>
      <c r="GI1609" s="9"/>
      <c r="GJ1609" s="9"/>
      <c r="GK1609" s="9"/>
    </row>
    <row r="1610" spans="7:193" x14ac:dyDescent="0.2">
      <c r="G1610" s="8"/>
      <c r="H1610" s="8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FF1610" s="19"/>
      <c r="FG1610" s="19"/>
      <c r="FH1610" s="19"/>
      <c r="FI1610" s="19"/>
      <c r="FJ1610" s="19"/>
      <c r="FK1610" s="19"/>
      <c r="FL1610" s="19"/>
      <c r="FM1610" s="19"/>
      <c r="FN1610" s="19"/>
      <c r="FO1610" s="19"/>
      <c r="FP1610" s="19"/>
      <c r="FQ1610" s="19"/>
      <c r="FR1610" s="19"/>
      <c r="FS1610" s="19"/>
      <c r="FT1610" s="19"/>
      <c r="FU1610" s="19"/>
      <c r="FV1610" s="19"/>
      <c r="FW1610" s="19"/>
      <c r="FX1610" s="19"/>
      <c r="FY1610" s="19"/>
      <c r="FZ1610" s="19"/>
      <c r="GA1610" s="19"/>
      <c r="GB1610" s="19"/>
      <c r="GC1610" s="19"/>
      <c r="GD1610" s="19"/>
      <c r="GE1610" s="19"/>
      <c r="GF1610" s="19"/>
      <c r="GG1610" s="19"/>
      <c r="GH1610" s="19"/>
      <c r="GI1610" s="19"/>
      <c r="GJ1610" s="19"/>
      <c r="GK1610" s="19"/>
    </row>
    <row r="1611" spans="7:193" x14ac:dyDescent="0.2">
      <c r="G1611" s="8"/>
      <c r="H1611" s="8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FF1611" s="20"/>
      <c r="FG1611" s="20"/>
      <c r="FH1611" s="20"/>
      <c r="FI1611" s="20"/>
      <c r="FJ1611" s="20"/>
      <c r="FK1611" s="20"/>
      <c r="FL1611" s="20"/>
      <c r="FM1611" s="20"/>
      <c r="FN1611" s="20"/>
      <c r="FO1611" s="20"/>
      <c r="FP1611" s="20"/>
      <c r="FQ1611" s="20"/>
      <c r="FR1611" s="20"/>
      <c r="FS1611" s="20"/>
      <c r="FT1611" s="20"/>
      <c r="FU1611" s="20"/>
      <c r="FV1611" s="20"/>
      <c r="FW1611" s="20"/>
      <c r="FX1611" s="20"/>
      <c r="FY1611" s="20"/>
      <c r="FZ1611" s="20"/>
      <c r="GA1611" s="20"/>
      <c r="GB1611" s="20"/>
      <c r="GC1611" s="20"/>
      <c r="GD1611" s="20"/>
      <c r="GE1611" s="20"/>
      <c r="GF1611" s="20"/>
      <c r="GG1611" s="20"/>
      <c r="GH1611" s="20"/>
      <c r="GI1611" s="20"/>
      <c r="GJ1611" s="20"/>
      <c r="GK1611" s="20"/>
    </row>
    <row r="1612" spans="7:193" x14ac:dyDescent="0.2">
      <c r="G1612" s="8"/>
      <c r="H1612" s="8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FF1612" s="9"/>
      <c r="FG1612" s="9"/>
      <c r="FH1612" s="9"/>
      <c r="FI1612" s="9"/>
      <c r="FJ1612" s="9"/>
      <c r="FK1612" s="9"/>
      <c r="FL1612" s="9"/>
      <c r="FM1612" s="9"/>
      <c r="FN1612" s="9"/>
      <c r="FO1612" s="9"/>
      <c r="FP1612" s="9"/>
      <c r="FQ1612" s="9"/>
      <c r="FR1612" s="9"/>
      <c r="FS1612" s="9"/>
      <c r="FT1612" s="9"/>
      <c r="FU1612" s="9"/>
      <c r="FV1612" s="9"/>
      <c r="FW1612" s="9"/>
      <c r="FX1612" s="9"/>
      <c r="FY1612" s="9"/>
      <c r="FZ1612" s="9"/>
      <c r="GA1612" s="9"/>
      <c r="GB1612" s="9"/>
      <c r="GC1612" s="9"/>
      <c r="GD1612" s="9"/>
      <c r="GE1612" s="9"/>
      <c r="GF1612" s="9"/>
      <c r="GG1612" s="9"/>
      <c r="GH1612" s="9"/>
      <c r="GI1612" s="9"/>
      <c r="GJ1612" s="9"/>
      <c r="GK1612" s="9"/>
    </row>
    <row r="1613" spans="7:193" x14ac:dyDescent="0.2">
      <c r="G1613" s="8"/>
      <c r="H1613" s="8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FF1613" s="9"/>
      <c r="FG1613" s="9"/>
      <c r="FH1613" s="9"/>
      <c r="FI1613" s="9"/>
      <c r="FJ1613" s="9"/>
      <c r="FK1613" s="9"/>
      <c r="FL1613" s="9"/>
      <c r="FM1613" s="9"/>
      <c r="FN1613" s="9"/>
      <c r="FO1613" s="9"/>
      <c r="FP1613" s="9"/>
      <c r="FQ1613" s="9"/>
      <c r="FR1613" s="9"/>
      <c r="FS1613" s="9"/>
      <c r="FT1613" s="9"/>
      <c r="FU1613" s="9"/>
      <c r="FV1613" s="9"/>
      <c r="FW1613" s="9"/>
      <c r="FX1613" s="9"/>
      <c r="FY1613" s="9"/>
      <c r="FZ1613" s="9"/>
      <c r="GA1613" s="9"/>
      <c r="GB1613" s="9"/>
      <c r="GC1613" s="9"/>
      <c r="GD1613" s="9"/>
      <c r="GE1613" s="9"/>
      <c r="GF1613" s="9"/>
      <c r="GG1613" s="9"/>
      <c r="GH1613" s="9"/>
      <c r="GI1613" s="9"/>
      <c r="GJ1613" s="9"/>
      <c r="GK1613" s="9"/>
    </row>
    <row r="1614" spans="7:193" x14ac:dyDescent="0.2">
      <c r="G1614" s="8"/>
      <c r="H1614" s="8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FF1614" s="19"/>
      <c r="FG1614" s="19"/>
      <c r="FH1614" s="19"/>
      <c r="FI1614" s="19"/>
      <c r="FJ1614" s="19"/>
      <c r="FK1614" s="19"/>
      <c r="FL1614" s="19"/>
      <c r="FM1614" s="19"/>
      <c r="FN1614" s="19"/>
      <c r="FO1614" s="19"/>
      <c r="FP1614" s="19"/>
      <c r="FQ1614" s="19"/>
      <c r="FR1614" s="19"/>
      <c r="FS1614" s="19"/>
      <c r="FT1614" s="19"/>
      <c r="FU1614" s="19"/>
      <c r="FV1614" s="19"/>
      <c r="FW1614" s="19"/>
      <c r="FX1614" s="19"/>
      <c r="FY1614" s="19"/>
      <c r="FZ1614" s="19"/>
      <c r="GA1614" s="19"/>
      <c r="GB1614" s="19"/>
      <c r="GC1614" s="19"/>
      <c r="GD1614" s="19"/>
      <c r="GE1614" s="19"/>
      <c r="GF1614" s="19"/>
      <c r="GG1614" s="19"/>
      <c r="GH1614" s="19"/>
      <c r="GI1614" s="19"/>
      <c r="GJ1614" s="19"/>
      <c r="GK1614" s="19"/>
    </row>
    <row r="1615" spans="7:193" x14ac:dyDescent="0.2">
      <c r="G1615" s="8"/>
      <c r="H1615" s="8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FF1615" s="20"/>
      <c r="FG1615" s="20"/>
      <c r="FH1615" s="20"/>
      <c r="FI1615" s="20"/>
      <c r="FJ1615" s="20"/>
      <c r="FK1615" s="20"/>
      <c r="FL1615" s="20"/>
      <c r="FM1615" s="20"/>
      <c r="FN1615" s="20"/>
      <c r="FO1615" s="20"/>
      <c r="FP1615" s="20"/>
      <c r="FQ1615" s="20"/>
      <c r="FR1615" s="20"/>
      <c r="FS1615" s="20"/>
      <c r="FT1615" s="20"/>
      <c r="FU1615" s="20"/>
      <c r="FV1615" s="20"/>
      <c r="FW1615" s="20"/>
      <c r="FX1615" s="20"/>
      <c r="FY1615" s="20"/>
      <c r="FZ1615" s="20"/>
      <c r="GA1615" s="20"/>
      <c r="GB1615" s="20"/>
      <c r="GC1615" s="20"/>
      <c r="GD1615" s="20"/>
      <c r="GE1615" s="20"/>
      <c r="GF1615" s="20"/>
      <c r="GG1615" s="20"/>
      <c r="GH1615" s="20"/>
      <c r="GI1615" s="20"/>
      <c r="GJ1615" s="20"/>
      <c r="GK1615" s="20"/>
    </row>
    <row r="1616" spans="7:193" x14ac:dyDescent="0.2">
      <c r="G1616" s="8"/>
      <c r="H1616" s="8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FF1616" s="9"/>
      <c r="FG1616" s="9"/>
      <c r="FH1616" s="9"/>
      <c r="FI1616" s="9"/>
      <c r="FJ1616" s="9"/>
      <c r="FK1616" s="9"/>
      <c r="FL1616" s="9"/>
      <c r="FM1616" s="9"/>
      <c r="FN1616" s="9"/>
      <c r="FO1616" s="9"/>
      <c r="FP1616" s="9"/>
      <c r="FQ1616" s="9"/>
      <c r="FR1616" s="9"/>
      <c r="FS1616" s="9"/>
      <c r="FT1616" s="9"/>
      <c r="FU1616" s="9"/>
      <c r="FV1616" s="9"/>
      <c r="FW1616" s="9"/>
      <c r="FX1616" s="9"/>
      <c r="FY1616" s="9"/>
      <c r="FZ1616" s="9"/>
      <c r="GA1616" s="9"/>
      <c r="GB1616" s="9"/>
      <c r="GC1616" s="9"/>
      <c r="GD1616" s="9"/>
      <c r="GE1616" s="9"/>
      <c r="GF1616" s="9"/>
      <c r="GG1616" s="9"/>
      <c r="GH1616" s="9"/>
      <c r="GI1616" s="9"/>
      <c r="GJ1616" s="9"/>
      <c r="GK1616" s="9"/>
    </row>
    <row r="1617" spans="7:193" x14ac:dyDescent="0.2">
      <c r="G1617" s="8"/>
      <c r="H1617" s="8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FF1617" s="9"/>
      <c r="FG1617" s="9"/>
      <c r="FH1617" s="9"/>
      <c r="FI1617" s="9"/>
      <c r="FJ1617" s="9"/>
      <c r="FK1617" s="9"/>
      <c r="FL1617" s="9"/>
      <c r="FM1617" s="9"/>
      <c r="FN1617" s="9"/>
      <c r="FO1617" s="9"/>
      <c r="FP1617" s="9"/>
      <c r="FQ1617" s="9"/>
      <c r="FR1617" s="9"/>
      <c r="FS1617" s="9"/>
      <c r="FT1617" s="9"/>
      <c r="FU1617" s="9"/>
      <c r="FV1617" s="9"/>
      <c r="FW1617" s="9"/>
      <c r="FX1617" s="9"/>
      <c r="FY1617" s="9"/>
      <c r="FZ1617" s="9"/>
      <c r="GA1617" s="9"/>
      <c r="GB1617" s="9"/>
      <c r="GC1617" s="9"/>
      <c r="GD1617" s="9"/>
      <c r="GE1617" s="9"/>
      <c r="GF1617" s="9"/>
      <c r="GG1617" s="9"/>
      <c r="GH1617" s="9"/>
      <c r="GI1617" s="9"/>
      <c r="GJ1617" s="9"/>
      <c r="GK1617" s="9"/>
    </row>
    <row r="1618" spans="7:193" x14ac:dyDescent="0.2">
      <c r="G1618" s="8"/>
      <c r="H1618" s="8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FF1618" s="19"/>
      <c r="FG1618" s="19"/>
      <c r="FH1618" s="19"/>
      <c r="FI1618" s="19"/>
      <c r="FJ1618" s="19"/>
      <c r="FK1618" s="19"/>
      <c r="FL1618" s="19"/>
      <c r="FM1618" s="19"/>
      <c r="FN1618" s="19"/>
      <c r="FO1618" s="19"/>
      <c r="FP1618" s="19"/>
      <c r="FQ1618" s="19"/>
      <c r="FR1618" s="19"/>
      <c r="FS1618" s="19"/>
      <c r="FT1618" s="19"/>
      <c r="FU1618" s="19"/>
      <c r="FV1618" s="19"/>
      <c r="FW1618" s="19"/>
      <c r="FX1618" s="19"/>
      <c r="FY1618" s="19"/>
      <c r="FZ1618" s="19"/>
      <c r="GA1618" s="19"/>
      <c r="GB1618" s="19"/>
      <c r="GC1618" s="19"/>
      <c r="GD1618" s="19"/>
      <c r="GE1618" s="19"/>
      <c r="GF1618" s="19"/>
      <c r="GG1618" s="19"/>
      <c r="GH1618" s="19"/>
      <c r="GI1618" s="19"/>
      <c r="GJ1618" s="19"/>
      <c r="GK1618" s="19"/>
    </row>
    <row r="1619" spans="7:193" x14ac:dyDescent="0.2">
      <c r="G1619" s="8"/>
      <c r="H1619" s="8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FF1619" s="20"/>
      <c r="FG1619" s="20"/>
      <c r="FH1619" s="20"/>
      <c r="FI1619" s="20"/>
      <c r="FJ1619" s="20"/>
      <c r="FK1619" s="20"/>
      <c r="FL1619" s="20"/>
      <c r="FM1619" s="20"/>
      <c r="FN1619" s="20"/>
      <c r="FO1619" s="20"/>
      <c r="FP1619" s="20"/>
      <c r="FQ1619" s="20"/>
      <c r="FR1619" s="20"/>
      <c r="FS1619" s="20"/>
      <c r="FT1619" s="20"/>
      <c r="FU1619" s="20"/>
      <c r="FV1619" s="20"/>
      <c r="FW1619" s="20"/>
      <c r="FX1619" s="20"/>
      <c r="FY1619" s="20"/>
      <c r="FZ1619" s="20"/>
      <c r="GA1619" s="20"/>
      <c r="GB1619" s="20"/>
      <c r="GC1619" s="20"/>
      <c r="GD1619" s="20"/>
      <c r="GE1619" s="20"/>
      <c r="GF1619" s="20"/>
      <c r="GG1619" s="20"/>
      <c r="GH1619" s="20"/>
      <c r="GI1619" s="20"/>
      <c r="GJ1619" s="20"/>
      <c r="GK1619" s="20"/>
    </row>
    <row r="1620" spans="7:193" x14ac:dyDescent="0.2">
      <c r="G1620" s="8"/>
      <c r="H1620" s="8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FF1620" s="9"/>
      <c r="FG1620" s="9"/>
      <c r="FH1620" s="9"/>
      <c r="FI1620" s="9"/>
      <c r="FJ1620" s="9"/>
      <c r="FK1620" s="9"/>
      <c r="FL1620" s="9"/>
      <c r="FM1620" s="9"/>
      <c r="FN1620" s="9"/>
      <c r="FO1620" s="9"/>
      <c r="FP1620" s="9"/>
      <c r="FQ1620" s="9"/>
      <c r="FR1620" s="9"/>
      <c r="FS1620" s="9"/>
      <c r="FT1620" s="9"/>
      <c r="FU1620" s="9"/>
      <c r="FV1620" s="9"/>
      <c r="FW1620" s="9"/>
      <c r="FX1620" s="9"/>
      <c r="FY1620" s="9"/>
      <c r="FZ1620" s="9"/>
      <c r="GA1620" s="9"/>
      <c r="GB1620" s="9"/>
      <c r="GC1620" s="9"/>
      <c r="GD1620" s="9"/>
      <c r="GE1620" s="9"/>
      <c r="GF1620" s="9"/>
      <c r="GG1620" s="9"/>
      <c r="GH1620" s="9"/>
      <c r="GI1620" s="9"/>
      <c r="GJ1620" s="9"/>
      <c r="GK1620" s="9"/>
    </row>
    <row r="1621" spans="7:193" x14ac:dyDescent="0.2">
      <c r="G1621" s="8"/>
      <c r="H1621" s="8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FF1621" s="9"/>
      <c r="FG1621" s="9"/>
      <c r="FH1621" s="9"/>
      <c r="FI1621" s="9"/>
      <c r="FJ1621" s="9"/>
      <c r="FK1621" s="9"/>
      <c r="FL1621" s="9"/>
      <c r="FM1621" s="9"/>
      <c r="FN1621" s="9"/>
      <c r="FO1621" s="9"/>
      <c r="FP1621" s="9"/>
      <c r="FQ1621" s="9"/>
      <c r="FR1621" s="9"/>
      <c r="FS1621" s="9"/>
      <c r="FT1621" s="9"/>
      <c r="FU1621" s="9"/>
      <c r="FV1621" s="9"/>
      <c r="FW1621" s="9"/>
      <c r="FX1621" s="9"/>
      <c r="FY1621" s="9"/>
      <c r="FZ1621" s="9"/>
      <c r="GA1621" s="9"/>
      <c r="GB1621" s="9"/>
      <c r="GC1621" s="9"/>
      <c r="GD1621" s="9"/>
      <c r="GE1621" s="9"/>
      <c r="GF1621" s="9"/>
      <c r="GG1621" s="9"/>
      <c r="GH1621" s="9"/>
      <c r="GI1621" s="9"/>
      <c r="GJ1621" s="9"/>
      <c r="GK1621" s="9"/>
    </row>
    <row r="1622" spans="7:193" x14ac:dyDescent="0.2">
      <c r="G1622" s="8"/>
      <c r="H1622" s="8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FF1622" s="19"/>
      <c r="FG1622" s="19"/>
      <c r="FH1622" s="19"/>
      <c r="FI1622" s="19"/>
      <c r="FJ1622" s="19"/>
      <c r="FK1622" s="19"/>
      <c r="FL1622" s="19"/>
      <c r="FM1622" s="19"/>
      <c r="FN1622" s="19"/>
      <c r="FO1622" s="19"/>
      <c r="FP1622" s="19"/>
      <c r="FQ1622" s="19"/>
      <c r="FR1622" s="19"/>
      <c r="FS1622" s="19"/>
      <c r="FT1622" s="19"/>
      <c r="FU1622" s="19"/>
      <c r="FV1622" s="19"/>
      <c r="FW1622" s="19"/>
      <c r="FX1622" s="19"/>
      <c r="FY1622" s="19"/>
      <c r="FZ1622" s="19"/>
      <c r="GA1622" s="19"/>
      <c r="GB1622" s="19"/>
      <c r="GC1622" s="19"/>
      <c r="GD1622" s="19"/>
      <c r="GE1622" s="19"/>
      <c r="GF1622" s="19"/>
      <c r="GG1622" s="19"/>
      <c r="GH1622" s="19"/>
      <c r="GI1622" s="19"/>
      <c r="GJ1622" s="19"/>
      <c r="GK1622" s="19"/>
    </row>
    <row r="1623" spans="7:193" x14ac:dyDescent="0.2">
      <c r="G1623" s="8"/>
      <c r="H1623" s="8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FF1623" s="20"/>
      <c r="FG1623" s="20"/>
      <c r="FH1623" s="20"/>
      <c r="FI1623" s="20"/>
      <c r="FJ1623" s="20"/>
      <c r="FK1623" s="20"/>
      <c r="FL1623" s="20"/>
      <c r="FM1623" s="20"/>
      <c r="FN1623" s="20"/>
      <c r="FO1623" s="20"/>
      <c r="FP1623" s="20"/>
      <c r="FQ1623" s="20"/>
      <c r="FR1623" s="20"/>
      <c r="FS1623" s="20"/>
      <c r="FT1623" s="20"/>
      <c r="FU1623" s="20"/>
      <c r="FV1623" s="20"/>
      <c r="FW1623" s="20"/>
      <c r="FX1623" s="20"/>
      <c r="FY1623" s="20"/>
      <c r="FZ1623" s="20"/>
      <c r="GA1623" s="20"/>
      <c r="GB1623" s="20"/>
      <c r="GC1623" s="20"/>
      <c r="GD1623" s="20"/>
      <c r="GE1623" s="20"/>
      <c r="GF1623" s="20"/>
      <c r="GG1623" s="20"/>
      <c r="GH1623" s="20"/>
      <c r="GI1623" s="20"/>
      <c r="GJ1623" s="20"/>
      <c r="GK1623" s="20"/>
    </row>
    <row r="1624" spans="7:193" x14ac:dyDescent="0.2">
      <c r="G1624" s="8"/>
      <c r="H1624" s="8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FF1624" s="9"/>
      <c r="FG1624" s="9"/>
      <c r="FH1624" s="9"/>
      <c r="FI1624" s="9"/>
      <c r="FJ1624" s="9"/>
      <c r="FK1624" s="9"/>
      <c r="FL1624" s="9"/>
      <c r="FM1624" s="9"/>
      <c r="FN1624" s="9"/>
      <c r="FO1624" s="9"/>
      <c r="FP1624" s="9"/>
      <c r="FQ1624" s="9"/>
      <c r="FR1624" s="9"/>
      <c r="FS1624" s="9"/>
      <c r="FT1624" s="9"/>
      <c r="FU1624" s="9"/>
      <c r="FV1624" s="9"/>
      <c r="FW1624" s="9"/>
      <c r="FX1624" s="9"/>
      <c r="FY1624" s="9"/>
      <c r="FZ1624" s="9"/>
      <c r="GA1624" s="9"/>
      <c r="GB1624" s="9"/>
      <c r="GC1624" s="9"/>
      <c r="GD1624" s="9"/>
      <c r="GE1624" s="9"/>
      <c r="GF1624" s="9"/>
      <c r="GG1624" s="9"/>
      <c r="GH1624" s="9"/>
      <c r="GI1624" s="9"/>
      <c r="GJ1624" s="9"/>
      <c r="GK1624" s="9"/>
    </row>
    <row r="1625" spans="7:193" x14ac:dyDescent="0.2">
      <c r="G1625" s="8"/>
      <c r="H1625" s="8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FF1625" s="9"/>
      <c r="FG1625" s="9"/>
      <c r="FH1625" s="9"/>
      <c r="FI1625" s="9"/>
      <c r="FJ1625" s="9"/>
      <c r="FK1625" s="9"/>
      <c r="FL1625" s="9"/>
      <c r="FM1625" s="9"/>
      <c r="FN1625" s="9"/>
      <c r="FO1625" s="9"/>
      <c r="FP1625" s="9"/>
      <c r="FQ1625" s="9"/>
      <c r="FR1625" s="9"/>
      <c r="FS1625" s="9"/>
      <c r="FT1625" s="9"/>
      <c r="FU1625" s="9"/>
      <c r="FV1625" s="9"/>
      <c r="FW1625" s="9"/>
      <c r="FX1625" s="9"/>
      <c r="FY1625" s="9"/>
      <c r="FZ1625" s="9"/>
      <c r="GA1625" s="9"/>
      <c r="GB1625" s="9"/>
      <c r="GC1625" s="9"/>
      <c r="GD1625" s="9"/>
      <c r="GE1625" s="9"/>
      <c r="GF1625" s="9"/>
      <c r="GG1625" s="9"/>
      <c r="GH1625" s="9"/>
      <c r="GI1625" s="9"/>
      <c r="GJ1625" s="9"/>
      <c r="GK1625" s="9"/>
    </row>
    <row r="1626" spans="7:193" x14ac:dyDescent="0.2">
      <c r="G1626" s="8"/>
      <c r="H1626" s="8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FF1626" s="19"/>
      <c r="FG1626" s="19"/>
      <c r="FH1626" s="19"/>
      <c r="FI1626" s="19"/>
      <c r="FJ1626" s="19"/>
      <c r="FK1626" s="19"/>
      <c r="FL1626" s="19"/>
      <c r="FM1626" s="19"/>
      <c r="FN1626" s="19"/>
      <c r="FO1626" s="19"/>
      <c r="FP1626" s="19"/>
      <c r="FQ1626" s="19"/>
      <c r="FR1626" s="19"/>
      <c r="FS1626" s="19"/>
      <c r="FT1626" s="19"/>
      <c r="FU1626" s="19"/>
      <c r="FV1626" s="19"/>
      <c r="FW1626" s="19"/>
      <c r="FX1626" s="19"/>
      <c r="FY1626" s="19"/>
      <c r="FZ1626" s="19"/>
      <c r="GA1626" s="19"/>
      <c r="GB1626" s="19"/>
      <c r="GC1626" s="19"/>
      <c r="GD1626" s="19"/>
      <c r="GE1626" s="19"/>
      <c r="GF1626" s="19"/>
      <c r="GG1626" s="19"/>
      <c r="GH1626" s="19"/>
      <c r="GI1626" s="19"/>
      <c r="GJ1626" s="19"/>
      <c r="GK1626" s="19"/>
    </row>
    <row r="1627" spans="7:193" x14ac:dyDescent="0.2">
      <c r="G1627" s="8"/>
      <c r="H1627" s="8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FF1627" s="20"/>
      <c r="FG1627" s="20"/>
      <c r="FH1627" s="20"/>
      <c r="FI1627" s="20"/>
      <c r="FJ1627" s="20"/>
      <c r="FK1627" s="20"/>
      <c r="FL1627" s="20"/>
      <c r="FM1627" s="20"/>
      <c r="FN1627" s="20"/>
      <c r="FO1627" s="20"/>
      <c r="FP1627" s="20"/>
      <c r="FQ1627" s="20"/>
      <c r="FR1627" s="20"/>
      <c r="FS1627" s="20"/>
      <c r="FT1627" s="20"/>
      <c r="FU1627" s="20"/>
      <c r="FV1627" s="20"/>
      <c r="FW1627" s="20"/>
      <c r="FX1627" s="20"/>
      <c r="FY1627" s="20"/>
      <c r="FZ1627" s="20"/>
      <c r="GA1627" s="20"/>
      <c r="GB1627" s="20"/>
      <c r="GC1627" s="20"/>
      <c r="GD1627" s="20"/>
      <c r="GE1627" s="20"/>
      <c r="GF1627" s="20"/>
      <c r="GG1627" s="20"/>
      <c r="GH1627" s="20"/>
      <c r="GI1627" s="20"/>
      <c r="GJ1627" s="20"/>
      <c r="GK1627" s="20"/>
    </row>
    <row r="1628" spans="7:193" x14ac:dyDescent="0.2">
      <c r="G1628" s="8"/>
      <c r="H1628" s="8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FF1628" s="9"/>
      <c r="FG1628" s="9"/>
      <c r="FH1628" s="9"/>
      <c r="FI1628" s="9"/>
      <c r="FJ1628" s="9"/>
      <c r="FK1628" s="9"/>
      <c r="FL1628" s="9"/>
      <c r="FM1628" s="9"/>
      <c r="FN1628" s="9"/>
      <c r="FO1628" s="9"/>
      <c r="FP1628" s="9"/>
      <c r="FQ1628" s="9"/>
      <c r="FR1628" s="9"/>
      <c r="FS1628" s="9"/>
      <c r="FT1628" s="9"/>
      <c r="FU1628" s="9"/>
      <c r="FV1628" s="9"/>
      <c r="FW1628" s="9"/>
      <c r="FX1628" s="9"/>
      <c r="FY1628" s="9"/>
      <c r="FZ1628" s="9"/>
      <c r="GA1628" s="9"/>
      <c r="GB1628" s="9"/>
      <c r="GC1628" s="9"/>
      <c r="GD1628" s="9"/>
      <c r="GE1628" s="9"/>
      <c r="GF1628" s="9"/>
      <c r="GG1628" s="9"/>
      <c r="GH1628" s="9"/>
      <c r="GI1628" s="9"/>
      <c r="GJ1628" s="9"/>
      <c r="GK1628" s="9"/>
    </row>
    <row r="1629" spans="7:193" x14ac:dyDescent="0.2">
      <c r="G1629" s="8"/>
      <c r="H1629" s="8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FF1629" s="9"/>
      <c r="FG1629" s="9"/>
      <c r="FH1629" s="9"/>
      <c r="FI1629" s="9"/>
      <c r="FJ1629" s="9"/>
      <c r="FK1629" s="9"/>
      <c r="FL1629" s="9"/>
      <c r="FM1629" s="9"/>
      <c r="FN1629" s="9"/>
      <c r="FO1629" s="9"/>
      <c r="FP1629" s="9"/>
      <c r="FQ1629" s="9"/>
      <c r="FR1629" s="9"/>
      <c r="FS1629" s="9"/>
      <c r="FT1629" s="9"/>
      <c r="FU1629" s="9"/>
      <c r="FV1629" s="9"/>
      <c r="FW1629" s="9"/>
      <c r="FX1629" s="9"/>
      <c r="FY1629" s="9"/>
      <c r="FZ1629" s="9"/>
      <c r="GA1629" s="9"/>
      <c r="GB1629" s="9"/>
      <c r="GC1629" s="9"/>
      <c r="GD1629" s="9"/>
      <c r="GE1629" s="9"/>
      <c r="GF1629" s="9"/>
      <c r="GG1629" s="9"/>
      <c r="GH1629" s="9"/>
      <c r="GI1629" s="9"/>
      <c r="GJ1629" s="9"/>
      <c r="GK1629" s="9"/>
    </row>
    <row r="1630" spans="7:193" x14ac:dyDescent="0.2">
      <c r="G1630" s="8"/>
      <c r="H1630" s="8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FF1630" s="19"/>
      <c r="FG1630" s="19"/>
      <c r="FH1630" s="19"/>
      <c r="FI1630" s="19"/>
      <c r="FJ1630" s="19"/>
      <c r="FK1630" s="19"/>
      <c r="FL1630" s="19"/>
      <c r="FM1630" s="19"/>
      <c r="FN1630" s="19"/>
      <c r="FO1630" s="19"/>
      <c r="FP1630" s="19"/>
      <c r="FQ1630" s="19"/>
      <c r="FR1630" s="19"/>
      <c r="FS1630" s="19"/>
      <c r="FT1630" s="19"/>
      <c r="FU1630" s="19"/>
      <c r="FV1630" s="19"/>
      <c r="FW1630" s="19"/>
      <c r="FX1630" s="19"/>
      <c r="FY1630" s="19"/>
      <c r="FZ1630" s="19"/>
      <c r="GA1630" s="19"/>
      <c r="GB1630" s="19"/>
      <c r="GC1630" s="19"/>
      <c r="GD1630" s="19"/>
      <c r="GE1630" s="19"/>
      <c r="GF1630" s="19"/>
      <c r="GG1630" s="19"/>
      <c r="GH1630" s="19"/>
      <c r="GI1630" s="19"/>
      <c r="GJ1630" s="19"/>
      <c r="GK1630" s="19"/>
    </row>
    <row r="1631" spans="7:193" x14ac:dyDescent="0.2">
      <c r="G1631" s="8"/>
      <c r="H1631" s="8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FF1631" s="20"/>
      <c r="FG1631" s="20"/>
      <c r="FH1631" s="20"/>
      <c r="FI1631" s="20"/>
      <c r="FJ1631" s="20"/>
      <c r="FK1631" s="20"/>
      <c r="FL1631" s="20"/>
      <c r="FM1631" s="20"/>
      <c r="FN1631" s="20"/>
      <c r="FO1631" s="20"/>
      <c r="FP1631" s="20"/>
      <c r="FQ1631" s="20"/>
      <c r="FR1631" s="20"/>
      <c r="FS1631" s="20"/>
      <c r="FT1631" s="20"/>
      <c r="FU1631" s="20"/>
      <c r="FV1631" s="20"/>
      <c r="FW1631" s="20"/>
      <c r="FX1631" s="20"/>
      <c r="FY1631" s="20"/>
      <c r="FZ1631" s="20"/>
      <c r="GA1631" s="20"/>
      <c r="GB1631" s="20"/>
      <c r="GC1631" s="20"/>
      <c r="GD1631" s="20"/>
      <c r="GE1631" s="20"/>
      <c r="GF1631" s="20"/>
      <c r="GG1631" s="20"/>
      <c r="GH1631" s="20"/>
      <c r="GI1631" s="20"/>
      <c r="GJ1631" s="20"/>
      <c r="GK1631" s="20"/>
    </row>
    <row r="1632" spans="7:193" x14ac:dyDescent="0.2">
      <c r="G1632" s="8"/>
      <c r="H1632" s="8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FF1632" s="9"/>
      <c r="FG1632" s="9"/>
      <c r="FH1632" s="9"/>
      <c r="FI1632" s="9"/>
      <c r="FJ1632" s="9"/>
      <c r="FK1632" s="9"/>
      <c r="FL1632" s="9"/>
      <c r="FM1632" s="9"/>
      <c r="FN1632" s="9"/>
      <c r="FO1632" s="9"/>
      <c r="FP1632" s="9"/>
      <c r="FQ1632" s="9"/>
      <c r="FR1632" s="9"/>
      <c r="FS1632" s="9"/>
      <c r="FT1632" s="9"/>
      <c r="FU1632" s="9"/>
      <c r="FV1632" s="9"/>
      <c r="FW1632" s="9"/>
      <c r="FX1632" s="9"/>
      <c r="FY1632" s="9"/>
      <c r="FZ1632" s="9"/>
      <c r="GA1632" s="9"/>
      <c r="GB1632" s="9"/>
      <c r="GC1632" s="9"/>
      <c r="GD1632" s="9"/>
      <c r="GE1632" s="9"/>
      <c r="GF1632" s="9"/>
      <c r="GG1632" s="9"/>
      <c r="GH1632" s="9"/>
      <c r="GI1632" s="9"/>
      <c r="GJ1632" s="9"/>
      <c r="GK1632" s="9"/>
    </row>
    <row r="1633" spans="7:193" x14ac:dyDescent="0.2">
      <c r="G1633" s="8"/>
      <c r="H1633" s="8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FF1633" s="9"/>
      <c r="FG1633" s="9"/>
      <c r="FH1633" s="9"/>
      <c r="FI1633" s="9"/>
      <c r="FJ1633" s="9"/>
      <c r="FK1633" s="9"/>
      <c r="FL1633" s="9"/>
      <c r="FM1633" s="9"/>
      <c r="FN1633" s="9"/>
      <c r="FO1633" s="9"/>
      <c r="FP1633" s="9"/>
      <c r="FQ1633" s="9"/>
      <c r="FR1633" s="9"/>
      <c r="FS1633" s="9"/>
      <c r="FT1633" s="9"/>
      <c r="FU1633" s="9"/>
      <c r="FV1633" s="9"/>
      <c r="FW1633" s="9"/>
      <c r="FX1633" s="9"/>
      <c r="FY1633" s="9"/>
      <c r="FZ1633" s="9"/>
      <c r="GA1633" s="9"/>
      <c r="GB1633" s="9"/>
      <c r="GC1633" s="9"/>
      <c r="GD1633" s="9"/>
      <c r="GE1633" s="9"/>
      <c r="GF1633" s="9"/>
      <c r="GG1633" s="9"/>
      <c r="GH1633" s="9"/>
      <c r="GI1633" s="9"/>
      <c r="GJ1633" s="9"/>
      <c r="GK1633" s="9"/>
    </row>
    <row r="1634" spans="7:193" x14ac:dyDescent="0.2">
      <c r="G1634" s="8"/>
      <c r="H1634" s="8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FF1634" s="19"/>
      <c r="FG1634" s="19"/>
      <c r="FH1634" s="19"/>
      <c r="FI1634" s="19"/>
      <c r="FJ1634" s="19"/>
      <c r="FK1634" s="19"/>
      <c r="FL1634" s="19"/>
      <c r="FM1634" s="19"/>
      <c r="FN1634" s="19"/>
      <c r="FO1634" s="19"/>
      <c r="FP1634" s="19"/>
      <c r="FQ1634" s="19"/>
      <c r="FR1634" s="19"/>
      <c r="FS1634" s="19"/>
      <c r="FT1634" s="19"/>
      <c r="FU1634" s="19"/>
      <c r="FV1634" s="19"/>
      <c r="FW1634" s="19"/>
      <c r="FX1634" s="19"/>
      <c r="FY1634" s="19"/>
      <c r="FZ1634" s="19"/>
      <c r="GA1634" s="19"/>
      <c r="GB1634" s="19"/>
      <c r="GC1634" s="19"/>
      <c r="GD1634" s="19"/>
      <c r="GE1634" s="19"/>
      <c r="GF1634" s="19"/>
      <c r="GG1634" s="19"/>
      <c r="GH1634" s="19"/>
      <c r="GI1634" s="19"/>
      <c r="GJ1634" s="19"/>
      <c r="GK1634" s="19"/>
    </row>
    <row r="1635" spans="7:193" x14ac:dyDescent="0.2">
      <c r="G1635" s="8"/>
      <c r="H1635" s="8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FF1635" s="20"/>
      <c r="FG1635" s="20"/>
      <c r="FH1635" s="20"/>
      <c r="FI1635" s="20"/>
      <c r="FJ1635" s="20"/>
      <c r="FK1635" s="20"/>
      <c r="FL1635" s="20"/>
      <c r="FM1635" s="20"/>
      <c r="FN1635" s="20"/>
      <c r="FO1635" s="20"/>
      <c r="FP1635" s="20"/>
      <c r="FQ1635" s="20"/>
      <c r="FR1635" s="20"/>
      <c r="FS1635" s="20"/>
      <c r="FT1635" s="20"/>
      <c r="FU1635" s="20"/>
      <c r="FV1635" s="20"/>
      <c r="FW1635" s="20"/>
      <c r="FX1635" s="20"/>
      <c r="FY1635" s="20"/>
      <c r="FZ1635" s="20"/>
      <c r="GA1635" s="20"/>
      <c r="GB1635" s="20"/>
      <c r="GC1635" s="20"/>
      <c r="GD1635" s="20"/>
      <c r="GE1635" s="20"/>
      <c r="GF1635" s="20"/>
      <c r="GG1635" s="20"/>
      <c r="GH1635" s="20"/>
      <c r="GI1635" s="20"/>
      <c r="GJ1635" s="20"/>
      <c r="GK1635" s="20"/>
    </row>
    <row r="1636" spans="7:193" x14ac:dyDescent="0.2">
      <c r="G1636" s="8"/>
      <c r="H1636" s="8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FF1636" s="9"/>
      <c r="FG1636" s="9"/>
      <c r="FH1636" s="9"/>
      <c r="FI1636" s="9"/>
      <c r="FJ1636" s="9"/>
      <c r="FK1636" s="9"/>
      <c r="FL1636" s="9"/>
      <c r="FM1636" s="9"/>
      <c r="FN1636" s="9"/>
      <c r="FO1636" s="9"/>
      <c r="FP1636" s="9"/>
      <c r="FQ1636" s="9"/>
      <c r="FR1636" s="9"/>
      <c r="FS1636" s="9"/>
      <c r="FT1636" s="9"/>
      <c r="FU1636" s="9"/>
      <c r="FV1636" s="9"/>
      <c r="FW1636" s="9"/>
      <c r="FX1636" s="9"/>
      <c r="FY1636" s="9"/>
      <c r="FZ1636" s="9"/>
      <c r="GA1636" s="9"/>
      <c r="GB1636" s="9"/>
      <c r="GC1636" s="9"/>
      <c r="GD1636" s="9"/>
      <c r="GE1636" s="9"/>
      <c r="GF1636" s="9"/>
      <c r="GG1636" s="9"/>
      <c r="GH1636" s="9"/>
      <c r="GI1636" s="9"/>
      <c r="GJ1636" s="9"/>
      <c r="GK1636" s="9"/>
    </row>
    <row r="1637" spans="7:193" x14ac:dyDescent="0.2">
      <c r="G1637" s="8"/>
      <c r="H1637" s="8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FF1637" s="9"/>
      <c r="FG1637" s="9"/>
      <c r="FH1637" s="9"/>
      <c r="FI1637" s="9"/>
      <c r="FJ1637" s="9"/>
      <c r="FK1637" s="9"/>
      <c r="FL1637" s="9"/>
      <c r="FM1637" s="9"/>
      <c r="FN1637" s="9"/>
      <c r="FO1637" s="9"/>
      <c r="FP1637" s="9"/>
      <c r="FQ1637" s="9"/>
      <c r="FR1637" s="9"/>
      <c r="FS1637" s="9"/>
      <c r="FT1637" s="9"/>
      <c r="FU1637" s="9"/>
      <c r="FV1637" s="9"/>
      <c r="FW1637" s="9"/>
      <c r="FX1637" s="9"/>
      <c r="FY1637" s="9"/>
      <c r="FZ1637" s="9"/>
      <c r="GA1637" s="9"/>
      <c r="GB1637" s="9"/>
      <c r="GC1637" s="9"/>
      <c r="GD1637" s="9"/>
      <c r="GE1637" s="9"/>
      <c r="GF1637" s="9"/>
      <c r="GG1637" s="9"/>
      <c r="GH1637" s="9"/>
      <c r="GI1637" s="9"/>
      <c r="GJ1637" s="9"/>
      <c r="GK1637" s="9"/>
    </row>
    <row r="1638" spans="7:193" x14ac:dyDescent="0.2">
      <c r="G1638" s="8"/>
      <c r="H1638" s="8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FF1638" s="19"/>
      <c r="FG1638" s="19"/>
      <c r="FH1638" s="19"/>
      <c r="FI1638" s="19"/>
      <c r="FJ1638" s="19"/>
      <c r="FK1638" s="19"/>
      <c r="FL1638" s="19"/>
      <c r="FM1638" s="19"/>
      <c r="FN1638" s="19"/>
      <c r="FO1638" s="19"/>
      <c r="FP1638" s="19"/>
      <c r="FQ1638" s="19"/>
      <c r="FR1638" s="19"/>
      <c r="FS1638" s="19"/>
      <c r="FT1638" s="19"/>
      <c r="FU1638" s="19"/>
      <c r="FV1638" s="19"/>
      <c r="FW1638" s="19"/>
      <c r="FX1638" s="19"/>
      <c r="FY1638" s="19"/>
      <c r="FZ1638" s="19"/>
      <c r="GA1638" s="19"/>
      <c r="GB1638" s="19"/>
      <c r="GC1638" s="19"/>
      <c r="GD1638" s="19"/>
      <c r="GE1638" s="19"/>
      <c r="GF1638" s="19"/>
      <c r="GG1638" s="19"/>
      <c r="GH1638" s="19"/>
      <c r="GI1638" s="19"/>
      <c r="GJ1638" s="19"/>
      <c r="GK1638" s="19"/>
    </row>
    <row r="1639" spans="7:193" x14ac:dyDescent="0.2">
      <c r="G1639" s="8"/>
      <c r="H1639" s="8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FF1639" s="20"/>
      <c r="FG1639" s="20"/>
      <c r="FH1639" s="20"/>
      <c r="FI1639" s="20"/>
      <c r="FJ1639" s="20"/>
      <c r="FK1639" s="20"/>
      <c r="FL1639" s="20"/>
      <c r="FM1639" s="20"/>
      <c r="FN1639" s="20"/>
      <c r="FO1639" s="20"/>
      <c r="FP1639" s="20"/>
      <c r="FQ1639" s="20"/>
      <c r="FR1639" s="20"/>
      <c r="FS1639" s="20"/>
      <c r="FT1639" s="20"/>
      <c r="FU1639" s="20"/>
      <c r="FV1639" s="20"/>
      <c r="FW1639" s="20"/>
      <c r="FX1639" s="20"/>
      <c r="FY1639" s="20"/>
      <c r="FZ1639" s="20"/>
      <c r="GA1639" s="20"/>
      <c r="GB1639" s="20"/>
      <c r="GC1639" s="20"/>
      <c r="GD1639" s="20"/>
      <c r="GE1639" s="20"/>
      <c r="GF1639" s="20"/>
      <c r="GG1639" s="20"/>
      <c r="GH1639" s="20"/>
      <c r="GI1639" s="20"/>
      <c r="GJ1639" s="20"/>
      <c r="GK1639" s="20"/>
    </row>
    <row r="1640" spans="7:193" x14ac:dyDescent="0.2">
      <c r="G1640" s="8"/>
      <c r="H1640" s="8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FF1640" s="9"/>
      <c r="FG1640" s="9"/>
      <c r="FH1640" s="9"/>
      <c r="FI1640" s="9"/>
      <c r="FJ1640" s="9"/>
      <c r="FK1640" s="9"/>
      <c r="FL1640" s="9"/>
      <c r="FM1640" s="9"/>
      <c r="FN1640" s="9"/>
      <c r="FO1640" s="9"/>
      <c r="FP1640" s="9"/>
      <c r="FQ1640" s="9"/>
      <c r="FR1640" s="9"/>
      <c r="FS1640" s="9"/>
      <c r="FT1640" s="9"/>
      <c r="FU1640" s="9"/>
      <c r="FV1640" s="9"/>
      <c r="FW1640" s="9"/>
      <c r="FX1640" s="9"/>
      <c r="FY1640" s="9"/>
      <c r="FZ1640" s="9"/>
      <c r="GA1640" s="9"/>
      <c r="GB1640" s="9"/>
      <c r="GC1640" s="9"/>
      <c r="GD1640" s="9"/>
      <c r="GE1640" s="9"/>
      <c r="GF1640" s="9"/>
      <c r="GG1640" s="9"/>
      <c r="GH1640" s="9"/>
      <c r="GI1640" s="9"/>
      <c r="GJ1640" s="9"/>
      <c r="GK1640" s="9"/>
    </row>
    <row r="1641" spans="7:193" x14ac:dyDescent="0.2">
      <c r="G1641" s="8"/>
      <c r="H1641" s="8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FF1641" s="9"/>
      <c r="FG1641" s="9"/>
      <c r="FH1641" s="9"/>
      <c r="FI1641" s="9"/>
      <c r="FJ1641" s="9"/>
      <c r="FK1641" s="9"/>
      <c r="FL1641" s="9"/>
      <c r="FM1641" s="9"/>
      <c r="FN1641" s="9"/>
      <c r="FO1641" s="9"/>
      <c r="FP1641" s="9"/>
      <c r="FQ1641" s="9"/>
      <c r="FR1641" s="9"/>
      <c r="FS1641" s="9"/>
      <c r="FT1641" s="9"/>
      <c r="FU1641" s="9"/>
      <c r="FV1641" s="9"/>
      <c r="FW1641" s="9"/>
      <c r="FX1641" s="9"/>
      <c r="FY1641" s="9"/>
      <c r="FZ1641" s="9"/>
      <c r="GA1641" s="9"/>
      <c r="GB1641" s="9"/>
      <c r="GC1641" s="9"/>
      <c r="GD1641" s="9"/>
      <c r="GE1641" s="9"/>
      <c r="GF1641" s="9"/>
      <c r="GG1641" s="9"/>
      <c r="GH1641" s="9"/>
      <c r="GI1641" s="9"/>
      <c r="GJ1641" s="9"/>
      <c r="GK1641" s="9"/>
    </row>
    <row r="1642" spans="7:193" x14ac:dyDescent="0.2">
      <c r="G1642" s="8"/>
      <c r="H1642" s="8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FF1642" s="19"/>
      <c r="FG1642" s="19"/>
      <c r="FH1642" s="19"/>
      <c r="FI1642" s="19"/>
      <c r="FJ1642" s="19"/>
      <c r="FK1642" s="19"/>
      <c r="FL1642" s="19"/>
      <c r="FM1642" s="19"/>
      <c r="FN1642" s="19"/>
      <c r="FO1642" s="19"/>
      <c r="FP1642" s="19"/>
      <c r="FQ1642" s="19"/>
      <c r="FR1642" s="19"/>
      <c r="FS1642" s="19"/>
      <c r="FT1642" s="19"/>
      <c r="FU1642" s="19"/>
      <c r="FV1642" s="19"/>
      <c r="FW1642" s="19"/>
      <c r="FX1642" s="19"/>
      <c r="FY1642" s="19"/>
      <c r="FZ1642" s="19"/>
      <c r="GA1642" s="19"/>
      <c r="GB1642" s="19"/>
      <c r="GC1642" s="19"/>
      <c r="GD1642" s="19"/>
      <c r="GE1642" s="19"/>
      <c r="GF1642" s="19"/>
      <c r="GG1642" s="19"/>
      <c r="GH1642" s="19"/>
      <c r="GI1642" s="19"/>
      <c r="GJ1642" s="19"/>
      <c r="GK1642" s="19"/>
    </row>
    <row r="1643" spans="7:193" x14ac:dyDescent="0.2">
      <c r="G1643" s="8"/>
      <c r="H1643" s="8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FF1643" s="20"/>
      <c r="FG1643" s="20"/>
      <c r="FH1643" s="20"/>
      <c r="FI1643" s="20"/>
      <c r="FJ1643" s="20"/>
      <c r="FK1643" s="20"/>
      <c r="FL1643" s="20"/>
      <c r="FM1643" s="20"/>
      <c r="FN1643" s="20"/>
      <c r="FO1643" s="20"/>
      <c r="FP1643" s="20"/>
      <c r="FQ1643" s="20"/>
      <c r="FR1643" s="20"/>
      <c r="FS1643" s="20"/>
      <c r="FT1643" s="20"/>
      <c r="FU1643" s="20"/>
      <c r="FV1643" s="20"/>
      <c r="FW1643" s="20"/>
      <c r="FX1643" s="20"/>
      <c r="FY1643" s="20"/>
      <c r="FZ1643" s="20"/>
      <c r="GA1643" s="20"/>
      <c r="GB1643" s="20"/>
      <c r="GC1643" s="20"/>
      <c r="GD1643" s="20"/>
      <c r="GE1643" s="20"/>
      <c r="GF1643" s="20"/>
      <c r="GG1643" s="20"/>
      <c r="GH1643" s="20"/>
      <c r="GI1643" s="20"/>
      <c r="GJ1643" s="20"/>
      <c r="GK1643" s="20"/>
    </row>
    <row r="1644" spans="7:193" x14ac:dyDescent="0.2">
      <c r="G1644" s="8"/>
      <c r="H1644" s="8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FF1644" s="9"/>
      <c r="FG1644" s="9"/>
      <c r="FH1644" s="9"/>
      <c r="FI1644" s="9"/>
      <c r="FJ1644" s="9"/>
      <c r="FK1644" s="9"/>
      <c r="FL1644" s="9"/>
      <c r="FM1644" s="9"/>
      <c r="FN1644" s="9"/>
      <c r="FO1644" s="9"/>
      <c r="FP1644" s="9"/>
      <c r="FQ1644" s="9"/>
      <c r="FR1644" s="9"/>
      <c r="FS1644" s="9"/>
      <c r="FT1644" s="9"/>
      <c r="FU1644" s="9"/>
      <c r="FV1644" s="9"/>
      <c r="FW1644" s="9"/>
      <c r="FX1644" s="9"/>
      <c r="FY1644" s="9"/>
      <c r="FZ1644" s="9"/>
      <c r="GA1644" s="9"/>
      <c r="GB1644" s="9"/>
      <c r="GC1644" s="9"/>
      <c r="GD1644" s="9"/>
      <c r="GE1644" s="9"/>
      <c r="GF1644" s="9"/>
      <c r="GG1644" s="9"/>
      <c r="GH1644" s="9"/>
      <c r="GI1644" s="9"/>
      <c r="GJ1644" s="9"/>
      <c r="GK1644" s="9"/>
    </row>
    <row r="1645" spans="7:193" x14ac:dyDescent="0.2">
      <c r="G1645" s="8"/>
      <c r="H1645" s="8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FF1645" s="9"/>
      <c r="FG1645" s="9"/>
      <c r="FH1645" s="9"/>
      <c r="FI1645" s="9"/>
      <c r="FJ1645" s="9"/>
      <c r="FK1645" s="9"/>
      <c r="FL1645" s="9"/>
      <c r="FM1645" s="9"/>
      <c r="FN1645" s="9"/>
      <c r="FO1645" s="9"/>
      <c r="FP1645" s="9"/>
      <c r="FQ1645" s="9"/>
      <c r="FR1645" s="9"/>
      <c r="FS1645" s="9"/>
      <c r="FT1645" s="9"/>
      <c r="FU1645" s="9"/>
      <c r="FV1645" s="9"/>
      <c r="FW1645" s="9"/>
      <c r="FX1645" s="9"/>
      <c r="FY1645" s="9"/>
      <c r="FZ1645" s="9"/>
      <c r="GA1645" s="9"/>
      <c r="GB1645" s="9"/>
      <c r="GC1645" s="9"/>
      <c r="GD1645" s="9"/>
      <c r="GE1645" s="9"/>
      <c r="GF1645" s="9"/>
      <c r="GG1645" s="9"/>
      <c r="GH1645" s="9"/>
      <c r="GI1645" s="9"/>
      <c r="GJ1645" s="9"/>
      <c r="GK1645" s="9"/>
    </row>
    <row r="1646" spans="7:193" x14ac:dyDescent="0.2">
      <c r="G1646" s="8"/>
      <c r="H1646" s="8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FF1646" s="19"/>
      <c r="FG1646" s="19"/>
      <c r="FH1646" s="19"/>
      <c r="FI1646" s="19"/>
      <c r="FJ1646" s="19"/>
      <c r="FK1646" s="19"/>
      <c r="FL1646" s="19"/>
      <c r="FM1646" s="19"/>
      <c r="FN1646" s="19"/>
      <c r="FO1646" s="19"/>
      <c r="FP1646" s="19"/>
      <c r="FQ1646" s="19"/>
      <c r="FR1646" s="19"/>
      <c r="FS1646" s="19"/>
      <c r="FT1646" s="19"/>
      <c r="FU1646" s="19"/>
      <c r="FV1646" s="19"/>
      <c r="FW1646" s="19"/>
      <c r="FX1646" s="19"/>
      <c r="FY1646" s="19"/>
      <c r="FZ1646" s="19"/>
      <c r="GA1646" s="19"/>
      <c r="GB1646" s="19"/>
      <c r="GC1646" s="19"/>
      <c r="GD1646" s="19"/>
      <c r="GE1646" s="19"/>
      <c r="GF1646" s="19"/>
      <c r="GG1646" s="19"/>
      <c r="GH1646" s="19"/>
      <c r="GI1646" s="19"/>
      <c r="GJ1646" s="19"/>
      <c r="GK1646" s="19"/>
    </row>
    <row r="1647" spans="7:193" x14ac:dyDescent="0.2">
      <c r="G1647" s="8"/>
      <c r="H1647" s="8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FF1647" s="20"/>
      <c r="FG1647" s="20"/>
      <c r="FH1647" s="20"/>
      <c r="FI1647" s="20"/>
      <c r="FJ1647" s="20"/>
      <c r="FK1647" s="20"/>
      <c r="FL1647" s="20"/>
      <c r="FM1647" s="20"/>
      <c r="FN1647" s="20"/>
      <c r="FO1647" s="20"/>
      <c r="FP1647" s="20"/>
      <c r="FQ1647" s="20"/>
      <c r="FR1647" s="20"/>
      <c r="FS1647" s="20"/>
      <c r="FT1647" s="20"/>
      <c r="FU1647" s="20"/>
      <c r="FV1647" s="20"/>
      <c r="FW1647" s="20"/>
      <c r="FX1647" s="20"/>
      <c r="FY1647" s="20"/>
      <c r="FZ1647" s="20"/>
      <c r="GA1647" s="20"/>
      <c r="GB1647" s="20"/>
      <c r="GC1647" s="20"/>
      <c r="GD1647" s="20"/>
      <c r="GE1647" s="20"/>
      <c r="GF1647" s="20"/>
      <c r="GG1647" s="20"/>
      <c r="GH1647" s="20"/>
      <c r="GI1647" s="20"/>
      <c r="GJ1647" s="20"/>
      <c r="GK1647" s="20"/>
    </row>
    <row r="1648" spans="7:193" x14ac:dyDescent="0.2">
      <c r="G1648" s="8"/>
      <c r="H1648" s="8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FF1648" s="9"/>
      <c r="FG1648" s="9"/>
      <c r="FH1648" s="9"/>
      <c r="FI1648" s="9"/>
      <c r="FJ1648" s="9"/>
      <c r="FK1648" s="9"/>
      <c r="FL1648" s="9"/>
      <c r="FM1648" s="9"/>
      <c r="FN1648" s="9"/>
      <c r="FO1648" s="9"/>
      <c r="FP1648" s="9"/>
      <c r="FQ1648" s="9"/>
      <c r="FR1648" s="9"/>
      <c r="FS1648" s="9"/>
      <c r="FT1648" s="9"/>
      <c r="FU1648" s="9"/>
      <c r="FV1648" s="9"/>
      <c r="FW1648" s="9"/>
      <c r="FX1648" s="9"/>
      <c r="FY1648" s="9"/>
      <c r="FZ1648" s="9"/>
      <c r="GA1648" s="9"/>
      <c r="GB1648" s="9"/>
      <c r="GC1648" s="9"/>
      <c r="GD1648" s="9"/>
      <c r="GE1648" s="9"/>
      <c r="GF1648" s="9"/>
      <c r="GG1648" s="9"/>
      <c r="GH1648" s="9"/>
      <c r="GI1648" s="9"/>
      <c r="GJ1648" s="9"/>
      <c r="GK1648" s="9"/>
    </row>
    <row r="1649" spans="7:193" x14ac:dyDescent="0.2">
      <c r="G1649" s="8"/>
      <c r="H1649" s="8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FF1649" s="9"/>
      <c r="FG1649" s="9"/>
      <c r="FH1649" s="9"/>
      <c r="FI1649" s="9"/>
      <c r="FJ1649" s="9"/>
      <c r="FK1649" s="9"/>
      <c r="FL1649" s="9"/>
      <c r="FM1649" s="9"/>
      <c r="FN1649" s="9"/>
      <c r="FO1649" s="9"/>
      <c r="FP1649" s="9"/>
      <c r="FQ1649" s="9"/>
      <c r="FR1649" s="9"/>
      <c r="FS1649" s="9"/>
      <c r="FT1649" s="9"/>
      <c r="FU1649" s="9"/>
      <c r="FV1649" s="9"/>
      <c r="FW1649" s="9"/>
      <c r="FX1649" s="9"/>
      <c r="FY1649" s="9"/>
      <c r="FZ1649" s="9"/>
      <c r="GA1649" s="9"/>
      <c r="GB1649" s="9"/>
      <c r="GC1649" s="9"/>
      <c r="GD1649" s="9"/>
      <c r="GE1649" s="9"/>
      <c r="GF1649" s="9"/>
      <c r="GG1649" s="9"/>
      <c r="GH1649" s="9"/>
      <c r="GI1649" s="9"/>
      <c r="GJ1649" s="9"/>
      <c r="GK1649" s="9"/>
    </row>
    <row r="1650" spans="7:193" x14ac:dyDescent="0.2">
      <c r="G1650" s="8"/>
      <c r="H1650" s="8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FF1650" s="19"/>
      <c r="FG1650" s="19"/>
      <c r="FH1650" s="19"/>
      <c r="FI1650" s="19"/>
      <c r="FJ1650" s="19"/>
      <c r="FK1650" s="19"/>
      <c r="FL1650" s="19"/>
      <c r="FM1650" s="19"/>
      <c r="FN1650" s="19"/>
      <c r="FO1650" s="19"/>
      <c r="FP1650" s="19"/>
      <c r="FQ1650" s="19"/>
      <c r="FR1650" s="19"/>
      <c r="FS1650" s="19"/>
      <c r="FT1650" s="19"/>
      <c r="FU1650" s="19"/>
      <c r="FV1650" s="19"/>
      <c r="FW1650" s="19"/>
      <c r="FX1650" s="19"/>
      <c r="FY1650" s="19"/>
      <c r="FZ1650" s="19"/>
      <c r="GA1650" s="19"/>
      <c r="GB1650" s="19"/>
      <c r="GC1650" s="19"/>
      <c r="GD1650" s="19"/>
      <c r="GE1650" s="19"/>
      <c r="GF1650" s="19"/>
      <c r="GG1650" s="19"/>
      <c r="GH1650" s="19"/>
      <c r="GI1650" s="19"/>
      <c r="GJ1650" s="19"/>
      <c r="GK1650" s="19"/>
    </row>
    <row r="1651" spans="7:193" x14ac:dyDescent="0.2">
      <c r="G1651" s="8"/>
      <c r="H1651" s="8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FF1651" s="20"/>
      <c r="FG1651" s="20"/>
      <c r="FH1651" s="20"/>
      <c r="FI1651" s="20"/>
      <c r="FJ1651" s="20"/>
      <c r="FK1651" s="20"/>
      <c r="FL1651" s="20"/>
      <c r="FM1651" s="20"/>
      <c r="FN1651" s="20"/>
      <c r="FO1651" s="20"/>
      <c r="FP1651" s="20"/>
      <c r="FQ1651" s="20"/>
      <c r="FR1651" s="20"/>
      <c r="FS1651" s="20"/>
      <c r="FT1651" s="20"/>
      <c r="FU1651" s="20"/>
      <c r="FV1651" s="20"/>
      <c r="FW1651" s="20"/>
      <c r="FX1651" s="20"/>
      <c r="FY1651" s="20"/>
      <c r="FZ1651" s="20"/>
      <c r="GA1651" s="20"/>
      <c r="GB1651" s="20"/>
      <c r="GC1651" s="20"/>
      <c r="GD1651" s="20"/>
      <c r="GE1651" s="20"/>
      <c r="GF1651" s="20"/>
      <c r="GG1651" s="20"/>
      <c r="GH1651" s="20"/>
      <c r="GI1651" s="20"/>
      <c r="GJ1651" s="20"/>
      <c r="GK1651" s="20"/>
    </row>
    <row r="1652" spans="7:193" x14ac:dyDescent="0.2">
      <c r="G1652" s="8"/>
      <c r="H1652" s="8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FF1652" s="9"/>
      <c r="FG1652" s="9"/>
      <c r="FH1652" s="9"/>
      <c r="FI1652" s="9"/>
      <c r="FJ1652" s="9"/>
      <c r="FK1652" s="9"/>
      <c r="FL1652" s="9"/>
      <c r="FM1652" s="9"/>
      <c r="FN1652" s="9"/>
      <c r="FO1652" s="9"/>
      <c r="FP1652" s="9"/>
      <c r="FQ1652" s="9"/>
      <c r="FR1652" s="9"/>
      <c r="FS1652" s="9"/>
      <c r="FT1652" s="9"/>
      <c r="FU1652" s="9"/>
      <c r="FV1652" s="9"/>
      <c r="FW1652" s="9"/>
      <c r="FX1652" s="9"/>
      <c r="FY1652" s="9"/>
      <c r="FZ1652" s="9"/>
      <c r="GA1652" s="9"/>
      <c r="GB1652" s="9"/>
      <c r="GC1652" s="9"/>
      <c r="GD1652" s="9"/>
      <c r="GE1652" s="9"/>
      <c r="GF1652" s="9"/>
      <c r="GG1652" s="9"/>
      <c r="GH1652" s="9"/>
      <c r="GI1652" s="9"/>
      <c r="GJ1652" s="9"/>
      <c r="GK1652" s="9"/>
    </row>
    <row r="1653" spans="7:193" x14ac:dyDescent="0.2">
      <c r="G1653" s="8"/>
      <c r="H1653" s="8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FF1653" s="9"/>
      <c r="FG1653" s="9"/>
      <c r="FH1653" s="9"/>
      <c r="FI1653" s="9"/>
      <c r="FJ1653" s="9"/>
      <c r="FK1653" s="9"/>
      <c r="FL1653" s="9"/>
      <c r="FM1653" s="9"/>
      <c r="FN1653" s="9"/>
      <c r="FO1653" s="9"/>
      <c r="FP1653" s="9"/>
      <c r="FQ1653" s="9"/>
      <c r="FR1653" s="9"/>
      <c r="FS1653" s="9"/>
      <c r="FT1653" s="9"/>
      <c r="FU1653" s="9"/>
      <c r="FV1653" s="9"/>
      <c r="FW1653" s="9"/>
      <c r="FX1653" s="9"/>
      <c r="FY1653" s="9"/>
      <c r="FZ1653" s="9"/>
      <c r="GA1653" s="9"/>
      <c r="GB1653" s="9"/>
      <c r="GC1653" s="9"/>
      <c r="GD1653" s="9"/>
      <c r="GE1653" s="9"/>
      <c r="GF1653" s="9"/>
      <c r="GG1653" s="9"/>
      <c r="GH1653" s="9"/>
      <c r="GI1653" s="9"/>
      <c r="GJ1653" s="9"/>
      <c r="GK1653" s="9"/>
    </row>
    <row r="1654" spans="7:193" x14ac:dyDescent="0.2">
      <c r="G1654" s="8"/>
      <c r="H1654" s="8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FF1654" s="19"/>
      <c r="FG1654" s="19"/>
      <c r="FH1654" s="19"/>
      <c r="FI1654" s="19"/>
      <c r="FJ1654" s="19"/>
      <c r="FK1654" s="19"/>
      <c r="FL1654" s="19"/>
      <c r="FM1654" s="19"/>
      <c r="FN1654" s="19"/>
      <c r="FO1654" s="19"/>
      <c r="FP1654" s="19"/>
      <c r="FQ1654" s="19"/>
      <c r="FR1654" s="19"/>
      <c r="FS1654" s="19"/>
      <c r="FT1654" s="19"/>
      <c r="FU1654" s="19"/>
      <c r="FV1654" s="19"/>
      <c r="FW1654" s="19"/>
      <c r="FX1654" s="19"/>
      <c r="FY1654" s="19"/>
      <c r="FZ1654" s="19"/>
      <c r="GA1654" s="19"/>
      <c r="GB1654" s="19"/>
      <c r="GC1654" s="19"/>
      <c r="GD1654" s="19"/>
      <c r="GE1654" s="19"/>
      <c r="GF1654" s="19"/>
      <c r="GG1654" s="19"/>
      <c r="GH1654" s="19"/>
      <c r="GI1654" s="19"/>
      <c r="GJ1654" s="19"/>
      <c r="GK1654" s="19"/>
    </row>
    <row r="1655" spans="7:193" x14ac:dyDescent="0.2">
      <c r="G1655" s="8"/>
      <c r="H1655" s="8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FF1655" s="20"/>
      <c r="FG1655" s="20"/>
      <c r="FH1655" s="20"/>
      <c r="FI1655" s="20"/>
      <c r="FJ1655" s="20"/>
      <c r="FK1655" s="20"/>
      <c r="FL1655" s="20"/>
      <c r="FM1655" s="20"/>
      <c r="FN1655" s="20"/>
      <c r="FO1655" s="20"/>
      <c r="FP1655" s="20"/>
      <c r="FQ1655" s="20"/>
      <c r="FR1655" s="20"/>
      <c r="FS1655" s="20"/>
      <c r="FT1655" s="20"/>
      <c r="FU1655" s="20"/>
      <c r="FV1655" s="20"/>
      <c r="FW1655" s="20"/>
      <c r="FX1655" s="20"/>
      <c r="FY1655" s="20"/>
      <c r="FZ1655" s="20"/>
      <c r="GA1655" s="20"/>
      <c r="GB1655" s="20"/>
      <c r="GC1655" s="20"/>
      <c r="GD1655" s="20"/>
      <c r="GE1655" s="20"/>
      <c r="GF1655" s="20"/>
      <c r="GG1655" s="20"/>
      <c r="GH1655" s="20"/>
      <c r="GI1655" s="20"/>
      <c r="GJ1655" s="20"/>
      <c r="GK1655" s="20"/>
    </row>
    <row r="1656" spans="7:193" x14ac:dyDescent="0.2">
      <c r="G1656" s="8"/>
      <c r="H1656" s="8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FF1656" s="9"/>
      <c r="FG1656" s="9"/>
      <c r="FH1656" s="9"/>
      <c r="FI1656" s="9"/>
      <c r="FJ1656" s="9"/>
      <c r="FK1656" s="9"/>
      <c r="FL1656" s="9"/>
      <c r="FM1656" s="9"/>
      <c r="FN1656" s="9"/>
      <c r="FO1656" s="9"/>
      <c r="FP1656" s="9"/>
      <c r="FQ1656" s="9"/>
      <c r="FR1656" s="9"/>
      <c r="FS1656" s="9"/>
      <c r="FT1656" s="9"/>
      <c r="FU1656" s="9"/>
      <c r="FV1656" s="9"/>
      <c r="FW1656" s="9"/>
      <c r="FX1656" s="9"/>
      <c r="FY1656" s="9"/>
      <c r="FZ1656" s="9"/>
      <c r="GA1656" s="9"/>
      <c r="GB1656" s="9"/>
      <c r="GC1656" s="9"/>
      <c r="GD1656" s="9"/>
      <c r="GE1656" s="9"/>
      <c r="GF1656" s="9"/>
      <c r="GG1656" s="9"/>
      <c r="GH1656" s="9"/>
      <c r="GI1656" s="9"/>
      <c r="GJ1656" s="9"/>
      <c r="GK1656" s="9"/>
    </row>
    <row r="1657" spans="7:193" x14ac:dyDescent="0.2">
      <c r="G1657" s="8"/>
      <c r="H1657" s="8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FF1657" s="9"/>
      <c r="FG1657" s="9"/>
      <c r="FH1657" s="9"/>
      <c r="FI1657" s="9"/>
      <c r="FJ1657" s="9"/>
      <c r="FK1657" s="9"/>
      <c r="FL1657" s="9"/>
      <c r="FM1657" s="9"/>
      <c r="FN1657" s="9"/>
      <c r="FO1657" s="9"/>
      <c r="FP1657" s="9"/>
      <c r="FQ1657" s="9"/>
      <c r="FR1657" s="9"/>
      <c r="FS1657" s="9"/>
      <c r="FT1657" s="9"/>
      <c r="FU1657" s="9"/>
      <c r="FV1657" s="9"/>
      <c r="FW1657" s="9"/>
      <c r="FX1657" s="9"/>
      <c r="FY1657" s="9"/>
      <c r="FZ1657" s="9"/>
      <c r="GA1657" s="9"/>
      <c r="GB1657" s="9"/>
      <c r="GC1657" s="9"/>
      <c r="GD1657" s="9"/>
      <c r="GE1657" s="9"/>
      <c r="GF1657" s="9"/>
      <c r="GG1657" s="9"/>
      <c r="GH1657" s="9"/>
      <c r="GI1657" s="9"/>
      <c r="GJ1657" s="9"/>
      <c r="GK1657" s="9"/>
    </row>
    <row r="1658" spans="7:193" x14ac:dyDescent="0.2">
      <c r="G1658" s="8"/>
      <c r="H1658" s="8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FF1658" s="19"/>
      <c r="FG1658" s="19"/>
      <c r="FH1658" s="19"/>
      <c r="FI1658" s="19"/>
      <c r="FJ1658" s="19"/>
      <c r="FK1658" s="19"/>
      <c r="FL1658" s="19"/>
      <c r="FM1658" s="19"/>
      <c r="FN1658" s="19"/>
      <c r="FO1658" s="19"/>
      <c r="FP1658" s="19"/>
      <c r="FQ1658" s="19"/>
      <c r="FR1658" s="19"/>
      <c r="FS1658" s="19"/>
      <c r="FT1658" s="19"/>
      <c r="FU1658" s="19"/>
      <c r="FV1658" s="19"/>
      <c r="FW1658" s="19"/>
      <c r="FX1658" s="19"/>
      <c r="FY1658" s="19"/>
      <c r="FZ1658" s="19"/>
      <c r="GA1658" s="19"/>
      <c r="GB1658" s="19"/>
      <c r="GC1658" s="19"/>
      <c r="GD1658" s="19"/>
      <c r="GE1658" s="19"/>
      <c r="GF1658" s="19"/>
      <c r="GG1658" s="19"/>
      <c r="GH1658" s="19"/>
      <c r="GI1658" s="19"/>
      <c r="GJ1658" s="19"/>
      <c r="GK1658" s="19"/>
    </row>
    <row r="1659" spans="7:193" x14ac:dyDescent="0.2">
      <c r="G1659" s="8"/>
      <c r="H1659" s="8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FF1659" s="20"/>
      <c r="FG1659" s="20"/>
      <c r="FH1659" s="20"/>
      <c r="FI1659" s="20"/>
      <c r="FJ1659" s="20"/>
      <c r="FK1659" s="20"/>
      <c r="FL1659" s="20"/>
      <c r="FM1659" s="20"/>
      <c r="FN1659" s="20"/>
      <c r="FO1659" s="20"/>
      <c r="FP1659" s="20"/>
      <c r="FQ1659" s="20"/>
      <c r="FR1659" s="20"/>
      <c r="FS1659" s="20"/>
      <c r="FT1659" s="20"/>
      <c r="FU1659" s="20"/>
      <c r="FV1659" s="20"/>
      <c r="FW1659" s="20"/>
      <c r="FX1659" s="20"/>
      <c r="FY1659" s="20"/>
      <c r="FZ1659" s="20"/>
      <c r="GA1659" s="20"/>
      <c r="GB1659" s="20"/>
      <c r="GC1659" s="20"/>
      <c r="GD1659" s="20"/>
      <c r="GE1659" s="20"/>
      <c r="GF1659" s="20"/>
      <c r="GG1659" s="20"/>
      <c r="GH1659" s="20"/>
      <c r="GI1659" s="20"/>
      <c r="GJ1659" s="20"/>
      <c r="GK1659" s="20"/>
    </row>
    <row r="1660" spans="7:193" x14ac:dyDescent="0.2">
      <c r="G1660" s="8"/>
      <c r="H1660" s="8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FF1660" s="9"/>
      <c r="FG1660" s="9"/>
      <c r="FH1660" s="9"/>
      <c r="FI1660" s="9"/>
      <c r="FJ1660" s="9"/>
      <c r="FK1660" s="9"/>
      <c r="FL1660" s="9"/>
      <c r="FM1660" s="9"/>
      <c r="FN1660" s="9"/>
      <c r="FO1660" s="9"/>
      <c r="FP1660" s="9"/>
      <c r="FQ1660" s="9"/>
      <c r="FR1660" s="9"/>
      <c r="FS1660" s="9"/>
      <c r="FT1660" s="9"/>
      <c r="FU1660" s="9"/>
      <c r="FV1660" s="9"/>
      <c r="FW1660" s="9"/>
      <c r="FX1660" s="9"/>
      <c r="FY1660" s="9"/>
      <c r="FZ1660" s="9"/>
      <c r="GA1660" s="9"/>
      <c r="GB1660" s="9"/>
      <c r="GC1660" s="9"/>
      <c r="GD1660" s="9"/>
      <c r="GE1660" s="9"/>
      <c r="GF1660" s="9"/>
      <c r="GG1660" s="9"/>
      <c r="GH1660" s="9"/>
      <c r="GI1660" s="9"/>
      <c r="GJ1660" s="9"/>
      <c r="GK1660" s="9"/>
    </row>
    <row r="1661" spans="7:193" x14ac:dyDescent="0.2">
      <c r="G1661" s="8"/>
      <c r="H1661" s="8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FF1661" s="9"/>
      <c r="FG1661" s="9"/>
      <c r="FH1661" s="9"/>
      <c r="FI1661" s="9"/>
      <c r="FJ1661" s="9"/>
      <c r="FK1661" s="9"/>
      <c r="FL1661" s="9"/>
      <c r="FM1661" s="9"/>
      <c r="FN1661" s="9"/>
      <c r="FO1661" s="9"/>
      <c r="FP1661" s="9"/>
      <c r="FQ1661" s="9"/>
      <c r="FR1661" s="9"/>
      <c r="FS1661" s="9"/>
      <c r="FT1661" s="9"/>
      <c r="FU1661" s="9"/>
      <c r="FV1661" s="9"/>
      <c r="FW1661" s="9"/>
      <c r="FX1661" s="9"/>
      <c r="FY1661" s="9"/>
      <c r="FZ1661" s="9"/>
      <c r="GA1661" s="9"/>
      <c r="GB1661" s="9"/>
      <c r="GC1661" s="9"/>
      <c r="GD1661" s="9"/>
      <c r="GE1661" s="9"/>
      <c r="GF1661" s="9"/>
      <c r="GG1661" s="9"/>
      <c r="GH1661" s="9"/>
      <c r="GI1661" s="9"/>
      <c r="GJ1661" s="9"/>
      <c r="GK1661" s="9"/>
    </row>
    <row r="1662" spans="7:193" x14ac:dyDescent="0.2">
      <c r="G1662" s="8"/>
      <c r="H1662" s="8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FF1662" s="19"/>
      <c r="FG1662" s="19"/>
      <c r="FH1662" s="19"/>
      <c r="FI1662" s="19"/>
      <c r="FJ1662" s="19"/>
      <c r="FK1662" s="19"/>
      <c r="FL1662" s="19"/>
      <c r="FM1662" s="19"/>
      <c r="FN1662" s="19"/>
      <c r="FO1662" s="19"/>
      <c r="FP1662" s="19"/>
      <c r="FQ1662" s="19"/>
      <c r="FR1662" s="19"/>
      <c r="FS1662" s="19"/>
      <c r="FT1662" s="19"/>
      <c r="FU1662" s="19"/>
      <c r="FV1662" s="19"/>
      <c r="FW1662" s="19"/>
      <c r="FX1662" s="19"/>
      <c r="FY1662" s="19"/>
      <c r="FZ1662" s="19"/>
      <c r="GA1662" s="19"/>
      <c r="GB1662" s="19"/>
      <c r="GC1662" s="19"/>
      <c r="GD1662" s="19"/>
      <c r="GE1662" s="19"/>
      <c r="GF1662" s="19"/>
      <c r="GG1662" s="19"/>
      <c r="GH1662" s="19"/>
      <c r="GI1662" s="19"/>
      <c r="GJ1662" s="19"/>
      <c r="GK1662" s="19"/>
    </row>
    <row r="1663" spans="7:193" x14ac:dyDescent="0.2">
      <c r="G1663" s="8"/>
      <c r="H1663" s="8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FF1663" s="20"/>
      <c r="FG1663" s="20"/>
      <c r="FH1663" s="20"/>
      <c r="FI1663" s="20"/>
      <c r="FJ1663" s="20"/>
      <c r="FK1663" s="20"/>
      <c r="FL1663" s="20"/>
      <c r="FM1663" s="20"/>
      <c r="FN1663" s="20"/>
      <c r="FO1663" s="20"/>
      <c r="FP1663" s="20"/>
      <c r="FQ1663" s="20"/>
      <c r="FR1663" s="20"/>
      <c r="FS1663" s="20"/>
      <c r="FT1663" s="20"/>
      <c r="FU1663" s="20"/>
      <c r="FV1663" s="20"/>
      <c r="FW1663" s="20"/>
      <c r="FX1663" s="20"/>
      <c r="FY1663" s="20"/>
      <c r="FZ1663" s="20"/>
      <c r="GA1663" s="20"/>
      <c r="GB1663" s="20"/>
      <c r="GC1663" s="20"/>
      <c r="GD1663" s="20"/>
      <c r="GE1663" s="20"/>
      <c r="GF1663" s="20"/>
      <c r="GG1663" s="20"/>
      <c r="GH1663" s="20"/>
      <c r="GI1663" s="20"/>
      <c r="GJ1663" s="20"/>
      <c r="GK1663" s="20"/>
    </row>
    <row r="1664" spans="7:193" x14ac:dyDescent="0.2">
      <c r="G1664" s="8"/>
      <c r="H1664" s="8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FF1664" s="9"/>
      <c r="FG1664" s="9"/>
      <c r="FH1664" s="9"/>
      <c r="FI1664" s="9"/>
      <c r="FJ1664" s="9"/>
      <c r="FK1664" s="9"/>
      <c r="FL1664" s="9"/>
      <c r="FM1664" s="9"/>
      <c r="FN1664" s="9"/>
      <c r="FO1664" s="9"/>
      <c r="FP1664" s="9"/>
      <c r="FQ1664" s="9"/>
      <c r="FR1664" s="9"/>
      <c r="FS1664" s="9"/>
      <c r="FT1664" s="9"/>
      <c r="FU1664" s="9"/>
      <c r="FV1664" s="9"/>
      <c r="FW1664" s="9"/>
      <c r="FX1664" s="9"/>
      <c r="FY1664" s="9"/>
      <c r="FZ1664" s="9"/>
      <c r="GA1664" s="9"/>
      <c r="GB1664" s="9"/>
      <c r="GC1664" s="9"/>
      <c r="GD1664" s="9"/>
      <c r="GE1664" s="9"/>
      <c r="GF1664" s="9"/>
      <c r="GG1664" s="9"/>
      <c r="GH1664" s="9"/>
      <c r="GI1664" s="9"/>
      <c r="GJ1664" s="9"/>
      <c r="GK1664" s="9"/>
    </row>
    <row r="1665" spans="7:193" x14ac:dyDescent="0.2">
      <c r="G1665" s="8"/>
      <c r="H1665" s="8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FF1665" s="9"/>
      <c r="FG1665" s="9"/>
      <c r="FH1665" s="9"/>
      <c r="FI1665" s="9"/>
      <c r="FJ1665" s="9"/>
      <c r="FK1665" s="9"/>
      <c r="FL1665" s="9"/>
      <c r="FM1665" s="9"/>
      <c r="FN1665" s="9"/>
      <c r="FO1665" s="9"/>
      <c r="FP1665" s="9"/>
      <c r="FQ1665" s="9"/>
      <c r="FR1665" s="9"/>
      <c r="FS1665" s="9"/>
      <c r="FT1665" s="9"/>
      <c r="FU1665" s="9"/>
      <c r="FV1665" s="9"/>
      <c r="FW1665" s="9"/>
      <c r="FX1665" s="9"/>
      <c r="FY1665" s="9"/>
      <c r="FZ1665" s="9"/>
      <c r="GA1665" s="9"/>
      <c r="GB1665" s="9"/>
      <c r="GC1665" s="9"/>
      <c r="GD1665" s="9"/>
      <c r="GE1665" s="9"/>
      <c r="GF1665" s="9"/>
      <c r="GG1665" s="9"/>
      <c r="GH1665" s="9"/>
      <c r="GI1665" s="9"/>
      <c r="GJ1665" s="9"/>
      <c r="GK1665" s="9"/>
    </row>
    <row r="1666" spans="7:193" x14ac:dyDescent="0.2">
      <c r="G1666" s="8"/>
      <c r="H1666" s="8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FF1666" s="19"/>
      <c r="FG1666" s="19"/>
      <c r="FH1666" s="19"/>
      <c r="FI1666" s="19"/>
      <c r="FJ1666" s="19"/>
      <c r="FK1666" s="19"/>
      <c r="FL1666" s="19"/>
      <c r="FM1666" s="19"/>
      <c r="FN1666" s="19"/>
      <c r="FO1666" s="19"/>
      <c r="FP1666" s="19"/>
      <c r="FQ1666" s="19"/>
      <c r="FR1666" s="19"/>
      <c r="FS1666" s="19"/>
      <c r="FT1666" s="19"/>
      <c r="FU1666" s="19"/>
      <c r="FV1666" s="19"/>
      <c r="FW1666" s="19"/>
      <c r="FX1666" s="19"/>
      <c r="FY1666" s="19"/>
      <c r="FZ1666" s="19"/>
      <c r="GA1666" s="19"/>
      <c r="GB1666" s="19"/>
      <c r="GC1666" s="19"/>
      <c r="GD1666" s="19"/>
      <c r="GE1666" s="19"/>
      <c r="GF1666" s="19"/>
      <c r="GG1666" s="19"/>
      <c r="GH1666" s="19"/>
      <c r="GI1666" s="19"/>
      <c r="GJ1666" s="19"/>
      <c r="GK1666" s="19"/>
    </row>
    <row r="1667" spans="7:193" x14ac:dyDescent="0.2">
      <c r="G1667" s="8"/>
      <c r="H1667" s="8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FF1667" s="20"/>
      <c r="FG1667" s="20"/>
      <c r="FH1667" s="20"/>
      <c r="FI1667" s="20"/>
      <c r="FJ1667" s="20"/>
      <c r="FK1667" s="20"/>
      <c r="FL1667" s="20"/>
      <c r="FM1667" s="20"/>
      <c r="FN1667" s="20"/>
      <c r="FO1667" s="20"/>
      <c r="FP1667" s="20"/>
      <c r="FQ1667" s="20"/>
      <c r="FR1667" s="20"/>
      <c r="FS1667" s="20"/>
      <c r="FT1667" s="20"/>
      <c r="FU1667" s="20"/>
      <c r="FV1667" s="20"/>
      <c r="FW1667" s="20"/>
      <c r="FX1667" s="20"/>
      <c r="FY1667" s="20"/>
      <c r="FZ1667" s="20"/>
      <c r="GA1667" s="20"/>
      <c r="GB1667" s="20"/>
      <c r="GC1667" s="20"/>
      <c r="GD1667" s="20"/>
      <c r="GE1667" s="20"/>
      <c r="GF1667" s="20"/>
      <c r="GG1667" s="20"/>
      <c r="GH1667" s="20"/>
      <c r="GI1667" s="20"/>
      <c r="GJ1667" s="20"/>
      <c r="GK1667" s="20"/>
    </row>
    <row r="1668" spans="7:193" x14ac:dyDescent="0.2">
      <c r="G1668" s="8"/>
      <c r="H1668" s="8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FF1668" s="9"/>
      <c r="FG1668" s="9"/>
      <c r="FH1668" s="9"/>
      <c r="FI1668" s="9"/>
      <c r="FJ1668" s="9"/>
      <c r="FK1668" s="9"/>
      <c r="FL1668" s="9"/>
      <c r="FM1668" s="9"/>
      <c r="FN1668" s="9"/>
      <c r="FO1668" s="9"/>
      <c r="FP1668" s="9"/>
      <c r="FQ1668" s="9"/>
      <c r="FR1668" s="9"/>
      <c r="FS1668" s="9"/>
      <c r="FT1668" s="9"/>
      <c r="FU1668" s="9"/>
      <c r="FV1668" s="9"/>
      <c r="FW1668" s="9"/>
      <c r="FX1668" s="9"/>
      <c r="FY1668" s="9"/>
      <c r="FZ1668" s="9"/>
      <c r="GA1668" s="9"/>
      <c r="GB1668" s="9"/>
      <c r="GC1668" s="9"/>
      <c r="GD1668" s="9"/>
      <c r="GE1668" s="9"/>
      <c r="GF1668" s="9"/>
      <c r="GG1668" s="9"/>
      <c r="GH1668" s="9"/>
      <c r="GI1668" s="9"/>
      <c r="GJ1668" s="9"/>
      <c r="GK1668" s="9"/>
    </row>
    <row r="1669" spans="7:193" x14ac:dyDescent="0.2">
      <c r="G1669" s="8"/>
      <c r="H1669" s="8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FF1669" s="9"/>
      <c r="FG1669" s="9"/>
      <c r="FH1669" s="9"/>
      <c r="FI1669" s="9"/>
      <c r="FJ1669" s="9"/>
      <c r="FK1669" s="9"/>
      <c r="FL1669" s="9"/>
      <c r="FM1669" s="9"/>
      <c r="FN1669" s="9"/>
      <c r="FO1669" s="9"/>
      <c r="FP1669" s="9"/>
      <c r="FQ1669" s="9"/>
      <c r="FR1669" s="9"/>
      <c r="FS1669" s="9"/>
      <c r="FT1669" s="9"/>
      <c r="FU1669" s="9"/>
      <c r="FV1669" s="9"/>
      <c r="FW1669" s="9"/>
      <c r="FX1669" s="9"/>
      <c r="FY1669" s="9"/>
      <c r="FZ1669" s="9"/>
      <c r="GA1669" s="9"/>
      <c r="GB1669" s="9"/>
      <c r="GC1669" s="9"/>
      <c r="GD1669" s="9"/>
      <c r="GE1669" s="9"/>
      <c r="GF1669" s="9"/>
      <c r="GG1669" s="9"/>
      <c r="GH1669" s="9"/>
      <c r="GI1669" s="9"/>
      <c r="GJ1669" s="9"/>
      <c r="GK1669" s="9"/>
    </row>
    <row r="1670" spans="7:193" x14ac:dyDescent="0.2">
      <c r="G1670" s="8"/>
      <c r="H1670" s="8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FF1670" s="19"/>
      <c r="FG1670" s="19"/>
      <c r="FH1670" s="19"/>
      <c r="FI1670" s="19"/>
      <c r="FJ1670" s="19"/>
      <c r="FK1670" s="19"/>
      <c r="FL1670" s="19"/>
      <c r="FM1670" s="19"/>
      <c r="FN1670" s="19"/>
      <c r="FO1670" s="19"/>
      <c r="FP1670" s="19"/>
      <c r="FQ1670" s="19"/>
      <c r="FR1670" s="19"/>
      <c r="FS1670" s="19"/>
      <c r="FT1670" s="19"/>
      <c r="FU1670" s="19"/>
      <c r="FV1670" s="19"/>
      <c r="FW1670" s="19"/>
      <c r="FX1670" s="19"/>
      <c r="FY1670" s="19"/>
      <c r="FZ1670" s="19"/>
      <c r="GA1670" s="19"/>
      <c r="GB1670" s="19"/>
      <c r="GC1670" s="19"/>
      <c r="GD1670" s="19"/>
      <c r="GE1670" s="19"/>
      <c r="GF1670" s="19"/>
      <c r="GG1670" s="19"/>
      <c r="GH1670" s="19"/>
      <c r="GI1670" s="19"/>
      <c r="GJ1670" s="19"/>
      <c r="GK1670" s="19"/>
    </row>
    <row r="1671" spans="7:193" x14ac:dyDescent="0.2">
      <c r="G1671" s="8"/>
      <c r="H1671" s="8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FF1671" s="20"/>
      <c r="FG1671" s="20"/>
      <c r="FH1671" s="20"/>
      <c r="FI1671" s="20"/>
      <c r="FJ1671" s="20"/>
      <c r="FK1671" s="20"/>
      <c r="FL1671" s="20"/>
      <c r="FM1671" s="20"/>
      <c r="FN1671" s="20"/>
      <c r="FO1671" s="20"/>
      <c r="FP1671" s="20"/>
      <c r="FQ1671" s="20"/>
      <c r="FR1671" s="20"/>
      <c r="FS1671" s="20"/>
      <c r="FT1671" s="20"/>
      <c r="FU1671" s="20"/>
      <c r="FV1671" s="20"/>
      <c r="FW1671" s="20"/>
      <c r="FX1671" s="20"/>
      <c r="FY1671" s="20"/>
      <c r="FZ1671" s="20"/>
      <c r="GA1671" s="20"/>
      <c r="GB1671" s="20"/>
      <c r="GC1671" s="20"/>
      <c r="GD1671" s="20"/>
      <c r="GE1671" s="20"/>
      <c r="GF1671" s="20"/>
      <c r="GG1671" s="20"/>
      <c r="GH1671" s="20"/>
      <c r="GI1671" s="20"/>
      <c r="GJ1671" s="20"/>
      <c r="GK1671" s="20"/>
    </row>
    <row r="1672" spans="7:193" x14ac:dyDescent="0.2">
      <c r="G1672" s="8"/>
      <c r="H1672" s="8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FF1672" s="9"/>
      <c r="FG1672" s="9"/>
      <c r="FH1672" s="9"/>
      <c r="FI1672" s="9"/>
      <c r="FJ1672" s="9"/>
      <c r="FK1672" s="9"/>
      <c r="FL1672" s="9"/>
      <c r="FM1672" s="9"/>
      <c r="FN1672" s="9"/>
      <c r="FO1672" s="9"/>
      <c r="FP1672" s="9"/>
      <c r="FQ1672" s="9"/>
      <c r="FR1672" s="9"/>
      <c r="FS1672" s="9"/>
      <c r="FT1672" s="9"/>
      <c r="FU1672" s="9"/>
      <c r="FV1672" s="9"/>
      <c r="FW1672" s="9"/>
      <c r="FX1672" s="9"/>
      <c r="FY1672" s="9"/>
      <c r="FZ1672" s="9"/>
      <c r="GA1672" s="9"/>
      <c r="GB1672" s="9"/>
      <c r="GC1672" s="9"/>
      <c r="GD1672" s="9"/>
      <c r="GE1672" s="9"/>
      <c r="GF1672" s="9"/>
      <c r="GG1672" s="9"/>
      <c r="GH1672" s="9"/>
      <c r="GI1672" s="9"/>
      <c r="GJ1672" s="9"/>
      <c r="GK1672" s="9"/>
    </row>
    <row r="1673" spans="7:193" x14ac:dyDescent="0.2">
      <c r="G1673" s="8"/>
      <c r="H1673" s="8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FF1673" s="9"/>
      <c r="FG1673" s="9"/>
      <c r="FH1673" s="9"/>
      <c r="FI1673" s="9"/>
      <c r="FJ1673" s="9"/>
      <c r="FK1673" s="9"/>
      <c r="FL1673" s="9"/>
      <c r="FM1673" s="9"/>
      <c r="FN1673" s="9"/>
      <c r="FO1673" s="9"/>
      <c r="FP1673" s="9"/>
      <c r="FQ1673" s="9"/>
      <c r="FR1673" s="9"/>
      <c r="FS1673" s="9"/>
      <c r="FT1673" s="9"/>
      <c r="FU1673" s="9"/>
      <c r="FV1673" s="9"/>
      <c r="FW1673" s="9"/>
      <c r="FX1673" s="9"/>
      <c r="FY1673" s="9"/>
      <c r="FZ1673" s="9"/>
      <c r="GA1673" s="9"/>
      <c r="GB1673" s="9"/>
      <c r="GC1673" s="9"/>
      <c r="GD1673" s="9"/>
      <c r="GE1673" s="9"/>
      <c r="GF1673" s="9"/>
      <c r="GG1673" s="9"/>
      <c r="GH1673" s="9"/>
      <c r="GI1673" s="9"/>
      <c r="GJ1673" s="9"/>
      <c r="GK1673" s="9"/>
    </row>
    <row r="1674" spans="7:193" x14ac:dyDescent="0.2">
      <c r="G1674" s="8"/>
      <c r="H1674" s="8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FF1674" s="19"/>
      <c r="FG1674" s="19"/>
      <c r="FH1674" s="19"/>
      <c r="FI1674" s="19"/>
      <c r="FJ1674" s="19"/>
      <c r="FK1674" s="19"/>
      <c r="FL1674" s="19"/>
      <c r="FM1674" s="19"/>
      <c r="FN1674" s="19"/>
      <c r="FO1674" s="19"/>
      <c r="FP1674" s="19"/>
      <c r="FQ1674" s="19"/>
      <c r="FR1674" s="19"/>
      <c r="FS1674" s="19"/>
      <c r="FT1674" s="19"/>
      <c r="FU1674" s="19"/>
      <c r="FV1674" s="19"/>
      <c r="FW1674" s="19"/>
      <c r="FX1674" s="19"/>
      <c r="FY1674" s="19"/>
      <c r="FZ1674" s="19"/>
      <c r="GA1674" s="19"/>
      <c r="GB1674" s="19"/>
      <c r="GC1674" s="19"/>
      <c r="GD1674" s="19"/>
      <c r="GE1674" s="19"/>
      <c r="GF1674" s="19"/>
      <c r="GG1674" s="19"/>
      <c r="GH1674" s="19"/>
      <c r="GI1674" s="19"/>
      <c r="GJ1674" s="19"/>
      <c r="GK1674" s="19"/>
    </row>
    <row r="1675" spans="7:193" x14ac:dyDescent="0.2">
      <c r="G1675" s="8"/>
      <c r="H1675" s="8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FF1675" s="20"/>
      <c r="FG1675" s="20"/>
      <c r="FH1675" s="20"/>
      <c r="FI1675" s="20"/>
      <c r="FJ1675" s="20"/>
      <c r="FK1675" s="20"/>
      <c r="FL1675" s="20"/>
      <c r="FM1675" s="20"/>
      <c r="FN1675" s="20"/>
      <c r="FO1675" s="20"/>
      <c r="FP1675" s="20"/>
      <c r="FQ1675" s="20"/>
      <c r="FR1675" s="20"/>
      <c r="FS1675" s="20"/>
      <c r="FT1675" s="20"/>
      <c r="FU1675" s="20"/>
      <c r="FV1675" s="20"/>
      <c r="FW1675" s="20"/>
      <c r="FX1675" s="20"/>
      <c r="FY1675" s="20"/>
      <c r="FZ1675" s="20"/>
      <c r="GA1675" s="20"/>
      <c r="GB1675" s="20"/>
      <c r="GC1675" s="20"/>
      <c r="GD1675" s="20"/>
      <c r="GE1675" s="20"/>
      <c r="GF1675" s="20"/>
      <c r="GG1675" s="20"/>
      <c r="GH1675" s="20"/>
      <c r="GI1675" s="20"/>
      <c r="GJ1675" s="20"/>
      <c r="GK1675" s="20"/>
    </row>
    <row r="1676" spans="7:193" x14ac:dyDescent="0.2">
      <c r="G1676" s="8"/>
      <c r="H1676" s="8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FF1676" s="9"/>
      <c r="FG1676" s="9"/>
      <c r="FH1676" s="9"/>
      <c r="FI1676" s="9"/>
      <c r="FJ1676" s="9"/>
      <c r="FK1676" s="9"/>
      <c r="FL1676" s="9"/>
      <c r="FM1676" s="9"/>
      <c r="FN1676" s="9"/>
      <c r="FO1676" s="9"/>
      <c r="FP1676" s="9"/>
      <c r="FQ1676" s="9"/>
      <c r="FR1676" s="9"/>
      <c r="FS1676" s="9"/>
      <c r="FT1676" s="9"/>
      <c r="FU1676" s="9"/>
      <c r="FV1676" s="9"/>
      <c r="FW1676" s="9"/>
      <c r="FX1676" s="9"/>
      <c r="FY1676" s="9"/>
      <c r="FZ1676" s="9"/>
      <c r="GA1676" s="9"/>
      <c r="GB1676" s="9"/>
      <c r="GC1676" s="9"/>
      <c r="GD1676" s="9"/>
      <c r="GE1676" s="9"/>
      <c r="GF1676" s="9"/>
      <c r="GG1676" s="9"/>
      <c r="GH1676" s="9"/>
      <c r="GI1676" s="9"/>
      <c r="GJ1676" s="9"/>
      <c r="GK1676" s="9"/>
    </row>
    <row r="1677" spans="7:193" x14ac:dyDescent="0.2">
      <c r="G1677" s="8"/>
      <c r="H1677" s="8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FF1677" s="9"/>
      <c r="FG1677" s="9"/>
      <c r="FH1677" s="9"/>
      <c r="FI1677" s="9"/>
      <c r="FJ1677" s="9"/>
      <c r="FK1677" s="9"/>
      <c r="FL1677" s="9"/>
      <c r="FM1677" s="9"/>
      <c r="FN1677" s="9"/>
      <c r="FO1677" s="9"/>
      <c r="FP1677" s="9"/>
      <c r="FQ1677" s="9"/>
      <c r="FR1677" s="9"/>
      <c r="FS1677" s="9"/>
      <c r="FT1677" s="9"/>
      <c r="FU1677" s="9"/>
      <c r="FV1677" s="9"/>
      <c r="FW1677" s="9"/>
      <c r="FX1677" s="9"/>
      <c r="FY1677" s="9"/>
      <c r="FZ1677" s="9"/>
      <c r="GA1677" s="9"/>
      <c r="GB1677" s="9"/>
      <c r="GC1677" s="9"/>
      <c r="GD1677" s="9"/>
      <c r="GE1677" s="9"/>
      <c r="GF1677" s="9"/>
      <c r="GG1677" s="9"/>
      <c r="GH1677" s="9"/>
      <c r="GI1677" s="9"/>
      <c r="GJ1677" s="9"/>
      <c r="GK1677" s="9"/>
    </row>
    <row r="1678" spans="7:193" x14ac:dyDescent="0.2">
      <c r="G1678" s="8"/>
      <c r="H1678" s="8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FF1678" s="19"/>
      <c r="FG1678" s="19"/>
      <c r="FH1678" s="19"/>
      <c r="FI1678" s="19"/>
      <c r="FJ1678" s="19"/>
      <c r="FK1678" s="19"/>
      <c r="FL1678" s="19"/>
      <c r="FM1678" s="19"/>
      <c r="FN1678" s="19"/>
      <c r="FO1678" s="19"/>
      <c r="FP1678" s="19"/>
      <c r="FQ1678" s="19"/>
      <c r="FR1678" s="19"/>
      <c r="FS1678" s="19"/>
      <c r="FT1678" s="19"/>
      <c r="FU1678" s="19"/>
      <c r="FV1678" s="19"/>
      <c r="FW1678" s="19"/>
      <c r="FX1678" s="19"/>
      <c r="FY1678" s="19"/>
      <c r="FZ1678" s="19"/>
      <c r="GA1678" s="19"/>
      <c r="GB1678" s="19"/>
      <c r="GC1678" s="19"/>
      <c r="GD1678" s="19"/>
      <c r="GE1678" s="19"/>
      <c r="GF1678" s="19"/>
      <c r="GG1678" s="19"/>
      <c r="GH1678" s="19"/>
      <c r="GI1678" s="19"/>
      <c r="GJ1678" s="19"/>
      <c r="GK1678" s="19"/>
    </row>
    <row r="1679" spans="7:193" x14ac:dyDescent="0.2">
      <c r="G1679" s="8"/>
      <c r="H1679" s="8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FF1679" s="20"/>
      <c r="FG1679" s="20"/>
      <c r="FH1679" s="20"/>
      <c r="FI1679" s="20"/>
      <c r="FJ1679" s="20"/>
      <c r="FK1679" s="20"/>
      <c r="FL1679" s="20"/>
      <c r="FM1679" s="20"/>
      <c r="FN1679" s="20"/>
      <c r="FO1679" s="20"/>
      <c r="FP1679" s="20"/>
      <c r="FQ1679" s="20"/>
      <c r="FR1679" s="20"/>
      <c r="FS1679" s="20"/>
      <c r="FT1679" s="20"/>
      <c r="FU1679" s="20"/>
      <c r="FV1679" s="20"/>
      <c r="FW1679" s="20"/>
      <c r="FX1679" s="20"/>
      <c r="FY1679" s="20"/>
      <c r="FZ1679" s="20"/>
      <c r="GA1679" s="20"/>
      <c r="GB1679" s="20"/>
      <c r="GC1679" s="20"/>
      <c r="GD1679" s="20"/>
      <c r="GE1679" s="20"/>
      <c r="GF1679" s="20"/>
      <c r="GG1679" s="20"/>
      <c r="GH1679" s="20"/>
      <c r="GI1679" s="20"/>
      <c r="GJ1679" s="20"/>
      <c r="GK1679" s="20"/>
    </row>
    <row r="1680" spans="7:193" x14ac:dyDescent="0.2">
      <c r="G1680" s="8"/>
      <c r="H1680" s="8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FF1680" s="9"/>
      <c r="FG1680" s="9"/>
      <c r="FH1680" s="9"/>
      <c r="FI1680" s="9"/>
      <c r="FJ1680" s="9"/>
      <c r="FK1680" s="9"/>
      <c r="FL1680" s="9"/>
      <c r="FM1680" s="9"/>
      <c r="FN1680" s="9"/>
      <c r="FO1680" s="9"/>
      <c r="FP1680" s="9"/>
      <c r="FQ1680" s="9"/>
      <c r="FR1680" s="9"/>
      <c r="FS1680" s="9"/>
      <c r="FT1680" s="9"/>
      <c r="FU1680" s="9"/>
      <c r="FV1680" s="9"/>
      <c r="FW1680" s="9"/>
      <c r="FX1680" s="9"/>
      <c r="FY1680" s="9"/>
      <c r="FZ1680" s="9"/>
      <c r="GA1680" s="9"/>
      <c r="GB1680" s="9"/>
      <c r="GC1680" s="9"/>
      <c r="GD1680" s="9"/>
      <c r="GE1680" s="9"/>
      <c r="GF1680" s="9"/>
      <c r="GG1680" s="9"/>
      <c r="GH1680" s="9"/>
      <c r="GI1680" s="9"/>
      <c r="GJ1680" s="9"/>
      <c r="GK1680" s="9"/>
    </row>
    <row r="1681" spans="7:193" x14ac:dyDescent="0.2">
      <c r="G1681" s="8"/>
      <c r="H1681" s="8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FF1681" s="9"/>
      <c r="FG1681" s="9"/>
      <c r="FH1681" s="9"/>
      <c r="FI1681" s="9"/>
      <c r="FJ1681" s="9"/>
      <c r="FK1681" s="9"/>
      <c r="FL1681" s="9"/>
      <c r="FM1681" s="9"/>
      <c r="FN1681" s="9"/>
      <c r="FO1681" s="9"/>
      <c r="FP1681" s="9"/>
      <c r="FQ1681" s="9"/>
      <c r="FR1681" s="9"/>
      <c r="FS1681" s="9"/>
      <c r="FT1681" s="9"/>
      <c r="FU1681" s="9"/>
      <c r="FV1681" s="9"/>
      <c r="FW1681" s="9"/>
      <c r="FX1681" s="9"/>
      <c r="FY1681" s="9"/>
      <c r="FZ1681" s="9"/>
      <c r="GA1681" s="9"/>
      <c r="GB1681" s="9"/>
      <c r="GC1681" s="9"/>
      <c r="GD1681" s="9"/>
      <c r="GE1681" s="9"/>
      <c r="GF1681" s="9"/>
      <c r="GG1681" s="9"/>
      <c r="GH1681" s="9"/>
      <c r="GI1681" s="9"/>
      <c r="GJ1681" s="9"/>
      <c r="GK1681" s="9"/>
    </row>
    <row r="1682" spans="7:193" x14ac:dyDescent="0.2">
      <c r="G1682" s="8"/>
      <c r="H1682" s="8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FF1682" s="19"/>
      <c r="FG1682" s="19"/>
      <c r="FH1682" s="19"/>
      <c r="FI1682" s="19"/>
      <c r="FJ1682" s="19"/>
      <c r="FK1682" s="19"/>
      <c r="FL1682" s="19"/>
      <c r="FM1682" s="19"/>
      <c r="FN1682" s="19"/>
      <c r="FO1682" s="19"/>
      <c r="FP1682" s="19"/>
      <c r="FQ1682" s="19"/>
      <c r="FR1682" s="19"/>
      <c r="FS1682" s="19"/>
      <c r="FT1682" s="19"/>
      <c r="FU1682" s="19"/>
      <c r="FV1682" s="19"/>
      <c r="FW1682" s="19"/>
      <c r="FX1682" s="19"/>
      <c r="FY1682" s="19"/>
      <c r="FZ1682" s="19"/>
      <c r="GA1682" s="19"/>
      <c r="GB1682" s="19"/>
      <c r="GC1682" s="19"/>
      <c r="GD1682" s="19"/>
      <c r="GE1682" s="19"/>
      <c r="GF1682" s="19"/>
      <c r="GG1682" s="19"/>
      <c r="GH1682" s="19"/>
      <c r="GI1682" s="19"/>
      <c r="GJ1682" s="19"/>
      <c r="GK1682" s="19"/>
    </row>
    <row r="1683" spans="7:193" x14ac:dyDescent="0.2">
      <c r="G1683" s="8"/>
      <c r="H1683" s="8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FF1683" s="20"/>
      <c r="FG1683" s="20"/>
      <c r="FH1683" s="20"/>
      <c r="FI1683" s="20"/>
      <c r="FJ1683" s="20"/>
      <c r="FK1683" s="20"/>
      <c r="FL1683" s="20"/>
      <c r="FM1683" s="20"/>
      <c r="FN1683" s="20"/>
      <c r="FO1683" s="20"/>
      <c r="FP1683" s="20"/>
      <c r="FQ1683" s="20"/>
      <c r="FR1683" s="20"/>
      <c r="FS1683" s="20"/>
      <c r="FT1683" s="20"/>
      <c r="FU1683" s="20"/>
      <c r="FV1683" s="20"/>
      <c r="FW1683" s="20"/>
      <c r="FX1683" s="20"/>
      <c r="FY1683" s="20"/>
      <c r="FZ1683" s="20"/>
      <c r="GA1683" s="20"/>
      <c r="GB1683" s="20"/>
      <c r="GC1683" s="20"/>
      <c r="GD1683" s="20"/>
      <c r="GE1683" s="20"/>
      <c r="GF1683" s="20"/>
      <c r="GG1683" s="20"/>
      <c r="GH1683" s="20"/>
      <c r="GI1683" s="20"/>
      <c r="GJ1683" s="20"/>
      <c r="GK1683" s="20"/>
    </row>
    <row r="1684" spans="7:193" x14ac:dyDescent="0.2">
      <c r="G1684" s="8"/>
      <c r="H1684" s="8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FF1684" s="9"/>
      <c r="FG1684" s="9"/>
      <c r="FH1684" s="9"/>
      <c r="FI1684" s="9"/>
      <c r="FJ1684" s="9"/>
      <c r="FK1684" s="9"/>
      <c r="FL1684" s="9"/>
      <c r="FM1684" s="9"/>
      <c r="FN1684" s="9"/>
      <c r="FO1684" s="9"/>
      <c r="FP1684" s="9"/>
      <c r="FQ1684" s="9"/>
      <c r="FR1684" s="9"/>
      <c r="FS1684" s="9"/>
      <c r="FT1684" s="9"/>
      <c r="FU1684" s="9"/>
      <c r="FV1684" s="9"/>
      <c r="FW1684" s="9"/>
      <c r="FX1684" s="9"/>
      <c r="FY1684" s="9"/>
      <c r="FZ1684" s="9"/>
      <c r="GA1684" s="9"/>
      <c r="GB1684" s="9"/>
      <c r="GC1684" s="9"/>
      <c r="GD1684" s="9"/>
      <c r="GE1684" s="9"/>
      <c r="GF1684" s="9"/>
      <c r="GG1684" s="9"/>
      <c r="GH1684" s="9"/>
      <c r="GI1684" s="9"/>
      <c r="GJ1684" s="9"/>
      <c r="GK1684" s="9"/>
    </row>
    <row r="1685" spans="7:193" x14ac:dyDescent="0.2">
      <c r="G1685" s="8"/>
      <c r="H1685" s="8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FF1685" s="9"/>
      <c r="FG1685" s="9"/>
      <c r="FH1685" s="9"/>
      <c r="FI1685" s="9"/>
      <c r="FJ1685" s="9"/>
      <c r="FK1685" s="9"/>
      <c r="FL1685" s="9"/>
      <c r="FM1685" s="9"/>
      <c r="FN1685" s="9"/>
      <c r="FO1685" s="9"/>
      <c r="FP1685" s="9"/>
      <c r="FQ1685" s="9"/>
      <c r="FR1685" s="9"/>
      <c r="FS1685" s="9"/>
      <c r="FT1685" s="9"/>
      <c r="FU1685" s="9"/>
      <c r="FV1685" s="9"/>
      <c r="FW1685" s="9"/>
      <c r="FX1685" s="9"/>
      <c r="FY1685" s="9"/>
      <c r="FZ1685" s="9"/>
      <c r="GA1685" s="9"/>
      <c r="GB1685" s="9"/>
      <c r="GC1685" s="9"/>
      <c r="GD1685" s="9"/>
      <c r="GE1685" s="9"/>
      <c r="GF1685" s="9"/>
      <c r="GG1685" s="9"/>
      <c r="GH1685" s="9"/>
      <c r="GI1685" s="9"/>
      <c r="GJ1685" s="9"/>
      <c r="GK1685" s="9"/>
    </row>
    <row r="1686" spans="7:193" x14ac:dyDescent="0.2">
      <c r="G1686" s="8"/>
      <c r="H1686" s="8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FF1686" s="19"/>
      <c r="FG1686" s="19"/>
      <c r="FH1686" s="19"/>
      <c r="FI1686" s="19"/>
      <c r="FJ1686" s="19"/>
      <c r="FK1686" s="19"/>
      <c r="FL1686" s="19"/>
      <c r="FM1686" s="19"/>
      <c r="FN1686" s="19"/>
      <c r="FO1686" s="19"/>
      <c r="FP1686" s="19"/>
      <c r="FQ1686" s="19"/>
      <c r="FR1686" s="19"/>
      <c r="FS1686" s="19"/>
      <c r="FT1686" s="19"/>
      <c r="FU1686" s="19"/>
      <c r="FV1686" s="19"/>
      <c r="FW1686" s="19"/>
      <c r="FX1686" s="19"/>
      <c r="FY1686" s="19"/>
      <c r="FZ1686" s="19"/>
      <c r="GA1686" s="19"/>
      <c r="GB1686" s="19"/>
      <c r="GC1686" s="19"/>
      <c r="GD1686" s="19"/>
      <c r="GE1686" s="19"/>
      <c r="GF1686" s="19"/>
      <c r="GG1686" s="19"/>
      <c r="GH1686" s="19"/>
      <c r="GI1686" s="19"/>
      <c r="GJ1686" s="19"/>
      <c r="GK1686" s="19"/>
    </row>
    <row r="1687" spans="7:193" x14ac:dyDescent="0.2">
      <c r="G1687" s="8"/>
      <c r="H1687" s="8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FF1687" s="20"/>
      <c r="FG1687" s="20"/>
      <c r="FH1687" s="20"/>
      <c r="FI1687" s="20"/>
      <c r="FJ1687" s="20"/>
      <c r="FK1687" s="20"/>
      <c r="FL1687" s="20"/>
      <c r="FM1687" s="20"/>
      <c r="FN1687" s="20"/>
      <c r="FO1687" s="20"/>
      <c r="FP1687" s="20"/>
      <c r="FQ1687" s="20"/>
      <c r="FR1687" s="20"/>
      <c r="FS1687" s="20"/>
      <c r="FT1687" s="20"/>
      <c r="FU1687" s="20"/>
      <c r="FV1687" s="20"/>
      <c r="FW1687" s="20"/>
      <c r="FX1687" s="20"/>
      <c r="FY1687" s="20"/>
      <c r="FZ1687" s="20"/>
      <c r="GA1687" s="20"/>
      <c r="GB1687" s="20"/>
      <c r="GC1687" s="20"/>
      <c r="GD1687" s="20"/>
      <c r="GE1687" s="20"/>
      <c r="GF1687" s="20"/>
      <c r="GG1687" s="20"/>
      <c r="GH1687" s="20"/>
      <c r="GI1687" s="20"/>
      <c r="GJ1687" s="20"/>
      <c r="GK1687" s="20"/>
    </row>
    <row r="1688" spans="7:193" x14ac:dyDescent="0.2">
      <c r="G1688" s="8"/>
      <c r="H1688" s="8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FF1688" s="9"/>
      <c r="FG1688" s="9"/>
      <c r="FH1688" s="9"/>
      <c r="FI1688" s="9"/>
      <c r="FJ1688" s="9"/>
      <c r="FK1688" s="9"/>
      <c r="FL1688" s="9"/>
      <c r="FM1688" s="9"/>
      <c r="FN1688" s="9"/>
      <c r="FO1688" s="9"/>
      <c r="FP1688" s="9"/>
      <c r="FQ1688" s="9"/>
      <c r="FR1688" s="9"/>
      <c r="FS1688" s="9"/>
      <c r="FT1688" s="9"/>
      <c r="FU1688" s="9"/>
      <c r="FV1688" s="9"/>
      <c r="FW1688" s="9"/>
      <c r="FX1688" s="9"/>
      <c r="FY1688" s="9"/>
      <c r="FZ1688" s="9"/>
      <c r="GA1688" s="9"/>
      <c r="GB1688" s="9"/>
      <c r="GC1688" s="9"/>
      <c r="GD1688" s="9"/>
      <c r="GE1688" s="9"/>
      <c r="GF1688" s="9"/>
      <c r="GG1688" s="9"/>
      <c r="GH1688" s="9"/>
      <c r="GI1688" s="9"/>
      <c r="GJ1688" s="9"/>
      <c r="GK1688" s="9"/>
    </row>
    <row r="1689" spans="7:193" x14ac:dyDescent="0.2">
      <c r="G1689" s="8"/>
      <c r="H1689" s="8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FF1689" s="9"/>
      <c r="FG1689" s="9"/>
      <c r="FH1689" s="9"/>
      <c r="FI1689" s="9"/>
      <c r="FJ1689" s="9"/>
      <c r="FK1689" s="9"/>
      <c r="FL1689" s="9"/>
      <c r="FM1689" s="9"/>
      <c r="FN1689" s="9"/>
      <c r="FO1689" s="9"/>
      <c r="FP1689" s="9"/>
      <c r="FQ1689" s="9"/>
      <c r="FR1689" s="9"/>
      <c r="FS1689" s="9"/>
      <c r="FT1689" s="9"/>
      <c r="FU1689" s="9"/>
      <c r="FV1689" s="9"/>
      <c r="FW1689" s="9"/>
      <c r="FX1689" s="9"/>
      <c r="FY1689" s="9"/>
      <c r="FZ1689" s="9"/>
      <c r="GA1689" s="9"/>
      <c r="GB1689" s="9"/>
      <c r="GC1689" s="9"/>
      <c r="GD1689" s="9"/>
      <c r="GE1689" s="9"/>
      <c r="GF1689" s="9"/>
      <c r="GG1689" s="9"/>
      <c r="GH1689" s="9"/>
      <c r="GI1689" s="9"/>
      <c r="GJ1689" s="9"/>
      <c r="GK1689" s="9"/>
    </row>
    <row r="1690" spans="7:193" x14ac:dyDescent="0.2">
      <c r="G1690" s="8"/>
      <c r="H1690" s="8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FF1690" s="19"/>
      <c r="FG1690" s="19"/>
      <c r="FH1690" s="19"/>
      <c r="FI1690" s="19"/>
      <c r="FJ1690" s="19"/>
      <c r="FK1690" s="19"/>
      <c r="FL1690" s="19"/>
      <c r="FM1690" s="19"/>
      <c r="FN1690" s="19"/>
      <c r="FO1690" s="19"/>
      <c r="FP1690" s="19"/>
      <c r="FQ1690" s="19"/>
      <c r="FR1690" s="19"/>
      <c r="FS1690" s="19"/>
      <c r="FT1690" s="19"/>
      <c r="FU1690" s="19"/>
      <c r="FV1690" s="19"/>
      <c r="FW1690" s="19"/>
      <c r="FX1690" s="19"/>
      <c r="FY1690" s="19"/>
      <c r="FZ1690" s="19"/>
      <c r="GA1690" s="19"/>
      <c r="GB1690" s="19"/>
      <c r="GC1690" s="19"/>
      <c r="GD1690" s="19"/>
      <c r="GE1690" s="19"/>
      <c r="GF1690" s="19"/>
      <c r="GG1690" s="19"/>
      <c r="GH1690" s="19"/>
      <c r="GI1690" s="19"/>
      <c r="GJ1690" s="19"/>
      <c r="GK1690" s="19"/>
    </row>
    <row r="1691" spans="7:193" x14ac:dyDescent="0.2">
      <c r="G1691" s="8"/>
      <c r="H1691" s="8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FF1691" s="20"/>
      <c r="FG1691" s="20"/>
      <c r="FH1691" s="20"/>
      <c r="FI1691" s="20"/>
      <c r="FJ1691" s="20"/>
      <c r="FK1691" s="20"/>
      <c r="FL1691" s="20"/>
      <c r="FM1691" s="20"/>
      <c r="FN1691" s="20"/>
      <c r="FO1691" s="20"/>
      <c r="FP1691" s="20"/>
      <c r="FQ1691" s="20"/>
      <c r="FR1691" s="20"/>
      <c r="FS1691" s="20"/>
      <c r="FT1691" s="20"/>
      <c r="FU1691" s="20"/>
      <c r="FV1691" s="20"/>
      <c r="FW1691" s="20"/>
      <c r="FX1691" s="20"/>
      <c r="FY1691" s="20"/>
      <c r="FZ1691" s="20"/>
      <c r="GA1691" s="20"/>
      <c r="GB1691" s="20"/>
      <c r="GC1691" s="20"/>
      <c r="GD1691" s="20"/>
      <c r="GE1691" s="20"/>
      <c r="GF1691" s="20"/>
      <c r="GG1691" s="20"/>
      <c r="GH1691" s="20"/>
      <c r="GI1691" s="20"/>
      <c r="GJ1691" s="20"/>
      <c r="GK1691" s="20"/>
    </row>
    <row r="1692" spans="7:193" x14ac:dyDescent="0.2">
      <c r="G1692" s="8"/>
      <c r="H1692" s="8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FF1692" s="9"/>
      <c r="FG1692" s="9"/>
      <c r="FH1692" s="9"/>
      <c r="FI1692" s="9"/>
      <c r="FJ1692" s="9"/>
      <c r="FK1692" s="9"/>
      <c r="FL1692" s="9"/>
      <c r="FM1692" s="9"/>
      <c r="FN1692" s="9"/>
      <c r="FO1692" s="9"/>
      <c r="FP1692" s="9"/>
      <c r="FQ1692" s="9"/>
      <c r="FR1692" s="9"/>
      <c r="FS1692" s="9"/>
      <c r="FT1692" s="9"/>
      <c r="FU1692" s="9"/>
      <c r="FV1692" s="9"/>
      <c r="FW1692" s="9"/>
      <c r="FX1692" s="9"/>
      <c r="FY1692" s="9"/>
      <c r="FZ1692" s="9"/>
      <c r="GA1692" s="9"/>
      <c r="GB1692" s="9"/>
      <c r="GC1692" s="9"/>
      <c r="GD1692" s="9"/>
      <c r="GE1692" s="9"/>
      <c r="GF1692" s="9"/>
      <c r="GG1692" s="9"/>
      <c r="GH1692" s="9"/>
      <c r="GI1692" s="9"/>
      <c r="GJ1692" s="9"/>
      <c r="GK1692" s="9"/>
    </row>
    <row r="1693" spans="7:193" x14ac:dyDescent="0.2">
      <c r="G1693" s="8"/>
      <c r="H1693" s="8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FF1693" s="9"/>
      <c r="FG1693" s="9"/>
      <c r="FH1693" s="9"/>
      <c r="FI1693" s="9"/>
      <c r="FJ1693" s="9"/>
      <c r="FK1693" s="9"/>
      <c r="FL1693" s="9"/>
      <c r="FM1693" s="9"/>
      <c r="FN1693" s="9"/>
      <c r="FO1693" s="9"/>
      <c r="FP1693" s="9"/>
      <c r="FQ1693" s="9"/>
      <c r="FR1693" s="9"/>
      <c r="FS1693" s="9"/>
      <c r="FT1693" s="9"/>
      <c r="FU1693" s="9"/>
      <c r="FV1693" s="9"/>
      <c r="FW1693" s="9"/>
      <c r="FX1693" s="9"/>
      <c r="FY1693" s="9"/>
      <c r="FZ1693" s="9"/>
      <c r="GA1693" s="9"/>
      <c r="GB1693" s="9"/>
      <c r="GC1693" s="9"/>
      <c r="GD1693" s="9"/>
      <c r="GE1693" s="9"/>
      <c r="GF1693" s="9"/>
      <c r="GG1693" s="9"/>
      <c r="GH1693" s="9"/>
      <c r="GI1693" s="9"/>
      <c r="GJ1693" s="9"/>
      <c r="GK1693" s="9"/>
    </row>
    <row r="1694" spans="7:193" x14ac:dyDescent="0.2">
      <c r="G1694" s="8"/>
      <c r="H1694" s="8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FF1694" s="19"/>
      <c r="FG1694" s="19"/>
      <c r="FH1694" s="19"/>
      <c r="FI1694" s="19"/>
      <c r="FJ1694" s="19"/>
      <c r="FK1694" s="19"/>
      <c r="FL1694" s="19"/>
      <c r="FM1694" s="19"/>
      <c r="FN1694" s="19"/>
      <c r="FO1694" s="19"/>
      <c r="FP1694" s="19"/>
      <c r="FQ1694" s="19"/>
      <c r="FR1694" s="19"/>
      <c r="FS1694" s="19"/>
      <c r="FT1694" s="19"/>
      <c r="FU1694" s="19"/>
      <c r="FV1694" s="19"/>
      <c r="FW1694" s="19"/>
      <c r="FX1694" s="19"/>
      <c r="FY1694" s="19"/>
      <c r="FZ1694" s="19"/>
      <c r="GA1694" s="19"/>
      <c r="GB1694" s="19"/>
      <c r="GC1694" s="19"/>
      <c r="GD1694" s="19"/>
      <c r="GE1694" s="19"/>
      <c r="GF1694" s="19"/>
      <c r="GG1694" s="19"/>
      <c r="GH1694" s="19"/>
      <c r="GI1694" s="19"/>
      <c r="GJ1694" s="19"/>
      <c r="GK1694" s="19"/>
    </row>
    <row r="1695" spans="7:193" x14ac:dyDescent="0.2">
      <c r="G1695" s="8"/>
      <c r="H1695" s="8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FF1695" s="20"/>
      <c r="FG1695" s="20"/>
      <c r="FH1695" s="20"/>
      <c r="FI1695" s="20"/>
      <c r="FJ1695" s="20"/>
      <c r="FK1695" s="20"/>
      <c r="FL1695" s="20"/>
      <c r="FM1695" s="20"/>
      <c r="FN1695" s="20"/>
      <c r="FO1695" s="20"/>
      <c r="FP1695" s="20"/>
      <c r="FQ1695" s="20"/>
      <c r="FR1695" s="20"/>
      <c r="FS1695" s="20"/>
      <c r="FT1695" s="20"/>
      <c r="FU1695" s="20"/>
      <c r="FV1695" s="20"/>
      <c r="FW1695" s="20"/>
      <c r="FX1695" s="20"/>
      <c r="FY1695" s="20"/>
      <c r="FZ1695" s="20"/>
      <c r="GA1695" s="20"/>
      <c r="GB1695" s="20"/>
      <c r="GC1695" s="20"/>
      <c r="GD1695" s="20"/>
      <c r="GE1695" s="20"/>
      <c r="GF1695" s="20"/>
      <c r="GG1695" s="20"/>
      <c r="GH1695" s="20"/>
      <c r="GI1695" s="20"/>
      <c r="GJ1695" s="20"/>
      <c r="GK1695" s="20"/>
    </row>
    <row r="1696" spans="7:193" x14ac:dyDescent="0.2">
      <c r="G1696" s="8"/>
      <c r="H1696" s="8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FF1696" s="9"/>
      <c r="FG1696" s="9"/>
      <c r="FH1696" s="9"/>
      <c r="FI1696" s="9"/>
      <c r="FJ1696" s="9"/>
      <c r="FK1696" s="9"/>
      <c r="FL1696" s="9"/>
      <c r="FM1696" s="9"/>
      <c r="FN1696" s="9"/>
      <c r="FO1696" s="9"/>
      <c r="FP1696" s="9"/>
      <c r="FQ1696" s="9"/>
      <c r="FR1696" s="9"/>
      <c r="FS1696" s="9"/>
      <c r="FT1696" s="9"/>
      <c r="FU1696" s="9"/>
      <c r="FV1696" s="9"/>
      <c r="FW1696" s="9"/>
      <c r="FX1696" s="9"/>
      <c r="FY1696" s="9"/>
      <c r="FZ1696" s="9"/>
      <c r="GA1696" s="9"/>
      <c r="GB1696" s="9"/>
      <c r="GC1696" s="9"/>
      <c r="GD1696" s="9"/>
      <c r="GE1696" s="9"/>
      <c r="GF1696" s="9"/>
      <c r="GG1696" s="9"/>
      <c r="GH1696" s="9"/>
      <c r="GI1696" s="9"/>
      <c r="GJ1696" s="9"/>
      <c r="GK1696" s="9"/>
    </row>
    <row r="1697" spans="7:193" x14ac:dyDescent="0.2">
      <c r="G1697" s="8"/>
      <c r="H1697" s="8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FF1697" s="9"/>
      <c r="FG1697" s="9"/>
      <c r="FH1697" s="9"/>
      <c r="FI1697" s="9"/>
      <c r="FJ1697" s="9"/>
      <c r="FK1697" s="9"/>
      <c r="FL1697" s="9"/>
      <c r="FM1697" s="9"/>
      <c r="FN1697" s="9"/>
      <c r="FO1697" s="9"/>
      <c r="FP1697" s="9"/>
      <c r="FQ1697" s="9"/>
      <c r="FR1697" s="9"/>
      <c r="FS1697" s="9"/>
      <c r="FT1697" s="9"/>
      <c r="FU1697" s="9"/>
      <c r="FV1697" s="9"/>
      <c r="FW1697" s="9"/>
      <c r="FX1697" s="9"/>
      <c r="FY1697" s="9"/>
      <c r="FZ1697" s="9"/>
      <c r="GA1697" s="9"/>
      <c r="GB1697" s="9"/>
      <c r="GC1697" s="9"/>
      <c r="GD1697" s="9"/>
      <c r="GE1697" s="9"/>
      <c r="GF1697" s="9"/>
      <c r="GG1697" s="9"/>
      <c r="GH1697" s="9"/>
      <c r="GI1697" s="9"/>
      <c r="GJ1697" s="9"/>
      <c r="GK1697" s="9"/>
    </row>
    <row r="1698" spans="7:193" x14ac:dyDescent="0.2">
      <c r="G1698" s="8"/>
      <c r="H1698" s="8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FF1698" s="19"/>
      <c r="FG1698" s="19"/>
      <c r="FH1698" s="19"/>
      <c r="FI1698" s="19"/>
      <c r="FJ1698" s="19"/>
      <c r="FK1698" s="19"/>
      <c r="FL1698" s="19"/>
      <c r="FM1698" s="19"/>
      <c r="FN1698" s="19"/>
      <c r="FO1698" s="19"/>
      <c r="FP1698" s="19"/>
      <c r="FQ1698" s="19"/>
      <c r="FR1698" s="19"/>
      <c r="FS1698" s="19"/>
      <c r="FT1698" s="19"/>
      <c r="FU1698" s="19"/>
      <c r="FV1698" s="19"/>
      <c r="FW1698" s="19"/>
      <c r="FX1698" s="19"/>
      <c r="FY1698" s="19"/>
      <c r="FZ1698" s="19"/>
      <c r="GA1698" s="19"/>
      <c r="GB1698" s="19"/>
      <c r="GC1698" s="19"/>
      <c r="GD1698" s="19"/>
      <c r="GE1698" s="19"/>
      <c r="GF1698" s="19"/>
      <c r="GG1698" s="19"/>
      <c r="GH1698" s="19"/>
      <c r="GI1698" s="19"/>
      <c r="GJ1698" s="19"/>
      <c r="GK1698" s="19"/>
    </row>
    <row r="1699" spans="7:193" x14ac:dyDescent="0.2">
      <c r="G1699" s="8"/>
      <c r="H1699" s="8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FF1699" s="20"/>
      <c r="FG1699" s="20"/>
      <c r="FH1699" s="20"/>
      <c r="FI1699" s="20"/>
      <c r="FJ1699" s="20"/>
      <c r="FK1699" s="20"/>
      <c r="FL1699" s="20"/>
      <c r="FM1699" s="20"/>
      <c r="FN1699" s="20"/>
      <c r="FO1699" s="20"/>
      <c r="FP1699" s="20"/>
      <c r="FQ1699" s="20"/>
      <c r="FR1699" s="20"/>
      <c r="FS1699" s="20"/>
      <c r="FT1699" s="20"/>
      <c r="FU1699" s="20"/>
      <c r="FV1699" s="20"/>
      <c r="FW1699" s="20"/>
      <c r="FX1699" s="20"/>
      <c r="FY1699" s="20"/>
      <c r="FZ1699" s="20"/>
      <c r="GA1699" s="20"/>
      <c r="GB1699" s="20"/>
      <c r="GC1699" s="20"/>
      <c r="GD1699" s="20"/>
      <c r="GE1699" s="20"/>
      <c r="GF1699" s="20"/>
      <c r="GG1699" s="20"/>
      <c r="GH1699" s="20"/>
      <c r="GI1699" s="20"/>
      <c r="GJ1699" s="20"/>
      <c r="GK1699" s="20"/>
    </row>
    <row r="1700" spans="7:193" x14ac:dyDescent="0.2">
      <c r="G1700" s="8"/>
      <c r="H1700" s="8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FF1700" s="9"/>
      <c r="FG1700" s="9"/>
      <c r="FH1700" s="9"/>
      <c r="FI1700" s="9"/>
      <c r="FJ1700" s="9"/>
      <c r="FK1700" s="9"/>
      <c r="FL1700" s="9"/>
      <c r="FM1700" s="9"/>
      <c r="FN1700" s="9"/>
      <c r="FO1700" s="9"/>
      <c r="FP1700" s="9"/>
      <c r="FQ1700" s="9"/>
      <c r="FR1700" s="9"/>
      <c r="FS1700" s="9"/>
      <c r="FT1700" s="9"/>
      <c r="FU1700" s="9"/>
      <c r="FV1700" s="9"/>
      <c r="FW1700" s="9"/>
      <c r="FX1700" s="9"/>
      <c r="FY1700" s="9"/>
      <c r="FZ1700" s="9"/>
      <c r="GA1700" s="9"/>
      <c r="GB1700" s="9"/>
      <c r="GC1700" s="9"/>
      <c r="GD1700" s="9"/>
      <c r="GE1700" s="9"/>
      <c r="GF1700" s="9"/>
      <c r="GG1700" s="9"/>
      <c r="GH1700" s="9"/>
      <c r="GI1700" s="9"/>
      <c r="GJ1700" s="9"/>
      <c r="GK1700" s="9"/>
    </row>
    <row r="1701" spans="7:193" x14ac:dyDescent="0.2">
      <c r="G1701" s="8"/>
      <c r="H1701" s="8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FF1701" s="9"/>
      <c r="FG1701" s="9"/>
      <c r="FH1701" s="9"/>
      <c r="FI1701" s="9"/>
      <c r="FJ1701" s="9"/>
      <c r="FK1701" s="9"/>
      <c r="FL1701" s="9"/>
      <c r="FM1701" s="9"/>
      <c r="FN1701" s="9"/>
      <c r="FO1701" s="9"/>
      <c r="FP1701" s="9"/>
      <c r="FQ1701" s="9"/>
      <c r="FR1701" s="9"/>
      <c r="FS1701" s="9"/>
      <c r="FT1701" s="9"/>
      <c r="FU1701" s="9"/>
      <c r="FV1701" s="9"/>
      <c r="FW1701" s="9"/>
      <c r="FX1701" s="9"/>
      <c r="FY1701" s="9"/>
      <c r="FZ1701" s="9"/>
      <c r="GA1701" s="9"/>
      <c r="GB1701" s="9"/>
      <c r="GC1701" s="9"/>
      <c r="GD1701" s="9"/>
      <c r="GE1701" s="9"/>
      <c r="GF1701" s="9"/>
      <c r="GG1701" s="9"/>
      <c r="GH1701" s="9"/>
      <c r="GI1701" s="9"/>
      <c r="GJ1701" s="9"/>
      <c r="GK1701" s="9"/>
    </row>
    <row r="1702" spans="7:193" x14ac:dyDescent="0.2">
      <c r="G1702" s="8"/>
      <c r="H1702" s="8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FF1702" s="19"/>
      <c r="FG1702" s="19"/>
      <c r="FH1702" s="19"/>
      <c r="FI1702" s="19"/>
      <c r="FJ1702" s="19"/>
      <c r="FK1702" s="19"/>
      <c r="FL1702" s="19"/>
      <c r="FM1702" s="19"/>
      <c r="FN1702" s="19"/>
      <c r="FO1702" s="19"/>
      <c r="FP1702" s="19"/>
      <c r="FQ1702" s="19"/>
      <c r="FR1702" s="19"/>
      <c r="FS1702" s="19"/>
      <c r="FT1702" s="19"/>
      <c r="FU1702" s="19"/>
      <c r="FV1702" s="19"/>
      <c r="FW1702" s="19"/>
      <c r="FX1702" s="19"/>
      <c r="FY1702" s="19"/>
      <c r="FZ1702" s="19"/>
      <c r="GA1702" s="19"/>
      <c r="GB1702" s="19"/>
      <c r="GC1702" s="19"/>
      <c r="GD1702" s="19"/>
      <c r="GE1702" s="19"/>
      <c r="GF1702" s="19"/>
      <c r="GG1702" s="19"/>
      <c r="GH1702" s="19"/>
      <c r="GI1702" s="19"/>
      <c r="GJ1702" s="19"/>
      <c r="GK1702" s="19"/>
    </row>
    <row r="1703" spans="7:193" x14ac:dyDescent="0.2">
      <c r="G1703" s="8"/>
      <c r="H1703" s="8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FF1703" s="20"/>
      <c r="FG1703" s="20"/>
      <c r="FH1703" s="20"/>
      <c r="FI1703" s="20"/>
      <c r="FJ1703" s="20"/>
      <c r="FK1703" s="20"/>
      <c r="FL1703" s="20"/>
      <c r="FM1703" s="20"/>
      <c r="FN1703" s="20"/>
      <c r="FO1703" s="20"/>
      <c r="FP1703" s="20"/>
      <c r="FQ1703" s="20"/>
      <c r="FR1703" s="20"/>
      <c r="FS1703" s="20"/>
      <c r="FT1703" s="20"/>
      <c r="FU1703" s="20"/>
      <c r="FV1703" s="20"/>
      <c r="FW1703" s="20"/>
      <c r="FX1703" s="20"/>
      <c r="FY1703" s="20"/>
      <c r="FZ1703" s="20"/>
      <c r="GA1703" s="20"/>
      <c r="GB1703" s="20"/>
      <c r="GC1703" s="20"/>
      <c r="GD1703" s="20"/>
      <c r="GE1703" s="20"/>
      <c r="GF1703" s="20"/>
      <c r="GG1703" s="20"/>
      <c r="GH1703" s="20"/>
      <c r="GI1703" s="20"/>
      <c r="GJ1703" s="20"/>
      <c r="GK1703" s="20"/>
    </row>
    <row r="1704" spans="7:193" x14ac:dyDescent="0.2">
      <c r="G1704" s="8"/>
      <c r="H1704" s="8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FF1704" s="9"/>
      <c r="FG1704" s="9"/>
      <c r="FH1704" s="9"/>
      <c r="FI1704" s="9"/>
      <c r="FJ1704" s="9"/>
      <c r="FK1704" s="9"/>
      <c r="FL1704" s="9"/>
      <c r="FM1704" s="9"/>
      <c r="FN1704" s="9"/>
      <c r="FO1704" s="9"/>
      <c r="FP1704" s="9"/>
      <c r="FQ1704" s="9"/>
      <c r="FR1704" s="9"/>
      <c r="FS1704" s="9"/>
      <c r="FT1704" s="9"/>
      <c r="FU1704" s="9"/>
      <c r="FV1704" s="9"/>
      <c r="FW1704" s="9"/>
      <c r="FX1704" s="9"/>
      <c r="FY1704" s="9"/>
      <c r="FZ1704" s="9"/>
      <c r="GA1704" s="9"/>
      <c r="GB1704" s="9"/>
      <c r="GC1704" s="9"/>
      <c r="GD1704" s="9"/>
      <c r="GE1704" s="9"/>
      <c r="GF1704" s="9"/>
      <c r="GG1704" s="9"/>
      <c r="GH1704" s="9"/>
      <c r="GI1704" s="9"/>
      <c r="GJ1704" s="9"/>
      <c r="GK1704" s="9"/>
    </row>
    <row r="1705" spans="7:193" x14ac:dyDescent="0.2">
      <c r="G1705" s="8"/>
      <c r="H1705" s="8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FF1705" s="9"/>
      <c r="FG1705" s="9"/>
      <c r="FH1705" s="9"/>
      <c r="FI1705" s="9"/>
      <c r="FJ1705" s="9"/>
      <c r="FK1705" s="9"/>
      <c r="FL1705" s="9"/>
      <c r="FM1705" s="9"/>
      <c r="FN1705" s="9"/>
      <c r="FO1705" s="9"/>
      <c r="FP1705" s="9"/>
      <c r="FQ1705" s="9"/>
      <c r="FR1705" s="9"/>
      <c r="FS1705" s="9"/>
      <c r="FT1705" s="9"/>
      <c r="FU1705" s="9"/>
      <c r="FV1705" s="9"/>
      <c r="FW1705" s="9"/>
      <c r="FX1705" s="9"/>
      <c r="FY1705" s="9"/>
      <c r="FZ1705" s="9"/>
      <c r="GA1705" s="9"/>
      <c r="GB1705" s="9"/>
      <c r="GC1705" s="9"/>
      <c r="GD1705" s="9"/>
      <c r="GE1705" s="9"/>
      <c r="GF1705" s="9"/>
      <c r="GG1705" s="9"/>
      <c r="GH1705" s="9"/>
      <c r="GI1705" s="9"/>
      <c r="GJ1705" s="9"/>
      <c r="GK1705" s="9"/>
    </row>
    <row r="1706" spans="7:193" x14ac:dyDescent="0.2">
      <c r="G1706" s="8"/>
      <c r="H1706" s="8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FF1706" s="19"/>
      <c r="FG1706" s="19"/>
      <c r="FH1706" s="19"/>
      <c r="FI1706" s="19"/>
      <c r="FJ1706" s="19"/>
      <c r="FK1706" s="19"/>
      <c r="FL1706" s="19"/>
      <c r="FM1706" s="19"/>
      <c r="FN1706" s="19"/>
      <c r="FO1706" s="19"/>
      <c r="FP1706" s="19"/>
      <c r="FQ1706" s="19"/>
      <c r="FR1706" s="19"/>
      <c r="FS1706" s="19"/>
      <c r="FT1706" s="19"/>
      <c r="FU1706" s="19"/>
      <c r="FV1706" s="19"/>
      <c r="FW1706" s="19"/>
      <c r="FX1706" s="19"/>
      <c r="FY1706" s="19"/>
      <c r="FZ1706" s="19"/>
      <c r="GA1706" s="19"/>
      <c r="GB1706" s="19"/>
      <c r="GC1706" s="19"/>
      <c r="GD1706" s="19"/>
      <c r="GE1706" s="19"/>
      <c r="GF1706" s="19"/>
      <c r="GG1706" s="19"/>
      <c r="GH1706" s="19"/>
      <c r="GI1706" s="19"/>
      <c r="GJ1706" s="19"/>
      <c r="GK1706" s="19"/>
    </row>
    <row r="1707" spans="7:193" x14ac:dyDescent="0.2">
      <c r="G1707" s="8"/>
      <c r="H1707" s="8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FF1707" s="20"/>
      <c r="FG1707" s="20"/>
      <c r="FH1707" s="20"/>
      <c r="FI1707" s="20"/>
      <c r="FJ1707" s="20"/>
      <c r="FK1707" s="20"/>
      <c r="FL1707" s="20"/>
      <c r="FM1707" s="20"/>
      <c r="FN1707" s="20"/>
      <c r="FO1707" s="20"/>
      <c r="FP1707" s="20"/>
      <c r="FQ1707" s="20"/>
      <c r="FR1707" s="20"/>
      <c r="FS1707" s="20"/>
      <c r="FT1707" s="20"/>
      <c r="FU1707" s="20"/>
      <c r="FV1707" s="20"/>
      <c r="FW1707" s="20"/>
      <c r="FX1707" s="20"/>
      <c r="FY1707" s="20"/>
      <c r="FZ1707" s="20"/>
      <c r="GA1707" s="20"/>
      <c r="GB1707" s="20"/>
      <c r="GC1707" s="20"/>
      <c r="GD1707" s="20"/>
      <c r="GE1707" s="20"/>
      <c r="GF1707" s="20"/>
      <c r="GG1707" s="20"/>
      <c r="GH1707" s="20"/>
      <c r="GI1707" s="20"/>
      <c r="GJ1707" s="20"/>
      <c r="GK1707" s="20"/>
    </row>
    <row r="1708" spans="7:193" x14ac:dyDescent="0.2">
      <c r="G1708" s="8"/>
      <c r="H1708" s="8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FF1708" s="9"/>
      <c r="FG1708" s="9"/>
      <c r="FH1708" s="9"/>
      <c r="FI1708" s="9"/>
      <c r="FJ1708" s="9"/>
      <c r="FK1708" s="9"/>
      <c r="FL1708" s="9"/>
      <c r="FM1708" s="9"/>
      <c r="FN1708" s="9"/>
      <c r="FO1708" s="9"/>
      <c r="FP1708" s="9"/>
      <c r="FQ1708" s="9"/>
      <c r="FR1708" s="9"/>
      <c r="FS1708" s="9"/>
      <c r="FT1708" s="9"/>
      <c r="FU1708" s="9"/>
      <c r="FV1708" s="9"/>
      <c r="FW1708" s="9"/>
      <c r="FX1708" s="9"/>
      <c r="FY1708" s="9"/>
      <c r="FZ1708" s="9"/>
      <c r="GA1708" s="9"/>
      <c r="GB1708" s="9"/>
      <c r="GC1708" s="9"/>
      <c r="GD1708" s="9"/>
      <c r="GE1708" s="9"/>
      <c r="GF1708" s="9"/>
      <c r="GG1708" s="9"/>
      <c r="GH1708" s="9"/>
      <c r="GI1708" s="9"/>
      <c r="GJ1708" s="9"/>
      <c r="GK1708" s="9"/>
    </row>
    <row r="1709" spans="7:193" x14ac:dyDescent="0.2">
      <c r="G1709" s="8"/>
      <c r="H1709" s="8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FF1709" s="9"/>
      <c r="FG1709" s="9"/>
      <c r="FH1709" s="9"/>
      <c r="FI1709" s="9"/>
      <c r="FJ1709" s="9"/>
      <c r="FK1709" s="9"/>
      <c r="FL1709" s="9"/>
      <c r="FM1709" s="9"/>
      <c r="FN1709" s="9"/>
      <c r="FO1709" s="9"/>
      <c r="FP1709" s="9"/>
      <c r="FQ1709" s="9"/>
      <c r="FR1709" s="9"/>
      <c r="FS1709" s="9"/>
      <c r="FT1709" s="9"/>
      <c r="FU1709" s="9"/>
      <c r="FV1709" s="9"/>
      <c r="FW1709" s="9"/>
      <c r="FX1709" s="9"/>
      <c r="FY1709" s="9"/>
      <c r="FZ1709" s="9"/>
      <c r="GA1709" s="9"/>
      <c r="GB1709" s="9"/>
      <c r="GC1709" s="9"/>
      <c r="GD1709" s="9"/>
      <c r="GE1709" s="9"/>
      <c r="GF1709" s="9"/>
      <c r="GG1709" s="9"/>
      <c r="GH1709" s="9"/>
      <c r="GI1709" s="9"/>
      <c r="GJ1709" s="9"/>
      <c r="GK1709" s="9"/>
    </row>
    <row r="1710" spans="7:193" x14ac:dyDescent="0.2">
      <c r="G1710" s="8"/>
      <c r="H1710" s="8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FF1710" s="19"/>
      <c r="FG1710" s="19"/>
      <c r="FH1710" s="19"/>
      <c r="FI1710" s="19"/>
      <c r="FJ1710" s="19"/>
      <c r="FK1710" s="19"/>
      <c r="FL1710" s="19"/>
      <c r="FM1710" s="19"/>
      <c r="FN1710" s="19"/>
      <c r="FO1710" s="19"/>
      <c r="FP1710" s="19"/>
      <c r="FQ1710" s="19"/>
      <c r="FR1710" s="19"/>
      <c r="FS1710" s="19"/>
      <c r="FT1710" s="19"/>
      <c r="FU1710" s="19"/>
      <c r="FV1710" s="19"/>
      <c r="FW1710" s="19"/>
      <c r="FX1710" s="19"/>
      <c r="FY1710" s="19"/>
      <c r="FZ1710" s="19"/>
      <c r="GA1710" s="19"/>
      <c r="GB1710" s="19"/>
      <c r="GC1710" s="19"/>
      <c r="GD1710" s="19"/>
      <c r="GE1710" s="19"/>
      <c r="GF1710" s="19"/>
      <c r="GG1710" s="19"/>
      <c r="GH1710" s="19"/>
      <c r="GI1710" s="19"/>
      <c r="GJ1710" s="19"/>
      <c r="GK1710" s="19"/>
    </row>
    <row r="1711" spans="7:193" x14ac:dyDescent="0.2">
      <c r="G1711" s="8"/>
      <c r="H1711" s="8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FF1711" s="20"/>
      <c r="FG1711" s="20"/>
      <c r="FH1711" s="20"/>
      <c r="FI1711" s="20"/>
      <c r="FJ1711" s="20"/>
      <c r="FK1711" s="20"/>
      <c r="FL1711" s="20"/>
      <c r="FM1711" s="20"/>
      <c r="FN1711" s="20"/>
      <c r="FO1711" s="20"/>
      <c r="FP1711" s="20"/>
      <c r="FQ1711" s="20"/>
      <c r="FR1711" s="20"/>
      <c r="FS1711" s="20"/>
      <c r="FT1711" s="20"/>
      <c r="FU1711" s="20"/>
      <c r="FV1711" s="20"/>
      <c r="FW1711" s="20"/>
      <c r="FX1711" s="20"/>
      <c r="FY1711" s="20"/>
      <c r="FZ1711" s="20"/>
      <c r="GA1711" s="20"/>
      <c r="GB1711" s="20"/>
      <c r="GC1711" s="20"/>
      <c r="GD1711" s="20"/>
      <c r="GE1711" s="20"/>
      <c r="GF1711" s="20"/>
      <c r="GG1711" s="20"/>
      <c r="GH1711" s="20"/>
      <c r="GI1711" s="20"/>
      <c r="GJ1711" s="20"/>
      <c r="GK1711" s="20"/>
    </row>
    <row r="1712" spans="7:193" x14ac:dyDescent="0.2">
      <c r="G1712" s="8"/>
      <c r="H1712" s="8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FF1712" s="9"/>
      <c r="FG1712" s="9"/>
      <c r="FH1712" s="9"/>
      <c r="FI1712" s="9"/>
      <c r="FJ1712" s="9"/>
      <c r="FK1712" s="9"/>
      <c r="FL1712" s="9"/>
      <c r="FM1712" s="9"/>
      <c r="FN1712" s="9"/>
      <c r="FO1712" s="9"/>
      <c r="FP1712" s="9"/>
      <c r="FQ1712" s="9"/>
      <c r="FR1712" s="9"/>
      <c r="FS1712" s="9"/>
      <c r="FT1712" s="9"/>
      <c r="FU1712" s="9"/>
      <c r="FV1712" s="9"/>
      <c r="FW1712" s="9"/>
      <c r="FX1712" s="9"/>
      <c r="FY1712" s="9"/>
      <c r="FZ1712" s="9"/>
      <c r="GA1712" s="9"/>
      <c r="GB1712" s="9"/>
      <c r="GC1712" s="9"/>
      <c r="GD1712" s="9"/>
      <c r="GE1712" s="9"/>
      <c r="GF1712" s="9"/>
      <c r="GG1712" s="9"/>
      <c r="GH1712" s="9"/>
      <c r="GI1712" s="9"/>
      <c r="GJ1712" s="9"/>
      <c r="GK1712" s="9"/>
    </row>
    <row r="1713" spans="7:193" x14ac:dyDescent="0.2">
      <c r="G1713" s="8"/>
      <c r="H1713" s="8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FF1713" s="9"/>
      <c r="FG1713" s="9"/>
      <c r="FH1713" s="9"/>
      <c r="FI1713" s="9"/>
      <c r="FJ1713" s="9"/>
      <c r="FK1713" s="9"/>
      <c r="FL1713" s="9"/>
      <c r="FM1713" s="9"/>
      <c r="FN1713" s="9"/>
      <c r="FO1713" s="9"/>
      <c r="FP1713" s="9"/>
      <c r="FQ1713" s="9"/>
      <c r="FR1713" s="9"/>
      <c r="FS1713" s="9"/>
      <c r="FT1713" s="9"/>
      <c r="FU1713" s="9"/>
      <c r="FV1713" s="9"/>
      <c r="FW1713" s="9"/>
      <c r="FX1713" s="9"/>
      <c r="FY1713" s="9"/>
      <c r="FZ1713" s="9"/>
      <c r="GA1713" s="9"/>
      <c r="GB1713" s="9"/>
      <c r="GC1713" s="9"/>
      <c r="GD1713" s="9"/>
      <c r="GE1713" s="9"/>
      <c r="GF1713" s="9"/>
      <c r="GG1713" s="9"/>
      <c r="GH1713" s="9"/>
      <c r="GI1713" s="9"/>
      <c r="GJ1713" s="9"/>
      <c r="GK1713" s="9"/>
    </row>
    <row r="1714" spans="7:193" x14ac:dyDescent="0.2">
      <c r="G1714" s="8"/>
      <c r="H1714" s="8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FF1714" s="19"/>
      <c r="FG1714" s="19"/>
      <c r="FH1714" s="19"/>
      <c r="FI1714" s="19"/>
      <c r="FJ1714" s="19"/>
      <c r="FK1714" s="19"/>
      <c r="FL1714" s="19"/>
      <c r="FM1714" s="19"/>
      <c r="FN1714" s="19"/>
      <c r="FO1714" s="19"/>
      <c r="FP1714" s="19"/>
      <c r="FQ1714" s="19"/>
      <c r="FR1714" s="19"/>
      <c r="FS1714" s="19"/>
      <c r="FT1714" s="19"/>
      <c r="FU1714" s="19"/>
      <c r="FV1714" s="19"/>
      <c r="FW1714" s="19"/>
      <c r="FX1714" s="19"/>
      <c r="FY1714" s="19"/>
      <c r="FZ1714" s="19"/>
      <c r="GA1714" s="19"/>
      <c r="GB1714" s="19"/>
      <c r="GC1714" s="19"/>
      <c r="GD1714" s="19"/>
      <c r="GE1714" s="19"/>
      <c r="GF1714" s="19"/>
      <c r="GG1714" s="19"/>
      <c r="GH1714" s="19"/>
      <c r="GI1714" s="19"/>
      <c r="GJ1714" s="19"/>
      <c r="GK1714" s="19"/>
    </row>
    <row r="1715" spans="7:193" x14ac:dyDescent="0.2">
      <c r="G1715" s="8"/>
      <c r="H1715" s="8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FF1715" s="20"/>
      <c r="FG1715" s="20"/>
      <c r="FH1715" s="20"/>
      <c r="FI1715" s="20"/>
      <c r="FJ1715" s="20"/>
      <c r="FK1715" s="20"/>
      <c r="FL1715" s="20"/>
      <c r="FM1715" s="20"/>
      <c r="FN1715" s="20"/>
      <c r="FO1715" s="20"/>
      <c r="FP1715" s="20"/>
      <c r="FQ1715" s="20"/>
      <c r="FR1715" s="20"/>
      <c r="FS1715" s="20"/>
      <c r="FT1715" s="20"/>
      <c r="FU1715" s="20"/>
      <c r="FV1715" s="20"/>
      <c r="FW1715" s="20"/>
      <c r="FX1715" s="20"/>
      <c r="FY1715" s="20"/>
      <c r="FZ1715" s="20"/>
      <c r="GA1715" s="20"/>
      <c r="GB1715" s="20"/>
      <c r="GC1715" s="20"/>
      <c r="GD1715" s="20"/>
      <c r="GE1715" s="20"/>
      <c r="GF1715" s="20"/>
      <c r="GG1715" s="20"/>
      <c r="GH1715" s="20"/>
      <c r="GI1715" s="20"/>
      <c r="GJ1715" s="20"/>
      <c r="GK1715" s="20"/>
    </row>
    <row r="1716" spans="7:193" x14ac:dyDescent="0.2">
      <c r="G1716" s="8"/>
      <c r="H1716" s="8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FF1716" s="9"/>
      <c r="FG1716" s="9"/>
      <c r="FH1716" s="9"/>
      <c r="FI1716" s="9"/>
      <c r="FJ1716" s="9"/>
      <c r="FK1716" s="9"/>
      <c r="FL1716" s="9"/>
      <c r="FM1716" s="9"/>
      <c r="FN1716" s="9"/>
      <c r="FO1716" s="9"/>
      <c r="FP1716" s="9"/>
      <c r="FQ1716" s="9"/>
      <c r="FR1716" s="9"/>
      <c r="FS1716" s="9"/>
      <c r="FT1716" s="9"/>
      <c r="FU1716" s="9"/>
      <c r="FV1716" s="9"/>
      <c r="FW1716" s="9"/>
      <c r="FX1716" s="9"/>
      <c r="FY1716" s="9"/>
      <c r="FZ1716" s="9"/>
      <c r="GA1716" s="9"/>
      <c r="GB1716" s="9"/>
      <c r="GC1716" s="9"/>
      <c r="GD1716" s="9"/>
      <c r="GE1716" s="9"/>
      <c r="GF1716" s="9"/>
      <c r="GG1716" s="9"/>
      <c r="GH1716" s="9"/>
      <c r="GI1716" s="9"/>
      <c r="GJ1716" s="9"/>
      <c r="GK1716" s="9"/>
    </row>
    <row r="1717" spans="7:193" x14ac:dyDescent="0.2">
      <c r="G1717" s="8"/>
      <c r="H1717" s="8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FF1717" s="9"/>
      <c r="FG1717" s="9"/>
      <c r="FH1717" s="9"/>
      <c r="FI1717" s="9"/>
      <c r="FJ1717" s="9"/>
      <c r="FK1717" s="9"/>
      <c r="FL1717" s="9"/>
      <c r="FM1717" s="9"/>
      <c r="FN1717" s="9"/>
      <c r="FO1717" s="9"/>
      <c r="FP1717" s="9"/>
      <c r="FQ1717" s="9"/>
      <c r="FR1717" s="9"/>
      <c r="FS1717" s="9"/>
      <c r="FT1717" s="9"/>
      <c r="FU1717" s="9"/>
      <c r="FV1717" s="9"/>
      <c r="FW1717" s="9"/>
      <c r="FX1717" s="9"/>
      <c r="FY1717" s="9"/>
      <c r="FZ1717" s="9"/>
      <c r="GA1717" s="9"/>
      <c r="GB1717" s="9"/>
      <c r="GC1717" s="9"/>
      <c r="GD1717" s="9"/>
      <c r="GE1717" s="9"/>
      <c r="GF1717" s="9"/>
      <c r="GG1717" s="9"/>
      <c r="GH1717" s="9"/>
      <c r="GI1717" s="9"/>
      <c r="GJ1717" s="9"/>
      <c r="GK1717" s="9"/>
    </row>
    <row r="1718" spans="7:193" x14ac:dyDescent="0.2">
      <c r="G1718" s="8"/>
      <c r="H1718" s="8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FF1718" s="19"/>
      <c r="FG1718" s="19"/>
      <c r="FH1718" s="19"/>
      <c r="FI1718" s="19"/>
      <c r="FJ1718" s="19"/>
      <c r="FK1718" s="19"/>
      <c r="FL1718" s="19"/>
      <c r="FM1718" s="19"/>
      <c r="FN1718" s="19"/>
      <c r="FO1718" s="19"/>
      <c r="FP1718" s="19"/>
      <c r="FQ1718" s="19"/>
      <c r="FR1718" s="19"/>
      <c r="FS1718" s="19"/>
      <c r="FT1718" s="19"/>
      <c r="FU1718" s="19"/>
      <c r="FV1718" s="19"/>
      <c r="FW1718" s="19"/>
      <c r="FX1718" s="19"/>
      <c r="FY1718" s="19"/>
      <c r="FZ1718" s="19"/>
      <c r="GA1718" s="19"/>
      <c r="GB1718" s="19"/>
      <c r="GC1718" s="19"/>
      <c r="GD1718" s="19"/>
      <c r="GE1718" s="19"/>
      <c r="GF1718" s="19"/>
      <c r="GG1718" s="19"/>
      <c r="GH1718" s="19"/>
      <c r="GI1718" s="19"/>
      <c r="GJ1718" s="19"/>
      <c r="GK1718" s="19"/>
    </row>
    <row r="1719" spans="7:193" x14ac:dyDescent="0.2">
      <c r="G1719" s="8"/>
      <c r="H1719" s="8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FF1719" s="20"/>
      <c r="FG1719" s="20"/>
      <c r="FH1719" s="20"/>
      <c r="FI1719" s="20"/>
      <c r="FJ1719" s="20"/>
      <c r="FK1719" s="20"/>
      <c r="FL1719" s="20"/>
      <c r="FM1719" s="20"/>
      <c r="FN1719" s="20"/>
      <c r="FO1719" s="20"/>
      <c r="FP1719" s="20"/>
      <c r="FQ1719" s="20"/>
      <c r="FR1719" s="20"/>
      <c r="FS1719" s="20"/>
      <c r="FT1719" s="20"/>
      <c r="FU1719" s="20"/>
      <c r="FV1719" s="20"/>
      <c r="FW1719" s="20"/>
      <c r="FX1719" s="20"/>
      <c r="FY1719" s="20"/>
      <c r="FZ1719" s="20"/>
      <c r="GA1719" s="20"/>
      <c r="GB1719" s="20"/>
      <c r="GC1719" s="20"/>
      <c r="GD1719" s="20"/>
      <c r="GE1719" s="20"/>
      <c r="GF1719" s="20"/>
      <c r="GG1719" s="20"/>
      <c r="GH1719" s="20"/>
      <c r="GI1719" s="20"/>
      <c r="GJ1719" s="20"/>
      <c r="GK1719" s="20"/>
    </row>
    <row r="1720" spans="7:193" x14ac:dyDescent="0.2">
      <c r="G1720" s="8"/>
      <c r="H1720" s="8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FF1720" s="9"/>
      <c r="FG1720" s="9"/>
      <c r="FH1720" s="9"/>
      <c r="FI1720" s="9"/>
      <c r="FJ1720" s="9"/>
      <c r="FK1720" s="9"/>
      <c r="FL1720" s="9"/>
      <c r="FM1720" s="9"/>
      <c r="FN1720" s="9"/>
      <c r="FO1720" s="9"/>
      <c r="FP1720" s="9"/>
      <c r="FQ1720" s="9"/>
      <c r="FR1720" s="9"/>
      <c r="FS1720" s="9"/>
      <c r="FT1720" s="9"/>
      <c r="FU1720" s="9"/>
      <c r="FV1720" s="9"/>
      <c r="FW1720" s="9"/>
      <c r="FX1720" s="9"/>
      <c r="FY1720" s="9"/>
      <c r="FZ1720" s="9"/>
      <c r="GA1720" s="9"/>
      <c r="GB1720" s="9"/>
      <c r="GC1720" s="9"/>
      <c r="GD1720" s="9"/>
      <c r="GE1720" s="9"/>
      <c r="GF1720" s="9"/>
      <c r="GG1720" s="9"/>
      <c r="GH1720" s="9"/>
      <c r="GI1720" s="9"/>
      <c r="GJ1720" s="9"/>
      <c r="GK1720" s="9"/>
    </row>
    <row r="1721" spans="7:193" x14ac:dyDescent="0.2">
      <c r="G1721" s="8"/>
      <c r="H1721" s="8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FF1721" s="9"/>
      <c r="FG1721" s="9"/>
      <c r="FH1721" s="9"/>
      <c r="FI1721" s="9"/>
      <c r="FJ1721" s="9"/>
      <c r="FK1721" s="9"/>
      <c r="FL1721" s="9"/>
      <c r="FM1721" s="9"/>
      <c r="FN1721" s="9"/>
      <c r="FO1721" s="9"/>
      <c r="FP1721" s="9"/>
      <c r="FQ1721" s="9"/>
      <c r="FR1721" s="9"/>
      <c r="FS1721" s="9"/>
      <c r="FT1721" s="9"/>
      <c r="FU1721" s="9"/>
      <c r="FV1721" s="9"/>
      <c r="FW1721" s="9"/>
      <c r="FX1721" s="9"/>
      <c r="FY1721" s="9"/>
      <c r="FZ1721" s="9"/>
      <c r="GA1721" s="9"/>
      <c r="GB1721" s="9"/>
      <c r="GC1721" s="9"/>
      <c r="GD1721" s="9"/>
      <c r="GE1721" s="9"/>
      <c r="GF1721" s="9"/>
      <c r="GG1721" s="9"/>
      <c r="GH1721" s="9"/>
      <c r="GI1721" s="9"/>
      <c r="GJ1721" s="9"/>
      <c r="GK1721" s="9"/>
    </row>
    <row r="1722" spans="7:193" x14ac:dyDescent="0.2">
      <c r="G1722" s="8"/>
      <c r="H1722" s="8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FF1722" s="19"/>
      <c r="FG1722" s="19"/>
      <c r="FH1722" s="19"/>
      <c r="FI1722" s="19"/>
      <c r="FJ1722" s="19"/>
      <c r="FK1722" s="19"/>
      <c r="FL1722" s="19"/>
      <c r="FM1722" s="19"/>
      <c r="FN1722" s="19"/>
      <c r="FO1722" s="19"/>
      <c r="FP1722" s="19"/>
      <c r="FQ1722" s="19"/>
      <c r="FR1722" s="19"/>
      <c r="FS1722" s="19"/>
      <c r="FT1722" s="19"/>
      <c r="FU1722" s="19"/>
      <c r="FV1722" s="19"/>
      <c r="FW1722" s="19"/>
      <c r="FX1722" s="19"/>
      <c r="FY1722" s="19"/>
      <c r="FZ1722" s="19"/>
      <c r="GA1722" s="19"/>
      <c r="GB1722" s="19"/>
      <c r="GC1722" s="19"/>
      <c r="GD1722" s="19"/>
      <c r="GE1722" s="19"/>
      <c r="GF1722" s="19"/>
      <c r="GG1722" s="19"/>
      <c r="GH1722" s="19"/>
      <c r="GI1722" s="19"/>
      <c r="GJ1722" s="19"/>
      <c r="GK1722" s="19"/>
    </row>
    <row r="1723" spans="7:193" x14ac:dyDescent="0.2">
      <c r="G1723" s="8"/>
      <c r="H1723" s="8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FF1723" s="20"/>
      <c r="FG1723" s="20"/>
      <c r="FH1723" s="20"/>
      <c r="FI1723" s="20"/>
      <c r="FJ1723" s="20"/>
      <c r="FK1723" s="20"/>
      <c r="FL1723" s="20"/>
      <c r="FM1723" s="20"/>
      <c r="FN1723" s="20"/>
      <c r="FO1723" s="20"/>
      <c r="FP1723" s="20"/>
      <c r="FQ1723" s="20"/>
      <c r="FR1723" s="20"/>
      <c r="FS1723" s="20"/>
      <c r="FT1723" s="20"/>
      <c r="FU1723" s="20"/>
      <c r="FV1723" s="20"/>
      <c r="FW1723" s="20"/>
      <c r="FX1723" s="20"/>
      <c r="FY1723" s="20"/>
      <c r="FZ1723" s="20"/>
      <c r="GA1723" s="20"/>
      <c r="GB1723" s="20"/>
      <c r="GC1723" s="20"/>
      <c r="GD1723" s="20"/>
      <c r="GE1723" s="20"/>
      <c r="GF1723" s="20"/>
      <c r="GG1723" s="20"/>
      <c r="GH1723" s="20"/>
      <c r="GI1723" s="20"/>
      <c r="GJ1723" s="20"/>
      <c r="GK1723" s="20"/>
    </row>
    <row r="1724" spans="7:193" x14ac:dyDescent="0.2">
      <c r="G1724" s="8"/>
      <c r="H1724" s="8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FF1724" s="9"/>
      <c r="FG1724" s="9"/>
      <c r="FH1724" s="9"/>
      <c r="FI1724" s="9"/>
      <c r="FJ1724" s="9"/>
      <c r="FK1724" s="9"/>
      <c r="FL1724" s="9"/>
      <c r="FM1724" s="9"/>
      <c r="FN1724" s="9"/>
      <c r="FO1724" s="9"/>
      <c r="FP1724" s="9"/>
      <c r="FQ1724" s="9"/>
      <c r="FR1724" s="9"/>
      <c r="FS1724" s="9"/>
      <c r="FT1724" s="9"/>
      <c r="FU1724" s="9"/>
      <c r="FV1724" s="9"/>
      <c r="FW1724" s="9"/>
      <c r="FX1724" s="9"/>
      <c r="FY1724" s="9"/>
      <c r="FZ1724" s="9"/>
      <c r="GA1724" s="9"/>
      <c r="GB1724" s="9"/>
      <c r="GC1724" s="9"/>
      <c r="GD1724" s="9"/>
      <c r="GE1724" s="9"/>
      <c r="GF1724" s="9"/>
      <c r="GG1724" s="9"/>
      <c r="GH1724" s="9"/>
      <c r="GI1724" s="9"/>
      <c r="GJ1724" s="9"/>
      <c r="GK1724" s="9"/>
    </row>
    <row r="1725" spans="7:193" x14ac:dyDescent="0.2">
      <c r="G1725" s="8"/>
      <c r="H1725" s="8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FF1725" s="9"/>
      <c r="FG1725" s="9"/>
      <c r="FH1725" s="9"/>
      <c r="FI1725" s="9"/>
      <c r="FJ1725" s="9"/>
      <c r="FK1725" s="9"/>
      <c r="FL1725" s="9"/>
      <c r="FM1725" s="9"/>
      <c r="FN1725" s="9"/>
      <c r="FO1725" s="9"/>
      <c r="FP1725" s="9"/>
      <c r="FQ1725" s="9"/>
      <c r="FR1725" s="9"/>
      <c r="FS1725" s="9"/>
      <c r="FT1725" s="9"/>
      <c r="FU1725" s="9"/>
      <c r="FV1725" s="9"/>
      <c r="FW1725" s="9"/>
      <c r="FX1725" s="9"/>
      <c r="FY1725" s="9"/>
      <c r="FZ1725" s="9"/>
      <c r="GA1725" s="9"/>
      <c r="GB1725" s="9"/>
      <c r="GC1725" s="9"/>
      <c r="GD1725" s="9"/>
      <c r="GE1725" s="9"/>
      <c r="GF1725" s="9"/>
      <c r="GG1725" s="9"/>
      <c r="GH1725" s="9"/>
      <c r="GI1725" s="9"/>
      <c r="GJ1725" s="9"/>
      <c r="GK1725" s="9"/>
    </row>
    <row r="1726" spans="7:193" x14ac:dyDescent="0.2">
      <c r="G1726" s="8"/>
      <c r="H1726" s="8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FF1726" s="19"/>
      <c r="FG1726" s="19"/>
      <c r="FH1726" s="19"/>
      <c r="FI1726" s="19"/>
      <c r="FJ1726" s="19"/>
      <c r="FK1726" s="19"/>
      <c r="FL1726" s="19"/>
      <c r="FM1726" s="19"/>
      <c r="FN1726" s="19"/>
      <c r="FO1726" s="19"/>
      <c r="FP1726" s="19"/>
      <c r="FQ1726" s="19"/>
      <c r="FR1726" s="19"/>
      <c r="FS1726" s="19"/>
      <c r="FT1726" s="19"/>
      <c r="FU1726" s="19"/>
      <c r="FV1726" s="19"/>
      <c r="FW1726" s="19"/>
      <c r="FX1726" s="19"/>
      <c r="FY1726" s="19"/>
      <c r="FZ1726" s="19"/>
      <c r="GA1726" s="19"/>
      <c r="GB1726" s="19"/>
      <c r="GC1726" s="19"/>
      <c r="GD1726" s="19"/>
      <c r="GE1726" s="19"/>
      <c r="GF1726" s="19"/>
      <c r="GG1726" s="19"/>
      <c r="GH1726" s="19"/>
      <c r="GI1726" s="19"/>
      <c r="GJ1726" s="19"/>
      <c r="GK1726" s="19"/>
    </row>
    <row r="1727" spans="7:193" x14ac:dyDescent="0.2">
      <c r="G1727" s="8"/>
      <c r="H1727" s="8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FF1727" s="20"/>
      <c r="FG1727" s="20"/>
      <c r="FH1727" s="20"/>
      <c r="FI1727" s="20"/>
      <c r="FJ1727" s="20"/>
      <c r="FK1727" s="20"/>
      <c r="FL1727" s="20"/>
      <c r="FM1727" s="20"/>
      <c r="FN1727" s="20"/>
      <c r="FO1727" s="20"/>
      <c r="FP1727" s="20"/>
      <c r="FQ1727" s="20"/>
      <c r="FR1727" s="20"/>
      <c r="FS1727" s="20"/>
      <c r="FT1727" s="20"/>
      <c r="FU1727" s="20"/>
      <c r="FV1727" s="20"/>
      <c r="FW1727" s="20"/>
      <c r="FX1727" s="20"/>
      <c r="FY1727" s="20"/>
      <c r="FZ1727" s="20"/>
      <c r="GA1727" s="20"/>
      <c r="GB1727" s="20"/>
      <c r="GC1727" s="20"/>
      <c r="GD1727" s="20"/>
      <c r="GE1727" s="20"/>
      <c r="GF1727" s="20"/>
      <c r="GG1727" s="20"/>
      <c r="GH1727" s="20"/>
      <c r="GI1727" s="20"/>
      <c r="GJ1727" s="20"/>
      <c r="GK1727" s="20"/>
    </row>
    <row r="1728" spans="7:193" x14ac:dyDescent="0.2">
      <c r="G1728" s="8"/>
      <c r="H1728" s="8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FF1728" s="9"/>
      <c r="FG1728" s="9"/>
      <c r="FH1728" s="9"/>
      <c r="FI1728" s="9"/>
      <c r="FJ1728" s="9"/>
      <c r="FK1728" s="9"/>
      <c r="FL1728" s="9"/>
      <c r="FM1728" s="9"/>
      <c r="FN1728" s="9"/>
      <c r="FO1728" s="9"/>
      <c r="FP1728" s="9"/>
      <c r="FQ1728" s="9"/>
      <c r="FR1728" s="9"/>
      <c r="FS1728" s="9"/>
      <c r="FT1728" s="9"/>
      <c r="FU1728" s="9"/>
      <c r="FV1728" s="9"/>
      <c r="FW1728" s="9"/>
      <c r="FX1728" s="9"/>
      <c r="FY1728" s="9"/>
      <c r="FZ1728" s="9"/>
      <c r="GA1728" s="9"/>
      <c r="GB1728" s="9"/>
      <c r="GC1728" s="9"/>
      <c r="GD1728" s="9"/>
      <c r="GE1728" s="9"/>
      <c r="GF1728" s="9"/>
      <c r="GG1728" s="9"/>
      <c r="GH1728" s="9"/>
      <c r="GI1728" s="9"/>
      <c r="GJ1728" s="9"/>
      <c r="GK1728" s="9"/>
    </row>
    <row r="1729" spans="7:193" x14ac:dyDescent="0.2">
      <c r="G1729" s="8"/>
      <c r="H1729" s="8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FF1729" s="9"/>
      <c r="FG1729" s="9"/>
      <c r="FH1729" s="9"/>
      <c r="FI1729" s="9"/>
      <c r="FJ1729" s="9"/>
      <c r="FK1729" s="9"/>
      <c r="FL1729" s="9"/>
      <c r="FM1729" s="9"/>
      <c r="FN1729" s="9"/>
      <c r="FO1729" s="9"/>
      <c r="FP1729" s="9"/>
      <c r="FQ1729" s="9"/>
      <c r="FR1729" s="9"/>
      <c r="FS1729" s="9"/>
      <c r="FT1729" s="9"/>
      <c r="FU1729" s="9"/>
      <c r="FV1729" s="9"/>
      <c r="FW1729" s="9"/>
      <c r="FX1729" s="9"/>
      <c r="FY1729" s="9"/>
      <c r="FZ1729" s="9"/>
      <c r="GA1729" s="9"/>
      <c r="GB1729" s="9"/>
      <c r="GC1729" s="9"/>
      <c r="GD1729" s="9"/>
      <c r="GE1729" s="9"/>
      <c r="GF1729" s="9"/>
      <c r="GG1729" s="9"/>
      <c r="GH1729" s="9"/>
      <c r="GI1729" s="9"/>
      <c r="GJ1729" s="9"/>
      <c r="GK1729" s="9"/>
    </row>
    <row r="1730" spans="7:193" x14ac:dyDescent="0.2">
      <c r="G1730" s="8"/>
      <c r="H1730" s="8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FF1730" s="19"/>
      <c r="FG1730" s="19"/>
      <c r="FH1730" s="19"/>
      <c r="FI1730" s="19"/>
      <c r="FJ1730" s="19"/>
      <c r="FK1730" s="19"/>
      <c r="FL1730" s="19"/>
      <c r="FM1730" s="19"/>
      <c r="FN1730" s="19"/>
      <c r="FO1730" s="19"/>
      <c r="FP1730" s="19"/>
      <c r="FQ1730" s="19"/>
      <c r="FR1730" s="19"/>
      <c r="FS1730" s="19"/>
      <c r="FT1730" s="19"/>
      <c r="FU1730" s="19"/>
      <c r="FV1730" s="19"/>
      <c r="FW1730" s="19"/>
      <c r="FX1730" s="19"/>
      <c r="FY1730" s="19"/>
      <c r="FZ1730" s="19"/>
      <c r="GA1730" s="19"/>
      <c r="GB1730" s="19"/>
      <c r="GC1730" s="19"/>
      <c r="GD1730" s="19"/>
      <c r="GE1730" s="19"/>
      <c r="GF1730" s="19"/>
      <c r="GG1730" s="19"/>
      <c r="GH1730" s="19"/>
      <c r="GI1730" s="19"/>
      <c r="GJ1730" s="19"/>
      <c r="GK1730" s="19"/>
    </row>
    <row r="1731" spans="7:193" x14ac:dyDescent="0.2">
      <c r="G1731" s="8"/>
      <c r="H1731" s="8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FF1731" s="20"/>
      <c r="FG1731" s="20"/>
      <c r="FH1731" s="20"/>
      <c r="FI1731" s="20"/>
      <c r="FJ1731" s="20"/>
      <c r="FK1731" s="20"/>
      <c r="FL1731" s="20"/>
      <c r="FM1731" s="20"/>
      <c r="FN1731" s="20"/>
      <c r="FO1731" s="20"/>
      <c r="FP1731" s="20"/>
      <c r="FQ1731" s="20"/>
      <c r="FR1731" s="20"/>
      <c r="FS1731" s="20"/>
      <c r="FT1731" s="20"/>
      <c r="FU1731" s="20"/>
      <c r="FV1731" s="20"/>
      <c r="FW1731" s="20"/>
      <c r="FX1731" s="20"/>
      <c r="FY1731" s="20"/>
      <c r="FZ1731" s="20"/>
      <c r="GA1731" s="20"/>
      <c r="GB1731" s="20"/>
      <c r="GC1731" s="20"/>
      <c r="GD1731" s="20"/>
      <c r="GE1731" s="20"/>
      <c r="GF1731" s="20"/>
      <c r="GG1731" s="20"/>
      <c r="GH1731" s="20"/>
      <c r="GI1731" s="20"/>
      <c r="GJ1731" s="20"/>
      <c r="GK1731" s="20"/>
    </row>
    <row r="1732" spans="7:193" x14ac:dyDescent="0.2">
      <c r="G1732" s="8"/>
      <c r="H1732" s="8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FF1732" s="9"/>
      <c r="FG1732" s="9"/>
      <c r="FH1732" s="9"/>
      <c r="FI1732" s="9"/>
      <c r="FJ1732" s="9"/>
      <c r="FK1732" s="9"/>
      <c r="FL1732" s="9"/>
      <c r="FM1732" s="9"/>
      <c r="FN1732" s="9"/>
      <c r="FO1732" s="9"/>
      <c r="FP1732" s="9"/>
      <c r="FQ1732" s="9"/>
      <c r="FR1732" s="9"/>
      <c r="FS1732" s="9"/>
      <c r="FT1732" s="9"/>
      <c r="FU1732" s="9"/>
      <c r="FV1732" s="9"/>
      <c r="FW1732" s="9"/>
      <c r="FX1732" s="9"/>
      <c r="FY1732" s="9"/>
      <c r="FZ1732" s="9"/>
      <c r="GA1732" s="9"/>
      <c r="GB1732" s="9"/>
      <c r="GC1732" s="9"/>
      <c r="GD1732" s="9"/>
      <c r="GE1732" s="9"/>
      <c r="GF1732" s="9"/>
      <c r="GG1732" s="9"/>
      <c r="GH1732" s="9"/>
      <c r="GI1732" s="9"/>
      <c r="GJ1732" s="9"/>
      <c r="GK1732" s="9"/>
    </row>
    <row r="1733" spans="7:193" x14ac:dyDescent="0.2">
      <c r="G1733" s="8"/>
      <c r="H1733" s="8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FF1733" s="9"/>
      <c r="FG1733" s="9"/>
      <c r="FH1733" s="9"/>
      <c r="FI1733" s="9"/>
      <c r="FJ1733" s="9"/>
      <c r="FK1733" s="9"/>
      <c r="FL1733" s="9"/>
      <c r="FM1733" s="9"/>
      <c r="FN1733" s="9"/>
      <c r="FO1733" s="9"/>
      <c r="FP1733" s="9"/>
      <c r="FQ1733" s="9"/>
      <c r="FR1733" s="9"/>
      <c r="FS1733" s="9"/>
      <c r="FT1733" s="9"/>
      <c r="FU1733" s="9"/>
      <c r="FV1733" s="9"/>
      <c r="FW1733" s="9"/>
      <c r="FX1733" s="9"/>
      <c r="FY1733" s="9"/>
      <c r="FZ1733" s="9"/>
      <c r="GA1733" s="9"/>
      <c r="GB1733" s="9"/>
      <c r="GC1733" s="9"/>
      <c r="GD1733" s="9"/>
      <c r="GE1733" s="9"/>
      <c r="GF1733" s="9"/>
      <c r="GG1733" s="9"/>
      <c r="GH1733" s="9"/>
      <c r="GI1733" s="9"/>
      <c r="GJ1733" s="9"/>
      <c r="GK1733" s="9"/>
    </row>
    <row r="1734" spans="7:193" x14ac:dyDescent="0.2">
      <c r="G1734" s="8"/>
      <c r="H1734" s="8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FF1734" s="19"/>
      <c r="FG1734" s="19"/>
      <c r="FH1734" s="19"/>
      <c r="FI1734" s="19"/>
      <c r="FJ1734" s="19"/>
      <c r="FK1734" s="19"/>
      <c r="FL1734" s="19"/>
      <c r="FM1734" s="19"/>
      <c r="FN1734" s="19"/>
      <c r="FO1734" s="19"/>
      <c r="FP1734" s="19"/>
      <c r="FQ1734" s="19"/>
      <c r="FR1734" s="19"/>
      <c r="FS1734" s="19"/>
      <c r="FT1734" s="19"/>
      <c r="FU1734" s="19"/>
      <c r="FV1734" s="19"/>
      <c r="FW1734" s="19"/>
      <c r="FX1734" s="19"/>
      <c r="FY1734" s="19"/>
      <c r="FZ1734" s="19"/>
      <c r="GA1734" s="19"/>
      <c r="GB1734" s="19"/>
      <c r="GC1734" s="19"/>
      <c r="GD1734" s="19"/>
      <c r="GE1734" s="19"/>
      <c r="GF1734" s="19"/>
      <c r="GG1734" s="19"/>
      <c r="GH1734" s="19"/>
      <c r="GI1734" s="19"/>
      <c r="GJ1734" s="19"/>
      <c r="GK1734" s="19"/>
    </row>
    <row r="1735" spans="7:193" x14ac:dyDescent="0.2">
      <c r="G1735" s="8"/>
      <c r="H1735" s="8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FF1735" s="20"/>
      <c r="FG1735" s="20"/>
      <c r="FH1735" s="20"/>
      <c r="FI1735" s="20"/>
      <c r="FJ1735" s="20"/>
      <c r="FK1735" s="20"/>
      <c r="FL1735" s="20"/>
      <c r="FM1735" s="20"/>
      <c r="FN1735" s="20"/>
      <c r="FO1735" s="20"/>
      <c r="FP1735" s="20"/>
      <c r="FQ1735" s="20"/>
      <c r="FR1735" s="20"/>
      <c r="FS1735" s="20"/>
      <c r="FT1735" s="20"/>
      <c r="FU1735" s="20"/>
      <c r="FV1735" s="20"/>
      <c r="FW1735" s="20"/>
      <c r="FX1735" s="20"/>
      <c r="FY1735" s="20"/>
      <c r="FZ1735" s="20"/>
      <c r="GA1735" s="20"/>
      <c r="GB1735" s="20"/>
      <c r="GC1735" s="20"/>
      <c r="GD1735" s="20"/>
      <c r="GE1735" s="20"/>
      <c r="GF1735" s="20"/>
      <c r="GG1735" s="20"/>
      <c r="GH1735" s="20"/>
      <c r="GI1735" s="20"/>
      <c r="GJ1735" s="20"/>
      <c r="GK1735" s="20"/>
    </row>
    <row r="1736" spans="7:193" x14ac:dyDescent="0.2">
      <c r="G1736" s="8"/>
      <c r="H1736" s="8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FF1736" s="9"/>
      <c r="FG1736" s="9"/>
      <c r="FH1736" s="9"/>
      <c r="FI1736" s="9"/>
      <c r="FJ1736" s="9"/>
      <c r="FK1736" s="9"/>
      <c r="FL1736" s="9"/>
      <c r="FM1736" s="9"/>
      <c r="FN1736" s="9"/>
      <c r="FO1736" s="9"/>
      <c r="FP1736" s="9"/>
      <c r="FQ1736" s="9"/>
      <c r="FR1736" s="9"/>
      <c r="FS1736" s="9"/>
      <c r="FT1736" s="9"/>
      <c r="FU1736" s="9"/>
      <c r="FV1736" s="9"/>
      <c r="FW1736" s="9"/>
      <c r="FX1736" s="9"/>
      <c r="FY1736" s="9"/>
      <c r="FZ1736" s="9"/>
      <c r="GA1736" s="9"/>
      <c r="GB1736" s="9"/>
      <c r="GC1736" s="9"/>
      <c r="GD1736" s="9"/>
      <c r="GE1736" s="9"/>
      <c r="GF1736" s="9"/>
      <c r="GG1736" s="9"/>
      <c r="GH1736" s="9"/>
      <c r="GI1736" s="9"/>
      <c r="GJ1736" s="9"/>
      <c r="GK1736" s="9"/>
    </row>
    <row r="1737" spans="7:193" x14ac:dyDescent="0.2">
      <c r="G1737" s="8"/>
      <c r="H1737" s="8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FF1737" s="9"/>
      <c r="FG1737" s="9"/>
      <c r="FH1737" s="9"/>
      <c r="FI1737" s="9"/>
      <c r="FJ1737" s="9"/>
      <c r="FK1737" s="9"/>
      <c r="FL1737" s="9"/>
      <c r="FM1737" s="9"/>
      <c r="FN1737" s="9"/>
      <c r="FO1737" s="9"/>
      <c r="FP1737" s="9"/>
      <c r="FQ1737" s="9"/>
      <c r="FR1737" s="9"/>
      <c r="FS1737" s="9"/>
      <c r="FT1737" s="9"/>
      <c r="FU1737" s="9"/>
      <c r="FV1737" s="9"/>
      <c r="FW1737" s="9"/>
      <c r="FX1737" s="9"/>
      <c r="FY1737" s="9"/>
      <c r="FZ1737" s="9"/>
      <c r="GA1737" s="9"/>
      <c r="GB1737" s="9"/>
      <c r="GC1737" s="9"/>
      <c r="GD1737" s="9"/>
      <c r="GE1737" s="9"/>
      <c r="GF1737" s="9"/>
      <c r="GG1737" s="9"/>
      <c r="GH1737" s="9"/>
      <c r="GI1737" s="9"/>
      <c r="GJ1737" s="9"/>
      <c r="GK1737" s="9"/>
    </row>
    <row r="1738" spans="7:193" x14ac:dyDescent="0.2">
      <c r="G1738" s="8"/>
      <c r="H1738" s="8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FF1738" s="19"/>
      <c r="FG1738" s="19"/>
      <c r="FH1738" s="19"/>
      <c r="FI1738" s="19"/>
      <c r="FJ1738" s="19"/>
      <c r="FK1738" s="19"/>
      <c r="FL1738" s="19"/>
      <c r="FM1738" s="19"/>
      <c r="FN1738" s="19"/>
      <c r="FO1738" s="19"/>
      <c r="FP1738" s="19"/>
      <c r="FQ1738" s="19"/>
      <c r="FR1738" s="19"/>
      <c r="FS1738" s="19"/>
      <c r="FT1738" s="19"/>
      <c r="FU1738" s="19"/>
      <c r="FV1738" s="19"/>
      <c r="FW1738" s="19"/>
      <c r="FX1738" s="19"/>
      <c r="FY1738" s="19"/>
      <c r="FZ1738" s="19"/>
      <c r="GA1738" s="19"/>
      <c r="GB1738" s="19"/>
      <c r="GC1738" s="19"/>
      <c r="GD1738" s="19"/>
      <c r="GE1738" s="19"/>
      <c r="GF1738" s="19"/>
      <c r="GG1738" s="19"/>
      <c r="GH1738" s="19"/>
      <c r="GI1738" s="19"/>
      <c r="GJ1738" s="19"/>
      <c r="GK1738" s="19"/>
    </row>
    <row r="1739" spans="7:193" x14ac:dyDescent="0.2">
      <c r="G1739" s="8"/>
      <c r="H1739" s="8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FF1739" s="20"/>
      <c r="FG1739" s="20"/>
      <c r="FH1739" s="20"/>
      <c r="FI1739" s="20"/>
      <c r="FJ1739" s="20"/>
      <c r="FK1739" s="20"/>
      <c r="FL1739" s="20"/>
      <c r="FM1739" s="20"/>
      <c r="FN1739" s="20"/>
      <c r="FO1739" s="20"/>
      <c r="FP1739" s="20"/>
      <c r="FQ1739" s="20"/>
      <c r="FR1739" s="20"/>
      <c r="FS1739" s="20"/>
      <c r="FT1739" s="20"/>
      <c r="FU1739" s="20"/>
      <c r="FV1739" s="20"/>
      <c r="FW1739" s="20"/>
      <c r="FX1739" s="20"/>
      <c r="FY1739" s="20"/>
      <c r="FZ1739" s="20"/>
      <c r="GA1739" s="20"/>
      <c r="GB1739" s="20"/>
      <c r="GC1739" s="20"/>
      <c r="GD1739" s="20"/>
      <c r="GE1739" s="20"/>
      <c r="GF1739" s="20"/>
      <c r="GG1739" s="20"/>
      <c r="GH1739" s="20"/>
      <c r="GI1739" s="20"/>
      <c r="GJ1739" s="20"/>
      <c r="GK1739" s="20"/>
    </row>
    <row r="1740" spans="7:193" x14ac:dyDescent="0.2">
      <c r="G1740" s="8"/>
      <c r="H1740" s="8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FF1740" s="9"/>
      <c r="FG1740" s="9"/>
      <c r="FH1740" s="9"/>
      <c r="FI1740" s="9"/>
      <c r="FJ1740" s="9"/>
      <c r="FK1740" s="9"/>
      <c r="FL1740" s="9"/>
      <c r="FM1740" s="9"/>
      <c r="FN1740" s="9"/>
      <c r="FO1740" s="9"/>
      <c r="FP1740" s="9"/>
      <c r="FQ1740" s="9"/>
      <c r="FR1740" s="9"/>
      <c r="FS1740" s="9"/>
      <c r="FT1740" s="9"/>
      <c r="FU1740" s="9"/>
      <c r="FV1740" s="9"/>
      <c r="FW1740" s="9"/>
      <c r="FX1740" s="9"/>
      <c r="FY1740" s="9"/>
      <c r="FZ1740" s="9"/>
      <c r="GA1740" s="9"/>
      <c r="GB1740" s="9"/>
      <c r="GC1740" s="9"/>
      <c r="GD1740" s="9"/>
      <c r="GE1740" s="9"/>
      <c r="GF1740" s="9"/>
      <c r="GG1740" s="9"/>
      <c r="GH1740" s="9"/>
      <c r="GI1740" s="9"/>
      <c r="GJ1740" s="9"/>
      <c r="GK1740" s="9"/>
    </row>
    <row r="1741" spans="7:193" x14ac:dyDescent="0.2">
      <c r="G1741" s="8"/>
      <c r="H1741" s="8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FF1741" s="9"/>
      <c r="FG1741" s="9"/>
      <c r="FH1741" s="9"/>
      <c r="FI1741" s="9"/>
      <c r="FJ1741" s="9"/>
      <c r="FK1741" s="9"/>
      <c r="FL1741" s="9"/>
      <c r="FM1741" s="9"/>
      <c r="FN1741" s="9"/>
      <c r="FO1741" s="9"/>
      <c r="FP1741" s="9"/>
      <c r="FQ1741" s="9"/>
      <c r="FR1741" s="9"/>
      <c r="FS1741" s="9"/>
      <c r="FT1741" s="9"/>
      <c r="FU1741" s="9"/>
      <c r="FV1741" s="9"/>
      <c r="FW1741" s="9"/>
      <c r="FX1741" s="9"/>
      <c r="FY1741" s="9"/>
      <c r="FZ1741" s="9"/>
      <c r="GA1741" s="9"/>
      <c r="GB1741" s="9"/>
      <c r="GC1741" s="9"/>
      <c r="GD1741" s="9"/>
      <c r="GE1741" s="9"/>
      <c r="GF1741" s="9"/>
      <c r="GG1741" s="9"/>
      <c r="GH1741" s="9"/>
      <c r="GI1741" s="9"/>
      <c r="GJ1741" s="9"/>
      <c r="GK1741" s="9"/>
    </row>
    <row r="1742" spans="7:193" x14ac:dyDescent="0.2">
      <c r="G1742" s="8"/>
      <c r="H1742" s="8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FF1742" s="19"/>
      <c r="FG1742" s="19"/>
      <c r="FH1742" s="19"/>
      <c r="FI1742" s="19"/>
      <c r="FJ1742" s="19"/>
      <c r="FK1742" s="19"/>
      <c r="FL1742" s="19"/>
      <c r="FM1742" s="19"/>
      <c r="FN1742" s="19"/>
      <c r="FO1742" s="19"/>
      <c r="FP1742" s="19"/>
      <c r="FQ1742" s="19"/>
      <c r="FR1742" s="19"/>
      <c r="FS1742" s="19"/>
      <c r="FT1742" s="19"/>
      <c r="FU1742" s="19"/>
      <c r="FV1742" s="19"/>
      <c r="FW1742" s="19"/>
      <c r="FX1742" s="19"/>
      <c r="FY1742" s="19"/>
      <c r="FZ1742" s="19"/>
      <c r="GA1742" s="19"/>
      <c r="GB1742" s="19"/>
      <c r="GC1742" s="19"/>
      <c r="GD1742" s="19"/>
      <c r="GE1742" s="19"/>
      <c r="GF1742" s="19"/>
      <c r="GG1742" s="19"/>
      <c r="GH1742" s="19"/>
      <c r="GI1742" s="19"/>
      <c r="GJ1742" s="19"/>
      <c r="GK1742" s="19"/>
    </row>
    <row r="1743" spans="7:193" x14ac:dyDescent="0.2">
      <c r="G1743" s="8"/>
      <c r="H1743" s="8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FF1743" s="20"/>
      <c r="FG1743" s="20"/>
      <c r="FH1743" s="20"/>
      <c r="FI1743" s="20"/>
      <c r="FJ1743" s="20"/>
      <c r="FK1743" s="20"/>
      <c r="FL1743" s="20"/>
      <c r="FM1743" s="20"/>
      <c r="FN1743" s="20"/>
      <c r="FO1743" s="20"/>
      <c r="FP1743" s="20"/>
      <c r="FQ1743" s="20"/>
      <c r="FR1743" s="20"/>
      <c r="FS1743" s="20"/>
      <c r="FT1743" s="20"/>
      <c r="FU1743" s="20"/>
      <c r="FV1743" s="20"/>
      <c r="FW1743" s="20"/>
      <c r="FX1743" s="20"/>
      <c r="FY1743" s="20"/>
      <c r="FZ1743" s="20"/>
      <c r="GA1743" s="20"/>
      <c r="GB1743" s="20"/>
      <c r="GC1743" s="20"/>
      <c r="GD1743" s="20"/>
      <c r="GE1743" s="20"/>
      <c r="GF1743" s="20"/>
      <c r="GG1743" s="20"/>
      <c r="GH1743" s="20"/>
      <c r="GI1743" s="20"/>
      <c r="GJ1743" s="20"/>
      <c r="GK1743" s="20"/>
    </row>
    <row r="1744" spans="7:193" x14ac:dyDescent="0.2">
      <c r="G1744" s="8"/>
      <c r="H1744" s="8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FF1744" s="9"/>
      <c r="FG1744" s="9"/>
      <c r="FH1744" s="9"/>
      <c r="FI1744" s="9"/>
      <c r="FJ1744" s="9"/>
      <c r="FK1744" s="9"/>
      <c r="FL1744" s="9"/>
      <c r="FM1744" s="9"/>
      <c r="FN1744" s="9"/>
      <c r="FO1744" s="9"/>
      <c r="FP1744" s="9"/>
      <c r="FQ1744" s="9"/>
      <c r="FR1744" s="9"/>
      <c r="FS1744" s="9"/>
      <c r="FT1744" s="9"/>
      <c r="FU1744" s="9"/>
      <c r="FV1744" s="9"/>
      <c r="FW1744" s="9"/>
      <c r="FX1744" s="9"/>
      <c r="FY1744" s="9"/>
      <c r="FZ1744" s="9"/>
      <c r="GA1744" s="9"/>
      <c r="GB1744" s="9"/>
      <c r="GC1744" s="9"/>
      <c r="GD1744" s="9"/>
      <c r="GE1744" s="9"/>
      <c r="GF1744" s="9"/>
      <c r="GG1744" s="9"/>
      <c r="GH1744" s="9"/>
      <c r="GI1744" s="9"/>
      <c r="GJ1744" s="9"/>
      <c r="GK1744" s="9"/>
    </row>
    <row r="1745" spans="7:193" x14ac:dyDescent="0.2">
      <c r="G1745" s="8"/>
      <c r="H1745" s="8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FF1745" s="9"/>
      <c r="FG1745" s="9"/>
      <c r="FH1745" s="9"/>
      <c r="FI1745" s="9"/>
      <c r="FJ1745" s="9"/>
      <c r="FK1745" s="9"/>
      <c r="FL1745" s="9"/>
      <c r="FM1745" s="9"/>
      <c r="FN1745" s="9"/>
      <c r="FO1745" s="9"/>
      <c r="FP1745" s="9"/>
      <c r="FQ1745" s="9"/>
      <c r="FR1745" s="9"/>
      <c r="FS1745" s="9"/>
      <c r="FT1745" s="9"/>
      <c r="FU1745" s="9"/>
      <c r="FV1745" s="9"/>
      <c r="FW1745" s="9"/>
      <c r="FX1745" s="9"/>
      <c r="FY1745" s="9"/>
      <c r="FZ1745" s="9"/>
      <c r="GA1745" s="9"/>
      <c r="GB1745" s="9"/>
      <c r="GC1745" s="9"/>
      <c r="GD1745" s="9"/>
      <c r="GE1745" s="9"/>
      <c r="GF1745" s="9"/>
      <c r="GG1745" s="9"/>
      <c r="GH1745" s="9"/>
      <c r="GI1745" s="9"/>
      <c r="GJ1745" s="9"/>
      <c r="GK1745" s="9"/>
    </row>
    <row r="1746" spans="7:193" x14ac:dyDescent="0.2">
      <c r="G1746" s="8"/>
      <c r="H1746" s="8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FF1746" s="19"/>
      <c r="FG1746" s="19"/>
      <c r="FH1746" s="19"/>
      <c r="FI1746" s="19"/>
      <c r="FJ1746" s="19"/>
      <c r="FK1746" s="19"/>
      <c r="FL1746" s="19"/>
      <c r="FM1746" s="19"/>
      <c r="FN1746" s="19"/>
      <c r="FO1746" s="19"/>
      <c r="FP1746" s="19"/>
      <c r="FQ1746" s="19"/>
      <c r="FR1746" s="19"/>
      <c r="FS1746" s="19"/>
      <c r="FT1746" s="19"/>
      <c r="FU1746" s="19"/>
      <c r="FV1746" s="19"/>
      <c r="FW1746" s="19"/>
      <c r="FX1746" s="19"/>
      <c r="FY1746" s="19"/>
      <c r="FZ1746" s="19"/>
      <c r="GA1746" s="19"/>
      <c r="GB1746" s="19"/>
      <c r="GC1746" s="19"/>
      <c r="GD1746" s="19"/>
      <c r="GE1746" s="19"/>
      <c r="GF1746" s="19"/>
      <c r="GG1746" s="19"/>
      <c r="GH1746" s="19"/>
      <c r="GI1746" s="19"/>
      <c r="GJ1746" s="19"/>
      <c r="GK1746" s="19"/>
    </row>
    <row r="1747" spans="7:193" x14ac:dyDescent="0.2">
      <c r="G1747" s="8"/>
      <c r="H1747" s="8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FF1747" s="20"/>
      <c r="FG1747" s="20"/>
      <c r="FH1747" s="20"/>
      <c r="FI1747" s="20"/>
      <c r="FJ1747" s="20"/>
      <c r="FK1747" s="20"/>
      <c r="FL1747" s="20"/>
      <c r="FM1747" s="20"/>
      <c r="FN1747" s="20"/>
      <c r="FO1747" s="20"/>
      <c r="FP1747" s="20"/>
      <c r="FQ1747" s="20"/>
      <c r="FR1747" s="20"/>
      <c r="FS1747" s="20"/>
      <c r="FT1747" s="20"/>
      <c r="FU1747" s="20"/>
      <c r="FV1747" s="20"/>
      <c r="FW1747" s="20"/>
      <c r="FX1747" s="20"/>
      <c r="FY1747" s="20"/>
      <c r="FZ1747" s="20"/>
      <c r="GA1747" s="20"/>
      <c r="GB1747" s="20"/>
      <c r="GC1747" s="20"/>
      <c r="GD1747" s="20"/>
      <c r="GE1747" s="20"/>
      <c r="GF1747" s="20"/>
      <c r="GG1747" s="20"/>
      <c r="GH1747" s="20"/>
      <c r="GI1747" s="20"/>
      <c r="GJ1747" s="20"/>
      <c r="GK1747" s="20"/>
    </row>
    <row r="1748" spans="7:193" x14ac:dyDescent="0.2">
      <c r="G1748" s="8"/>
      <c r="H1748" s="8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FF1748" s="9"/>
      <c r="FG1748" s="9"/>
      <c r="FH1748" s="9"/>
      <c r="FI1748" s="9"/>
      <c r="FJ1748" s="9"/>
      <c r="FK1748" s="9"/>
      <c r="FL1748" s="9"/>
      <c r="FM1748" s="9"/>
      <c r="FN1748" s="9"/>
      <c r="FO1748" s="9"/>
      <c r="FP1748" s="9"/>
      <c r="FQ1748" s="9"/>
      <c r="FR1748" s="9"/>
      <c r="FS1748" s="9"/>
      <c r="FT1748" s="9"/>
      <c r="FU1748" s="9"/>
      <c r="FV1748" s="9"/>
      <c r="FW1748" s="9"/>
      <c r="FX1748" s="9"/>
      <c r="FY1748" s="9"/>
      <c r="FZ1748" s="9"/>
      <c r="GA1748" s="9"/>
      <c r="GB1748" s="9"/>
      <c r="GC1748" s="9"/>
      <c r="GD1748" s="9"/>
      <c r="GE1748" s="9"/>
      <c r="GF1748" s="9"/>
      <c r="GG1748" s="9"/>
      <c r="GH1748" s="9"/>
      <c r="GI1748" s="9"/>
      <c r="GJ1748" s="9"/>
      <c r="GK1748" s="9"/>
    </row>
    <row r="1749" spans="7:193" x14ac:dyDescent="0.2">
      <c r="G1749" s="8"/>
      <c r="H1749" s="8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FF1749" s="9"/>
      <c r="FG1749" s="9"/>
      <c r="FH1749" s="9"/>
      <c r="FI1749" s="9"/>
      <c r="FJ1749" s="9"/>
      <c r="FK1749" s="9"/>
      <c r="FL1749" s="9"/>
      <c r="FM1749" s="9"/>
      <c r="FN1749" s="9"/>
      <c r="FO1749" s="9"/>
      <c r="FP1749" s="9"/>
      <c r="FQ1749" s="9"/>
      <c r="FR1749" s="9"/>
      <c r="FS1749" s="9"/>
      <c r="FT1749" s="9"/>
      <c r="FU1749" s="9"/>
      <c r="FV1749" s="9"/>
      <c r="FW1749" s="9"/>
      <c r="FX1749" s="9"/>
      <c r="FY1749" s="9"/>
      <c r="FZ1749" s="9"/>
      <c r="GA1749" s="9"/>
      <c r="GB1749" s="9"/>
      <c r="GC1749" s="9"/>
      <c r="GD1749" s="9"/>
      <c r="GE1749" s="9"/>
      <c r="GF1749" s="9"/>
      <c r="GG1749" s="9"/>
      <c r="GH1749" s="9"/>
      <c r="GI1749" s="9"/>
      <c r="GJ1749" s="9"/>
      <c r="GK1749" s="9"/>
    </row>
    <row r="1750" spans="7:193" x14ac:dyDescent="0.2">
      <c r="G1750" s="8"/>
      <c r="H1750" s="8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FF1750" s="19"/>
      <c r="FG1750" s="19"/>
      <c r="FH1750" s="19"/>
      <c r="FI1750" s="19"/>
      <c r="FJ1750" s="19"/>
      <c r="FK1750" s="19"/>
      <c r="FL1750" s="19"/>
      <c r="FM1750" s="19"/>
      <c r="FN1750" s="19"/>
      <c r="FO1750" s="19"/>
      <c r="FP1750" s="19"/>
      <c r="FQ1750" s="19"/>
      <c r="FR1750" s="19"/>
      <c r="FS1750" s="19"/>
      <c r="FT1750" s="19"/>
      <c r="FU1750" s="19"/>
      <c r="FV1750" s="19"/>
      <c r="FW1750" s="19"/>
      <c r="FX1750" s="19"/>
      <c r="FY1750" s="19"/>
      <c r="FZ1750" s="19"/>
      <c r="GA1750" s="19"/>
      <c r="GB1750" s="19"/>
      <c r="GC1750" s="19"/>
      <c r="GD1750" s="19"/>
      <c r="GE1750" s="19"/>
      <c r="GF1750" s="19"/>
      <c r="GG1750" s="19"/>
      <c r="GH1750" s="19"/>
      <c r="GI1750" s="19"/>
      <c r="GJ1750" s="19"/>
      <c r="GK1750" s="19"/>
    </row>
    <row r="1751" spans="7:193" x14ac:dyDescent="0.2">
      <c r="G1751" s="8"/>
      <c r="H1751" s="8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FF1751" s="20"/>
      <c r="FG1751" s="20"/>
      <c r="FH1751" s="20"/>
      <c r="FI1751" s="20"/>
      <c r="FJ1751" s="20"/>
      <c r="FK1751" s="20"/>
      <c r="FL1751" s="20"/>
      <c r="FM1751" s="20"/>
      <c r="FN1751" s="20"/>
      <c r="FO1751" s="20"/>
      <c r="FP1751" s="20"/>
      <c r="FQ1751" s="20"/>
      <c r="FR1751" s="20"/>
      <c r="FS1751" s="20"/>
      <c r="FT1751" s="20"/>
      <c r="FU1751" s="20"/>
      <c r="FV1751" s="20"/>
      <c r="FW1751" s="20"/>
      <c r="FX1751" s="20"/>
      <c r="FY1751" s="20"/>
      <c r="FZ1751" s="20"/>
      <c r="GA1751" s="20"/>
      <c r="GB1751" s="20"/>
      <c r="GC1751" s="20"/>
      <c r="GD1751" s="20"/>
      <c r="GE1751" s="20"/>
      <c r="GF1751" s="20"/>
      <c r="GG1751" s="20"/>
      <c r="GH1751" s="20"/>
      <c r="GI1751" s="20"/>
      <c r="GJ1751" s="20"/>
      <c r="GK1751" s="20"/>
    </row>
    <row r="1752" spans="7:193" x14ac:dyDescent="0.2">
      <c r="G1752" s="8"/>
      <c r="H1752" s="8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FF1752" s="9"/>
      <c r="FG1752" s="9"/>
      <c r="FH1752" s="9"/>
      <c r="FI1752" s="9"/>
      <c r="FJ1752" s="9"/>
      <c r="FK1752" s="9"/>
      <c r="FL1752" s="9"/>
      <c r="FM1752" s="9"/>
      <c r="FN1752" s="9"/>
      <c r="FO1752" s="9"/>
      <c r="FP1752" s="9"/>
      <c r="FQ1752" s="9"/>
      <c r="FR1752" s="9"/>
      <c r="FS1752" s="9"/>
      <c r="FT1752" s="9"/>
      <c r="FU1752" s="9"/>
      <c r="FV1752" s="9"/>
      <c r="FW1752" s="9"/>
      <c r="FX1752" s="9"/>
      <c r="FY1752" s="9"/>
      <c r="FZ1752" s="9"/>
      <c r="GA1752" s="9"/>
      <c r="GB1752" s="9"/>
      <c r="GC1752" s="9"/>
      <c r="GD1752" s="9"/>
      <c r="GE1752" s="9"/>
      <c r="GF1752" s="9"/>
      <c r="GG1752" s="9"/>
      <c r="GH1752" s="9"/>
      <c r="GI1752" s="9"/>
      <c r="GJ1752" s="9"/>
      <c r="GK1752" s="9"/>
    </row>
    <row r="1753" spans="7:193" x14ac:dyDescent="0.2">
      <c r="G1753" s="8"/>
      <c r="H1753" s="8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FF1753" s="9"/>
      <c r="FG1753" s="9"/>
      <c r="FH1753" s="9"/>
      <c r="FI1753" s="9"/>
      <c r="FJ1753" s="9"/>
      <c r="FK1753" s="9"/>
      <c r="FL1753" s="9"/>
      <c r="FM1753" s="9"/>
      <c r="FN1753" s="9"/>
      <c r="FO1753" s="9"/>
      <c r="FP1753" s="9"/>
      <c r="FQ1753" s="9"/>
      <c r="FR1753" s="9"/>
      <c r="FS1753" s="9"/>
      <c r="FT1753" s="9"/>
      <c r="FU1753" s="9"/>
      <c r="FV1753" s="9"/>
      <c r="FW1753" s="9"/>
      <c r="FX1753" s="9"/>
      <c r="FY1753" s="9"/>
      <c r="FZ1753" s="9"/>
      <c r="GA1753" s="9"/>
      <c r="GB1753" s="9"/>
      <c r="GC1753" s="9"/>
      <c r="GD1753" s="9"/>
      <c r="GE1753" s="9"/>
      <c r="GF1753" s="9"/>
      <c r="GG1753" s="9"/>
      <c r="GH1753" s="9"/>
      <c r="GI1753" s="9"/>
      <c r="GJ1753" s="9"/>
      <c r="GK1753" s="9"/>
    </row>
    <row r="1754" spans="7:193" x14ac:dyDescent="0.2">
      <c r="G1754" s="8"/>
      <c r="H1754" s="8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FF1754" s="19"/>
      <c r="FG1754" s="19"/>
      <c r="FH1754" s="19"/>
      <c r="FI1754" s="19"/>
      <c r="FJ1754" s="19"/>
      <c r="FK1754" s="19"/>
      <c r="FL1754" s="19"/>
      <c r="FM1754" s="19"/>
      <c r="FN1754" s="19"/>
      <c r="FO1754" s="19"/>
      <c r="FP1754" s="19"/>
      <c r="FQ1754" s="19"/>
      <c r="FR1754" s="19"/>
      <c r="FS1754" s="19"/>
      <c r="FT1754" s="19"/>
      <c r="FU1754" s="19"/>
      <c r="FV1754" s="19"/>
      <c r="FW1754" s="19"/>
      <c r="FX1754" s="19"/>
      <c r="FY1754" s="19"/>
      <c r="FZ1754" s="19"/>
      <c r="GA1754" s="19"/>
      <c r="GB1754" s="19"/>
      <c r="GC1754" s="19"/>
      <c r="GD1754" s="19"/>
      <c r="GE1754" s="19"/>
      <c r="GF1754" s="19"/>
      <c r="GG1754" s="19"/>
      <c r="GH1754" s="19"/>
      <c r="GI1754" s="19"/>
      <c r="GJ1754" s="19"/>
      <c r="GK1754" s="19"/>
    </row>
    <row r="1755" spans="7:193" x14ac:dyDescent="0.2">
      <c r="G1755" s="8"/>
      <c r="H1755" s="8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FF1755" s="20"/>
      <c r="FG1755" s="20"/>
      <c r="FH1755" s="20"/>
      <c r="FI1755" s="20"/>
      <c r="FJ1755" s="20"/>
      <c r="FK1755" s="20"/>
      <c r="FL1755" s="20"/>
      <c r="FM1755" s="20"/>
      <c r="FN1755" s="20"/>
      <c r="FO1755" s="20"/>
      <c r="FP1755" s="20"/>
      <c r="FQ1755" s="20"/>
      <c r="FR1755" s="20"/>
      <c r="FS1755" s="20"/>
      <c r="FT1755" s="20"/>
      <c r="FU1755" s="20"/>
      <c r="FV1755" s="20"/>
      <c r="FW1755" s="20"/>
      <c r="FX1755" s="20"/>
      <c r="FY1755" s="20"/>
      <c r="FZ1755" s="20"/>
      <c r="GA1755" s="20"/>
      <c r="GB1755" s="20"/>
      <c r="GC1755" s="20"/>
      <c r="GD1755" s="20"/>
      <c r="GE1755" s="20"/>
      <c r="GF1755" s="20"/>
      <c r="GG1755" s="20"/>
      <c r="GH1755" s="20"/>
      <c r="GI1755" s="20"/>
      <c r="GJ1755" s="20"/>
      <c r="GK1755" s="20"/>
    </row>
    <row r="1756" spans="7:193" x14ac:dyDescent="0.2">
      <c r="G1756" s="8"/>
      <c r="H1756" s="8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FF1756" s="9"/>
      <c r="FG1756" s="9"/>
      <c r="FH1756" s="9"/>
      <c r="FI1756" s="9"/>
      <c r="FJ1756" s="9"/>
      <c r="FK1756" s="9"/>
      <c r="FL1756" s="9"/>
      <c r="FM1756" s="9"/>
      <c r="FN1756" s="9"/>
      <c r="FO1756" s="9"/>
      <c r="FP1756" s="9"/>
      <c r="FQ1756" s="9"/>
      <c r="FR1756" s="9"/>
      <c r="FS1756" s="9"/>
      <c r="FT1756" s="9"/>
      <c r="FU1756" s="9"/>
      <c r="FV1756" s="9"/>
      <c r="FW1756" s="9"/>
      <c r="FX1756" s="9"/>
      <c r="FY1756" s="9"/>
      <c r="FZ1756" s="9"/>
      <c r="GA1756" s="9"/>
      <c r="GB1756" s="9"/>
      <c r="GC1756" s="9"/>
      <c r="GD1756" s="9"/>
      <c r="GE1756" s="9"/>
      <c r="GF1756" s="9"/>
      <c r="GG1756" s="9"/>
      <c r="GH1756" s="9"/>
      <c r="GI1756" s="9"/>
      <c r="GJ1756" s="9"/>
      <c r="GK1756" s="9"/>
    </row>
    <row r="1757" spans="7:193" x14ac:dyDescent="0.2">
      <c r="G1757" s="8"/>
      <c r="H1757" s="8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FF1757" s="9"/>
      <c r="FG1757" s="9"/>
      <c r="FH1757" s="9"/>
      <c r="FI1757" s="9"/>
      <c r="FJ1757" s="9"/>
      <c r="FK1757" s="9"/>
      <c r="FL1757" s="9"/>
      <c r="FM1757" s="9"/>
      <c r="FN1757" s="9"/>
      <c r="FO1757" s="9"/>
      <c r="FP1757" s="9"/>
      <c r="FQ1757" s="9"/>
      <c r="FR1757" s="9"/>
      <c r="FS1757" s="9"/>
      <c r="FT1757" s="9"/>
      <c r="FU1757" s="9"/>
      <c r="FV1757" s="9"/>
      <c r="FW1757" s="9"/>
      <c r="FX1757" s="9"/>
      <c r="FY1757" s="9"/>
      <c r="FZ1757" s="9"/>
      <c r="GA1757" s="9"/>
      <c r="GB1757" s="9"/>
      <c r="GC1757" s="9"/>
      <c r="GD1757" s="9"/>
      <c r="GE1757" s="9"/>
      <c r="GF1757" s="9"/>
      <c r="GG1757" s="9"/>
      <c r="GH1757" s="9"/>
      <c r="GI1757" s="9"/>
      <c r="GJ1757" s="9"/>
      <c r="GK1757" s="9"/>
    </row>
    <row r="1758" spans="7:193" x14ac:dyDescent="0.2">
      <c r="G1758" s="8"/>
      <c r="H1758" s="8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FF1758" s="19"/>
      <c r="FG1758" s="19"/>
      <c r="FH1758" s="19"/>
      <c r="FI1758" s="19"/>
      <c r="FJ1758" s="19"/>
      <c r="FK1758" s="19"/>
      <c r="FL1758" s="19"/>
      <c r="FM1758" s="19"/>
      <c r="FN1758" s="19"/>
      <c r="FO1758" s="19"/>
      <c r="FP1758" s="19"/>
      <c r="FQ1758" s="19"/>
      <c r="FR1758" s="19"/>
      <c r="FS1758" s="19"/>
      <c r="FT1758" s="19"/>
      <c r="FU1758" s="19"/>
      <c r="FV1758" s="19"/>
      <c r="FW1758" s="19"/>
      <c r="FX1758" s="19"/>
      <c r="FY1758" s="19"/>
      <c r="FZ1758" s="19"/>
      <c r="GA1758" s="19"/>
      <c r="GB1758" s="19"/>
      <c r="GC1758" s="19"/>
      <c r="GD1758" s="19"/>
      <c r="GE1758" s="19"/>
      <c r="GF1758" s="19"/>
      <c r="GG1758" s="19"/>
      <c r="GH1758" s="19"/>
      <c r="GI1758" s="19"/>
      <c r="GJ1758" s="19"/>
      <c r="GK1758" s="19"/>
    </row>
    <row r="1759" spans="7:193" x14ac:dyDescent="0.2">
      <c r="G1759" s="8"/>
      <c r="H1759" s="8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FF1759" s="20"/>
      <c r="FG1759" s="20"/>
      <c r="FH1759" s="20"/>
      <c r="FI1759" s="20"/>
      <c r="FJ1759" s="20"/>
      <c r="FK1759" s="20"/>
      <c r="FL1759" s="20"/>
      <c r="FM1759" s="20"/>
      <c r="FN1759" s="20"/>
      <c r="FO1759" s="20"/>
      <c r="FP1759" s="20"/>
      <c r="FQ1759" s="20"/>
      <c r="FR1759" s="20"/>
      <c r="FS1759" s="20"/>
      <c r="FT1759" s="20"/>
      <c r="FU1759" s="20"/>
      <c r="FV1759" s="20"/>
      <c r="FW1759" s="20"/>
      <c r="FX1759" s="20"/>
      <c r="FY1759" s="20"/>
      <c r="FZ1759" s="20"/>
      <c r="GA1759" s="20"/>
      <c r="GB1759" s="20"/>
      <c r="GC1759" s="20"/>
      <c r="GD1759" s="20"/>
      <c r="GE1759" s="20"/>
      <c r="GF1759" s="20"/>
      <c r="GG1759" s="20"/>
      <c r="GH1759" s="20"/>
      <c r="GI1759" s="20"/>
      <c r="GJ1759" s="20"/>
      <c r="GK1759" s="20"/>
    </row>
    <row r="1760" spans="7:193" x14ac:dyDescent="0.2">
      <c r="G1760" s="8"/>
      <c r="H1760" s="8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FF1760" s="9"/>
      <c r="FG1760" s="9"/>
      <c r="FH1760" s="9"/>
      <c r="FI1760" s="9"/>
      <c r="FJ1760" s="9"/>
      <c r="FK1760" s="9"/>
      <c r="FL1760" s="9"/>
      <c r="FM1760" s="9"/>
      <c r="FN1760" s="9"/>
      <c r="FO1760" s="9"/>
      <c r="FP1760" s="9"/>
      <c r="FQ1760" s="9"/>
      <c r="FR1760" s="9"/>
      <c r="FS1760" s="9"/>
      <c r="FT1760" s="9"/>
      <c r="FU1760" s="9"/>
      <c r="FV1760" s="9"/>
      <c r="FW1760" s="9"/>
      <c r="FX1760" s="9"/>
      <c r="FY1760" s="9"/>
      <c r="FZ1760" s="9"/>
      <c r="GA1760" s="9"/>
      <c r="GB1760" s="9"/>
      <c r="GC1760" s="9"/>
      <c r="GD1760" s="9"/>
      <c r="GE1760" s="9"/>
      <c r="GF1760" s="9"/>
      <c r="GG1760" s="9"/>
      <c r="GH1760" s="9"/>
      <c r="GI1760" s="9"/>
      <c r="GJ1760" s="9"/>
      <c r="GK1760" s="9"/>
    </row>
    <row r="1761" spans="7:193" x14ac:dyDescent="0.2">
      <c r="G1761" s="8"/>
      <c r="H1761" s="8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FF1761" s="9"/>
      <c r="FG1761" s="9"/>
      <c r="FH1761" s="9"/>
      <c r="FI1761" s="9"/>
      <c r="FJ1761" s="9"/>
      <c r="FK1761" s="9"/>
      <c r="FL1761" s="9"/>
      <c r="FM1761" s="9"/>
      <c r="FN1761" s="9"/>
      <c r="FO1761" s="9"/>
      <c r="FP1761" s="9"/>
      <c r="FQ1761" s="9"/>
      <c r="FR1761" s="9"/>
      <c r="FS1761" s="9"/>
      <c r="FT1761" s="9"/>
      <c r="FU1761" s="9"/>
      <c r="FV1761" s="9"/>
      <c r="FW1761" s="9"/>
      <c r="FX1761" s="9"/>
      <c r="FY1761" s="9"/>
      <c r="FZ1761" s="9"/>
      <c r="GA1761" s="9"/>
      <c r="GB1761" s="9"/>
      <c r="GC1761" s="9"/>
      <c r="GD1761" s="9"/>
      <c r="GE1761" s="9"/>
      <c r="GF1761" s="9"/>
      <c r="GG1761" s="9"/>
      <c r="GH1761" s="9"/>
      <c r="GI1761" s="9"/>
      <c r="GJ1761" s="9"/>
      <c r="GK1761" s="9"/>
    </row>
    <row r="1762" spans="7:193" x14ac:dyDescent="0.2">
      <c r="G1762" s="8"/>
      <c r="H1762" s="8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FF1762" s="19"/>
      <c r="FG1762" s="19"/>
      <c r="FH1762" s="19"/>
      <c r="FI1762" s="19"/>
      <c r="FJ1762" s="19"/>
      <c r="FK1762" s="19"/>
      <c r="FL1762" s="19"/>
      <c r="FM1762" s="19"/>
      <c r="FN1762" s="19"/>
      <c r="FO1762" s="19"/>
      <c r="FP1762" s="19"/>
      <c r="FQ1762" s="19"/>
      <c r="FR1762" s="19"/>
      <c r="FS1762" s="19"/>
      <c r="FT1762" s="19"/>
      <c r="FU1762" s="19"/>
      <c r="FV1762" s="19"/>
      <c r="FW1762" s="19"/>
      <c r="FX1762" s="19"/>
      <c r="FY1762" s="19"/>
      <c r="FZ1762" s="19"/>
      <c r="GA1762" s="19"/>
      <c r="GB1762" s="19"/>
      <c r="GC1762" s="19"/>
      <c r="GD1762" s="19"/>
      <c r="GE1762" s="19"/>
      <c r="GF1762" s="19"/>
      <c r="GG1762" s="19"/>
      <c r="GH1762" s="19"/>
      <c r="GI1762" s="19"/>
      <c r="GJ1762" s="19"/>
      <c r="GK1762" s="19"/>
    </row>
    <row r="1763" spans="7:193" x14ac:dyDescent="0.2">
      <c r="G1763" s="8"/>
      <c r="H1763" s="8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FF1763" s="20"/>
      <c r="FG1763" s="20"/>
      <c r="FH1763" s="20"/>
      <c r="FI1763" s="20"/>
      <c r="FJ1763" s="20"/>
      <c r="FK1763" s="20"/>
      <c r="FL1763" s="20"/>
      <c r="FM1763" s="20"/>
      <c r="FN1763" s="20"/>
      <c r="FO1763" s="20"/>
      <c r="FP1763" s="20"/>
      <c r="FQ1763" s="20"/>
      <c r="FR1763" s="20"/>
      <c r="FS1763" s="20"/>
      <c r="FT1763" s="20"/>
      <c r="FU1763" s="20"/>
      <c r="FV1763" s="20"/>
      <c r="FW1763" s="20"/>
      <c r="FX1763" s="20"/>
      <c r="FY1763" s="20"/>
      <c r="FZ1763" s="20"/>
      <c r="GA1763" s="20"/>
      <c r="GB1763" s="20"/>
      <c r="GC1763" s="20"/>
      <c r="GD1763" s="20"/>
      <c r="GE1763" s="20"/>
      <c r="GF1763" s="20"/>
      <c r="GG1763" s="20"/>
      <c r="GH1763" s="20"/>
      <c r="GI1763" s="20"/>
      <c r="GJ1763" s="20"/>
      <c r="GK1763" s="20"/>
    </row>
    <row r="1764" spans="7:193" x14ac:dyDescent="0.2">
      <c r="G1764" s="8"/>
      <c r="H1764" s="8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FF1764" s="9"/>
      <c r="FG1764" s="9"/>
      <c r="FH1764" s="9"/>
      <c r="FI1764" s="9"/>
      <c r="FJ1764" s="9"/>
      <c r="FK1764" s="9"/>
      <c r="FL1764" s="9"/>
      <c r="FM1764" s="9"/>
      <c r="FN1764" s="9"/>
      <c r="FO1764" s="9"/>
      <c r="FP1764" s="9"/>
      <c r="FQ1764" s="9"/>
      <c r="FR1764" s="9"/>
      <c r="FS1764" s="9"/>
      <c r="FT1764" s="9"/>
      <c r="FU1764" s="9"/>
      <c r="FV1764" s="9"/>
      <c r="FW1764" s="9"/>
      <c r="FX1764" s="9"/>
      <c r="FY1764" s="9"/>
      <c r="FZ1764" s="9"/>
      <c r="GA1764" s="9"/>
      <c r="GB1764" s="9"/>
      <c r="GC1764" s="9"/>
      <c r="GD1764" s="9"/>
      <c r="GE1764" s="9"/>
      <c r="GF1764" s="9"/>
      <c r="GG1764" s="9"/>
      <c r="GH1764" s="9"/>
      <c r="GI1764" s="9"/>
      <c r="GJ1764" s="9"/>
      <c r="GK1764" s="9"/>
    </row>
    <row r="1765" spans="7:193" x14ac:dyDescent="0.2">
      <c r="G1765" s="8"/>
      <c r="H1765" s="8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FF1765" s="9"/>
      <c r="FG1765" s="9"/>
      <c r="FH1765" s="9"/>
      <c r="FI1765" s="9"/>
      <c r="FJ1765" s="9"/>
      <c r="FK1765" s="9"/>
      <c r="FL1765" s="9"/>
      <c r="FM1765" s="9"/>
      <c r="FN1765" s="9"/>
      <c r="FO1765" s="9"/>
      <c r="FP1765" s="9"/>
      <c r="FQ1765" s="9"/>
      <c r="FR1765" s="9"/>
      <c r="FS1765" s="9"/>
      <c r="FT1765" s="9"/>
      <c r="FU1765" s="9"/>
      <c r="FV1765" s="9"/>
      <c r="FW1765" s="9"/>
      <c r="FX1765" s="9"/>
      <c r="FY1765" s="9"/>
      <c r="FZ1765" s="9"/>
      <c r="GA1765" s="9"/>
      <c r="GB1765" s="9"/>
      <c r="GC1765" s="9"/>
      <c r="GD1765" s="9"/>
      <c r="GE1765" s="9"/>
      <c r="GF1765" s="9"/>
      <c r="GG1765" s="9"/>
      <c r="GH1765" s="9"/>
      <c r="GI1765" s="9"/>
      <c r="GJ1765" s="9"/>
      <c r="GK1765" s="9"/>
    </row>
    <row r="1766" spans="7:193" x14ac:dyDescent="0.2">
      <c r="G1766" s="8"/>
      <c r="H1766" s="8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FF1766" s="19"/>
      <c r="FG1766" s="19"/>
      <c r="FH1766" s="19"/>
      <c r="FI1766" s="19"/>
      <c r="FJ1766" s="19"/>
      <c r="FK1766" s="19"/>
      <c r="FL1766" s="19"/>
      <c r="FM1766" s="19"/>
      <c r="FN1766" s="19"/>
      <c r="FO1766" s="19"/>
      <c r="FP1766" s="19"/>
      <c r="FQ1766" s="19"/>
      <c r="FR1766" s="19"/>
      <c r="FS1766" s="19"/>
      <c r="FT1766" s="19"/>
      <c r="FU1766" s="19"/>
      <c r="FV1766" s="19"/>
      <c r="FW1766" s="19"/>
      <c r="FX1766" s="19"/>
      <c r="FY1766" s="19"/>
      <c r="FZ1766" s="19"/>
      <c r="GA1766" s="19"/>
      <c r="GB1766" s="19"/>
      <c r="GC1766" s="19"/>
      <c r="GD1766" s="19"/>
      <c r="GE1766" s="19"/>
      <c r="GF1766" s="19"/>
      <c r="GG1766" s="19"/>
      <c r="GH1766" s="19"/>
      <c r="GI1766" s="19"/>
      <c r="GJ1766" s="19"/>
      <c r="GK1766" s="19"/>
    </row>
    <row r="1767" spans="7:193" x14ac:dyDescent="0.2">
      <c r="G1767" s="8"/>
      <c r="H1767" s="8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FF1767" s="20"/>
      <c r="FG1767" s="20"/>
      <c r="FH1767" s="20"/>
      <c r="FI1767" s="20"/>
      <c r="FJ1767" s="20"/>
      <c r="FK1767" s="20"/>
      <c r="FL1767" s="20"/>
      <c r="FM1767" s="20"/>
      <c r="FN1767" s="20"/>
      <c r="FO1767" s="20"/>
      <c r="FP1767" s="20"/>
      <c r="FQ1767" s="20"/>
      <c r="FR1767" s="20"/>
      <c r="FS1767" s="20"/>
      <c r="FT1767" s="20"/>
      <c r="FU1767" s="20"/>
      <c r="FV1767" s="20"/>
      <c r="FW1767" s="20"/>
      <c r="FX1767" s="20"/>
      <c r="FY1767" s="20"/>
      <c r="FZ1767" s="20"/>
      <c r="GA1767" s="20"/>
      <c r="GB1767" s="20"/>
      <c r="GC1767" s="20"/>
      <c r="GD1767" s="20"/>
      <c r="GE1767" s="20"/>
      <c r="GF1767" s="20"/>
      <c r="GG1767" s="20"/>
      <c r="GH1767" s="20"/>
      <c r="GI1767" s="20"/>
      <c r="GJ1767" s="20"/>
      <c r="GK1767" s="20"/>
    </row>
    <row r="1768" spans="7:193" x14ac:dyDescent="0.2">
      <c r="G1768" s="8"/>
      <c r="H1768" s="8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FF1768" s="9"/>
      <c r="FG1768" s="9"/>
      <c r="FH1768" s="9"/>
      <c r="FI1768" s="9"/>
      <c r="FJ1768" s="9"/>
      <c r="FK1768" s="9"/>
      <c r="FL1768" s="9"/>
      <c r="FM1768" s="9"/>
      <c r="FN1768" s="9"/>
      <c r="FO1768" s="9"/>
      <c r="FP1768" s="9"/>
      <c r="FQ1768" s="9"/>
      <c r="FR1768" s="9"/>
      <c r="FS1768" s="9"/>
      <c r="FT1768" s="9"/>
      <c r="FU1768" s="9"/>
      <c r="FV1768" s="9"/>
      <c r="FW1768" s="9"/>
      <c r="FX1768" s="9"/>
      <c r="FY1768" s="9"/>
      <c r="FZ1768" s="9"/>
      <c r="GA1768" s="9"/>
      <c r="GB1768" s="9"/>
      <c r="GC1768" s="9"/>
      <c r="GD1768" s="9"/>
      <c r="GE1768" s="9"/>
      <c r="GF1768" s="9"/>
      <c r="GG1768" s="9"/>
      <c r="GH1768" s="9"/>
      <c r="GI1768" s="9"/>
      <c r="GJ1768" s="9"/>
      <c r="GK1768" s="9"/>
    </row>
    <row r="1769" spans="7:193" x14ac:dyDescent="0.2">
      <c r="G1769" s="8"/>
      <c r="H1769" s="8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FF1769" s="9"/>
      <c r="FG1769" s="9"/>
      <c r="FH1769" s="9"/>
      <c r="FI1769" s="9"/>
      <c r="FJ1769" s="9"/>
      <c r="FK1769" s="9"/>
      <c r="FL1769" s="9"/>
      <c r="FM1769" s="9"/>
      <c r="FN1769" s="9"/>
      <c r="FO1769" s="9"/>
      <c r="FP1769" s="9"/>
      <c r="FQ1769" s="9"/>
      <c r="FR1769" s="9"/>
      <c r="FS1769" s="9"/>
      <c r="FT1769" s="9"/>
      <c r="FU1769" s="9"/>
      <c r="FV1769" s="9"/>
      <c r="FW1769" s="9"/>
      <c r="FX1769" s="9"/>
      <c r="FY1769" s="9"/>
      <c r="FZ1769" s="9"/>
      <c r="GA1769" s="9"/>
      <c r="GB1769" s="9"/>
      <c r="GC1769" s="9"/>
      <c r="GD1769" s="9"/>
      <c r="GE1769" s="9"/>
      <c r="GF1769" s="9"/>
      <c r="GG1769" s="9"/>
      <c r="GH1769" s="9"/>
      <c r="GI1769" s="9"/>
      <c r="GJ1769" s="9"/>
      <c r="GK1769" s="9"/>
    </row>
    <row r="1770" spans="7:193" x14ac:dyDescent="0.2">
      <c r="G1770" s="8"/>
      <c r="H1770" s="8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FF1770" s="19"/>
      <c r="FG1770" s="19"/>
      <c r="FH1770" s="19"/>
      <c r="FI1770" s="19"/>
      <c r="FJ1770" s="19"/>
      <c r="FK1770" s="19"/>
      <c r="FL1770" s="19"/>
      <c r="FM1770" s="19"/>
      <c r="FN1770" s="19"/>
      <c r="FO1770" s="19"/>
      <c r="FP1770" s="19"/>
      <c r="FQ1770" s="19"/>
      <c r="FR1770" s="19"/>
      <c r="FS1770" s="19"/>
      <c r="FT1770" s="19"/>
      <c r="FU1770" s="19"/>
      <c r="FV1770" s="19"/>
      <c r="FW1770" s="19"/>
      <c r="FX1770" s="19"/>
      <c r="FY1770" s="19"/>
      <c r="FZ1770" s="19"/>
      <c r="GA1770" s="19"/>
      <c r="GB1770" s="19"/>
      <c r="GC1770" s="19"/>
      <c r="GD1770" s="19"/>
      <c r="GE1770" s="19"/>
      <c r="GF1770" s="19"/>
      <c r="GG1770" s="19"/>
      <c r="GH1770" s="19"/>
      <c r="GI1770" s="19"/>
      <c r="GJ1770" s="19"/>
      <c r="GK1770" s="19"/>
    </row>
    <row r="1771" spans="7:193" x14ac:dyDescent="0.2">
      <c r="G1771" s="8"/>
      <c r="H1771" s="8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FF1771" s="20"/>
      <c r="FG1771" s="20"/>
      <c r="FH1771" s="20"/>
      <c r="FI1771" s="20"/>
      <c r="FJ1771" s="20"/>
      <c r="FK1771" s="20"/>
      <c r="FL1771" s="20"/>
      <c r="FM1771" s="20"/>
      <c r="FN1771" s="20"/>
      <c r="FO1771" s="20"/>
      <c r="FP1771" s="20"/>
      <c r="FQ1771" s="20"/>
      <c r="FR1771" s="20"/>
      <c r="FS1771" s="20"/>
      <c r="FT1771" s="20"/>
      <c r="FU1771" s="20"/>
      <c r="FV1771" s="20"/>
      <c r="FW1771" s="20"/>
      <c r="FX1771" s="20"/>
      <c r="FY1771" s="20"/>
      <c r="FZ1771" s="20"/>
      <c r="GA1771" s="20"/>
      <c r="GB1771" s="20"/>
      <c r="GC1771" s="20"/>
      <c r="GD1771" s="20"/>
      <c r="GE1771" s="20"/>
      <c r="GF1771" s="20"/>
      <c r="GG1771" s="20"/>
      <c r="GH1771" s="20"/>
      <c r="GI1771" s="20"/>
      <c r="GJ1771" s="20"/>
      <c r="GK1771" s="20"/>
    </row>
    <row r="1772" spans="7:193" x14ac:dyDescent="0.2">
      <c r="G1772" s="8"/>
      <c r="H1772" s="8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FF1772" s="9"/>
      <c r="FG1772" s="9"/>
      <c r="FH1772" s="9"/>
      <c r="FI1772" s="9"/>
      <c r="FJ1772" s="9"/>
      <c r="FK1772" s="9"/>
      <c r="FL1772" s="9"/>
      <c r="FM1772" s="9"/>
      <c r="FN1772" s="9"/>
      <c r="FO1772" s="9"/>
      <c r="FP1772" s="9"/>
      <c r="FQ1772" s="9"/>
      <c r="FR1772" s="9"/>
      <c r="FS1772" s="9"/>
      <c r="FT1772" s="9"/>
      <c r="FU1772" s="9"/>
      <c r="FV1772" s="9"/>
      <c r="FW1772" s="9"/>
      <c r="FX1772" s="9"/>
      <c r="FY1772" s="9"/>
      <c r="FZ1772" s="9"/>
      <c r="GA1772" s="9"/>
      <c r="GB1772" s="9"/>
      <c r="GC1772" s="9"/>
      <c r="GD1772" s="9"/>
      <c r="GE1772" s="9"/>
      <c r="GF1772" s="9"/>
      <c r="GG1772" s="9"/>
      <c r="GH1772" s="9"/>
      <c r="GI1772" s="9"/>
      <c r="GJ1772" s="9"/>
      <c r="GK1772" s="9"/>
    </row>
    <row r="1773" spans="7:193" x14ac:dyDescent="0.2">
      <c r="G1773" s="8"/>
      <c r="H1773" s="8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FF1773" s="9"/>
      <c r="FG1773" s="9"/>
      <c r="FH1773" s="9"/>
      <c r="FI1773" s="9"/>
      <c r="FJ1773" s="9"/>
      <c r="FK1773" s="9"/>
      <c r="FL1773" s="9"/>
      <c r="FM1773" s="9"/>
      <c r="FN1773" s="9"/>
      <c r="FO1773" s="9"/>
      <c r="FP1773" s="9"/>
      <c r="FQ1773" s="9"/>
      <c r="FR1773" s="9"/>
      <c r="FS1773" s="9"/>
      <c r="FT1773" s="9"/>
      <c r="FU1773" s="9"/>
      <c r="FV1773" s="9"/>
      <c r="FW1773" s="9"/>
      <c r="FX1773" s="9"/>
      <c r="FY1773" s="9"/>
      <c r="FZ1773" s="9"/>
      <c r="GA1773" s="9"/>
      <c r="GB1773" s="9"/>
      <c r="GC1773" s="9"/>
      <c r="GD1773" s="9"/>
      <c r="GE1773" s="9"/>
      <c r="GF1773" s="9"/>
      <c r="GG1773" s="9"/>
      <c r="GH1773" s="9"/>
      <c r="GI1773" s="9"/>
      <c r="GJ1773" s="9"/>
      <c r="GK1773" s="9"/>
    </row>
    <row r="1774" spans="7:193" x14ac:dyDescent="0.2">
      <c r="G1774" s="8"/>
      <c r="H1774" s="8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FF1774" s="19"/>
      <c r="FG1774" s="19"/>
      <c r="FH1774" s="19"/>
      <c r="FI1774" s="19"/>
      <c r="FJ1774" s="19"/>
      <c r="FK1774" s="19"/>
      <c r="FL1774" s="19"/>
      <c r="FM1774" s="19"/>
      <c r="FN1774" s="19"/>
      <c r="FO1774" s="19"/>
      <c r="FP1774" s="19"/>
      <c r="FQ1774" s="19"/>
      <c r="FR1774" s="19"/>
      <c r="FS1774" s="19"/>
      <c r="FT1774" s="19"/>
      <c r="FU1774" s="19"/>
      <c r="FV1774" s="19"/>
      <c r="FW1774" s="19"/>
      <c r="FX1774" s="19"/>
      <c r="FY1774" s="19"/>
      <c r="FZ1774" s="19"/>
      <c r="GA1774" s="19"/>
      <c r="GB1774" s="19"/>
      <c r="GC1774" s="19"/>
      <c r="GD1774" s="19"/>
      <c r="GE1774" s="19"/>
      <c r="GF1774" s="19"/>
      <c r="GG1774" s="19"/>
      <c r="GH1774" s="19"/>
      <c r="GI1774" s="19"/>
      <c r="GJ1774" s="19"/>
      <c r="GK1774" s="19"/>
    </row>
    <row r="1775" spans="7:193" x14ac:dyDescent="0.2">
      <c r="G1775" s="8"/>
      <c r="H1775" s="8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FF1775" s="20"/>
      <c r="FG1775" s="20"/>
      <c r="FH1775" s="20"/>
      <c r="FI1775" s="20"/>
      <c r="FJ1775" s="20"/>
      <c r="FK1775" s="20"/>
      <c r="FL1775" s="20"/>
      <c r="FM1775" s="20"/>
      <c r="FN1775" s="20"/>
      <c r="FO1775" s="20"/>
      <c r="FP1775" s="20"/>
      <c r="FQ1775" s="20"/>
      <c r="FR1775" s="20"/>
      <c r="FS1775" s="20"/>
      <c r="FT1775" s="20"/>
      <c r="FU1775" s="20"/>
      <c r="FV1775" s="20"/>
      <c r="FW1775" s="20"/>
      <c r="FX1775" s="20"/>
      <c r="FY1775" s="20"/>
      <c r="FZ1775" s="20"/>
      <c r="GA1775" s="20"/>
      <c r="GB1775" s="20"/>
      <c r="GC1775" s="20"/>
      <c r="GD1775" s="20"/>
      <c r="GE1775" s="20"/>
      <c r="GF1775" s="20"/>
      <c r="GG1775" s="20"/>
      <c r="GH1775" s="20"/>
      <c r="GI1775" s="20"/>
      <c r="GJ1775" s="20"/>
      <c r="GK1775" s="20"/>
    </row>
    <row r="1776" spans="7:193" x14ac:dyDescent="0.2">
      <c r="G1776" s="8"/>
      <c r="H1776" s="8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FF1776" s="9"/>
      <c r="FG1776" s="9"/>
      <c r="FH1776" s="9"/>
      <c r="FI1776" s="9"/>
      <c r="FJ1776" s="9"/>
      <c r="FK1776" s="9"/>
      <c r="FL1776" s="9"/>
      <c r="FM1776" s="9"/>
      <c r="FN1776" s="9"/>
      <c r="FO1776" s="9"/>
      <c r="FP1776" s="9"/>
      <c r="FQ1776" s="9"/>
      <c r="FR1776" s="9"/>
      <c r="FS1776" s="9"/>
      <c r="FT1776" s="9"/>
      <c r="FU1776" s="9"/>
      <c r="FV1776" s="9"/>
      <c r="FW1776" s="9"/>
      <c r="FX1776" s="9"/>
      <c r="FY1776" s="9"/>
      <c r="FZ1776" s="9"/>
      <c r="GA1776" s="9"/>
      <c r="GB1776" s="9"/>
      <c r="GC1776" s="9"/>
      <c r="GD1776" s="9"/>
      <c r="GE1776" s="9"/>
      <c r="GF1776" s="9"/>
      <c r="GG1776" s="9"/>
      <c r="GH1776" s="9"/>
      <c r="GI1776" s="9"/>
      <c r="GJ1776" s="9"/>
      <c r="GK1776" s="9"/>
    </row>
    <row r="1777" spans="7:193" x14ac:dyDescent="0.2">
      <c r="G1777" s="8"/>
      <c r="H1777" s="8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FF1777" s="9"/>
      <c r="FG1777" s="9"/>
      <c r="FH1777" s="9"/>
      <c r="FI1777" s="9"/>
      <c r="FJ1777" s="9"/>
      <c r="FK1777" s="9"/>
      <c r="FL1777" s="9"/>
      <c r="FM1777" s="9"/>
      <c r="FN1777" s="9"/>
      <c r="FO1777" s="9"/>
      <c r="FP1777" s="9"/>
      <c r="FQ1777" s="9"/>
      <c r="FR1777" s="9"/>
      <c r="FS1777" s="9"/>
      <c r="FT1777" s="9"/>
      <c r="FU1777" s="9"/>
      <c r="FV1777" s="9"/>
      <c r="FW1777" s="9"/>
      <c r="FX1777" s="9"/>
      <c r="FY1777" s="9"/>
      <c r="FZ1777" s="9"/>
      <c r="GA1777" s="9"/>
      <c r="GB1777" s="9"/>
      <c r="GC1777" s="9"/>
      <c r="GD1777" s="9"/>
      <c r="GE1777" s="9"/>
      <c r="GF1777" s="9"/>
      <c r="GG1777" s="9"/>
      <c r="GH1777" s="9"/>
      <c r="GI1777" s="9"/>
      <c r="GJ1777" s="9"/>
      <c r="GK1777" s="9"/>
    </row>
    <row r="1778" spans="7:193" x14ac:dyDescent="0.2">
      <c r="G1778" s="8"/>
      <c r="H1778" s="8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FF1778" s="19"/>
      <c r="FG1778" s="19"/>
      <c r="FH1778" s="19"/>
      <c r="FI1778" s="19"/>
      <c r="FJ1778" s="19"/>
      <c r="FK1778" s="19"/>
      <c r="FL1778" s="19"/>
      <c r="FM1778" s="19"/>
      <c r="FN1778" s="19"/>
      <c r="FO1778" s="19"/>
      <c r="FP1778" s="19"/>
      <c r="FQ1778" s="19"/>
      <c r="FR1778" s="19"/>
      <c r="FS1778" s="19"/>
      <c r="FT1778" s="19"/>
      <c r="FU1778" s="19"/>
      <c r="FV1778" s="19"/>
      <c r="FW1778" s="19"/>
      <c r="FX1778" s="19"/>
      <c r="FY1778" s="19"/>
      <c r="FZ1778" s="19"/>
      <c r="GA1778" s="19"/>
      <c r="GB1778" s="19"/>
      <c r="GC1778" s="19"/>
      <c r="GD1778" s="19"/>
      <c r="GE1778" s="19"/>
      <c r="GF1778" s="19"/>
      <c r="GG1778" s="19"/>
      <c r="GH1778" s="19"/>
      <c r="GI1778" s="19"/>
      <c r="GJ1778" s="19"/>
      <c r="GK1778" s="19"/>
    </row>
    <row r="1779" spans="7:193" x14ac:dyDescent="0.2">
      <c r="G1779" s="8"/>
      <c r="H1779" s="8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FF1779" s="20"/>
      <c r="FG1779" s="20"/>
      <c r="FH1779" s="20"/>
      <c r="FI1779" s="20"/>
      <c r="FJ1779" s="20"/>
      <c r="FK1779" s="20"/>
      <c r="FL1779" s="20"/>
      <c r="FM1779" s="20"/>
      <c r="FN1779" s="20"/>
      <c r="FO1779" s="20"/>
      <c r="FP1779" s="20"/>
      <c r="FQ1779" s="20"/>
      <c r="FR1779" s="20"/>
      <c r="FS1779" s="20"/>
      <c r="FT1779" s="20"/>
      <c r="FU1779" s="20"/>
      <c r="FV1779" s="20"/>
      <c r="FW1779" s="20"/>
      <c r="FX1779" s="20"/>
      <c r="FY1779" s="20"/>
      <c r="FZ1779" s="20"/>
      <c r="GA1779" s="20"/>
      <c r="GB1779" s="20"/>
      <c r="GC1779" s="20"/>
      <c r="GD1779" s="20"/>
      <c r="GE1779" s="20"/>
      <c r="GF1779" s="20"/>
      <c r="GG1779" s="20"/>
      <c r="GH1779" s="20"/>
      <c r="GI1779" s="20"/>
      <c r="GJ1779" s="20"/>
      <c r="GK1779" s="20"/>
    </row>
    <row r="1780" spans="7:193" x14ac:dyDescent="0.2">
      <c r="G1780" s="8"/>
      <c r="H1780" s="8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FF1780" s="9"/>
      <c r="FG1780" s="9"/>
      <c r="FH1780" s="9"/>
      <c r="FI1780" s="9"/>
      <c r="FJ1780" s="9"/>
      <c r="FK1780" s="9"/>
      <c r="FL1780" s="9"/>
      <c r="FM1780" s="9"/>
      <c r="FN1780" s="9"/>
      <c r="FO1780" s="9"/>
      <c r="FP1780" s="9"/>
      <c r="FQ1780" s="9"/>
      <c r="FR1780" s="9"/>
      <c r="FS1780" s="9"/>
      <c r="FT1780" s="9"/>
      <c r="FU1780" s="9"/>
      <c r="FV1780" s="9"/>
      <c r="FW1780" s="9"/>
      <c r="FX1780" s="9"/>
      <c r="FY1780" s="9"/>
      <c r="FZ1780" s="9"/>
      <c r="GA1780" s="9"/>
      <c r="GB1780" s="9"/>
      <c r="GC1780" s="9"/>
      <c r="GD1780" s="9"/>
      <c r="GE1780" s="9"/>
      <c r="GF1780" s="9"/>
      <c r="GG1780" s="9"/>
      <c r="GH1780" s="9"/>
      <c r="GI1780" s="9"/>
      <c r="GJ1780" s="9"/>
      <c r="GK1780" s="9"/>
    </row>
    <row r="1781" spans="7:193" x14ac:dyDescent="0.2">
      <c r="G1781" s="8"/>
      <c r="H1781" s="8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FF1781" s="9"/>
      <c r="FG1781" s="9"/>
      <c r="FH1781" s="9"/>
      <c r="FI1781" s="9"/>
      <c r="FJ1781" s="9"/>
      <c r="FK1781" s="9"/>
      <c r="FL1781" s="9"/>
      <c r="FM1781" s="9"/>
      <c r="FN1781" s="9"/>
      <c r="FO1781" s="9"/>
      <c r="FP1781" s="9"/>
      <c r="FQ1781" s="9"/>
      <c r="FR1781" s="9"/>
      <c r="FS1781" s="9"/>
      <c r="FT1781" s="9"/>
      <c r="FU1781" s="9"/>
      <c r="FV1781" s="9"/>
      <c r="FW1781" s="9"/>
      <c r="FX1781" s="9"/>
      <c r="FY1781" s="9"/>
      <c r="FZ1781" s="9"/>
      <c r="GA1781" s="9"/>
      <c r="GB1781" s="9"/>
      <c r="GC1781" s="9"/>
      <c r="GD1781" s="9"/>
      <c r="GE1781" s="9"/>
      <c r="GF1781" s="9"/>
      <c r="GG1781" s="9"/>
      <c r="GH1781" s="9"/>
      <c r="GI1781" s="9"/>
      <c r="GJ1781" s="9"/>
      <c r="GK1781" s="9"/>
    </row>
    <row r="1782" spans="7:193" x14ac:dyDescent="0.2">
      <c r="G1782" s="8"/>
      <c r="H1782" s="8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FF1782" s="19"/>
      <c r="FG1782" s="19"/>
      <c r="FH1782" s="19"/>
      <c r="FI1782" s="19"/>
      <c r="FJ1782" s="19"/>
      <c r="FK1782" s="19"/>
      <c r="FL1782" s="19"/>
      <c r="FM1782" s="19"/>
      <c r="FN1782" s="19"/>
      <c r="FO1782" s="19"/>
      <c r="FP1782" s="19"/>
      <c r="FQ1782" s="19"/>
      <c r="FR1782" s="19"/>
      <c r="FS1782" s="19"/>
      <c r="FT1782" s="19"/>
      <c r="FU1782" s="19"/>
      <c r="FV1782" s="19"/>
      <c r="FW1782" s="19"/>
      <c r="FX1782" s="19"/>
      <c r="FY1782" s="19"/>
      <c r="FZ1782" s="19"/>
      <c r="GA1782" s="19"/>
      <c r="GB1782" s="19"/>
      <c r="GC1782" s="19"/>
      <c r="GD1782" s="19"/>
      <c r="GE1782" s="19"/>
      <c r="GF1782" s="19"/>
      <c r="GG1782" s="19"/>
      <c r="GH1782" s="19"/>
      <c r="GI1782" s="19"/>
      <c r="GJ1782" s="19"/>
      <c r="GK1782" s="19"/>
    </row>
    <row r="1783" spans="7:193" x14ac:dyDescent="0.2">
      <c r="G1783" s="8"/>
      <c r="H1783" s="8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FF1783" s="20"/>
      <c r="FG1783" s="20"/>
      <c r="FH1783" s="20"/>
      <c r="FI1783" s="20"/>
      <c r="FJ1783" s="20"/>
      <c r="FK1783" s="20"/>
      <c r="FL1783" s="20"/>
      <c r="FM1783" s="20"/>
      <c r="FN1783" s="20"/>
      <c r="FO1783" s="20"/>
      <c r="FP1783" s="20"/>
      <c r="FQ1783" s="20"/>
      <c r="FR1783" s="20"/>
      <c r="FS1783" s="20"/>
      <c r="FT1783" s="20"/>
      <c r="FU1783" s="20"/>
      <c r="FV1783" s="20"/>
      <c r="FW1783" s="20"/>
      <c r="FX1783" s="20"/>
      <c r="FY1783" s="20"/>
      <c r="FZ1783" s="20"/>
      <c r="GA1783" s="20"/>
      <c r="GB1783" s="20"/>
      <c r="GC1783" s="20"/>
      <c r="GD1783" s="20"/>
      <c r="GE1783" s="20"/>
      <c r="GF1783" s="20"/>
      <c r="GG1783" s="20"/>
      <c r="GH1783" s="20"/>
      <c r="GI1783" s="20"/>
      <c r="GJ1783" s="20"/>
      <c r="GK1783" s="20"/>
    </row>
    <row r="1784" spans="7:193" x14ac:dyDescent="0.2">
      <c r="G1784" s="8"/>
      <c r="H1784" s="8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FF1784" s="9"/>
      <c r="FG1784" s="9"/>
      <c r="FH1784" s="9"/>
      <c r="FI1784" s="9"/>
      <c r="FJ1784" s="9"/>
      <c r="FK1784" s="9"/>
      <c r="FL1784" s="9"/>
      <c r="FM1784" s="9"/>
      <c r="FN1784" s="9"/>
      <c r="FO1784" s="9"/>
      <c r="FP1784" s="9"/>
      <c r="FQ1784" s="9"/>
      <c r="FR1784" s="9"/>
      <c r="FS1784" s="9"/>
      <c r="FT1784" s="9"/>
      <c r="FU1784" s="9"/>
      <c r="FV1784" s="9"/>
      <c r="FW1784" s="9"/>
      <c r="FX1784" s="9"/>
      <c r="FY1784" s="9"/>
      <c r="FZ1784" s="9"/>
      <c r="GA1784" s="9"/>
      <c r="GB1784" s="9"/>
      <c r="GC1784" s="9"/>
      <c r="GD1784" s="9"/>
      <c r="GE1784" s="9"/>
      <c r="GF1784" s="9"/>
      <c r="GG1784" s="9"/>
      <c r="GH1784" s="9"/>
      <c r="GI1784" s="9"/>
      <c r="GJ1784" s="9"/>
      <c r="GK1784" s="9"/>
    </row>
    <row r="1785" spans="7:193" x14ac:dyDescent="0.2">
      <c r="G1785" s="8"/>
      <c r="H1785" s="8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FF1785" s="9"/>
      <c r="FG1785" s="9"/>
      <c r="FH1785" s="9"/>
      <c r="FI1785" s="9"/>
      <c r="FJ1785" s="9"/>
      <c r="FK1785" s="9"/>
      <c r="FL1785" s="9"/>
      <c r="FM1785" s="9"/>
      <c r="FN1785" s="9"/>
      <c r="FO1785" s="9"/>
      <c r="FP1785" s="9"/>
      <c r="FQ1785" s="9"/>
      <c r="FR1785" s="9"/>
      <c r="FS1785" s="9"/>
      <c r="FT1785" s="9"/>
      <c r="FU1785" s="9"/>
      <c r="FV1785" s="9"/>
      <c r="FW1785" s="9"/>
      <c r="FX1785" s="9"/>
      <c r="FY1785" s="9"/>
      <c r="FZ1785" s="9"/>
      <c r="GA1785" s="9"/>
      <c r="GB1785" s="9"/>
      <c r="GC1785" s="9"/>
      <c r="GD1785" s="9"/>
      <c r="GE1785" s="9"/>
      <c r="GF1785" s="9"/>
      <c r="GG1785" s="9"/>
      <c r="GH1785" s="9"/>
      <c r="GI1785" s="9"/>
      <c r="GJ1785" s="9"/>
      <c r="GK1785" s="9"/>
    </row>
    <row r="1786" spans="7:193" x14ac:dyDescent="0.2">
      <c r="G1786" s="8"/>
      <c r="H1786" s="8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FF1786" s="19"/>
      <c r="FG1786" s="19"/>
      <c r="FH1786" s="19"/>
      <c r="FI1786" s="19"/>
      <c r="FJ1786" s="19"/>
      <c r="FK1786" s="19"/>
      <c r="FL1786" s="19"/>
      <c r="FM1786" s="19"/>
      <c r="FN1786" s="19"/>
      <c r="FO1786" s="19"/>
      <c r="FP1786" s="19"/>
      <c r="FQ1786" s="19"/>
      <c r="FR1786" s="19"/>
      <c r="FS1786" s="19"/>
      <c r="FT1786" s="19"/>
      <c r="FU1786" s="19"/>
      <c r="FV1786" s="19"/>
      <c r="FW1786" s="19"/>
      <c r="FX1786" s="19"/>
      <c r="FY1786" s="19"/>
      <c r="FZ1786" s="19"/>
      <c r="GA1786" s="19"/>
      <c r="GB1786" s="19"/>
      <c r="GC1786" s="19"/>
      <c r="GD1786" s="19"/>
      <c r="GE1786" s="19"/>
      <c r="GF1786" s="19"/>
      <c r="GG1786" s="19"/>
      <c r="GH1786" s="19"/>
      <c r="GI1786" s="19"/>
      <c r="GJ1786" s="19"/>
      <c r="GK1786" s="19"/>
    </row>
    <row r="1787" spans="7:193" x14ac:dyDescent="0.2">
      <c r="G1787" s="8"/>
      <c r="H1787" s="8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FF1787" s="20"/>
      <c r="FG1787" s="20"/>
      <c r="FH1787" s="20"/>
      <c r="FI1787" s="20"/>
      <c r="FJ1787" s="20"/>
      <c r="FK1787" s="20"/>
      <c r="FL1787" s="20"/>
      <c r="FM1787" s="20"/>
      <c r="FN1787" s="20"/>
      <c r="FO1787" s="20"/>
      <c r="FP1787" s="20"/>
      <c r="FQ1787" s="20"/>
      <c r="FR1787" s="20"/>
      <c r="FS1787" s="20"/>
      <c r="FT1787" s="20"/>
      <c r="FU1787" s="20"/>
      <c r="FV1787" s="20"/>
      <c r="FW1787" s="20"/>
      <c r="FX1787" s="20"/>
      <c r="FY1787" s="20"/>
      <c r="FZ1787" s="20"/>
      <c r="GA1787" s="20"/>
      <c r="GB1787" s="20"/>
      <c r="GC1787" s="20"/>
      <c r="GD1787" s="20"/>
      <c r="GE1787" s="20"/>
      <c r="GF1787" s="20"/>
      <c r="GG1787" s="20"/>
      <c r="GH1787" s="20"/>
      <c r="GI1787" s="20"/>
      <c r="GJ1787" s="20"/>
      <c r="GK1787" s="20"/>
    </row>
    <row r="1788" spans="7:193" x14ac:dyDescent="0.2">
      <c r="G1788" s="8"/>
      <c r="H1788" s="8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FF1788" s="9"/>
      <c r="FG1788" s="9"/>
      <c r="FH1788" s="9"/>
      <c r="FI1788" s="9"/>
      <c r="FJ1788" s="9"/>
      <c r="FK1788" s="9"/>
      <c r="FL1788" s="9"/>
      <c r="FM1788" s="9"/>
      <c r="FN1788" s="9"/>
      <c r="FO1788" s="9"/>
      <c r="FP1788" s="9"/>
      <c r="FQ1788" s="9"/>
      <c r="FR1788" s="9"/>
      <c r="FS1788" s="9"/>
      <c r="FT1788" s="9"/>
      <c r="FU1788" s="9"/>
      <c r="FV1788" s="9"/>
      <c r="FW1788" s="9"/>
      <c r="FX1788" s="9"/>
      <c r="FY1788" s="9"/>
      <c r="FZ1788" s="9"/>
      <c r="GA1788" s="9"/>
      <c r="GB1788" s="9"/>
      <c r="GC1788" s="9"/>
      <c r="GD1788" s="9"/>
      <c r="GE1788" s="9"/>
      <c r="GF1788" s="9"/>
      <c r="GG1788" s="9"/>
      <c r="GH1788" s="9"/>
      <c r="GI1788" s="9"/>
      <c r="GJ1788" s="9"/>
      <c r="GK1788" s="9"/>
    </row>
    <row r="1789" spans="7:193" x14ac:dyDescent="0.2">
      <c r="G1789" s="8"/>
      <c r="H1789" s="8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FF1789" s="9"/>
      <c r="FG1789" s="9"/>
      <c r="FH1789" s="9"/>
      <c r="FI1789" s="9"/>
      <c r="FJ1789" s="9"/>
      <c r="FK1789" s="9"/>
      <c r="FL1789" s="9"/>
      <c r="FM1789" s="9"/>
      <c r="FN1789" s="9"/>
      <c r="FO1789" s="9"/>
      <c r="FP1789" s="9"/>
      <c r="FQ1789" s="9"/>
      <c r="FR1789" s="9"/>
      <c r="FS1789" s="9"/>
      <c r="FT1789" s="9"/>
      <c r="FU1789" s="9"/>
      <c r="FV1789" s="9"/>
      <c r="FW1789" s="9"/>
      <c r="FX1789" s="9"/>
      <c r="FY1789" s="9"/>
      <c r="FZ1789" s="9"/>
      <c r="GA1789" s="9"/>
      <c r="GB1789" s="9"/>
      <c r="GC1789" s="9"/>
      <c r="GD1789" s="9"/>
      <c r="GE1789" s="9"/>
      <c r="GF1789" s="9"/>
      <c r="GG1789" s="9"/>
      <c r="GH1789" s="9"/>
      <c r="GI1789" s="9"/>
      <c r="GJ1789" s="9"/>
      <c r="GK1789" s="9"/>
    </row>
    <row r="1790" spans="7:193" x14ac:dyDescent="0.2">
      <c r="G1790" s="8"/>
      <c r="H1790" s="8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FF1790" s="19"/>
      <c r="FG1790" s="19"/>
      <c r="FH1790" s="19"/>
      <c r="FI1790" s="19"/>
      <c r="FJ1790" s="19"/>
      <c r="FK1790" s="19"/>
      <c r="FL1790" s="19"/>
      <c r="FM1790" s="19"/>
      <c r="FN1790" s="19"/>
      <c r="FO1790" s="19"/>
      <c r="FP1790" s="19"/>
      <c r="FQ1790" s="19"/>
      <c r="FR1790" s="19"/>
      <c r="FS1790" s="19"/>
      <c r="FT1790" s="19"/>
      <c r="FU1790" s="19"/>
      <c r="FV1790" s="19"/>
      <c r="FW1790" s="19"/>
      <c r="FX1790" s="19"/>
      <c r="FY1790" s="19"/>
      <c r="FZ1790" s="19"/>
      <c r="GA1790" s="19"/>
      <c r="GB1790" s="19"/>
      <c r="GC1790" s="19"/>
      <c r="GD1790" s="19"/>
      <c r="GE1790" s="19"/>
      <c r="GF1790" s="19"/>
      <c r="GG1790" s="19"/>
      <c r="GH1790" s="19"/>
      <c r="GI1790" s="19"/>
      <c r="GJ1790" s="19"/>
      <c r="GK1790" s="19"/>
    </row>
    <row r="1791" spans="7:193" x14ac:dyDescent="0.2">
      <c r="G1791" s="8"/>
      <c r="H1791" s="8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FF1791" s="20"/>
      <c r="FG1791" s="20"/>
      <c r="FH1791" s="20"/>
      <c r="FI1791" s="20"/>
      <c r="FJ1791" s="20"/>
      <c r="FK1791" s="20"/>
      <c r="FL1791" s="20"/>
      <c r="FM1791" s="20"/>
      <c r="FN1791" s="20"/>
      <c r="FO1791" s="20"/>
      <c r="FP1791" s="20"/>
      <c r="FQ1791" s="20"/>
      <c r="FR1791" s="20"/>
      <c r="FS1791" s="20"/>
      <c r="FT1791" s="20"/>
      <c r="FU1791" s="20"/>
      <c r="FV1791" s="20"/>
      <c r="FW1791" s="20"/>
      <c r="FX1791" s="20"/>
      <c r="FY1791" s="20"/>
      <c r="FZ1791" s="20"/>
      <c r="GA1791" s="20"/>
      <c r="GB1791" s="20"/>
      <c r="GC1791" s="20"/>
      <c r="GD1791" s="20"/>
      <c r="GE1791" s="20"/>
      <c r="GF1791" s="20"/>
      <c r="GG1791" s="20"/>
      <c r="GH1791" s="20"/>
      <c r="GI1791" s="20"/>
      <c r="GJ1791" s="20"/>
      <c r="GK1791" s="20"/>
    </row>
    <row r="1792" spans="7:193" x14ac:dyDescent="0.2">
      <c r="G1792" s="8"/>
      <c r="H1792" s="8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FF1792" s="9"/>
      <c r="FG1792" s="9"/>
      <c r="FH1792" s="9"/>
      <c r="FI1792" s="9"/>
      <c r="FJ1792" s="9"/>
      <c r="FK1792" s="9"/>
      <c r="FL1792" s="9"/>
      <c r="FM1792" s="9"/>
      <c r="FN1792" s="9"/>
      <c r="FO1792" s="9"/>
      <c r="FP1792" s="9"/>
      <c r="FQ1792" s="9"/>
      <c r="FR1792" s="9"/>
      <c r="FS1792" s="9"/>
      <c r="FT1792" s="9"/>
      <c r="FU1792" s="9"/>
      <c r="FV1792" s="9"/>
      <c r="FW1792" s="9"/>
      <c r="FX1792" s="9"/>
      <c r="FY1792" s="9"/>
      <c r="FZ1792" s="9"/>
      <c r="GA1792" s="9"/>
      <c r="GB1792" s="9"/>
      <c r="GC1792" s="9"/>
      <c r="GD1792" s="9"/>
      <c r="GE1792" s="9"/>
      <c r="GF1792" s="9"/>
      <c r="GG1792" s="9"/>
      <c r="GH1792" s="9"/>
      <c r="GI1792" s="9"/>
      <c r="GJ1792" s="9"/>
      <c r="GK1792" s="9"/>
    </row>
    <row r="1793" spans="7:193" x14ac:dyDescent="0.2">
      <c r="G1793" s="8"/>
      <c r="H1793" s="8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FF1793" s="9"/>
      <c r="FG1793" s="9"/>
      <c r="FH1793" s="9"/>
      <c r="FI1793" s="9"/>
      <c r="FJ1793" s="9"/>
      <c r="FK1793" s="9"/>
      <c r="FL1793" s="9"/>
      <c r="FM1793" s="9"/>
      <c r="FN1793" s="9"/>
      <c r="FO1793" s="9"/>
      <c r="FP1793" s="9"/>
      <c r="FQ1793" s="9"/>
      <c r="FR1793" s="9"/>
      <c r="FS1793" s="9"/>
      <c r="FT1793" s="9"/>
      <c r="FU1793" s="9"/>
      <c r="FV1793" s="9"/>
      <c r="FW1793" s="9"/>
      <c r="FX1793" s="9"/>
      <c r="FY1793" s="9"/>
      <c r="FZ1793" s="9"/>
      <c r="GA1793" s="9"/>
      <c r="GB1793" s="9"/>
      <c r="GC1793" s="9"/>
      <c r="GD1793" s="9"/>
      <c r="GE1793" s="9"/>
      <c r="GF1793" s="9"/>
      <c r="GG1793" s="9"/>
      <c r="GH1793" s="9"/>
      <c r="GI1793" s="9"/>
      <c r="GJ1793" s="9"/>
      <c r="GK1793" s="9"/>
    </row>
    <row r="1794" spans="7:193" x14ac:dyDescent="0.2">
      <c r="G1794" s="8"/>
      <c r="H1794" s="8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FF1794" s="19"/>
      <c r="FG1794" s="19"/>
      <c r="FH1794" s="19"/>
      <c r="FI1794" s="19"/>
      <c r="FJ1794" s="19"/>
      <c r="FK1794" s="19"/>
      <c r="FL1794" s="19"/>
      <c r="FM1794" s="19"/>
      <c r="FN1794" s="19"/>
      <c r="FO1794" s="19"/>
      <c r="FP1794" s="19"/>
      <c r="FQ1794" s="19"/>
      <c r="FR1794" s="19"/>
      <c r="FS1794" s="19"/>
      <c r="FT1794" s="19"/>
      <c r="FU1794" s="19"/>
      <c r="FV1794" s="19"/>
      <c r="FW1794" s="19"/>
      <c r="FX1794" s="19"/>
      <c r="FY1794" s="19"/>
      <c r="FZ1794" s="19"/>
      <c r="GA1794" s="19"/>
      <c r="GB1794" s="19"/>
      <c r="GC1794" s="19"/>
      <c r="GD1794" s="19"/>
      <c r="GE1794" s="19"/>
      <c r="GF1794" s="19"/>
      <c r="GG1794" s="19"/>
      <c r="GH1794" s="19"/>
      <c r="GI1794" s="19"/>
      <c r="GJ1794" s="19"/>
      <c r="GK1794" s="19"/>
    </row>
    <row r="1795" spans="7:193" x14ac:dyDescent="0.2">
      <c r="G1795" s="8"/>
      <c r="H1795" s="8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FF1795" s="20"/>
      <c r="FG1795" s="20"/>
      <c r="FH1795" s="20"/>
      <c r="FI1795" s="20"/>
      <c r="FJ1795" s="20"/>
      <c r="FK1795" s="20"/>
      <c r="FL1795" s="20"/>
      <c r="FM1795" s="20"/>
      <c r="FN1795" s="20"/>
      <c r="FO1795" s="20"/>
      <c r="FP1795" s="20"/>
      <c r="FQ1795" s="20"/>
      <c r="FR1795" s="20"/>
      <c r="FS1795" s="20"/>
      <c r="FT1795" s="20"/>
      <c r="FU1795" s="20"/>
      <c r="FV1795" s="20"/>
      <c r="FW1795" s="20"/>
      <c r="FX1795" s="20"/>
      <c r="FY1795" s="20"/>
      <c r="FZ1795" s="20"/>
      <c r="GA1795" s="20"/>
      <c r="GB1795" s="20"/>
      <c r="GC1795" s="20"/>
      <c r="GD1795" s="20"/>
      <c r="GE1795" s="20"/>
      <c r="GF1795" s="20"/>
      <c r="GG1795" s="20"/>
      <c r="GH1795" s="20"/>
      <c r="GI1795" s="20"/>
      <c r="GJ1795" s="20"/>
      <c r="GK1795" s="20"/>
    </row>
    <row r="1796" spans="7:193" x14ac:dyDescent="0.2">
      <c r="G1796" s="8"/>
      <c r="H1796" s="8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FF1796" s="9"/>
      <c r="FG1796" s="9"/>
      <c r="FH1796" s="9"/>
      <c r="FI1796" s="9"/>
      <c r="FJ1796" s="9"/>
      <c r="FK1796" s="9"/>
      <c r="FL1796" s="9"/>
      <c r="FM1796" s="9"/>
      <c r="FN1796" s="9"/>
      <c r="FO1796" s="9"/>
      <c r="FP1796" s="9"/>
      <c r="FQ1796" s="9"/>
      <c r="FR1796" s="9"/>
      <c r="FS1796" s="9"/>
      <c r="FT1796" s="9"/>
      <c r="FU1796" s="9"/>
      <c r="FV1796" s="9"/>
      <c r="FW1796" s="9"/>
      <c r="FX1796" s="9"/>
      <c r="FY1796" s="9"/>
      <c r="FZ1796" s="9"/>
      <c r="GA1796" s="9"/>
      <c r="GB1796" s="9"/>
      <c r="GC1796" s="9"/>
      <c r="GD1796" s="9"/>
      <c r="GE1796" s="9"/>
      <c r="GF1796" s="9"/>
      <c r="GG1796" s="9"/>
      <c r="GH1796" s="9"/>
      <c r="GI1796" s="9"/>
      <c r="GJ1796" s="9"/>
      <c r="GK1796" s="9"/>
    </row>
    <row r="1797" spans="7:193" x14ac:dyDescent="0.2">
      <c r="G1797" s="8"/>
      <c r="H1797" s="8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FF1797" s="9"/>
      <c r="FG1797" s="9"/>
      <c r="FH1797" s="9"/>
      <c r="FI1797" s="9"/>
      <c r="FJ1797" s="9"/>
      <c r="FK1797" s="9"/>
      <c r="FL1797" s="9"/>
      <c r="FM1797" s="9"/>
      <c r="FN1797" s="9"/>
      <c r="FO1797" s="9"/>
      <c r="FP1797" s="9"/>
      <c r="FQ1797" s="9"/>
      <c r="FR1797" s="9"/>
      <c r="FS1797" s="9"/>
      <c r="FT1797" s="9"/>
      <c r="FU1797" s="9"/>
      <c r="FV1797" s="9"/>
      <c r="FW1797" s="9"/>
      <c r="FX1797" s="9"/>
      <c r="FY1797" s="9"/>
      <c r="FZ1797" s="9"/>
      <c r="GA1797" s="9"/>
      <c r="GB1797" s="9"/>
      <c r="GC1797" s="9"/>
      <c r="GD1797" s="9"/>
      <c r="GE1797" s="9"/>
      <c r="GF1797" s="9"/>
      <c r="GG1797" s="9"/>
      <c r="GH1797" s="9"/>
      <c r="GI1797" s="9"/>
      <c r="GJ1797" s="9"/>
      <c r="GK1797" s="9"/>
    </row>
    <row r="1798" spans="7:193" x14ac:dyDescent="0.2">
      <c r="G1798" s="8"/>
      <c r="H1798" s="8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FF1798" s="19"/>
      <c r="FG1798" s="19"/>
      <c r="FH1798" s="19"/>
      <c r="FI1798" s="19"/>
      <c r="FJ1798" s="19"/>
      <c r="FK1798" s="19"/>
      <c r="FL1798" s="19"/>
      <c r="FM1798" s="19"/>
      <c r="FN1798" s="19"/>
      <c r="FO1798" s="19"/>
      <c r="FP1798" s="19"/>
      <c r="FQ1798" s="19"/>
      <c r="FR1798" s="19"/>
      <c r="FS1798" s="19"/>
      <c r="FT1798" s="19"/>
      <c r="FU1798" s="19"/>
      <c r="FV1798" s="19"/>
      <c r="FW1798" s="19"/>
      <c r="FX1798" s="19"/>
      <c r="FY1798" s="19"/>
      <c r="FZ1798" s="19"/>
      <c r="GA1798" s="19"/>
      <c r="GB1798" s="19"/>
      <c r="GC1798" s="19"/>
      <c r="GD1798" s="19"/>
      <c r="GE1798" s="19"/>
      <c r="GF1798" s="19"/>
      <c r="GG1798" s="19"/>
      <c r="GH1798" s="19"/>
      <c r="GI1798" s="19"/>
      <c r="GJ1798" s="19"/>
      <c r="GK1798" s="19"/>
    </row>
    <row r="1799" spans="7:193" x14ac:dyDescent="0.2">
      <c r="G1799" s="8"/>
      <c r="H1799" s="8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FF1799" s="20"/>
      <c r="FG1799" s="20"/>
      <c r="FH1799" s="20"/>
      <c r="FI1799" s="20"/>
      <c r="FJ1799" s="20"/>
      <c r="FK1799" s="20"/>
      <c r="FL1799" s="20"/>
      <c r="FM1799" s="20"/>
      <c r="FN1799" s="20"/>
      <c r="FO1799" s="20"/>
      <c r="FP1799" s="20"/>
      <c r="FQ1799" s="20"/>
      <c r="FR1799" s="20"/>
      <c r="FS1799" s="20"/>
      <c r="FT1799" s="20"/>
      <c r="FU1799" s="20"/>
      <c r="FV1799" s="20"/>
      <c r="FW1799" s="20"/>
      <c r="FX1799" s="20"/>
      <c r="FY1799" s="20"/>
      <c r="FZ1799" s="20"/>
      <c r="GA1799" s="20"/>
      <c r="GB1799" s="20"/>
      <c r="GC1799" s="20"/>
      <c r="GD1799" s="20"/>
      <c r="GE1799" s="20"/>
      <c r="GF1799" s="20"/>
      <c r="GG1799" s="20"/>
      <c r="GH1799" s="20"/>
      <c r="GI1799" s="20"/>
      <c r="GJ1799" s="20"/>
      <c r="GK1799" s="20"/>
    </row>
    <row r="1800" spans="7:193" x14ac:dyDescent="0.2">
      <c r="G1800" s="8"/>
      <c r="H1800" s="8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FF1800" s="9"/>
      <c r="FG1800" s="9"/>
      <c r="FH1800" s="9"/>
      <c r="FI1800" s="9"/>
      <c r="FJ1800" s="9"/>
      <c r="FK1800" s="9"/>
      <c r="FL1800" s="9"/>
      <c r="FM1800" s="9"/>
      <c r="FN1800" s="9"/>
      <c r="FO1800" s="9"/>
      <c r="FP1800" s="9"/>
      <c r="FQ1800" s="9"/>
      <c r="FR1800" s="9"/>
      <c r="FS1800" s="9"/>
      <c r="FT1800" s="9"/>
      <c r="FU1800" s="9"/>
      <c r="FV1800" s="9"/>
      <c r="FW1800" s="9"/>
      <c r="FX1800" s="9"/>
      <c r="FY1800" s="9"/>
      <c r="FZ1800" s="9"/>
      <c r="GA1800" s="9"/>
      <c r="GB1800" s="9"/>
      <c r="GC1800" s="9"/>
      <c r="GD1800" s="9"/>
      <c r="GE1800" s="9"/>
      <c r="GF1800" s="9"/>
      <c r="GG1800" s="9"/>
      <c r="GH1800" s="9"/>
      <c r="GI1800" s="9"/>
      <c r="GJ1800" s="9"/>
      <c r="GK1800" s="9"/>
    </row>
    <row r="1801" spans="7:193" x14ac:dyDescent="0.2">
      <c r="G1801" s="8"/>
      <c r="H1801" s="8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FF1801" s="9"/>
      <c r="FG1801" s="9"/>
      <c r="FH1801" s="9"/>
      <c r="FI1801" s="9"/>
      <c r="FJ1801" s="9"/>
      <c r="FK1801" s="9"/>
      <c r="FL1801" s="9"/>
      <c r="FM1801" s="9"/>
      <c r="FN1801" s="9"/>
      <c r="FO1801" s="9"/>
      <c r="FP1801" s="9"/>
      <c r="FQ1801" s="9"/>
      <c r="FR1801" s="9"/>
      <c r="FS1801" s="9"/>
      <c r="FT1801" s="9"/>
      <c r="FU1801" s="9"/>
      <c r="FV1801" s="9"/>
      <c r="FW1801" s="9"/>
      <c r="FX1801" s="9"/>
      <c r="FY1801" s="9"/>
      <c r="FZ1801" s="9"/>
      <c r="GA1801" s="9"/>
      <c r="GB1801" s="9"/>
      <c r="GC1801" s="9"/>
      <c r="GD1801" s="9"/>
      <c r="GE1801" s="9"/>
      <c r="GF1801" s="9"/>
      <c r="GG1801" s="9"/>
      <c r="GH1801" s="9"/>
      <c r="GI1801" s="9"/>
      <c r="GJ1801" s="9"/>
      <c r="GK1801" s="9"/>
    </row>
    <row r="1802" spans="7:193" x14ac:dyDescent="0.2">
      <c r="G1802" s="8"/>
      <c r="H1802" s="8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FF1802" s="19"/>
      <c r="FG1802" s="19"/>
      <c r="FH1802" s="19"/>
      <c r="FI1802" s="19"/>
      <c r="FJ1802" s="19"/>
      <c r="FK1802" s="19"/>
      <c r="FL1802" s="19"/>
      <c r="FM1802" s="19"/>
      <c r="FN1802" s="19"/>
      <c r="FO1802" s="19"/>
      <c r="FP1802" s="19"/>
      <c r="FQ1802" s="19"/>
      <c r="FR1802" s="19"/>
      <c r="FS1802" s="19"/>
      <c r="FT1802" s="19"/>
      <c r="FU1802" s="19"/>
      <c r="FV1802" s="19"/>
      <c r="FW1802" s="19"/>
      <c r="FX1802" s="19"/>
      <c r="FY1802" s="19"/>
      <c r="FZ1802" s="19"/>
      <c r="GA1802" s="19"/>
      <c r="GB1802" s="19"/>
      <c r="GC1802" s="19"/>
      <c r="GD1802" s="19"/>
      <c r="GE1802" s="19"/>
      <c r="GF1802" s="19"/>
      <c r="GG1802" s="19"/>
      <c r="GH1802" s="19"/>
      <c r="GI1802" s="19"/>
      <c r="GJ1802" s="19"/>
      <c r="GK1802" s="19"/>
    </row>
    <row r="1803" spans="7:193" x14ac:dyDescent="0.2">
      <c r="G1803" s="8"/>
      <c r="H1803" s="8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FF1803" s="20"/>
      <c r="FG1803" s="20"/>
      <c r="FH1803" s="20"/>
      <c r="FI1803" s="20"/>
      <c r="FJ1803" s="20"/>
      <c r="FK1803" s="20"/>
      <c r="FL1803" s="20"/>
      <c r="FM1803" s="20"/>
      <c r="FN1803" s="20"/>
      <c r="FO1803" s="20"/>
      <c r="FP1803" s="20"/>
      <c r="FQ1803" s="20"/>
      <c r="FR1803" s="20"/>
      <c r="FS1803" s="20"/>
      <c r="FT1803" s="20"/>
      <c r="FU1803" s="20"/>
      <c r="FV1803" s="20"/>
      <c r="FW1803" s="20"/>
      <c r="FX1803" s="20"/>
      <c r="FY1803" s="20"/>
      <c r="FZ1803" s="20"/>
      <c r="GA1803" s="20"/>
      <c r="GB1803" s="20"/>
      <c r="GC1803" s="20"/>
      <c r="GD1803" s="20"/>
      <c r="GE1803" s="20"/>
      <c r="GF1803" s="20"/>
      <c r="GG1803" s="20"/>
      <c r="GH1803" s="20"/>
      <c r="GI1803" s="20"/>
      <c r="GJ1803" s="20"/>
      <c r="GK1803" s="20"/>
    </row>
    <row r="1804" spans="7:193" x14ac:dyDescent="0.2">
      <c r="G1804" s="8"/>
      <c r="H1804" s="8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FF1804" s="9"/>
      <c r="FG1804" s="9"/>
      <c r="FH1804" s="9"/>
      <c r="FI1804" s="9"/>
      <c r="FJ1804" s="9"/>
      <c r="FK1804" s="9"/>
      <c r="FL1804" s="9"/>
      <c r="FM1804" s="9"/>
      <c r="FN1804" s="9"/>
      <c r="FO1804" s="9"/>
      <c r="FP1804" s="9"/>
      <c r="FQ1804" s="9"/>
      <c r="FR1804" s="9"/>
      <c r="FS1804" s="9"/>
      <c r="FT1804" s="9"/>
      <c r="FU1804" s="9"/>
      <c r="FV1804" s="9"/>
      <c r="FW1804" s="9"/>
      <c r="FX1804" s="9"/>
      <c r="FY1804" s="9"/>
      <c r="FZ1804" s="9"/>
      <c r="GA1804" s="9"/>
      <c r="GB1804" s="9"/>
      <c r="GC1804" s="9"/>
      <c r="GD1804" s="9"/>
      <c r="GE1804" s="9"/>
      <c r="GF1804" s="9"/>
      <c r="GG1804" s="9"/>
      <c r="GH1804" s="9"/>
      <c r="GI1804" s="9"/>
      <c r="GJ1804" s="9"/>
      <c r="GK1804" s="9"/>
    </row>
    <row r="1805" spans="7:193" x14ac:dyDescent="0.2">
      <c r="G1805" s="8"/>
      <c r="H1805" s="8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FF1805" s="9"/>
      <c r="FG1805" s="9"/>
      <c r="FH1805" s="9"/>
      <c r="FI1805" s="9"/>
      <c r="FJ1805" s="9"/>
      <c r="FK1805" s="9"/>
      <c r="FL1805" s="9"/>
      <c r="FM1805" s="9"/>
      <c r="FN1805" s="9"/>
      <c r="FO1805" s="9"/>
      <c r="FP1805" s="9"/>
      <c r="FQ1805" s="9"/>
      <c r="FR1805" s="9"/>
      <c r="FS1805" s="9"/>
      <c r="FT1805" s="9"/>
      <c r="FU1805" s="9"/>
      <c r="FV1805" s="9"/>
      <c r="FW1805" s="9"/>
      <c r="FX1805" s="9"/>
      <c r="FY1805" s="9"/>
      <c r="FZ1805" s="9"/>
      <c r="GA1805" s="9"/>
      <c r="GB1805" s="9"/>
      <c r="GC1805" s="9"/>
      <c r="GD1805" s="9"/>
      <c r="GE1805" s="9"/>
      <c r="GF1805" s="9"/>
      <c r="GG1805" s="9"/>
      <c r="GH1805" s="9"/>
      <c r="GI1805" s="9"/>
      <c r="GJ1805" s="9"/>
      <c r="GK1805" s="9"/>
    </row>
    <row r="1806" spans="7:193" x14ac:dyDescent="0.2">
      <c r="G1806" s="8"/>
      <c r="H1806" s="8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FF1806" s="19"/>
      <c r="FG1806" s="19"/>
      <c r="FH1806" s="19"/>
      <c r="FI1806" s="19"/>
      <c r="FJ1806" s="19"/>
      <c r="FK1806" s="19"/>
      <c r="FL1806" s="19"/>
      <c r="FM1806" s="19"/>
      <c r="FN1806" s="19"/>
      <c r="FO1806" s="19"/>
      <c r="FP1806" s="19"/>
      <c r="FQ1806" s="19"/>
      <c r="FR1806" s="19"/>
      <c r="FS1806" s="19"/>
      <c r="FT1806" s="19"/>
      <c r="FU1806" s="19"/>
      <c r="FV1806" s="19"/>
      <c r="FW1806" s="19"/>
      <c r="FX1806" s="19"/>
      <c r="FY1806" s="19"/>
      <c r="FZ1806" s="19"/>
      <c r="GA1806" s="19"/>
      <c r="GB1806" s="19"/>
      <c r="GC1806" s="19"/>
      <c r="GD1806" s="19"/>
      <c r="GE1806" s="19"/>
      <c r="GF1806" s="19"/>
      <c r="GG1806" s="19"/>
      <c r="GH1806" s="19"/>
      <c r="GI1806" s="19"/>
      <c r="GJ1806" s="19"/>
      <c r="GK1806" s="19"/>
    </row>
    <row r="1807" spans="7:193" x14ac:dyDescent="0.2">
      <c r="G1807" s="8"/>
      <c r="H1807" s="8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FF1807" s="20"/>
      <c r="FG1807" s="20"/>
      <c r="FH1807" s="20"/>
      <c r="FI1807" s="20"/>
      <c r="FJ1807" s="20"/>
      <c r="FK1807" s="20"/>
      <c r="FL1807" s="20"/>
      <c r="FM1807" s="20"/>
      <c r="FN1807" s="20"/>
      <c r="FO1807" s="20"/>
      <c r="FP1807" s="20"/>
      <c r="FQ1807" s="20"/>
      <c r="FR1807" s="20"/>
      <c r="FS1807" s="20"/>
      <c r="FT1807" s="20"/>
      <c r="FU1807" s="20"/>
      <c r="FV1807" s="20"/>
      <c r="FW1807" s="20"/>
      <c r="FX1807" s="20"/>
      <c r="FY1807" s="20"/>
      <c r="FZ1807" s="20"/>
      <c r="GA1807" s="20"/>
      <c r="GB1807" s="20"/>
      <c r="GC1807" s="20"/>
      <c r="GD1807" s="20"/>
      <c r="GE1807" s="20"/>
      <c r="GF1807" s="20"/>
      <c r="GG1807" s="20"/>
      <c r="GH1807" s="20"/>
      <c r="GI1807" s="20"/>
      <c r="GJ1807" s="20"/>
      <c r="GK1807" s="20"/>
    </row>
    <row r="1808" spans="7:193" x14ac:dyDescent="0.2">
      <c r="G1808" s="8"/>
      <c r="H1808" s="8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FF1808" s="9"/>
      <c r="FG1808" s="9"/>
      <c r="FH1808" s="9"/>
      <c r="FI1808" s="9"/>
      <c r="FJ1808" s="9"/>
      <c r="FK1808" s="9"/>
      <c r="FL1808" s="9"/>
      <c r="FM1808" s="9"/>
      <c r="FN1808" s="9"/>
      <c r="FO1808" s="9"/>
      <c r="FP1808" s="9"/>
      <c r="FQ1808" s="9"/>
      <c r="FR1808" s="9"/>
      <c r="FS1808" s="9"/>
      <c r="FT1808" s="9"/>
      <c r="FU1808" s="9"/>
      <c r="FV1808" s="9"/>
      <c r="FW1808" s="9"/>
      <c r="FX1808" s="9"/>
      <c r="FY1808" s="9"/>
      <c r="FZ1808" s="9"/>
      <c r="GA1808" s="9"/>
      <c r="GB1808" s="9"/>
      <c r="GC1808" s="9"/>
      <c r="GD1808" s="9"/>
      <c r="GE1808" s="9"/>
      <c r="GF1808" s="9"/>
      <c r="GG1808" s="9"/>
      <c r="GH1808" s="9"/>
      <c r="GI1808" s="9"/>
      <c r="GJ1808" s="9"/>
      <c r="GK1808" s="9"/>
    </row>
    <row r="1809" spans="7:193" x14ac:dyDescent="0.2">
      <c r="G1809" s="8"/>
      <c r="H1809" s="8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FF1809" s="9"/>
      <c r="FG1809" s="9"/>
      <c r="FH1809" s="9"/>
      <c r="FI1809" s="9"/>
      <c r="FJ1809" s="9"/>
      <c r="FK1809" s="9"/>
      <c r="FL1809" s="9"/>
      <c r="FM1809" s="9"/>
      <c r="FN1809" s="9"/>
      <c r="FO1809" s="9"/>
      <c r="FP1809" s="9"/>
      <c r="FQ1809" s="9"/>
      <c r="FR1809" s="9"/>
      <c r="FS1809" s="9"/>
      <c r="FT1809" s="9"/>
      <c r="FU1809" s="9"/>
      <c r="FV1809" s="9"/>
      <c r="FW1809" s="9"/>
      <c r="FX1809" s="9"/>
      <c r="FY1809" s="9"/>
      <c r="FZ1809" s="9"/>
      <c r="GA1809" s="9"/>
      <c r="GB1809" s="9"/>
      <c r="GC1809" s="9"/>
      <c r="GD1809" s="9"/>
      <c r="GE1809" s="9"/>
      <c r="GF1809" s="9"/>
      <c r="GG1809" s="9"/>
      <c r="GH1809" s="9"/>
      <c r="GI1809" s="9"/>
      <c r="GJ1809" s="9"/>
      <c r="GK1809" s="9"/>
    </row>
    <row r="1810" spans="7:193" x14ac:dyDescent="0.2">
      <c r="G1810" s="8"/>
      <c r="H1810" s="8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FF1810" s="19"/>
      <c r="FG1810" s="19"/>
      <c r="FH1810" s="19"/>
      <c r="FI1810" s="19"/>
      <c r="FJ1810" s="19"/>
      <c r="FK1810" s="19"/>
      <c r="FL1810" s="19"/>
      <c r="FM1810" s="19"/>
      <c r="FN1810" s="19"/>
      <c r="FO1810" s="19"/>
      <c r="FP1810" s="19"/>
      <c r="FQ1810" s="19"/>
      <c r="FR1810" s="19"/>
      <c r="FS1810" s="19"/>
      <c r="FT1810" s="19"/>
      <c r="FU1810" s="19"/>
      <c r="FV1810" s="19"/>
      <c r="FW1810" s="19"/>
      <c r="FX1810" s="19"/>
      <c r="FY1810" s="19"/>
      <c r="FZ1810" s="19"/>
      <c r="GA1810" s="19"/>
      <c r="GB1810" s="19"/>
      <c r="GC1810" s="19"/>
      <c r="GD1810" s="19"/>
      <c r="GE1810" s="19"/>
      <c r="GF1810" s="19"/>
      <c r="GG1810" s="19"/>
      <c r="GH1810" s="19"/>
      <c r="GI1810" s="19"/>
      <c r="GJ1810" s="19"/>
      <c r="GK1810" s="19"/>
    </row>
    <row r="1811" spans="7:193" x14ac:dyDescent="0.2">
      <c r="G1811" s="8"/>
      <c r="H1811" s="8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FF1811" s="20"/>
      <c r="FG1811" s="20"/>
      <c r="FH1811" s="20"/>
      <c r="FI1811" s="20"/>
      <c r="FJ1811" s="20"/>
      <c r="FK1811" s="20"/>
      <c r="FL1811" s="20"/>
      <c r="FM1811" s="20"/>
      <c r="FN1811" s="20"/>
      <c r="FO1811" s="20"/>
      <c r="FP1811" s="20"/>
      <c r="FQ1811" s="20"/>
      <c r="FR1811" s="20"/>
      <c r="FS1811" s="20"/>
      <c r="FT1811" s="20"/>
      <c r="FU1811" s="20"/>
      <c r="FV1811" s="20"/>
      <c r="FW1811" s="20"/>
      <c r="FX1811" s="20"/>
      <c r="FY1811" s="20"/>
      <c r="FZ1811" s="20"/>
      <c r="GA1811" s="20"/>
      <c r="GB1811" s="20"/>
      <c r="GC1811" s="20"/>
      <c r="GD1811" s="20"/>
      <c r="GE1811" s="20"/>
      <c r="GF1811" s="20"/>
      <c r="GG1811" s="20"/>
      <c r="GH1811" s="20"/>
      <c r="GI1811" s="20"/>
      <c r="GJ1811" s="20"/>
      <c r="GK1811" s="20"/>
    </row>
    <row r="1812" spans="7:193" x14ac:dyDescent="0.2">
      <c r="G1812" s="8"/>
      <c r="H1812" s="8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FF1812" s="9"/>
      <c r="FG1812" s="9"/>
      <c r="FH1812" s="9"/>
      <c r="FI1812" s="9"/>
      <c r="FJ1812" s="9"/>
      <c r="FK1812" s="9"/>
      <c r="FL1812" s="9"/>
      <c r="FM1812" s="9"/>
      <c r="FN1812" s="9"/>
      <c r="FO1812" s="9"/>
      <c r="FP1812" s="9"/>
      <c r="FQ1812" s="9"/>
      <c r="FR1812" s="9"/>
      <c r="FS1812" s="9"/>
      <c r="FT1812" s="9"/>
      <c r="FU1812" s="9"/>
      <c r="FV1812" s="9"/>
      <c r="FW1812" s="9"/>
      <c r="FX1812" s="9"/>
      <c r="FY1812" s="9"/>
      <c r="FZ1812" s="9"/>
      <c r="GA1812" s="9"/>
      <c r="GB1812" s="9"/>
      <c r="GC1812" s="9"/>
      <c r="GD1812" s="9"/>
      <c r="GE1812" s="9"/>
      <c r="GF1812" s="9"/>
      <c r="GG1812" s="9"/>
      <c r="GH1812" s="9"/>
      <c r="GI1812" s="9"/>
      <c r="GJ1812" s="9"/>
      <c r="GK1812" s="9"/>
    </row>
    <row r="1813" spans="7:193" x14ac:dyDescent="0.2">
      <c r="G1813" s="8"/>
      <c r="H1813" s="8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FF1813" s="9"/>
      <c r="FG1813" s="9"/>
      <c r="FH1813" s="9"/>
      <c r="FI1813" s="9"/>
      <c r="FJ1813" s="9"/>
      <c r="FK1813" s="9"/>
      <c r="FL1813" s="9"/>
      <c r="FM1813" s="9"/>
      <c r="FN1813" s="9"/>
      <c r="FO1813" s="9"/>
      <c r="FP1813" s="9"/>
      <c r="FQ1813" s="9"/>
      <c r="FR1813" s="9"/>
      <c r="FS1813" s="9"/>
      <c r="FT1813" s="9"/>
      <c r="FU1813" s="9"/>
      <c r="FV1813" s="9"/>
      <c r="FW1813" s="9"/>
      <c r="FX1813" s="9"/>
      <c r="FY1813" s="9"/>
      <c r="FZ1813" s="9"/>
      <c r="GA1813" s="9"/>
      <c r="GB1813" s="9"/>
      <c r="GC1813" s="9"/>
      <c r="GD1813" s="9"/>
      <c r="GE1813" s="9"/>
      <c r="GF1813" s="9"/>
      <c r="GG1813" s="9"/>
      <c r="GH1813" s="9"/>
      <c r="GI1813" s="9"/>
      <c r="GJ1813" s="9"/>
      <c r="GK1813" s="9"/>
    </row>
    <row r="1814" spans="7:193" x14ac:dyDescent="0.2">
      <c r="G1814" s="8"/>
      <c r="H1814" s="8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FF1814" s="19"/>
      <c r="FG1814" s="19"/>
      <c r="FH1814" s="19"/>
      <c r="FI1814" s="19"/>
      <c r="FJ1814" s="19"/>
      <c r="FK1814" s="19"/>
      <c r="FL1814" s="19"/>
      <c r="FM1814" s="19"/>
      <c r="FN1814" s="19"/>
      <c r="FO1814" s="19"/>
      <c r="FP1814" s="19"/>
      <c r="FQ1814" s="19"/>
      <c r="FR1814" s="19"/>
      <c r="FS1814" s="19"/>
      <c r="FT1814" s="19"/>
      <c r="FU1814" s="19"/>
      <c r="FV1814" s="19"/>
      <c r="FW1814" s="19"/>
      <c r="FX1814" s="19"/>
      <c r="FY1814" s="19"/>
      <c r="FZ1814" s="19"/>
      <c r="GA1814" s="19"/>
      <c r="GB1814" s="19"/>
      <c r="GC1814" s="19"/>
      <c r="GD1814" s="19"/>
      <c r="GE1814" s="19"/>
      <c r="GF1814" s="19"/>
      <c r="GG1814" s="19"/>
      <c r="GH1814" s="19"/>
      <c r="GI1814" s="19"/>
      <c r="GJ1814" s="19"/>
      <c r="GK1814" s="19"/>
    </row>
    <row r="1815" spans="7:193" x14ac:dyDescent="0.2">
      <c r="G1815" s="8"/>
      <c r="H1815" s="8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FF1815" s="20"/>
      <c r="FG1815" s="20"/>
      <c r="FH1815" s="20"/>
      <c r="FI1815" s="20"/>
      <c r="FJ1815" s="20"/>
      <c r="FK1815" s="20"/>
      <c r="FL1815" s="20"/>
      <c r="FM1815" s="20"/>
      <c r="FN1815" s="20"/>
      <c r="FO1815" s="20"/>
      <c r="FP1815" s="20"/>
      <c r="FQ1815" s="20"/>
      <c r="FR1815" s="20"/>
      <c r="FS1815" s="20"/>
      <c r="FT1815" s="20"/>
      <c r="FU1815" s="20"/>
      <c r="FV1815" s="20"/>
      <c r="FW1815" s="20"/>
      <c r="FX1815" s="20"/>
      <c r="FY1815" s="20"/>
      <c r="FZ1815" s="20"/>
      <c r="GA1815" s="20"/>
      <c r="GB1815" s="20"/>
      <c r="GC1815" s="20"/>
      <c r="GD1815" s="20"/>
      <c r="GE1815" s="20"/>
      <c r="GF1815" s="20"/>
      <c r="GG1815" s="20"/>
      <c r="GH1815" s="20"/>
      <c r="GI1815" s="20"/>
      <c r="GJ1815" s="20"/>
      <c r="GK1815" s="20"/>
    </row>
    <row r="1816" spans="7:193" x14ac:dyDescent="0.2">
      <c r="G1816" s="8"/>
      <c r="H1816" s="8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FF1816" s="9"/>
      <c r="FG1816" s="9"/>
      <c r="FH1816" s="9"/>
      <c r="FI1816" s="9"/>
      <c r="FJ1816" s="9"/>
      <c r="FK1816" s="9"/>
      <c r="FL1816" s="9"/>
      <c r="FM1816" s="9"/>
      <c r="FN1816" s="9"/>
      <c r="FO1816" s="9"/>
      <c r="FP1816" s="9"/>
      <c r="FQ1816" s="9"/>
      <c r="FR1816" s="9"/>
      <c r="FS1816" s="9"/>
      <c r="FT1816" s="9"/>
      <c r="FU1816" s="9"/>
      <c r="FV1816" s="9"/>
      <c r="FW1816" s="9"/>
      <c r="FX1816" s="9"/>
      <c r="FY1816" s="9"/>
      <c r="FZ1816" s="9"/>
      <c r="GA1816" s="9"/>
      <c r="GB1816" s="9"/>
      <c r="GC1816" s="9"/>
      <c r="GD1816" s="9"/>
      <c r="GE1816" s="9"/>
      <c r="GF1816" s="9"/>
      <c r="GG1816" s="9"/>
      <c r="GH1816" s="9"/>
      <c r="GI1816" s="9"/>
      <c r="GJ1816" s="9"/>
      <c r="GK1816" s="9"/>
    </row>
    <row r="1817" spans="7:193" x14ac:dyDescent="0.2">
      <c r="G1817" s="8"/>
      <c r="H1817" s="8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FF1817" s="9"/>
      <c r="FG1817" s="9"/>
      <c r="FH1817" s="9"/>
      <c r="FI1817" s="9"/>
      <c r="FJ1817" s="9"/>
      <c r="FK1817" s="9"/>
      <c r="FL1817" s="9"/>
      <c r="FM1817" s="9"/>
      <c r="FN1817" s="9"/>
      <c r="FO1817" s="9"/>
      <c r="FP1817" s="9"/>
      <c r="FQ1817" s="9"/>
      <c r="FR1817" s="9"/>
      <c r="FS1817" s="9"/>
      <c r="FT1817" s="9"/>
      <c r="FU1817" s="9"/>
      <c r="FV1817" s="9"/>
      <c r="FW1817" s="9"/>
      <c r="FX1817" s="9"/>
      <c r="FY1817" s="9"/>
      <c r="FZ1817" s="9"/>
      <c r="GA1817" s="9"/>
      <c r="GB1817" s="9"/>
      <c r="GC1817" s="9"/>
      <c r="GD1817" s="9"/>
      <c r="GE1817" s="9"/>
      <c r="GF1817" s="9"/>
      <c r="GG1817" s="9"/>
      <c r="GH1817" s="9"/>
      <c r="GI1817" s="9"/>
      <c r="GJ1817" s="9"/>
      <c r="GK1817" s="9"/>
    </row>
    <row r="1818" spans="7:193" x14ac:dyDescent="0.2">
      <c r="G1818" s="8"/>
      <c r="H1818" s="8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FF1818" s="19"/>
      <c r="FG1818" s="19"/>
      <c r="FH1818" s="19"/>
      <c r="FI1818" s="19"/>
      <c r="FJ1818" s="19"/>
      <c r="FK1818" s="19"/>
      <c r="FL1818" s="19"/>
      <c r="FM1818" s="19"/>
      <c r="FN1818" s="19"/>
      <c r="FO1818" s="19"/>
      <c r="FP1818" s="19"/>
      <c r="FQ1818" s="19"/>
      <c r="FR1818" s="19"/>
      <c r="FS1818" s="19"/>
      <c r="FT1818" s="19"/>
      <c r="FU1818" s="19"/>
      <c r="FV1818" s="19"/>
      <c r="FW1818" s="19"/>
      <c r="FX1818" s="19"/>
      <c r="FY1818" s="19"/>
      <c r="FZ1818" s="19"/>
      <c r="GA1818" s="19"/>
      <c r="GB1818" s="19"/>
      <c r="GC1818" s="19"/>
      <c r="GD1818" s="19"/>
      <c r="GE1818" s="19"/>
      <c r="GF1818" s="19"/>
      <c r="GG1818" s="19"/>
      <c r="GH1818" s="19"/>
      <c r="GI1818" s="19"/>
      <c r="GJ1818" s="19"/>
      <c r="GK1818" s="19"/>
    </row>
    <row r="1819" spans="7:193" x14ac:dyDescent="0.2">
      <c r="G1819" s="8"/>
      <c r="H1819" s="8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FF1819" s="20"/>
      <c r="FG1819" s="20"/>
      <c r="FH1819" s="20"/>
      <c r="FI1819" s="20"/>
      <c r="FJ1819" s="20"/>
      <c r="FK1819" s="20"/>
      <c r="FL1819" s="20"/>
      <c r="FM1819" s="20"/>
      <c r="FN1819" s="20"/>
      <c r="FO1819" s="20"/>
      <c r="FP1819" s="20"/>
      <c r="FQ1819" s="20"/>
      <c r="FR1819" s="20"/>
      <c r="FS1819" s="20"/>
      <c r="FT1819" s="20"/>
      <c r="FU1819" s="20"/>
      <c r="FV1819" s="20"/>
      <c r="FW1819" s="20"/>
      <c r="FX1819" s="20"/>
      <c r="FY1819" s="20"/>
      <c r="FZ1819" s="20"/>
      <c r="GA1819" s="20"/>
      <c r="GB1819" s="20"/>
      <c r="GC1819" s="20"/>
      <c r="GD1819" s="20"/>
      <c r="GE1819" s="20"/>
      <c r="GF1819" s="20"/>
      <c r="GG1819" s="20"/>
      <c r="GH1819" s="20"/>
      <c r="GI1819" s="20"/>
      <c r="GJ1819" s="20"/>
      <c r="GK1819" s="20"/>
    </row>
    <row r="1820" spans="7:193" x14ac:dyDescent="0.2">
      <c r="G1820" s="8"/>
      <c r="H1820" s="8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FF1820" s="9"/>
      <c r="FG1820" s="9"/>
      <c r="FH1820" s="9"/>
      <c r="FI1820" s="9"/>
      <c r="FJ1820" s="9"/>
      <c r="FK1820" s="9"/>
      <c r="FL1820" s="9"/>
      <c r="FM1820" s="9"/>
      <c r="FN1820" s="9"/>
      <c r="FO1820" s="9"/>
      <c r="FP1820" s="9"/>
      <c r="FQ1820" s="9"/>
      <c r="FR1820" s="9"/>
      <c r="FS1820" s="9"/>
      <c r="FT1820" s="9"/>
      <c r="FU1820" s="9"/>
      <c r="FV1820" s="9"/>
      <c r="FW1820" s="9"/>
      <c r="FX1820" s="9"/>
      <c r="FY1820" s="9"/>
      <c r="FZ1820" s="9"/>
      <c r="GA1820" s="9"/>
      <c r="GB1820" s="9"/>
      <c r="GC1820" s="9"/>
      <c r="GD1820" s="9"/>
      <c r="GE1820" s="9"/>
      <c r="GF1820" s="9"/>
      <c r="GG1820" s="9"/>
      <c r="GH1820" s="9"/>
      <c r="GI1820" s="9"/>
      <c r="GJ1820" s="9"/>
      <c r="GK1820" s="9"/>
    </row>
    <row r="1821" spans="7:193" x14ac:dyDescent="0.2">
      <c r="G1821" s="8"/>
      <c r="H1821" s="8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FF1821" s="9"/>
      <c r="FG1821" s="9"/>
      <c r="FH1821" s="9"/>
      <c r="FI1821" s="9"/>
      <c r="FJ1821" s="9"/>
      <c r="FK1821" s="9"/>
      <c r="FL1821" s="9"/>
      <c r="FM1821" s="9"/>
      <c r="FN1821" s="9"/>
      <c r="FO1821" s="9"/>
      <c r="FP1821" s="9"/>
      <c r="FQ1821" s="9"/>
      <c r="FR1821" s="9"/>
      <c r="FS1821" s="9"/>
      <c r="FT1821" s="9"/>
      <c r="FU1821" s="9"/>
      <c r="FV1821" s="9"/>
      <c r="FW1821" s="9"/>
      <c r="FX1821" s="9"/>
      <c r="FY1821" s="9"/>
      <c r="FZ1821" s="9"/>
      <c r="GA1821" s="9"/>
      <c r="GB1821" s="9"/>
      <c r="GC1821" s="9"/>
      <c r="GD1821" s="9"/>
      <c r="GE1821" s="9"/>
      <c r="GF1821" s="9"/>
      <c r="GG1821" s="9"/>
      <c r="GH1821" s="9"/>
      <c r="GI1821" s="9"/>
      <c r="GJ1821" s="9"/>
      <c r="GK1821" s="9"/>
    </row>
    <row r="1822" spans="7:193" x14ac:dyDescent="0.2">
      <c r="G1822" s="8"/>
      <c r="H1822" s="8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FF1822" s="19"/>
      <c r="FG1822" s="19"/>
      <c r="FH1822" s="19"/>
      <c r="FI1822" s="19"/>
      <c r="FJ1822" s="19"/>
      <c r="FK1822" s="19"/>
      <c r="FL1822" s="19"/>
      <c r="FM1822" s="19"/>
      <c r="FN1822" s="19"/>
      <c r="FO1822" s="19"/>
      <c r="FP1822" s="19"/>
      <c r="FQ1822" s="19"/>
      <c r="FR1822" s="19"/>
      <c r="FS1822" s="19"/>
      <c r="FT1822" s="19"/>
      <c r="FU1822" s="19"/>
      <c r="FV1822" s="19"/>
      <c r="FW1822" s="19"/>
      <c r="FX1822" s="19"/>
      <c r="FY1822" s="19"/>
      <c r="FZ1822" s="19"/>
      <c r="GA1822" s="19"/>
      <c r="GB1822" s="19"/>
      <c r="GC1822" s="19"/>
      <c r="GD1822" s="19"/>
      <c r="GE1822" s="19"/>
      <c r="GF1822" s="19"/>
      <c r="GG1822" s="19"/>
      <c r="GH1822" s="19"/>
      <c r="GI1822" s="19"/>
      <c r="GJ1822" s="19"/>
      <c r="GK1822" s="19"/>
    </row>
    <row r="1823" spans="7:193" x14ac:dyDescent="0.2">
      <c r="G1823" s="8"/>
      <c r="H1823" s="8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FF1823" s="20"/>
      <c r="FG1823" s="20"/>
      <c r="FH1823" s="20"/>
      <c r="FI1823" s="20"/>
      <c r="FJ1823" s="20"/>
      <c r="FK1823" s="20"/>
      <c r="FL1823" s="20"/>
      <c r="FM1823" s="20"/>
      <c r="FN1823" s="20"/>
      <c r="FO1823" s="20"/>
      <c r="FP1823" s="20"/>
      <c r="FQ1823" s="20"/>
      <c r="FR1823" s="20"/>
      <c r="FS1823" s="20"/>
      <c r="FT1823" s="20"/>
      <c r="FU1823" s="20"/>
      <c r="FV1823" s="20"/>
      <c r="FW1823" s="20"/>
      <c r="FX1823" s="20"/>
      <c r="FY1823" s="20"/>
      <c r="FZ1823" s="20"/>
      <c r="GA1823" s="20"/>
      <c r="GB1823" s="20"/>
      <c r="GC1823" s="20"/>
      <c r="GD1823" s="20"/>
      <c r="GE1823" s="20"/>
      <c r="GF1823" s="20"/>
      <c r="GG1823" s="20"/>
      <c r="GH1823" s="20"/>
      <c r="GI1823" s="20"/>
      <c r="GJ1823" s="20"/>
      <c r="GK1823" s="20"/>
    </row>
    <row r="1824" spans="7:193" x14ac:dyDescent="0.2">
      <c r="G1824" s="8"/>
      <c r="H1824" s="8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FF1824" s="9"/>
      <c r="FG1824" s="9"/>
      <c r="FH1824" s="9"/>
      <c r="FI1824" s="9"/>
      <c r="FJ1824" s="9"/>
      <c r="FK1824" s="9"/>
      <c r="FL1824" s="9"/>
      <c r="FM1824" s="9"/>
      <c r="FN1824" s="9"/>
      <c r="FO1824" s="9"/>
      <c r="FP1824" s="9"/>
      <c r="FQ1824" s="9"/>
      <c r="FR1824" s="9"/>
      <c r="FS1824" s="9"/>
      <c r="FT1824" s="9"/>
      <c r="FU1824" s="9"/>
      <c r="FV1824" s="9"/>
      <c r="FW1824" s="9"/>
      <c r="FX1824" s="9"/>
      <c r="FY1824" s="9"/>
      <c r="FZ1824" s="9"/>
      <c r="GA1824" s="9"/>
      <c r="GB1824" s="9"/>
      <c r="GC1824" s="9"/>
      <c r="GD1824" s="9"/>
      <c r="GE1824" s="9"/>
      <c r="GF1824" s="9"/>
      <c r="GG1824" s="9"/>
      <c r="GH1824" s="9"/>
      <c r="GI1824" s="9"/>
      <c r="GJ1824" s="9"/>
      <c r="GK1824" s="9"/>
    </row>
    <row r="1825" spans="7:193" x14ac:dyDescent="0.2">
      <c r="G1825" s="8"/>
      <c r="H1825" s="8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FF1825" s="9"/>
      <c r="FG1825" s="9"/>
      <c r="FH1825" s="9"/>
      <c r="FI1825" s="9"/>
      <c r="FJ1825" s="9"/>
      <c r="FK1825" s="9"/>
      <c r="FL1825" s="9"/>
      <c r="FM1825" s="9"/>
      <c r="FN1825" s="9"/>
      <c r="FO1825" s="9"/>
      <c r="FP1825" s="9"/>
      <c r="FQ1825" s="9"/>
      <c r="FR1825" s="9"/>
      <c r="FS1825" s="9"/>
      <c r="FT1825" s="9"/>
      <c r="FU1825" s="9"/>
      <c r="FV1825" s="9"/>
      <c r="FW1825" s="9"/>
      <c r="FX1825" s="9"/>
      <c r="FY1825" s="9"/>
      <c r="FZ1825" s="9"/>
      <c r="GA1825" s="9"/>
      <c r="GB1825" s="9"/>
      <c r="GC1825" s="9"/>
      <c r="GD1825" s="9"/>
      <c r="GE1825" s="9"/>
      <c r="GF1825" s="9"/>
      <c r="GG1825" s="9"/>
      <c r="GH1825" s="9"/>
      <c r="GI1825" s="9"/>
      <c r="GJ1825" s="9"/>
      <c r="GK1825" s="9"/>
    </row>
    <row r="1826" spans="7:193" x14ac:dyDescent="0.2">
      <c r="G1826" s="8"/>
      <c r="H1826" s="8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FF1826" s="19"/>
      <c r="FG1826" s="19"/>
      <c r="FH1826" s="19"/>
      <c r="FI1826" s="19"/>
      <c r="FJ1826" s="19"/>
      <c r="FK1826" s="19"/>
      <c r="FL1826" s="19"/>
      <c r="FM1826" s="19"/>
      <c r="FN1826" s="19"/>
      <c r="FO1826" s="19"/>
      <c r="FP1826" s="19"/>
      <c r="FQ1826" s="19"/>
      <c r="FR1826" s="19"/>
      <c r="FS1826" s="19"/>
      <c r="FT1826" s="19"/>
      <c r="FU1826" s="19"/>
      <c r="FV1826" s="19"/>
      <c r="FW1826" s="19"/>
      <c r="FX1826" s="19"/>
      <c r="FY1826" s="19"/>
      <c r="FZ1826" s="19"/>
      <c r="GA1826" s="19"/>
      <c r="GB1826" s="19"/>
      <c r="GC1826" s="19"/>
      <c r="GD1826" s="19"/>
      <c r="GE1826" s="19"/>
      <c r="GF1826" s="19"/>
      <c r="GG1826" s="19"/>
      <c r="GH1826" s="19"/>
      <c r="GI1826" s="19"/>
      <c r="GJ1826" s="19"/>
      <c r="GK1826" s="19"/>
    </row>
    <row r="1827" spans="7:193" x14ac:dyDescent="0.2">
      <c r="G1827" s="8"/>
      <c r="H1827" s="8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FF1827" s="20"/>
      <c r="FG1827" s="20"/>
      <c r="FH1827" s="20"/>
      <c r="FI1827" s="20"/>
      <c r="FJ1827" s="20"/>
      <c r="FK1827" s="20"/>
      <c r="FL1827" s="20"/>
      <c r="FM1827" s="20"/>
      <c r="FN1827" s="20"/>
      <c r="FO1827" s="20"/>
      <c r="FP1827" s="20"/>
      <c r="FQ1827" s="20"/>
      <c r="FR1827" s="20"/>
      <c r="FS1827" s="20"/>
      <c r="FT1827" s="20"/>
      <c r="FU1827" s="20"/>
      <c r="FV1827" s="20"/>
      <c r="FW1827" s="20"/>
      <c r="FX1827" s="20"/>
      <c r="FY1827" s="20"/>
      <c r="FZ1827" s="20"/>
      <c r="GA1827" s="20"/>
      <c r="GB1827" s="20"/>
      <c r="GC1827" s="20"/>
      <c r="GD1827" s="20"/>
      <c r="GE1827" s="20"/>
      <c r="GF1827" s="20"/>
      <c r="GG1827" s="20"/>
      <c r="GH1827" s="20"/>
      <c r="GI1827" s="20"/>
      <c r="GJ1827" s="20"/>
      <c r="GK1827" s="20"/>
    </row>
    <row r="1828" spans="7:193" x14ac:dyDescent="0.2">
      <c r="G1828" s="8"/>
      <c r="H1828" s="8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FF1828" s="9"/>
      <c r="FG1828" s="9"/>
      <c r="FH1828" s="9"/>
      <c r="FI1828" s="9"/>
      <c r="FJ1828" s="9"/>
      <c r="FK1828" s="9"/>
      <c r="FL1828" s="9"/>
      <c r="FM1828" s="9"/>
      <c r="FN1828" s="9"/>
      <c r="FO1828" s="9"/>
      <c r="FP1828" s="9"/>
      <c r="FQ1828" s="9"/>
      <c r="FR1828" s="9"/>
      <c r="FS1828" s="9"/>
      <c r="FT1828" s="9"/>
      <c r="FU1828" s="9"/>
      <c r="FV1828" s="9"/>
      <c r="FW1828" s="9"/>
      <c r="FX1828" s="9"/>
      <c r="FY1828" s="9"/>
      <c r="FZ1828" s="9"/>
      <c r="GA1828" s="9"/>
      <c r="GB1828" s="9"/>
      <c r="GC1828" s="9"/>
      <c r="GD1828" s="9"/>
      <c r="GE1828" s="9"/>
      <c r="GF1828" s="9"/>
      <c r="GG1828" s="9"/>
      <c r="GH1828" s="9"/>
      <c r="GI1828" s="9"/>
      <c r="GJ1828" s="9"/>
      <c r="GK1828" s="9"/>
    </row>
    <row r="1829" spans="7:193" x14ac:dyDescent="0.2">
      <c r="G1829" s="8"/>
      <c r="H1829" s="8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FF1829" s="9"/>
      <c r="FG1829" s="9"/>
      <c r="FH1829" s="9"/>
      <c r="FI1829" s="9"/>
      <c r="FJ1829" s="9"/>
      <c r="FK1829" s="9"/>
      <c r="FL1829" s="9"/>
      <c r="FM1829" s="9"/>
      <c r="FN1829" s="9"/>
      <c r="FO1829" s="9"/>
      <c r="FP1829" s="9"/>
      <c r="FQ1829" s="9"/>
      <c r="FR1829" s="9"/>
      <c r="FS1829" s="9"/>
      <c r="FT1829" s="9"/>
      <c r="FU1829" s="9"/>
      <c r="FV1829" s="9"/>
      <c r="FW1829" s="9"/>
      <c r="FX1829" s="9"/>
      <c r="FY1829" s="9"/>
      <c r="FZ1829" s="9"/>
      <c r="GA1829" s="9"/>
      <c r="GB1829" s="9"/>
      <c r="GC1829" s="9"/>
      <c r="GD1829" s="9"/>
      <c r="GE1829" s="9"/>
      <c r="GF1829" s="9"/>
      <c r="GG1829" s="9"/>
      <c r="GH1829" s="9"/>
      <c r="GI1829" s="9"/>
      <c r="GJ1829" s="9"/>
      <c r="GK1829" s="9"/>
    </row>
    <row r="1830" spans="7:193" x14ac:dyDescent="0.2">
      <c r="G1830" s="8"/>
      <c r="H1830" s="8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FF1830" s="19"/>
      <c r="FG1830" s="19"/>
      <c r="FH1830" s="19"/>
      <c r="FI1830" s="19"/>
      <c r="FJ1830" s="19"/>
      <c r="FK1830" s="19"/>
      <c r="FL1830" s="19"/>
      <c r="FM1830" s="19"/>
      <c r="FN1830" s="19"/>
      <c r="FO1830" s="19"/>
      <c r="FP1830" s="19"/>
      <c r="FQ1830" s="19"/>
      <c r="FR1830" s="19"/>
      <c r="FS1830" s="19"/>
      <c r="FT1830" s="19"/>
      <c r="FU1830" s="19"/>
      <c r="FV1830" s="19"/>
      <c r="FW1830" s="19"/>
      <c r="FX1830" s="19"/>
      <c r="FY1830" s="19"/>
      <c r="FZ1830" s="19"/>
      <c r="GA1830" s="19"/>
      <c r="GB1830" s="19"/>
      <c r="GC1830" s="19"/>
      <c r="GD1830" s="19"/>
      <c r="GE1830" s="19"/>
      <c r="GF1830" s="19"/>
      <c r="GG1830" s="19"/>
      <c r="GH1830" s="19"/>
      <c r="GI1830" s="19"/>
      <c r="GJ1830" s="19"/>
      <c r="GK1830" s="19"/>
    </row>
    <row r="1831" spans="7:193" x14ac:dyDescent="0.2">
      <c r="G1831" s="8"/>
      <c r="H1831" s="8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FF1831" s="20"/>
      <c r="FG1831" s="20"/>
      <c r="FH1831" s="20"/>
      <c r="FI1831" s="20"/>
      <c r="FJ1831" s="20"/>
      <c r="FK1831" s="20"/>
      <c r="FL1831" s="20"/>
      <c r="FM1831" s="20"/>
      <c r="FN1831" s="20"/>
      <c r="FO1831" s="20"/>
      <c r="FP1831" s="20"/>
      <c r="FQ1831" s="20"/>
      <c r="FR1831" s="20"/>
      <c r="FS1831" s="20"/>
      <c r="FT1831" s="20"/>
      <c r="FU1831" s="20"/>
      <c r="FV1831" s="20"/>
      <c r="FW1831" s="20"/>
      <c r="FX1831" s="20"/>
      <c r="FY1831" s="20"/>
      <c r="FZ1831" s="20"/>
      <c r="GA1831" s="20"/>
      <c r="GB1831" s="20"/>
      <c r="GC1831" s="20"/>
      <c r="GD1831" s="20"/>
      <c r="GE1831" s="20"/>
      <c r="GF1831" s="20"/>
      <c r="GG1831" s="20"/>
      <c r="GH1831" s="20"/>
      <c r="GI1831" s="20"/>
      <c r="GJ1831" s="20"/>
      <c r="GK1831" s="20"/>
    </row>
    <row r="1832" spans="7:193" x14ac:dyDescent="0.2">
      <c r="G1832" s="8"/>
      <c r="H1832" s="8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FF1832" s="9"/>
      <c r="FG1832" s="9"/>
      <c r="FH1832" s="9"/>
      <c r="FI1832" s="9"/>
      <c r="FJ1832" s="9"/>
      <c r="FK1832" s="9"/>
      <c r="FL1832" s="9"/>
      <c r="FM1832" s="9"/>
      <c r="FN1832" s="9"/>
      <c r="FO1832" s="9"/>
      <c r="FP1832" s="9"/>
      <c r="FQ1832" s="9"/>
      <c r="FR1832" s="9"/>
      <c r="FS1832" s="9"/>
      <c r="FT1832" s="9"/>
      <c r="FU1832" s="9"/>
      <c r="FV1832" s="9"/>
      <c r="FW1832" s="9"/>
      <c r="FX1832" s="9"/>
      <c r="FY1832" s="9"/>
      <c r="FZ1832" s="9"/>
      <c r="GA1832" s="9"/>
      <c r="GB1832" s="9"/>
      <c r="GC1832" s="9"/>
      <c r="GD1832" s="9"/>
      <c r="GE1832" s="9"/>
      <c r="GF1832" s="9"/>
      <c r="GG1832" s="9"/>
      <c r="GH1832" s="9"/>
      <c r="GI1832" s="9"/>
      <c r="GJ1832" s="9"/>
      <c r="GK1832" s="9"/>
    </row>
    <row r="1833" spans="7:193" x14ac:dyDescent="0.2">
      <c r="G1833" s="8"/>
      <c r="H1833" s="8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FF1833" s="9"/>
      <c r="FG1833" s="9"/>
      <c r="FH1833" s="9"/>
      <c r="FI1833" s="9"/>
      <c r="FJ1833" s="9"/>
      <c r="FK1833" s="9"/>
      <c r="FL1833" s="9"/>
      <c r="FM1833" s="9"/>
      <c r="FN1833" s="9"/>
      <c r="FO1833" s="9"/>
      <c r="FP1833" s="9"/>
      <c r="FQ1833" s="9"/>
      <c r="FR1833" s="9"/>
      <c r="FS1833" s="9"/>
      <c r="FT1833" s="9"/>
      <c r="FU1833" s="9"/>
      <c r="FV1833" s="9"/>
      <c r="FW1833" s="9"/>
      <c r="FX1833" s="9"/>
      <c r="FY1833" s="9"/>
      <c r="FZ1833" s="9"/>
      <c r="GA1833" s="9"/>
      <c r="GB1833" s="9"/>
      <c r="GC1833" s="9"/>
      <c r="GD1833" s="9"/>
      <c r="GE1833" s="9"/>
      <c r="GF1833" s="9"/>
      <c r="GG1833" s="9"/>
      <c r="GH1833" s="9"/>
      <c r="GI1833" s="9"/>
      <c r="GJ1833" s="9"/>
      <c r="GK1833" s="9"/>
    </row>
    <row r="1834" spans="7:193" x14ac:dyDescent="0.2">
      <c r="G1834" s="8"/>
      <c r="H1834" s="8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FF1834" s="19"/>
      <c r="FG1834" s="19"/>
      <c r="FH1834" s="19"/>
      <c r="FI1834" s="19"/>
      <c r="FJ1834" s="19"/>
      <c r="FK1834" s="19"/>
      <c r="FL1834" s="19"/>
      <c r="FM1834" s="19"/>
      <c r="FN1834" s="19"/>
      <c r="FO1834" s="19"/>
      <c r="FP1834" s="19"/>
      <c r="FQ1834" s="19"/>
      <c r="FR1834" s="19"/>
      <c r="FS1834" s="19"/>
      <c r="FT1834" s="19"/>
      <c r="FU1834" s="19"/>
      <c r="FV1834" s="19"/>
      <c r="FW1834" s="19"/>
      <c r="FX1834" s="19"/>
      <c r="FY1834" s="19"/>
      <c r="FZ1834" s="19"/>
      <c r="GA1834" s="19"/>
      <c r="GB1834" s="19"/>
      <c r="GC1834" s="19"/>
      <c r="GD1834" s="19"/>
      <c r="GE1834" s="19"/>
      <c r="GF1834" s="19"/>
      <c r="GG1834" s="19"/>
      <c r="GH1834" s="19"/>
      <c r="GI1834" s="19"/>
      <c r="GJ1834" s="19"/>
      <c r="GK1834" s="19"/>
    </row>
    <row r="1835" spans="7:193" x14ac:dyDescent="0.2">
      <c r="G1835" s="8"/>
      <c r="H1835" s="8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FF1835" s="20"/>
      <c r="FG1835" s="20"/>
      <c r="FH1835" s="20"/>
      <c r="FI1835" s="20"/>
      <c r="FJ1835" s="20"/>
      <c r="FK1835" s="20"/>
      <c r="FL1835" s="20"/>
      <c r="FM1835" s="20"/>
      <c r="FN1835" s="20"/>
      <c r="FO1835" s="20"/>
      <c r="FP1835" s="20"/>
      <c r="FQ1835" s="20"/>
      <c r="FR1835" s="20"/>
      <c r="FS1835" s="20"/>
      <c r="FT1835" s="20"/>
      <c r="FU1835" s="20"/>
      <c r="FV1835" s="20"/>
      <c r="FW1835" s="20"/>
      <c r="FX1835" s="20"/>
      <c r="FY1835" s="20"/>
      <c r="FZ1835" s="20"/>
      <c r="GA1835" s="20"/>
      <c r="GB1835" s="20"/>
      <c r="GC1835" s="20"/>
      <c r="GD1835" s="20"/>
      <c r="GE1835" s="20"/>
      <c r="GF1835" s="20"/>
      <c r="GG1835" s="20"/>
      <c r="GH1835" s="20"/>
      <c r="GI1835" s="20"/>
      <c r="GJ1835" s="20"/>
      <c r="GK1835" s="20"/>
    </row>
    <row r="1836" spans="7:193" x14ac:dyDescent="0.2">
      <c r="G1836" s="8"/>
      <c r="H1836" s="8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FF1836" s="9"/>
      <c r="FG1836" s="9"/>
      <c r="FH1836" s="9"/>
      <c r="FI1836" s="9"/>
      <c r="FJ1836" s="9"/>
      <c r="FK1836" s="9"/>
      <c r="FL1836" s="9"/>
      <c r="FM1836" s="9"/>
      <c r="FN1836" s="9"/>
      <c r="FO1836" s="9"/>
      <c r="FP1836" s="9"/>
      <c r="FQ1836" s="9"/>
      <c r="FR1836" s="9"/>
      <c r="FS1836" s="9"/>
      <c r="FT1836" s="9"/>
      <c r="FU1836" s="9"/>
      <c r="FV1836" s="9"/>
      <c r="FW1836" s="9"/>
      <c r="FX1836" s="9"/>
      <c r="FY1836" s="9"/>
      <c r="FZ1836" s="9"/>
      <c r="GA1836" s="9"/>
      <c r="GB1836" s="9"/>
      <c r="GC1836" s="9"/>
      <c r="GD1836" s="9"/>
      <c r="GE1836" s="9"/>
      <c r="GF1836" s="9"/>
      <c r="GG1836" s="9"/>
      <c r="GH1836" s="9"/>
      <c r="GI1836" s="9"/>
      <c r="GJ1836" s="9"/>
      <c r="GK1836" s="9"/>
    </row>
    <row r="1837" spans="7:193" x14ac:dyDescent="0.2">
      <c r="G1837" s="8"/>
      <c r="H1837" s="8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FF1837" s="9"/>
      <c r="FG1837" s="9"/>
      <c r="FH1837" s="9"/>
      <c r="FI1837" s="9"/>
      <c r="FJ1837" s="9"/>
      <c r="FK1837" s="9"/>
      <c r="FL1837" s="9"/>
      <c r="FM1837" s="9"/>
      <c r="FN1837" s="9"/>
      <c r="FO1837" s="9"/>
      <c r="FP1837" s="9"/>
      <c r="FQ1837" s="9"/>
      <c r="FR1837" s="9"/>
      <c r="FS1837" s="9"/>
      <c r="FT1837" s="9"/>
      <c r="FU1837" s="9"/>
      <c r="FV1837" s="9"/>
      <c r="FW1837" s="9"/>
      <c r="FX1837" s="9"/>
      <c r="FY1837" s="9"/>
      <c r="FZ1837" s="9"/>
      <c r="GA1837" s="9"/>
      <c r="GB1837" s="9"/>
      <c r="GC1837" s="9"/>
      <c r="GD1837" s="9"/>
      <c r="GE1837" s="9"/>
      <c r="GF1837" s="9"/>
      <c r="GG1837" s="9"/>
      <c r="GH1837" s="9"/>
      <c r="GI1837" s="9"/>
      <c r="GJ1837" s="9"/>
      <c r="GK1837" s="9"/>
    </row>
    <row r="1838" spans="7:193" x14ac:dyDescent="0.2">
      <c r="G1838" s="8"/>
      <c r="H1838" s="8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FF1838" s="19"/>
      <c r="FG1838" s="19"/>
      <c r="FH1838" s="19"/>
      <c r="FI1838" s="19"/>
      <c r="FJ1838" s="19"/>
      <c r="FK1838" s="19"/>
      <c r="FL1838" s="19"/>
      <c r="FM1838" s="19"/>
      <c r="FN1838" s="19"/>
      <c r="FO1838" s="19"/>
      <c r="FP1838" s="19"/>
      <c r="FQ1838" s="19"/>
      <c r="FR1838" s="19"/>
      <c r="FS1838" s="19"/>
      <c r="FT1838" s="19"/>
      <c r="FU1838" s="19"/>
      <c r="FV1838" s="19"/>
      <c r="FW1838" s="19"/>
      <c r="FX1838" s="19"/>
      <c r="FY1838" s="19"/>
      <c r="FZ1838" s="19"/>
      <c r="GA1838" s="19"/>
      <c r="GB1838" s="19"/>
      <c r="GC1838" s="19"/>
      <c r="GD1838" s="19"/>
      <c r="GE1838" s="19"/>
      <c r="GF1838" s="19"/>
      <c r="GG1838" s="19"/>
      <c r="GH1838" s="19"/>
      <c r="GI1838" s="19"/>
      <c r="GJ1838" s="19"/>
      <c r="GK1838" s="19"/>
    </row>
    <row r="1839" spans="7:193" x14ac:dyDescent="0.2">
      <c r="G1839" s="8"/>
      <c r="H1839" s="8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FF1839" s="20"/>
      <c r="FG1839" s="20"/>
      <c r="FH1839" s="20"/>
      <c r="FI1839" s="20"/>
      <c r="FJ1839" s="20"/>
      <c r="FK1839" s="20"/>
      <c r="FL1839" s="20"/>
      <c r="FM1839" s="20"/>
      <c r="FN1839" s="20"/>
      <c r="FO1839" s="20"/>
      <c r="FP1839" s="20"/>
      <c r="FQ1839" s="20"/>
      <c r="FR1839" s="20"/>
      <c r="FS1839" s="20"/>
      <c r="FT1839" s="20"/>
      <c r="FU1839" s="20"/>
      <c r="FV1839" s="20"/>
      <c r="FW1839" s="20"/>
      <c r="FX1839" s="20"/>
      <c r="FY1839" s="20"/>
      <c r="FZ1839" s="20"/>
      <c r="GA1839" s="20"/>
      <c r="GB1839" s="20"/>
      <c r="GC1839" s="20"/>
      <c r="GD1839" s="20"/>
      <c r="GE1839" s="20"/>
      <c r="GF1839" s="20"/>
      <c r="GG1839" s="20"/>
      <c r="GH1839" s="20"/>
      <c r="GI1839" s="20"/>
      <c r="GJ1839" s="20"/>
      <c r="GK1839" s="20"/>
    </row>
    <row r="1840" spans="7:193" x14ac:dyDescent="0.2">
      <c r="G1840" s="8"/>
      <c r="H1840" s="8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FF1840" s="9"/>
      <c r="FG1840" s="9"/>
      <c r="FH1840" s="9"/>
      <c r="FI1840" s="9"/>
      <c r="FJ1840" s="9"/>
      <c r="FK1840" s="9"/>
      <c r="FL1840" s="9"/>
      <c r="FM1840" s="9"/>
      <c r="FN1840" s="9"/>
      <c r="FO1840" s="9"/>
      <c r="FP1840" s="9"/>
      <c r="FQ1840" s="9"/>
      <c r="FR1840" s="9"/>
      <c r="FS1840" s="9"/>
      <c r="FT1840" s="9"/>
      <c r="FU1840" s="9"/>
      <c r="FV1840" s="9"/>
      <c r="FW1840" s="9"/>
      <c r="FX1840" s="9"/>
      <c r="FY1840" s="9"/>
      <c r="FZ1840" s="9"/>
      <c r="GA1840" s="9"/>
      <c r="GB1840" s="9"/>
      <c r="GC1840" s="9"/>
      <c r="GD1840" s="9"/>
      <c r="GE1840" s="9"/>
      <c r="GF1840" s="9"/>
      <c r="GG1840" s="9"/>
      <c r="GH1840" s="9"/>
      <c r="GI1840" s="9"/>
      <c r="GJ1840" s="9"/>
      <c r="GK1840" s="9"/>
    </row>
    <row r="1841" spans="7:193" x14ac:dyDescent="0.2">
      <c r="G1841" s="8"/>
      <c r="H1841" s="8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FF1841" s="9"/>
      <c r="FG1841" s="9"/>
      <c r="FH1841" s="9"/>
      <c r="FI1841" s="9"/>
      <c r="FJ1841" s="9"/>
      <c r="FK1841" s="9"/>
      <c r="FL1841" s="9"/>
      <c r="FM1841" s="9"/>
      <c r="FN1841" s="9"/>
      <c r="FO1841" s="9"/>
      <c r="FP1841" s="9"/>
      <c r="FQ1841" s="9"/>
      <c r="FR1841" s="9"/>
      <c r="FS1841" s="9"/>
      <c r="FT1841" s="9"/>
      <c r="FU1841" s="9"/>
      <c r="FV1841" s="9"/>
      <c r="FW1841" s="9"/>
      <c r="FX1841" s="9"/>
      <c r="FY1841" s="9"/>
      <c r="FZ1841" s="9"/>
      <c r="GA1841" s="9"/>
      <c r="GB1841" s="9"/>
      <c r="GC1841" s="9"/>
      <c r="GD1841" s="9"/>
      <c r="GE1841" s="9"/>
      <c r="GF1841" s="9"/>
      <c r="GG1841" s="9"/>
      <c r="GH1841" s="9"/>
      <c r="GI1841" s="9"/>
      <c r="GJ1841" s="9"/>
      <c r="GK1841" s="9"/>
    </row>
    <row r="1842" spans="7:193" x14ac:dyDescent="0.2">
      <c r="G1842" s="8"/>
      <c r="H1842" s="8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FF1842" s="19"/>
      <c r="FG1842" s="19"/>
      <c r="FH1842" s="19"/>
      <c r="FI1842" s="19"/>
      <c r="FJ1842" s="19"/>
      <c r="FK1842" s="19"/>
      <c r="FL1842" s="19"/>
      <c r="FM1842" s="19"/>
      <c r="FN1842" s="19"/>
      <c r="FO1842" s="19"/>
      <c r="FP1842" s="19"/>
      <c r="FQ1842" s="19"/>
      <c r="FR1842" s="19"/>
      <c r="FS1842" s="19"/>
      <c r="FT1842" s="19"/>
      <c r="FU1842" s="19"/>
      <c r="FV1842" s="19"/>
      <c r="FW1842" s="19"/>
      <c r="FX1842" s="19"/>
      <c r="FY1842" s="19"/>
      <c r="FZ1842" s="19"/>
      <c r="GA1842" s="19"/>
      <c r="GB1842" s="19"/>
      <c r="GC1842" s="19"/>
      <c r="GD1842" s="19"/>
      <c r="GE1842" s="19"/>
      <c r="GF1842" s="19"/>
      <c r="GG1842" s="19"/>
      <c r="GH1842" s="19"/>
      <c r="GI1842" s="19"/>
      <c r="GJ1842" s="19"/>
      <c r="GK1842" s="19"/>
    </row>
    <row r="1843" spans="7:193" x14ac:dyDescent="0.2">
      <c r="G1843" s="8"/>
      <c r="H1843" s="8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FF1843" s="20"/>
      <c r="FG1843" s="20"/>
      <c r="FH1843" s="20"/>
      <c r="FI1843" s="20"/>
      <c r="FJ1843" s="20"/>
      <c r="FK1843" s="20"/>
      <c r="FL1843" s="20"/>
      <c r="FM1843" s="20"/>
      <c r="FN1843" s="20"/>
      <c r="FO1843" s="20"/>
      <c r="FP1843" s="20"/>
      <c r="FQ1843" s="20"/>
      <c r="FR1843" s="20"/>
      <c r="FS1843" s="20"/>
      <c r="FT1843" s="20"/>
      <c r="FU1843" s="20"/>
      <c r="FV1843" s="20"/>
      <c r="FW1843" s="20"/>
      <c r="FX1843" s="20"/>
      <c r="FY1843" s="20"/>
      <c r="FZ1843" s="20"/>
      <c r="GA1843" s="20"/>
      <c r="GB1843" s="20"/>
      <c r="GC1843" s="20"/>
      <c r="GD1843" s="20"/>
      <c r="GE1843" s="20"/>
      <c r="GF1843" s="20"/>
      <c r="GG1843" s="20"/>
      <c r="GH1843" s="20"/>
      <c r="GI1843" s="20"/>
      <c r="GJ1843" s="20"/>
      <c r="GK1843" s="20"/>
    </row>
    <row r="1844" spans="7:193" x14ac:dyDescent="0.2">
      <c r="G1844" s="8"/>
      <c r="H1844" s="8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FF1844" s="9"/>
      <c r="FG1844" s="9"/>
      <c r="FH1844" s="9"/>
      <c r="FI1844" s="9"/>
      <c r="FJ1844" s="9"/>
      <c r="FK1844" s="9"/>
      <c r="FL1844" s="9"/>
      <c r="FM1844" s="9"/>
      <c r="FN1844" s="9"/>
      <c r="FO1844" s="9"/>
      <c r="FP1844" s="9"/>
      <c r="FQ1844" s="9"/>
      <c r="FR1844" s="9"/>
      <c r="FS1844" s="9"/>
      <c r="FT1844" s="9"/>
      <c r="FU1844" s="9"/>
      <c r="FV1844" s="9"/>
      <c r="FW1844" s="9"/>
      <c r="FX1844" s="9"/>
      <c r="FY1844" s="9"/>
      <c r="FZ1844" s="9"/>
      <c r="GA1844" s="9"/>
      <c r="GB1844" s="9"/>
      <c r="GC1844" s="9"/>
      <c r="GD1844" s="9"/>
      <c r="GE1844" s="9"/>
      <c r="GF1844" s="9"/>
      <c r="GG1844" s="9"/>
      <c r="GH1844" s="9"/>
      <c r="GI1844" s="9"/>
      <c r="GJ1844" s="9"/>
      <c r="GK1844" s="9"/>
    </row>
    <row r="1845" spans="7:193" x14ac:dyDescent="0.2">
      <c r="G1845" s="8"/>
      <c r="H1845" s="8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FF1845" s="9"/>
      <c r="FG1845" s="9"/>
      <c r="FH1845" s="9"/>
      <c r="FI1845" s="9"/>
      <c r="FJ1845" s="9"/>
      <c r="FK1845" s="9"/>
      <c r="FL1845" s="9"/>
      <c r="FM1845" s="9"/>
      <c r="FN1845" s="9"/>
      <c r="FO1845" s="9"/>
      <c r="FP1845" s="9"/>
      <c r="FQ1845" s="9"/>
      <c r="FR1845" s="9"/>
      <c r="FS1845" s="9"/>
      <c r="FT1845" s="9"/>
      <c r="FU1845" s="9"/>
      <c r="FV1845" s="9"/>
      <c r="FW1845" s="9"/>
      <c r="FX1845" s="9"/>
      <c r="FY1845" s="9"/>
      <c r="FZ1845" s="9"/>
      <c r="GA1845" s="9"/>
      <c r="GB1845" s="9"/>
      <c r="GC1845" s="9"/>
      <c r="GD1845" s="9"/>
      <c r="GE1845" s="9"/>
      <c r="GF1845" s="9"/>
      <c r="GG1845" s="9"/>
      <c r="GH1845" s="9"/>
      <c r="GI1845" s="9"/>
      <c r="GJ1845" s="9"/>
      <c r="GK1845" s="9"/>
    </row>
    <row r="1846" spans="7:193" x14ac:dyDescent="0.2">
      <c r="G1846" s="8"/>
      <c r="H1846" s="8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FF1846" s="19"/>
      <c r="FG1846" s="19"/>
      <c r="FH1846" s="19"/>
      <c r="FI1846" s="19"/>
      <c r="FJ1846" s="19"/>
      <c r="FK1846" s="19"/>
      <c r="FL1846" s="19"/>
      <c r="FM1846" s="19"/>
      <c r="FN1846" s="19"/>
      <c r="FO1846" s="19"/>
      <c r="FP1846" s="19"/>
      <c r="FQ1846" s="19"/>
      <c r="FR1846" s="19"/>
      <c r="FS1846" s="19"/>
      <c r="FT1846" s="19"/>
      <c r="FU1846" s="19"/>
      <c r="FV1846" s="19"/>
      <c r="FW1846" s="19"/>
      <c r="FX1846" s="19"/>
      <c r="FY1846" s="19"/>
      <c r="FZ1846" s="19"/>
      <c r="GA1846" s="19"/>
      <c r="GB1846" s="19"/>
      <c r="GC1846" s="19"/>
      <c r="GD1846" s="19"/>
      <c r="GE1846" s="19"/>
      <c r="GF1846" s="19"/>
      <c r="GG1846" s="19"/>
      <c r="GH1846" s="19"/>
      <c r="GI1846" s="19"/>
      <c r="GJ1846" s="19"/>
      <c r="GK1846" s="19"/>
    </row>
    <row r="1847" spans="7:193" x14ac:dyDescent="0.2">
      <c r="G1847" s="8"/>
      <c r="H1847" s="8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FF1847" s="20"/>
      <c r="FG1847" s="20"/>
      <c r="FH1847" s="20"/>
      <c r="FI1847" s="20"/>
      <c r="FJ1847" s="20"/>
      <c r="FK1847" s="20"/>
      <c r="FL1847" s="20"/>
      <c r="FM1847" s="20"/>
      <c r="FN1847" s="20"/>
      <c r="FO1847" s="20"/>
      <c r="FP1847" s="20"/>
      <c r="FQ1847" s="20"/>
      <c r="FR1847" s="20"/>
      <c r="FS1847" s="20"/>
      <c r="FT1847" s="20"/>
      <c r="FU1847" s="20"/>
      <c r="FV1847" s="20"/>
      <c r="FW1847" s="20"/>
      <c r="FX1847" s="20"/>
      <c r="FY1847" s="20"/>
      <c r="FZ1847" s="20"/>
      <c r="GA1847" s="20"/>
      <c r="GB1847" s="20"/>
      <c r="GC1847" s="20"/>
      <c r="GD1847" s="20"/>
      <c r="GE1847" s="20"/>
      <c r="GF1847" s="20"/>
      <c r="GG1847" s="20"/>
      <c r="GH1847" s="20"/>
      <c r="GI1847" s="20"/>
      <c r="GJ1847" s="20"/>
      <c r="GK1847" s="20"/>
    </row>
    <row r="1848" spans="7:193" x14ac:dyDescent="0.2">
      <c r="G1848" s="8"/>
      <c r="H1848" s="8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FF1848" s="9"/>
      <c r="FG1848" s="9"/>
      <c r="FH1848" s="9"/>
      <c r="FI1848" s="9"/>
      <c r="FJ1848" s="9"/>
      <c r="FK1848" s="9"/>
      <c r="FL1848" s="9"/>
      <c r="FM1848" s="9"/>
      <c r="FN1848" s="9"/>
      <c r="FO1848" s="9"/>
      <c r="FP1848" s="9"/>
      <c r="FQ1848" s="9"/>
      <c r="FR1848" s="9"/>
      <c r="FS1848" s="9"/>
      <c r="FT1848" s="9"/>
      <c r="FU1848" s="9"/>
      <c r="FV1848" s="9"/>
      <c r="FW1848" s="9"/>
      <c r="FX1848" s="9"/>
      <c r="FY1848" s="9"/>
      <c r="FZ1848" s="9"/>
      <c r="GA1848" s="9"/>
      <c r="GB1848" s="9"/>
      <c r="GC1848" s="9"/>
      <c r="GD1848" s="9"/>
      <c r="GE1848" s="9"/>
      <c r="GF1848" s="9"/>
      <c r="GG1848" s="9"/>
      <c r="GH1848" s="9"/>
      <c r="GI1848" s="9"/>
      <c r="GJ1848" s="9"/>
      <c r="GK1848" s="9"/>
    </row>
    <row r="1849" spans="7:193" x14ac:dyDescent="0.2">
      <c r="G1849" s="8"/>
      <c r="H1849" s="8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FF1849" s="9"/>
      <c r="FG1849" s="9"/>
      <c r="FH1849" s="9"/>
      <c r="FI1849" s="9"/>
      <c r="FJ1849" s="9"/>
      <c r="FK1849" s="9"/>
      <c r="FL1849" s="9"/>
      <c r="FM1849" s="9"/>
      <c r="FN1849" s="9"/>
      <c r="FO1849" s="9"/>
      <c r="FP1849" s="9"/>
      <c r="FQ1849" s="9"/>
      <c r="FR1849" s="9"/>
      <c r="FS1849" s="9"/>
      <c r="FT1849" s="9"/>
      <c r="FU1849" s="9"/>
      <c r="FV1849" s="9"/>
      <c r="FW1849" s="9"/>
      <c r="FX1849" s="9"/>
      <c r="FY1849" s="9"/>
      <c r="FZ1849" s="9"/>
      <c r="GA1849" s="9"/>
      <c r="GB1849" s="9"/>
      <c r="GC1849" s="9"/>
      <c r="GD1849" s="9"/>
      <c r="GE1849" s="9"/>
      <c r="GF1849" s="9"/>
      <c r="GG1849" s="9"/>
      <c r="GH1849" s="9"/>
      <c r="GI1849" s="9"/>
      <c r="GJ1849" s="9"/>
      <c r="GK1849" s="9"/>
    </row>
    <row r="1850" spans="7:193" x14ac:dyDescent="0.2">
      <c r="G1850" s="8"/>
      <c r="H1850" s="8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FF1850" s="19"/>
      <c r="FG1850" s="19"/>
      <c r="FH1850" s="19"/>
      <c r="FI1850" s="19"/>
      <c r="FJ1850" s="19"/>
      <c r="FK1850" s="19"/>
      <c r="FL1850" s="19"/>
      <c r="FM1850" s="19"/>
      <c r="FN1850" s="19"/>
      <c r="FO1850" s="19"/>
      <c r="FP1850" s="19"/>
      <c r="FQ1850" s="19"/>
      <c r="FR1850" s="19"/>
      <c r="FS1850" s="19"/>
      <c r="FT1850" s="19"/>
      <c r="FU1850" s="19"/>
      <c r="FV1850" s="19"/>
      <c r="FW1850" s="19"/>
      <c r="FX1850" s="19"/>
      <c r="FY1850" s="19"/>
      <c r="FZ1850" s="19"/>
      <c r="GA1850" s="19"/>
      <c r="GB1850" s="19"/>
      <c r="GC1850" s="19"/>
      <c r="GD1850" s="19"/>
      <c r="GE1850" s="19"/>
      <c r="GF1850" s="19"/>
      <c r="GG1850" s="19"/>
      <c r="GH1850" s="19"/>
      <c r="GI1850" s="19"/>
      <c r="GJ1850" s="19"/>
      <c r="GK1850" s="19"/>
    </row>
    <row r="1851" spans="7:193" x14ac:dyDescent="0.2">
      <c r="G1851" s="8"/>
      <c r="H1851" s="8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FF1851" s="20"/>
      <c r="FG1851" s="20"/>
      <c r="FH1851" s="20"/>
      <c r="FI1851" s="20"/>
      <c r="FJ1851" s="20"/>
      <c r="FK1851" s="20"/>
      <c r="FL1851" s="20"/>
      <c r="FM1851" s="20"/>
      <c r="FN1851" s="20"/>
      <c r="FO1851" s="20"/>
      <c r="FP1851" s="20"/>
      <c r="FQ1851" s="20"/>
      <c r="FR1851" s="20"/>
      <c r="FS1851" s="20"/>
      <c r="FT1851" s="20"/>
      <c r="FU1851" s="20"/>
      <c r="FV1851" s="20"/>
      <c r="FW1851" s="20"/>
      <c r="FX1851" s="20"/>
      <c r="FY1851" s="20"/>
      <c r="FZ1851" s="20"/>
      <c r="GA1851" s="20"/>
      <c r="GB1851" s="20"/>
      <c r="GC1851" s="20"/>
      <c r="GD1851" s="20"/>
      <c r="GE1851" s="20"/>
      <c r="GF1851" s="20"/>
      <c r="GG1851" s="20"/>
      <c r="GH1851" s="20"/>
      <c r="GI1851" s="20"/>
      <c r="GJ1851" s="20"/>
      <c r="GK1851" s="20"/>
    </row>
    <row r="1852" spans="7:193" x14ac:dyDescent="0.2">
      <c r="G1852" s="8"/>
      <c r="H1852" s="8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FF1852" s="9"/>
      <c r="FG1852" s="9"/>
      <c r="FH1852" s="9"/>
      <c r="FI1852" s="9"/>
      <c r="FJ1852" s="9"/>
      <c r="FK1852" s="9"/>
      <c r="FL1852" s="9"/>
      <c r="FM1852" s="9"/>
      <c r="FN1852" s="9"/>
      <c r="FO1852" s="9"/>
      <c r="FP1852" s="9"/>
      <c r="FQ1852" s="9"/>
      <c r="FR1852" s="9"/>
      <c r="FS1852" s="9"/>
      <c r="FT1852" s="9"/>
      <c r="FU1852" s="9"/>
      <c r="FV1852" s="9"/>
      <c r="FW1852" s="9"/>
      <c r="FX1852" s="9"/>
      <c r="FY1852" s="9"/>
      <c r="FZ1852" s="9"/>
      <c r="GA1852" s="9"/>
      <c r="GB1852" s="9"/>
      <c r="GC1852" s="9"/>
      <c r="GD1852" s="9"/>
      <c r="GE1852" s="9"/>
      <c r="GF1852" s="9"/>
      <c r="GG1852" s="9"/>
      <c r="GH1852" s="9"/>
      <c r="GI1852" s="9"/>
      <c r="GJ1852" s="9"/>
      <c r="GK1852" s="9"/>
    </row>
    <row r="1853" spans="7:193" x14ac:dyDescent="0.2">
      <c r="G1853" s="8"/>
      <c r="H1853" s="8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FF1853" s="9"/>
      <c r="FG1853" s="9"/>
      <c r="FH1853" s="9"/>
      <c r="FI1853" s="9"/>
      <c r="FJ1853" s="9"/>
      <c r="FK1853" s="9"/>
      <c r="FL1853" s="9"/>
      <c r="FM1853" s="9"/>
      <c r="FN1853" s="9"/>
      <c r="FO1853" s="9"/>
      <c r="FP1853" s="9"/>
      <c r="FQ1853" s="9"/>
      <c r="FR1853" s="9"/>
      <c r="FS1853" s="9"/>
      <c r="FT1853" s="9"/>
      <c r="FU1853" s="9"/>
      <c r="FV1853" s="9"/>
      <c r="FW1853" s="9"/>
      <c r="FX1853" s="9"/>
      <c r="FY1853" s="9"/>
      <c r="FZ1853" s="9"/>
      <c r="GA1853" s="9"/>
      <c r="GB1853" s="9"/>
      <c r="GC1853" s="9"/>
      <c r="GD1853" s="9"/>
      <c r="GE1853" s="9"/>
      <c r="GF1853" s="9"/>
      <c r="GG1853" s="9"/>
      <c r="GH1853" s="9"/>
      <c r="GI1853" s="9"/>
      <c r="GJ1853" s="9"/>
      <c r="GK1853" s="9"/>
    </row>
    <row r="1854" spans="7:193" x14ac:dyDescent="0.2">
      <c r="G1854" s="8"/>
      <c r="H1854" s="8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FF1854" s="19"/>
      <c r="FG1854" s="19"/>
      <c r="FH1854" s="19"/>
      <c r="FI1854" s="19"/>
      <c r="FJ1854" s="19"/>
      <c r="FK1854" s="19"/>
      <c r="FL1854" s="19"/>
      <c r="FM1854" s="19"/>
      <c r="FN1854" s="19"/>
      <c r="FO1854" s="19"/>
      <c r="FP1854" s="19"/>
      <c r="FQ1854" s="19"/>
      <c r="FR1854" s="19"/>
      <c r="FS1854" s="19"/>
      <c r="FT1854" s="19"/>
      <c r="FU1854" s="19"/>
      <c r="FV1854" s="19"/>
      <c r="FW1854" s="19"/>
      <c r="FX1854" s="19"/>
      <c r="FY1854" s="19"/>
      <c r="FZ1854" s="19"/>
      <c r="GA1854" s="19"/>
      <c r="GB1854" s="19"/>
      <c r="GC1854" s="19"/>
      <c r="GD1854" s="19"/>
      <c r="GE1854" s="19"/>
      <c r="GF1854" s="19"/>
      <c r="GG1854" s="19"/>
      <c r="GH1854" s="19"/>
      <c r="GI1854" s="19"/>
      <c r="GJ1854" s="19"/>
      <c r="GK1854" s="19"/>
    </row>
    <row r="1855" spans="7:193" x14ac:dyDescent="0.2">
      <c r="G1855" s="8"/>
      <c r="H1855" s="8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FF1855" s="20"/>
      <c r="FG1855" s="20"/>
      <c r="FH1855" s="20"/>
      <c r="FI1855" s="20"/>
      <c r="FJ1855" s="20"/>
      <c r="FK1855" s="20"/>
      <c r="FL1855" s="20"/>
      <c r="FM1855" s="20"/>
      <c r="FN1855" s="20"/>
      <c r="FO1855" s="20"/>
      <c r="FP1855" s="20"/>
      <c r="FQ1855" s="20"/>
      <c r="FR1855" s="20"/>
      <c r="FS1855" s="20"/>
      <c r="FT1855" s="20"/>
      <c r="FU1855" s="20"/>
      <c r="FV1855" s="20"/>
      <c r="FW1855" s="20"/>
      <c r="FX1855" s="20"/>
      <c r="FY1855" s="20"/>
      <c r="FZ1855" s="20"/>
      <c r="GA1855" s="20"/>
      <c r="GB1855" s="20"/>
      <c r="GC1855" s="20"/>
      <c r="GD1855" s="20"/>
      <c r="GE1855" s="20"/>
      <c r="GF1855" s="20"/>
      <c r="GG1855" s="20"/>
      <c r="GH1855" s="20"/>
      <c r="GI1855" s="20"/>
      <c r="GJ1855" s="20"/>
      <c r="GK1855" s="20"/>
    </row>
    <row r="1856" spans="7:193" x14ac:dyDescent="0.2">
      <c r="G1856" s="8"/>
      <c r="H1856" s="8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FF1856" s="9"/>
      <c r="FG1856" s="9"/>
      <c r="FH1856" s="9"/>
      <c r="FI1856" s="9"/>
      <c r="FJ1856" s="9"/>
      <c r="FK1856" s="9"/>
      <c r="FL1856" s="9"/>
      <c r="FM1856" s="9"/>
      <c r="FN1856" s="9"/>
      <c r="FO1856" s="9"/>
      <c r="FP1856" s="9"/>
      <c r="FQ1856" s="9"/>
      <c r="FR1856" s="9"/>
      <c r="FS1856" s="9"/>
      <c r="FT1856" s="9"/>
      <c r="FU1856" s="9"/>
      <c r="FV1856" s="9"/>
      <c r="FW1856" s="9"/>
      <c r="FX1856" s="9"/>
      <c r="FY1856" s="9"/>
      <c r="FZ1856" s="9"/>
      <c r="GA1856" s="9"/>
      <c r="GB1856" s="9"/>
      <c r="GC1856" s="9"/>
      <c r="GD1856" s="9"/>
      <c r="GE1856" s="9"/>
      <c r="GF1856" s="9"/>
      <c r="GG1856" s="9"/>
      <c r="GH1856" s="9"/>
      <c r="GI1856" s="9"/>
      <c r="GJ1856" s="9"/>
      <c r="GK1856" s="9"/>
    </row>
    <row r="1857" spans="7:193" x14ac:dyDescent="0.2">
      <c r="G1857" s="8"/>
      <c r="H1857" s="8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FF1857" s="9"/>
      <c r="FG1857" s="9"/>
      <c r="FH1857" s="9"/>
      <c r="FI1857" s="9"/>
      <c r="FJ1857" s="9"/>
      <c r="FK1857" s="9"/>
      <c r="FL1857" s="9"/>
      <c r="FM1857" s="9"/>
      <c r="FN1857" s="9"/>
      <c r="FO1857" s="9"/>
      <c r="FP1857" s="9"/>
      <c r="FQ1857" s="9"/>
      <c r="FR1857" s="9"/>
      <c r="FS1857" s="9"/>
      <c r="FT1857" s="9"/>
      <c r="FU1857" s="9"/>
      <c r="FV1857" s="9"/>
      <c r="FW1857" s="9"/>
      <c r="FX1857" s="9"/>
      <c r="FY1857" s="9"/>
      <c r="FZ1857" s="9"/>
      <c r="GA1857" s="9"/>
      <c r="GB1857" s="9"/>
      <c r="GC1857" s="9"/>
      <c r="GD1857" s="9"/>
      <c r="GE1857" s="9"/>
      <c r="GF1857" s="9"/>
      <c r="GG1857" s="9"/>
      <c r="GH1857" s="9"/>
      <c r="GI1857" s="9"/>
      <c r="GJ1857" s="9"/>
      <c r="GK1857" s="9"/>
    </row>
    <row r="1858" spans="7:193" x14ac:dyDescent="0.2">
      <c r="G1858" s="8"/>
      <c r="H1858" s="8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FF1858" s="19"/>
      <c r="FG1858" s="19"/>
      <c r="FH1858" s="19"/>
      <c r="FI1858" s="19"/>
      <c r="FJ1858" s="19"/>
      <c r="FK1858" s="19"/>
      <c r="FL1858" s="19"/>
      <c r="FM1858" s="19"/>
      <c r="FN1858" s="19"/>
      <c r="FO1858" s="19"/>
      <c r="FP1858" s="19"/>
      <c r="FQ1858" s="19"/>
      <c r="FR1858" s="19"/>
      <c r="FS1858" s="19"/>
      <c r="FT1858" s="19"/>
      <c r="FU1858" s="19"/>
      <c r="FV1858" s="19"/>
      <c r="FW1858" s="19"/>
      <c r="FX1858" s="19"/>
      <c r="FY1858" s="19"/>
      <c r="FZ1858" s="19"/>
      <c r="GA1858" s="19"/>
      <c r="GB1858" s="19"/>
      <c r="GC1858" s="19"/>
      <c r="GD1858" s="19"/>
      <c r="GE1858" s="19"/>
      <c r="GF1858" s="19"/>
      <c r="GG1858" s="19"/>
      <c r="GH1858" s="19"/>
      <c r="GI1858" s="19"/>
      <c r="GJ1858" s="19"/>
      <c r="GK1858" s="19"/>
    </row>
    <row r="1859" spans="7:193" x14ac:dyDescent="0.2">
      <c r="G1859" s="8"/>
      <c r="H1859" s="8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FF1859" s="20"/>
      <c r="FG1859" s="20"/>
      <c r="FH1859" s="20"/>
      <c r="FI1859" s="20"/>
      <c r="FJ1859" s="20"/>
      <c r="FK1859" s="20"/>
      <c r="FL1859" s="20"/>
      <c r="FM1859" s="20"/>
      <c r="FN1859" s="20"/>
      <c r="FO1859" s="20"/>
      <c r="FP1859" s="20"/>
      <c r="FQ1859" s="20"/>
      <c r="FR1859" s="20"/>
      <c r="FS1859" s="20"/>
      <c r="FT1859" s="20"/>
      <c r="FU1859" s="20"/>
      <c r="FV1859" s="20"/>
      <c r="FW1859" s="20"/>
      <c r="FX1859" s="20"/>
      <c r="FY1859" s="20"/>
      <c r="FZ1859" s="20"/>
      <c r="GA1859" s="20"/>
      <c r="GB1859" s="20"/>
      <c r="GC1859" s="20"/>
      <c r="GD1859" s="20"/>
      <c r="GE1859" s="20"/>
      <c r="GF1859" s="20"/>
      <c r="GG1859" s="20"/>
      <c r="GH1859" s="20"/>
      <c r="GI1859" s="20"/>
      <c r="GJ1859" s="20"/>
      <c r="GK1859" s="20"/>
    </row>
    <row r="1860" spans="7:193" x14ac:dyDescent="0.2">
      <c r="G1860" s="8"/>
      <c r="H1860" s="8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FF1860" s="9"/>
      <c r="FG1860" s="9"/>
      <c r="FH1860" s="9"/>
      <c r="FI1860" s="9"/>
      <c r="FJ1860" s="9"/>
      <c r="FK1860" s="9"/>
      <c r="FL1860" s="9"/>
      <c r="FM1860" s="9"/>
      <c r="FN1860" s="9"/>
      <c r="FO1860" s="9"/>
      <c r="FP1860" s="9"/>
      <c r="FQ1860" s="9"/>
      <c r="FR1860" s="9"/>
      <c r="FS1860" s="9"/>
      <c r="FT1860" s="9"/>
      <c r="FU1860" s="9"/>
      <c r="FV1860" s="9"/>
      <c r="FW1860" s="9"/>
      <c r="FX1860" s="9"/>
      <c r="FY1860" s="9"/>
      <c r="FZ1860" s="9"/>
      <c r="GA1860" s="9"/>
      <c r="GB1860" s="9"/>
      <c r="GC1860" s="9"/>
      <c r="GD1860" s="9"/>
      <c r="GE1860" s="9"/>
      <c r="GF1860" s="9"/>
      <c r="GG1860" s="9"/>
      <c r="GH1860" s="9"/>
      <c r="GI1860" s="9"/>
      <c r="GJ1860" s="9"/>
      <c r="GK1860" s="9"/>
    </row>
    <row r="1861" spans="7:193" x14ac:dyDescent="0.2">
      <c r="G1861" s="8"/>
      <c r="H1861" s="8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FF1861" s="9"/>
      <c r="FG1861" s="9"/>
      <c r="FH1861" s="9"/>
      <c r="FI1861" s="9"/>
      <c r="FJ1861" s="9"/>
      <c r="FK1861" s="9"/>
      <c r="FL1861" s="9"/>
      <c r="FM1861" s="9"/>
      <c r="FN1861" s="9"/>
      <c r="FO1861" s="9"/>
      <c r="FP1861" s="9"/>
      <c r="FQ1861" s="9"/>
      <c r="FR1861" s="9"/>
      <c r="FS1861" s="9"/>
      <c r="FT1861" s="9"/>
      <c r="FU1861" s="9"/>
      <c r="FV1861" s="9"/>
      <c r="FW1861" s="9"/>
      <c r="FX1861" s="9"/>
      <c r="FY1861" s="9"/>
      <c r="FZ1861" s="9"/>
      <c r="GA1861" s="9"/>
      <c r="GB1861" s="9"/>
      <c r="GC1861" s="9"/>
      <c r="GD1861" s="9"/>
      <c r="GE1861" s="9"/>
      <c r="GF1861" s="9"/>
      <c r="GG1861" s="9"/>
      <c r="GH1861" s="9"/>
      <c r="GI1861" s="9"/>
      <c r="GJ1861" s="9"/>
      <c r="GK1861" s="9"/>
    </row>
    <row r="1862" spans="7:193" x14ac:dyDescent="0.2">
      <c r="G1862" s="8"/>
      <c r="H1862" s="8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FF1862" s="19"/>
      <c r="FG1862" s="19"/>
      <c r="FH1862" s="19"/>
      <c r="FI1862" s="19"/>
      <c r="FJ1862" s="19"/>
      <c r="FK1862" s="19"/>
      <c r="FL1862" s="19"/>
      <c r="FM1862" s="19"/>
      <c r="FN1862" s="19"/>
      <c r="FO1862" s="19"/>
      <c r="FP1862" s="19"/>
      <c r="FQ1862" s="19"/>
      <c r="FR1862" s="19"/>
      <c r="FS1862" s="19"/>
      <c r="FT1862" s="19"/>
      <c r="FU1862" s="19"/>
      <c r="FV1862" s="19"/>
      <c r="FW1862" s="19"/>
      <c r="FX1862" s="19"/>
      <c r="FY1862" s="19"/>
      <c r="FZ1862" s="19"/>
      <c r="GA1862" s="19"/>
      <c r="GB1862" s="19"/>
      <c r="GC1862" s="19"/>
      <c r="GD1862" s="19"/>
      <c r="GE1862" s="19"/>
      <c r="GF1862" s="19"/>
      <c r="GG1862" s="19"/>
      <c r="GH1862" s="19"/>
      <c r="GI1862" s="19"/>
      <c r="GJ1862" s="19"/>
      <c r="GK1862" s="19"/>
    </row>
    <row r="1863" spans="7:193" x14ac:dyDescent="0.2">
      <c r="G1863" s="8"/>
      <c r="H1863" s="8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FF1863" s="20"/>
      <c r="FG1863" s="20"/>
      <c r="FH1863" s="20"/>
      <c r="FI1863" s="20"/>
      <c r="FJ1863" s="20"/>
      <c r="FK1863" s="20"/>
      <c r="FL1863" s="20"/>
      <c r="FM1863" s="20"/>
      <c r="FN1863" s="20"/>
      <c r="FO1863" s="20"/>
      <c r="FP1863" s="20"/>
      <c r="FQ1863" s="20"/>
      <c r="FR1863" s="20"/>
      <c r="FS1863" s="20"/>
      <c r="FT1863" s="20"/>
      <c r="FU1863" s="20"/>
      <c r="FV1863" s="20"/>
      <c r="FW1863" s="20"/>
      <c r="FX1863" s="20"/>
      <c r="FY1863" s="20"/>
      <c r="FZ1863" s="20"/>
      <c r="GA1863" s="20"/>
      <c r="GB1863" s="20"/>
      <c r="GC1863" s="20"/>
      <c r="GD1863" s="20"/>
      <c r="GE1863" s="20"/>
      <c r="GF1863" s="20"/>
      <c r="GG1863" s="20"/>
      <c r="GH1863" s="20"/>
      <c r="GI1863" s="20"/>
      <c r="GJ1863" s="20"/>
      <c r="GK1863" s="20"/>
    </row>
    <row r="1864" spans="7:193" x14ac:dyDescent="0.2">
      <c r="G1864" s="8"/>
      <c r="H1864" s="8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FF1864" s="9"/>
      <c r="FG1864" s="9"/>
      <c r="FH1864" s="9"/>
      <c r="FI1864" s="9"/>
      <c r="FJ1864" s="9"/>
      <c r="FK1864" s="9"/>
      <c r="FL1864" s="9"/>
      <c r="FM1864" s="9"/>
      <c r="FN1864" s="9"/>
      <c r="FO1864" s="9"/>
      <c r="FP1864" s="9"/>
      <c r="FQ1864" s="9"/>
      <c r="FR1864" s="9"/>
      <c r="FS1864" s="9"/>
      <c r="FT1864" s="9"/>
      <c r="FU1864" s="9"/>
      <c r="FV1864" s="9"/>
      <c r="FW1864" s="9"/>
      <c r="FX1864" s="9"/>
      <c r="FY1864" s="9"/>
      <c r="FZ1864" s="9"/>
      <c r="GA1864" s="9"/>
      <c r="GB1864" s="9"/>
      <c r="GC1864" s="9"/>
      <c r="GD1864" s="9"/>
      <c r="GE1864" s="9"/>
      <c r="GF1864" s="9"/>
      <c r="GG1864" s="9"/>
      <c r="GH1864" s="9"/>
      <c r="GI1864" s="9"/>
      <c r="GJ1864" s="9"/>
      <c r="GK1864" s="9"/>
    </row>
    <row r="1865" spans="7:193" x14ac:dyDescent="0.2">
      <c r="G1865" s="8"/>
      <c r="H1865" s="8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FF1865" s="9"/>
      <c r="FG1865" s="9"/>
      <c r="FH1865" s="9"/>
      <c r="FI1865" s="9"/>
      <c r="FJ1865" s="9"/>
      <c r="FK1865" s="9"/>
      <c r="FL1865" s="9"/>
      <c r="FM1865" s="9"/>
      <c r="FN1865" s="9"/>
      <c r="FO1865" s="9"/>
      <c r="FP1865" s="9"/>
      <c r="FQ1865" s="9"/>
      <c r="FR1865" s="9"/>
      <c r="FS1865" s="9"/>
      <c r="FT1865" s="9"/>
      <c r="FU1865" s="9"/>
      <c r="FV1865" s="9"/>
      <c r="FW1865" s="9"/>
      <c r="FX1865" s="9"/>
      <c r="FY1865" s="9"/>
      <c r="FZ1865" s="9"/>
      <c r="GA1865" s="9"/>
      <c r="GB1865" s="9"/>
      <c r="GC1865" s="9"/>
      <c r="GD1865" s="9"/>
      <c r="GE1865" s="9"/>
      <c r="GF1865" s="9"/>
      <c r="GG1865" s="9"/>
      <c r="GH1865" s="9"/>
      <c r="GI1865" s="9"/>
      <c r="GJ1865" s="9"/>
      <c r="GK1865" s="9"/>
    </row>
    <row r="1866" spans="7:193" x14ac:dyDescent="0.2">
      <c r="G1866" s="8"/>
      <c r="H1866" s="8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FF1866" s="19"/>
      <c r="FG1866" s="19"/>
      <c r="FH1866" s="19"/>
      <c r="FI1866" s="19"/>
      <c r="FJ1866" s="19"/>
      <c r="FK1866" s="19"/>
      <c r="FL1866" s="19"/>
      <c r="FM1866" s="19"/>
      <c r="FN1866" s="19"/>
      <c r="FO1866" s="19"/>
      <c r="FP1866" s="19"/>
      <c r="FQ1866" s="19"/>
      <c r="FR1866" s="19"/>
      <c r="FS1866" s="19"/>
      <c r="FT1866" s="19"/>
      <c r="FU1866" s="19"/>
      <c r="FV1866" s="19"/>
      <c r="FW1866" s="19"/>
      <c r="FX1866" s="19"/>
      <c r="FY1866" s="19"/>
      <c r="FZ1866" s="19"/>
      <c r="GA1866" s="19"/>
      <c r="GB1866" s="19"/>
      <c r="GC1866" s="19"/>
      <c r="GD1866" s="19"/>
      <c r="GE1866" s="19"/>
      <c r="GF1866" s="19"/>
      <c r="GG1866" s="19"/>
      <c r="GH1866" s="19"/>
      <c r="GI1866" s="19"/>
      <c r="GJ1866" s="19"/>
      <c r="GK1866" s="19"/>
    </row>
    <row r="1867" spans="7:193" x14ac:dyDescent="0.2">
      <c r="G1867" s="8"/>
      <c r="H1867" s="8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FF1867" s="20"/>
      <c r="FG1867" s="20"/>
      <c r="FH1867" s="20"/>
      <c r="FI1867" s="20"/>
      <c r="FJ1867" s="20"/>
      <c r="FK1867" s="20"/>
      <c r="FL1867" s="20"/>
      <c r="FM1867" s="20"/>
      <c r="FN1867" s="20"/>
      <c r="FO1867" s="20"/>
      <c r="FP1867" s="20"/>
      <c r="FQ1867" s="20"/>
      <c r="FR1867" s="20"/>
      <c r="FS1867" s="20"/>
      <c r="FT1867" s="20"/>
      <c r="FU1867" s="20"/>
      <c r="FV1867" s="20"/>
      <c r="FW1867" s="20"/>
      <c r="FX1867" s="20"/>
      <c r="FY1867" s="20"/>
      <c r="FZ1867" s="20"/>
      <c r="GA1867" s="20"/>
      <c r="GB1867" s="20"/>
      <c r="GC1867" s="20"/>
      <c r="GD1867" s="20"/>
      <c r="GE1867" s="20"/>
      <c r="GF1867" s="20"/>
      <c r="GG1867" s="20"/>
      <c r="GH1867" s="20"/>
      <c r="GI1867" s="20"/>
      <c r="GJ1867" s="20"/>
      <c r="GK1867" s="20"/>
    </row>
    <row r="1868" spans="7:193" x14ac:dyDescent="0.2">
      <c r="G1868" s="8"/>
      <c r="H1868" s="8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FF1868" s="9"/>
      <c r="FG1868" s="9"/>
      <c r="FH1868" s="9"/>
      <c r="FI1868" s="9"/>
      <c r="FJ1868" s="9"/>
      <c r="FK1868" s="9"/>
      <c r="FL1868" s="9"/>
      <c r="FM1868" s="9"/>
      <c r="FN1868" s="9"/>
      <c r="FO1868" s="9"/>
      <c r="FP1868" s="9"/>
      <c r="FQ1868" s="9"/>
      <c r="FR1868" s="9"/>
      <c r="FS1868" s="9"/>
      <c r="FT1868" s="9"/>
      <c r="FU1868" s="9"/>
      <c r="FV1868" s="9"/>
      <c r="FW1868" s="9"/>
      <c r="FX1868" s="9"/>
      <c r="FY1868" s="9"/>
      <c r="FZ1868" s="9"/>
      <c r="GA1868" s="9"/>
      <c r="GB1868" s="9"/>
      <c r="GC1868" s="9"/>
      <c r="GD1868" s="9"/>
      <c r="GE1868" s="9"/>
      <c r="GF1868" s="9"/>
      <c r="GG1868" s="9"/>
      <c r="GH1868" s="9"/>
      <c r="GI1868" s="9"/>
      <c r="GJ1868" s="9"/>
      <c r="GK1868" s="9"/>
    </row>
    <row r="1869" spans="7:193" x14ac:dyDescent="0.2">
      <c r="G1869" s="8"/>
      <c r="H1869" s="8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FF1869" s="9"/>
      <c r="FG1869" s="9"/>
      <c r="FH1869" s="9"/>
      <c r="FI1869" s="9"/>
      <c r="FJ1869" s="9"/>
      <c r="FK1869" s="9"/>
      <c r="FL1869" s="9"/>
      <c r="FM1869" s="9"/>
      <c r="FN1869" s="9"/>
      <c r="FO1869" s="9"/>
      <c r="FP1869" s="9"/>
      <c r="FQ1869" s="9"/>
      <c r="FR1869" s="9"/>
      <c r="FS1869" s="9"/>
      <c r="FT1869" s="9"/>
      <c r="FU1869" s="9"/>
      <c r="FV1869" s="9"/>
      <c r="FW1869" s="9"/>
      <c r="FX1869" s="9"/>
      <c r="FY1869" s="9"/>
      <c r="FZ1869" s="9"/>
      <c r="GA1869" s="9"/>
      <c r="GB1869" s="9"/>
      <c r="GC1869" s="9"/>
      <c r="GD1869" s="9"/>
      <c r="GE1869" s="9"/>
      <c r="GF1869" s="9"/>
      <c r="GG1869" s="9"/>
      <c r="GH1869" s="9"/>
      <c r="GI1869" s="9"/>
      <c r="GJ1869" s="9"/>
      <c r="GK1869" s="9"/>
    </row>
    <row r="1870" spans="7:193" x14ac:dyDescent="0.2">
      <c r="G1870" s="8"/>
      <c r="H1870" s="8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FF1870" s="19"/>
      <c r="FG1870" s="19"/>
      <c r="FH1870" s="19"/>
      <c r="FI1870" s="19"/>
      <c r="FJ1870" s="19"/>
      <c r="FK1870" s="19"/>
      <c r="FL1870" s="19"/>
      <c r="FM1870" s="19"/>
      <c r="FN1870" s="19"/>
      <c r="FO1870" s="19"/>
      <c r="FP1870" s="19"/>
      <c r="FQ1870" s="19"/>
      <c r="FR1870" s="19"/>
      <c r="FS1870" s="19"/>
      <c r="FT1870" s="19"/>
      <c r="FU1870" s="19"/>
      <c r="FV1870" s="19"/>
      <c r="FW1870" s="19"/>
      <c r="FX1870" s="19"/>
      <c r="FY1870" s="19"/>
      <c r="FZ1870" s="19"/>
      <c r="GA1870" s="19"/>
      <c r="GB1870" s="19"/>
      <c r="GC1870" s="19"/>
      <c r="GD1870" s="19"/>
      <c r="GE1870" s="19"/>
      <c r="GF1870" s="19"/>
      <c r="GG1870" s="19"/>
      <c r="GH1870" s="19"/>
      <c r="GI1870" s="19"/>
      <c r="GJ1870" s="19"/>
      <c r="GK1870" s="19"/>
    </row>
    <row r="1871" spans="7:193" x14ac:dyDescent="0.2">
      <c r="G1871" s="8"/>
      <c r="H1871" s="8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FF1871" s="20"/>
      <c r="FG1871" s="20"/>
      <c r="FH1871" s="20"/>
      <c r="FI1871" s="20"/>
      <c r="FJ1871" s="20"/>
      <c r="FK1871" s="20"/>
      <c r="FL1871" s="20"/>
      <c r="FM1871" s="20"/>
      <c r="FN1871" s="20"/>
      <c r="FO1871" s="20"/>
      <c r="FP1871" s="20"/>
      <c r="FQ1871" s="20"/>
      <c r="FR1871" s="20"/>
      <c r="FS1871" s="20"/>
      <c r="FT1871" s="20"/>
      <c r="FU1871" s="20"/>
      <c r="FV1871" s="20"/>
      <c r="FW1871" s="20"/>
      <c r="FX1871" s="20"/>
      <c r="FY1871" s="20"/>
      <c r="FZ1871" s="20"/>
      <c r="GA1871" s="20"/>
      <c r="GB1871" s="20"/>
      <c r="GC1871" s="20"/>
      <c r="GD1871" s="20"/>
      <c r="GE1871" s="20"/>
      <c r="GF1871" s="20"/>
      <c r="GG1871" s="20"/>
      <c r="GH1871" s="20"/>
      <c r="GI1871" s="20"/>
      <c r="GJ1871" s="20"/>
      <c r="GK1871" s="20"/>
    </row>
    <row r="1872" spans="7:193" x14ac:dyDescent="0.2">
      <c r="G1872" s="8"/>
      <c r="H1872" s="8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FF1872" s="9"/>
      <c r="FG1872" s="9"/>
      <c r="FH1872" s="9"/>
      <c r="FI1872" s="9"/>
      <c r="FJ1872" s="9"/>
      <c r="FK1872" s="9"/>
      <c r="FL1872" s="9"/>
      <c r="FM1872" s="9"/>
      <c r="FN1872" s="9"/>
      <c r="FO1872" s="9"/>
      <c r="FP1872" s="9"/>
      <c r="FQ1872" s="9"/>
      <c r="FR1872" s="9"/>
      <c r="FS1872" s="9"/>
      <c r="FT1872" s="9"/>
      <c r="FU1872" s="9"/>
      <c r="FV1872" s="9"/>
      <c r="FW1872" s="9"/>
      <c r="FX1872" s="9"/>
      <c r="FY1872" s="9"/>
      <c r="FZ1872" s="9"/>
      <c r="GA1872" s="9"/>
      <c r="GB1872" s="9"/>
      <c r="GC1872" s="9"/>
      <c r="GD1872" s="9"/>
      <c r="GE1872" s="9"/>
      <c r="GF1872" s="9"/>
      <c r="GG1872" s="9"/>
      <c r="GH1872" s="9"/>
      <c r="GI1872" s="9"/>
      <c r="GJ1872" s="9"/>
      <c r="GK1872" s="9"/>
    </row>
    <row r="1873" spans="7:193" x14ac:dyDescent="0.2">
      <c r="G1873" s="8"/>
      <c r="H1873" s="8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FF1873" s="9"/>
      <c r="FG1873" s="9"/>
      <c r="FH1873" s="9"/>
      <c r="FI1873" s="9"/>
      <c r="FJ1873" s="9"/>
      <c r="FK1873" s="9"/>
      <c r="FL1873" s="9"/>
      <c r="FM1873" s="9"/>
      <c r="FN1873" s="9"/>
      <c r="FO1873" s="9"/>
      <c r="FP1873" s="9"/>
      <c r="FQ1873" s="9"/>
      <c r="FR1873" s="9"/>
      <c r="FS1873" s="9"/>
      <c r="FT1873" s="9"/>
      <c r="FU1873" s="9"/>
      <c r="FV1873" s="9"/>
      <c r="FW1873" s="9"/>
      <c r="FX1873" s="9"/>
      <c r="FY1873" s="9"/>
      <c r="FZ1873" s="9"/>
      <c r="GA1873" s="9"/>
      <c r="GB1873" s="9"/>
      <c r="GC1873" s="9"/>
      <c r="GD1873" s="9"/>
      <c r="GE1873" s="9"/>
      <c r="GF1873" s="9"/>
      <c r="GG1873" s="9"/>
      <c r="GH1873" s="9"/>
      <c r="GI1873" s="9"/>
      <c r="GJ1873" s="9"/>
      <c r="GK1873" s="9"/>
    </row>
    <row r="1874" spans="7:193" x14ac:dyDescent="0.2">
      <c r="G1874" s="8"/>
      <c r="H1874" s="8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FF1874" s="19"/>
      <c r="FG1874" s="19"/>
      <c r="FH1874" s="19"/>
      <c r="FI1874" s="19"/>
      <c r="FJ1874" s="19"/>
      <c r="FK1874" s="19"/>
      <c r="FL1874" s="19"/>
      <c r="FM1874" s="19"/>
      <c r="FN1874" s="19"/>
      <c r="FO1874" s="19"/>
      <c r="FP1874" s="19"/>
      <c r="FQ1874" s="19"/>
      <c r="FR1874" s="19"/>
      <c r="FS1874" s="19"/>
      <c r="FT1874" s="19"/>
      <c r="FU1874" s="19"/>
      <c r="FV1874" s="19"/>
      <c r="FW1874" s="19"/>
      <c r="FX1874" s="19"/>
      <c r="FY1874" s="19"/>
      <c r="FZ1874" s="19"/>
      <c r="GA1874" s="19"/>
      <c r="GB1874" s="19"/>
      <c r="GC1874" s="19"/>
      <c r="GD1874" s="19"/>
      <c r="GE1874" s="19"/>
      <c r="GF1874" s="19"/>
      <c r="GG1874" s="19"/>
      <c r="GH1874" s="19"/>
      <c r="GI1874" s="19"/>
      <c r="GJ1874" s="19"/>
      <c r="GK1874" s="19"/>
    </row>
    <row r="1875" spans="7:193" x14ac:dyDescent="0.2">
      <c r="G1875" s="8"/>
      <c r="H1875" s="8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FF1875" s="20"/>
      <c r="FG1875" s="20"/>
      <c r="FH1875" s="20"/>
      <c r="FI1875" s="20"/>
      <c r="FJ1875" s="20"/>
      <c r="FK1875" s="20"/>
      <c r="FL1875" s="20"/>
      <c r="FM1875" s="20"/>
      <c r="FN1875" s="20"/>
      <c r="FO1875" s="20"/>
      <c r="FP1875" s="20"/>
      <c r="FQ1875" s="20"/>
      <c r="FR1875" s="20"/>
      <c r="FS1875" s="20"/>
      <c r="FT1875" s="20"/>
      <c r="FU1875" s="20"/>
      <c r="FV1875" s="20"/>
      <c r="FW1875" s="20"/>
      <c r="FX1875" s="20"/>
      <c r="FY1875" s="20"/>
      <c r="FZ1875" s="20"/>
      <c r="GA1875" s="20"/>
      <c r="GB1875" s="20"/>
      <c r="GC1875" s="20"/>
      <c r="GD1875" s="20"/>
      <c r="GE1875" s="20"/>
      <c r="GF1875" s="20"/>
      <c r="GG1875" s="20"/>
      <c r="GH1875" s="20"/>
      <c r="GI1875" s="20"/>
      <c r="GJ1875" s="20"/>
      <c r="GK1875" s="20"/>
    </row>
    <row r="1876" spans="7:193" x14ac:dyDescent="0.2">
      <c r="G1876" s="8"/>
      <c r="H1876" s="8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FF1876" s="9"/>
      <c r="FG1876" s="9"/>
      <c r="FH1876" s="9"/>
      <c r="FI1876" s="9"/>
      <c r="FJ1876" s="9"/>
      <c r="FK1876" s="9"/>
      <c r="FL1876" s="9"/>
      <c r="FM1876" s="9"/>
      <c r="FN1876" s="9"/>
      <c r="FO1876" s="9"/>
      <c r="FP1876" s="9"/>
      <c r="FQ1876" s="9"/>
      <c r="FR1876" s="9"/>
      <c r="FS1876" s="9"/>
      <c r="FT1876" s="9"/>
      <c r="FU1876" s="9"/>
      <c r="FV1876" s="9"/>
      <c r="FW1876" s="9"/>
      <c r="FX1876" s="9"/>
      <c r="FY1876" s="9"/>
      <c r="FZ1876" s="9"/>
      <c r="GA1876" s="9"/>
      <c r="GB1876" s="9"/>
      <c r="GC1876" s="9"/>
      <c r="GD1876" s="9"/>
      <c r="GE1876" s="9"/>
      <c r="GF1876" s="9"/>
      <c r="GG1876" s="9"/>
      <c r="GH1876" s="9"/>
      <c r="GI1876" s="9"/>
      <c r="GJ1876" s="9"/>
      <c r="GK1876" s="9"/>
    </row>
    <row r="1877" spans="7:193" x14ac:dyDescent="0.2">
      <c r="G1877" s="8"/>
      <c r="H1877" s="8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FF1877" s="9"/>
      <c r="FG1877" s="9"/>
      <c r="FH1877" s="9"/>
      <c r="FI1877" s="9"/>
      <c r="FJ1877" s="9"/>
      <c r="FK1877" s="9"/>
      <c r="FL1877" s="9"/>
      <c r="FM1877" s="9"/>
      <c r="FN1877" s="9"/>
      <c r="FO1877" s="9"/>
      <c r="FP1877" s="9"/>
      <c r="FQ1877" s="9"/>
      <c r="FR1877" s="9"/>
      <c r="FS1877" s="9"/>
      <c r="FT1877" s="9"/>
      <c r="FU1877" s="9"/>
      <c r="FV1877" s="9"/>
      <c r="FW1877" s="9"/>
      <c r="FX1877" s="9"/>
      <c r="FY1877" s="9"/>
      <c r="FZ1877" s="9"/>
      <c r="GA1877" s="9"/>
      <c r="GB1877" s="9"/>
      <c r="GC1877" s="9"/>
      <c r="GD1877" s="9"/>
      <c r="GE1877" s="9"/>
      <c r="GF1877" s="9"/>
      <c r="GG1877" s="9"/>
      <c r="GH1877" s="9"/>
      <c r="GI1877" s="9"/>
      <c r="GJ1877" s="9"/>
      <c r="GK1877" s="9"/>
    </row>
    <row r="1878" spans="7:193" x14ac:dyDescent="0.2">
      <c r="G1878" s="8"/>
      <c r="H1878" s="8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FF1878" s="19"/>
      <c r="FG1878" s="19"/>
      <c r="FH1878" s="19"/>
      <c r="FI1878" s="19"/>
      <c r="FJ1878" s="19"/>
      <c r="FK1878" s="19"/>
      <c r="FL1878" s="19"/>
      <c r="FM1878" s="19"/>
      <c r="FN1878" s="19"/>
      <c r="FO1878" s="19"/>
      <c r="FP1878" s="19"/>
      <c r="FQ1878" s="19"/>
      <c r="FR1878" s="19"/>
      <c r="FS1878" s="19"/>
      <c r="FT1878" s="19"/>
      <c r="FU1878" s="19"/>
      <c r="FV1878" s="19"/>
      <c r="FW1878" s="19"/>
      <c r="FX1878" s="19"/>
      <c r="FY1878" s="19"/>
      <c r="FZ1878" s="19"/>
      <c r="GA1878" s="19"/>
      <c r="GB1878" s="19"/>
      <c r="GC1878" s="19"/>
      <c r="GD1878" s="19"/>
      <c r="GE1878" s="19"/>
      <c r="GF1878" s="19"/>
      <c r="GG1878" s="19"/>
      <c r="GH1878" s="19"/>
      <c r="GI1878" s="19"/>
      <c r="GJ1878" s="19"/>
      <c r="GK1878" s="19"/>
    </row>
    <row r="1879" spans="7:193" x14ac:dyDescent="0.2">
      <c r="G1879" s="8"/>
      <c r="H1879" s="8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FF1879" s="20"/>
      <c r="FG1879" s="20"/>
      <c r="FH1879" s="20"/>
      <c r="FI1879" s="20"/>
      <c r="FJ1879" s="20"/>
      <c r="FK1879" s="20"/>
      <c r="FL1879" s="20"/>
      <c r="FM1879" s="20"/>
      <c r="FN1879" s="20"/>
      <c r="FO1879" s="20"/>
      <c r="FP1879" s="20"/>
      <c r="FQ1879" s="20"/>
      <c r="FR1879" s="20"/>
      <c r="FS1879" s="20"/>
      <c r="FT1879" s="20"/>
      <c r="FU1879" s="20"/>
      <c r="FV1879" s="20"/>
      <c r="FW1879" s="20"/>
      <c r="FX1879" s="20"/>
      <c r="FY1879" s="20"/>
      <c r="FZ1879" s="20"/>
      <c r="GA1879" s="20"/>
      <c r="GB1879" s="20"/>
      <c r="GC1879" s="20"/>
      <c r="GD1879" s="20"/>
      <c r="GE1879" s="20"/>
      <c r="GF1879" s="20"/>
      <c r="GG1879" s="20"/>
      <c r="GH1879" s="20"/>
      <c r="GI1879" s="20"/>
      <c r="GJ1879" s="20"/>
      <c r="GK1879" s="20"/>
    </row>
    <row r="1880" spans="7:193" x14ac:dyDescent="0.2">
      <c r="G1880" s="8"/>
      <c r="H1880" s="8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FF1880" s="9"/>
      <c r="FG1880" s="9"/>
      <c r="FH1880" s="9"/>
      <c r="FI1880" s="9"/>
      <c r="FJ1880" s="9"/>
      <c r="FK1880" s="9"/>
      <c r="FL1880" s="9"/>
      <c r="FM1880" s="9"/>
      <c r="FN1880" s="9"/>
      <c r="FO1880" s="9"/>
      <c r="FP1880" s="9"/>
      <c r="FQ1880" s="9"/>
      <c r="FR1880" s="9"/>
      <c r="FS1880" s="9"/>
      <c r="FT1880" s="9"/>
      <c r="FU1880" s="9"/>
      <c r="FV1880" s="9"/>
      <c r="FW1880" s="9"/>
      <c r="FX1880" s="9"/>
      <c r="FY1880" s="9"/>
      <c r="FZ1880" s="9"/>
      <c r="GA1880" s="9"/>
      <c r="GB1880" s="9"/>
      <c r="GC1880" s="9"/>
      <c r="GD1880" s="9"/>
      <c r="GE1880" s="9"/>
      <c r="GF1880" s="9"/>
      <c r="GG1880" s="9"/>
      <c r="GH1880" s="9"/>
      <c r="GI1880" s="9"/>
      <c r="GJ1880" s="9"/>
      <c r="GK1880" s="9"/>
    </row>
    <row r="1881" spans="7:193" x14ac:dyDescent="0.2">
      <c r="G1881" s="8"/>
      <c r="H1881" s="8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FF1881" s="9"/>
      <c r="FG1881" s="9"/>
      <c r="FH1881" s="9"/>
      <c r="FI1881" s="9"/>
      <c r="FJ1881" s="9"/>
      <c r="FK1881" s="9"/>
      <c r="FL1881" s="9"/>
      <c r="FM1881" s="9"/>
      <c r="FN1881" s="9"/>
      <c r="FO1881" s="9"/>
      <c r="FP1881" s="9"/>
      <c r="FQ1881" s="9"/>
      <c r="FR1881" s="9"/>
      <c r="FS1881" s="9"/>
      <c r="FT1881" s="9"/>
      <c r="FU1881" s="9"/>
      <c r="FV1881" s="9"/>
      <c r="FW1881" s="9"/>
      <c r="FX1881" s="9"/>
      <c r="FY1881" s="9"/>
      <c r="FZ1881" s="9"/>
      <c r="GA1881" s="9"/>
      <c r="GB1881" s="9"/>
      <c r="GC1881" s="9"/>
      <c r="GD1881" s="9"/>
      <c r="GE1881" s="9"/>
      <c r="GF1881" s="9"/>
      <c r="GG1881" s="9"/>
      <c r="GH1881" s="9"/>
      <c r="GI1881" s="9"/>
      <c r="GJ1881" s="9"/>
      <c r="GK1881" s="9"/>
    </row>
    <row r="1882" spans="7:193" x14ac:dyDescent="0.2">
      <c r="G1882" s="8"/>
      <c r="H1882" s="8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FF1882" s="19"/>
      <c r="FG1882" s="19"/>
      <c r="FH1882" s="19"/>
      <c r="FI1882" s="19"/>
      <c r="FJ1882" s="19"/>
      <c r="FK1882" s="19"/>
      <c r="FL1882" s="19"/>
      <c r="FM1882" s="19"/>
      <c r="FN1882" s="19"/>
      <c r="FO1882" s="19"/>
      <c r="FP1882" s="19"/>
      <c r="FQ1882" s="19"/>
      <c r="FR1882" s="19"/>
      <c r="FS1882" s="19"/>
      <c r="FT1882" s="19"/>
      <c r="FU1882" s="19"/>
      <c r="FV1882" s="19"/>
      <c r="FW1882" s="19"/>
      <c r="FX1882" s="19"/>
      <c r="FY1882" s="19"/>
      <c r="FZ1882" s="19"/>
      <c r="GA1882" s="19"/>
      <c r="GB1882" s="19"/>
      <c r="GC1882" s="19"/>
      <c r="GD1882" s="19"/>
      <c r="GE1882" s="19"/>
      <c r="GF1882" s="19"/>
      <c r="GG1882" s="19"/>
      <c r="GH1882" s="19"/>
      <c r="GI1882" s="19"/>
      <c r="GJ1882" s="19"/>
      <c r="GK1882" s="19"/>
    </row>
    <row r="1883" spans="7:193" x14ac:dyDescent="0.2">
      <c r="G1883" s="8"/>
      <c r="H1883" s="8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FF1883" s="20"/>
      <c r="FG1883" s="20"/>
      <c r="FH1883" s="20"/>
      <c r="FI1883" s="20"/>
      <c r="FJ1883" s="20"/>
      <c r="FK1883" s="20"/>
      <c r="FL1883" s="20"/>
      <c r="FM1883" s="20"/>
      <c r="FN1883" s="20"/>
      <c r="FO1883" s="20"/>
      <c r="FP1883" s="20"/>
      <c r="FQ1883" s="20"/>
      <c r="FR1883" s="20"/>
      <c r="FS1883" s="20"/>
      <c r="FT1883" s="20"/>
      <c r="FU1883" s="20"/>
      <c r="FV1883" s="20"/>
      <c r="FW1883" s="20"/>
      <c r="FX1883" s="20"/>
      <c r="FY1883" s="20"/>
      <c r="FZ1883" s="20"/>
      <c r="GA1883" s="20"/>
      <c r="GB1883" s="20"/>
      <c r="GC1883" s="20"/>
      <c r="GD1883" s="20"/>
      <c r="GE1883" s="20"/>
      <c r="GF1883" s="20"/>
      <c r="GG1883" s="20"/>
      <c r="GH1883" s="20"/>
      <c r="GI1883" s="20"/>
      <c r="GJ1883" s="20"/>
      <c r="GK1883" s="20"/>
    </row>
    <row r="1884" spans="7:193" x14ac:dyDescent="0.2">
      <c r="G1884" s="8"/>
      <c r="H1884" s="8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FF1884" s="9"/>
      <c r="FG1884" s="9"/>
      <c r="FH1884" s="9"/>
      <c r="FI1884" s="9"/>
      <c r="FJ1884" s="9"/>
      <c r="FK1884" s="9"/>
      <c r="FL1884" s="9"/>
      <c r="FM1884" s="9"/>
      <c r="FN1884" s="9"/>
      <c r="FO1884" s="9"/>
      <c r="FP1884" s="9"/>
      <c r="FQ1884" s="9"/>
      <c r="FR1884" s="9"/>
      <c r="FS1884" s="9"/>
      <c r="FT1884" s="9"/>
      <c r="FU1884" s="9"/>
      <c r="FV1884" s="9"/>
      <c r="FW1884" s="9"/>
      <c r="FX1884" s="9"/>
      <c r="FY1884" s="9"/>
      <c r="FZ1884" s="9"/>
      <c r="GA1884" s="9"/>
      <c r="GB1884" s="9"/>
      <c r="GC1884" s="9"/>
      <c r="GD1884" s="9"/>
      <c r="GE1884" s="9"/>
      <c r="GF1884" s="9"/>
      <c r="GG1884" s="9"/>
      <c r="GH1884" s="9"/>
      <c r="GI1884" s="9"/>
      <c r="GJ1884" s="9"/>
      <c r="GK1884" s="9"/>
    </row>
    <row r="1885" spans="7:193" x14ac:dyDescent="0.2">
      <c r="G1885" s="8"/>
      <c r="H1885" s="8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FF1885" s="9"/>
      <c r="FG1885" s="9"/>
      <c r="FH1885" s="9"/>
      <c r="FI1885" s="9"/>
      <c r="FJ1885" s="9"/>
      <c r="FK1885" s="9"/>
      <c r="FL1885" s="9"/>
      <c r="FM1885" s="9"/>
      <c r="FN1885" s="9"/>
      <c r="FO1885" s="9"/>
      <c r="FP1885" s="9"/>
      <c r="FQ1885" s="9"/>
      <c r="FR1885" s="9"/>
      <c r="FS1885" s="9"/>
      <c r="FT1885" s="9"/>
      <c r="FU1885" s="9"/>
      <c r="FV1885" s="9"/>
      <c r="FW1885" s="9"/>
      <c r="FX1885" s="9"/>
      <c r="FY1885" s="9"/>
      <c r="FZ1885" s="9"/>
      <c r="GA1885" s="9"/>
      <c r="GB1885" s="9"/>
      <c r="GC1885" s="9"/>
      <c r="GD1885" s="9"/>
      <c r="GE1885" s="9"/>
      <c r="GF1885" s="9"/>
      <c r="GG1885" s="9"/>
      <c r="GH1885" s="9"/>
      <c r="GI1885" s="9"/>
      <c r="GJ1885" s="9"/>
      <c r="GK1885" s="9"/>
    </row>
    <row r="1886" spans="7:193" x14ac:dyDescent="0.2">
      <c r="G1886" s="8"/>
      <c r="H1886" s="8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FF1886" s="19"/>
      <c r="FG1886" s="19"/>
      <c r="FH1886" s="19"/>
      <c r="FI1886" s="19"/>
      <c r="FJ1886" s="19"/>
      <c r="FK1886" s="19"/>
      <c r="FL1886" s="19"/>
      <c r="FM1886" s="19"/>
      <c r="FN1886" s="19"/>
      <c r="FO1886" s="19"/>
      <c r="FP1886" s="19"/>
      <c r="FQ1886" s="19"/>
      <c r="FR1886" s="19"/>
      <c r="FS1886" s="19"/>
      <c r="FT1886" s="19"/>
      <c r="FU1886" s="19"/>
      <c r="FV1886" s="19"/>
      <c r="FW1886" s="19"/>
      <c r="FX1886" s="19"/>
      <c r="FY1886" s="19"/>
      <c r="FZ1886" s="19"/>
      <c r="GA1886" s="19"/>
      <c r="GB1886" s="19"/>
      <c r="GC1886" s="19"/>
      <c r="GD1886" s="19"/>
      <c r="GE1886" s="19"/>
      <c r="GF1886" s="19"/>
      <c r="GG1886" s="19"/>
      <c r="GH1886" s="19"/>
      <c r="GI1886" s="19"/>
      <c r="GJ1886" s="19"/>
      <c r="GK1886" s="19"/>
    </row>
    <row r="1887" spans="7:193" x14ac:dyDescent="0.2">
      <c r="G1887" s="8"/>
      <c r="H1887" s="8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FF1887" s="20"/>
      <c r="FG1887" s="20"/>
      <c r="FH1887" s="20"/>
      <c r="FI1887" s="20"/>
      <c r="FJ1887" s="20"/>
      <c r="FK1887" s="20"/>
      <c r="FL1887" s="20"/>
      <c r="FM1887" s="20"/>
      <c r="FN1887" s="20"/>
      <c r="FO1887" s="20"/>
      <c r="FP1887" s="20"/>
      <c r="FQ1887" s="20"/>
      <c r="FR1887" s="20"/>
      <c r="FS1887" s="20"/>
      <c r="FT1887" s="20"/>
      <c r="FU1887" s="20"/>
      <c r="FV1887" s="20"/>
      <c r="FW1887" s="20"/>
      <c r="FX1887" s="20"/>
      <c r="FY1887" s="20"/>
      <c r="FZ1887" s="20"/>
      <c r="GA1887" s="20"/>
      <c r="GB1887" s="20"/>
      <c r="GC1887" s="20"/>
      <c r="GD1887" s="20"/>
      <c r="GE1887" s="20"/>
      <c r="GF1887" s="20"/>
      <c r="GG1887" s="20"/>
      <c r="GH1887" s="20"/>
      <c r="GI1887" s="20"/>
      <c r="GJ1887" s="20"/>
      <c r="GK1887" s="20"/>
    </row>
    <row r="1888" spans="7:193" x14ac:dyDescent="0.2">
      <c r="G1888" s="8"/>
      <c r="H1888" s="8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FF1888" s="9"/>
      <c r="FG1888" s="9"/>
      <c r="FH1888" s="9"/>
      <c r="FI1888" s="9"/>
      <c r="FJ1888" s="9"/>
      <c r="FK1888" s="9"/>
      <c r="FL1888" s="9"/>
      <c r="FM1888" s="9"/>
      <c r="FN1888" s="9"/>
      <c r="FO1888" s="9"/>
      <c r="FP1888" s="9"/>
      <c r="FQ1888" s="9"/>
      <c r="FR1888" s="9"/>
      <c r="FS1888" s="9"/>
      <c r="FT1888" s="9"/>
      <c r="FU1888" s="9"/>
      <c r="FV1888" s="9"/>
      <c r="FW1888" s="9"/>
      <c r="FX1888" s="9"/>
      <c r="FY1888" s="9"/>
      <c r="FZ1888" s="9"/>
      <c r="GA1888" s="9"/>
      <c r="GB1888" s="9"/>
      <c r="GC1888" s="9"/>
      <c r="GD1888" s="9"/>
      <c r="GE1888" s="9"/>
      <c r="GF1888" s="9"/>
      <c r="GG1888" s="9"/>
      <c r="GH1888" s="9"/>
      <c r="GI1888" s="9"/>
      <c r="GJ1888" s="9"/>
      <c r="GK1888" s="9"/>
    </row>
    <row r="1889" spans="7:193" x14ac:dyDescent="0.2">
      <c r="G1889" s="8"/>
      <c r="H1889" s="8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FF1889" s="9"/>
      <c r="FG1889" s="9"/>
      <c r="FH1889" s="9"/>
      <c r="FI1889" s="9"/>
      <c r="FJ1889" s="9"/>
      <c r="FK1889" s="9"/>
      <c r="FL1889" s="9"/>
      <c r="FM1889" s="9"/>
      <c r="FN1889" s="9"/>
      <c r="FO1889" s="9"/>
      <c r="FP1889" s="9"/>
      <c r="FQ1889" s="9"/>
      <c r="FR1889" s="9"/>
      <c r="FS1889" s="9"/>
      <c r="FT1889" s="9"/>
      <c r="FU1889" s="9"/>
      <c r="FV1889" s="9"/>
      <c r="FW1889" s="9"/>
      <c r="FX1889" s="9"/>
      <c r="FY1889" s="9"/>
      <c r="FZ1889" s="9"/>
      <c r="GA1889" s="9"/>
      <c r="GB1889" s="9"/>
      <c r="GC1889" s="9"/>
      <c r="GD1889" s="9"/>
      <c r="GE1889" s="9"/>
      <c r="GF1889" s="9"/>
      <c r="GG1889" s="9"/>
      <c r="GH1889" s="9"/>
      <c r="GI1889" s="9"/>
      <c r="GJ1889" s="9"/>
      <c r="GK1889" s="9"/>
    </row>
    <row r="1890" spans="7:193" x14ac:dyDescent="0.2">
      <c r="G1890" s="8"/>
      <c r="H1890" s="8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FF1890" s="19"/>
      <c r="FG1890" s="19"/>
      <c r="FH1890" s="19"/>
      <c r="FI1890" s="19"/>
      <c r="FJ1890" s="19"/>
      <c r="FK1890" s="19"/>
      <c r="FL1890" s="19"/>
      <c r="FM1890" s="19"/>
      <c r="FN1890" s="19"/>
      <c r="FO1890" s="19"/>
      <c r="FP1890" s="19"/>
      <c r="FQ1890" s="19"/>
      <c r="FR1890" s="19"/>
      <c r="FS1890" s="19"/>
      <c r="FT1890" s="19"/>
      <c r="FU1890" s="19"/>
      <c r="FV1890" s="19"/>
      <c r="FW1890" s="19"/>
      <c r="FX1890" s="19"/>
      <c r="FY1890" s="19"/>
      <c r="FZ1890" s="19"/>
      <c r="GA1890" s="19"/>
      <c r="GB1890" s="19"/>
      <c r="GC1890" s="19"/>
      <c r="GD1890" s="19"/>
      <c r="GE1890" s="19"/>
      <c r="GF1890" s="19"/>
      <c r="GG1890" s="19"/>
      <c r="GH1890" s="19"/>
      <c r="GI1890" s="19"/>
      <c r="GJ1890" s="19"/>
      <c r="GK1890" s="19"/>
    </row>
    <row r="1891" spans="7:193" x14ac:dyDescent="0.2">
      <c r="G1891" s="8"/>
      <c r="H1891" s="8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FF1891" s="20"/>
      <c r="FG1891" s="20"/>
      <c r="FH1891" s="20"/>
      <c r="FI1891" s="20"/>
      <c r="FJ1891" s="20"/>
      <c r="FK1891" s="20"/>
      <c r="FL1891" s="20"/>
      <c r="FM1891" s="20"/>
      <c r="FN1891" s="20"/>
      <c r="FO1891" s="20"/>
      <c r="FP1891" s="20"/>
      <c r="FQ1891" s="20"/>
      <c r="FR1891" s="20"/>
      <c r="FS1891" s="20"/>
      <c r="FT1891" s="20"/>
      <c r="FU1891" s="20"/>
      <c r="FV1891" s="20"/>
      <c r="FW1891" s="20"/>
      <c r="FX1891" s="20"/>
      <c r="FY1891" s="20"/>
      <c r="FZ1891" s="20"/>
      <c r="GA1891" s="20"/>
      <c r="GB1891" s="20"/>
      <c r="GC1891" s="20"/>
      <c r="GD1891" s="20"/>
      <c r="GE1891" s="20"/>
      <c r="GF1891" s="20"/>
      <c r="GG1891" s="20"/>
      <c r="GH1891" s="20"/>
      <c r="GI1891" s="20"/>
      <c r="GJ1891" s="20"/>
      <c r="GK1891" s="20"/>
    </row>
    <row r="1892" spans="7:193" x14ac:dyDescent="0.2">
      <c r="G1892" s="8"/>
      <c r="H1892" s="8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FF1892" s="9"/>
      <c r="FG1892" s="9"/>
      <c r="FH1892" s="9"/>
      <c r="FI1892" s="9"/>
      <c r="FJ1892" s="9"/>
      <c r="FK1892" s="9"/>
      <c r="FL1892" s="9"/>
      <c r="FM1892" s="9"/>
      <c r="FN1892" s="9"/>
      <c r="FO1892" s="9"/>
      <c r="FP1892" s="9"/>
      <c r="FQ1892" s="9"/>
      <c r="FR1892" s="9"/>
      <c r="FS1892" s="9"/>
      <c r="FT1892" s="9"/>
      <c r="FU1892" s="9"/>
      <c r="FV1892" s="9"/>
      <c r="FW1892" s="9"/>
      <c r="FX1892" s="9"/>
      <c r="FY1892" s="9"/>
      <c r="FZ1892" s="9"/>
      <c r="GA1892" s="9"/>
      <c r="GB1892" s="9"/>
      <c r="GC1892" s="9"/>
      <c r="GD1892" s="9"/>
      <c r="GE1892" s="9"/>
      <c r="GF1892" s="9"/>
      <c r="GG1892" s="9"/>
      <c r="GH1892" s="9"/>
      <c r="GI1892" s="9"/>
      <c r="GJ1892" s="9"/>
      <c r="GK1892" s="9"/>
    </row>
    <row r="1893" spans="7:193" x14ac:dyDescent="0.2">
      <c r="G1893" s="8"/>
      <c r="H1893" s="8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FF1893" s="9"/>
      <c r="FG1893" s="9"/>
      <c r="FH1893" s="9"/>
      <c r="FI1893" s="9"/>
      <c r="FJ1893" s="9"/>
      <c r="FK1893" s="9"/>
      <c r="FL1893" s="9"/>
      <c r="FM1893" s="9"/>
      <c r="FN1893" s="9"/>
      <c r="FO1893" s="9"/>
      <c r="FP1893" s="9"/>
      <c r="FQ1893" s="9"/>
      <c r="FR1893" s="9"/>
      <c r="FS1893" s="9"/>
      <c r="FT1893" s="9"/>
      <c r="FU1893" s="9"/>
      <c r="FV1893" s="9"/>
      <c r="FW1893" s="9"/>
      <c r="FX1893" s="9"/>
      <c r="FY1893" s="9"/>
      <c r="FZ1893" s="9"/>
      <c r="GA1893" s="9"/>
      <c r="GB1893" s="9"/>
      <c r="GC1893" s="9"/>
      <c r="GD1893" s="9"/>
      <c r="GE1893" s="9"/>
      <c r="GF1893" s="9"/>
      <c r="GG1893" s="9"/>
      <c r="GH1893" s="9"/>
      <c r="GI1893" s="9"/>
      <c r="GJ1893" s="9"/>
      <c r="GK1893" s="9"/>
    </row>
    <row r="1894" spans="7:193" x14ac:dyDescent="0.2">
      <c r="G1894" s="8"/>
      <c r="H1894" s="8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FF1894" s="19"/>
      <c r="FG1894" s="19"/>
      <c r="FH1894" s="19"/>
      <c r="FI1894" s="19"/>
      <c r="FJ1894" s="19"/>
      <c r="FK1894" s="19"/>
      <c r="FL1894" s="19"/>
      <c r="FM1894" s="19"/>
      <c r="FN1894" s="19"/>
      <c r="FO1894" s="19"/>
      <c r="FP1894" s="19"/>
      <c r="FQ1894" s="19"/>
      <c r="FR1894" s="19"/>
      <c r="FS1894" s="19"/>
      <c r="FT1894" s="19"/>
      <c r="FU1894" s="19"/>
      <c r="FV1894" s="19"/>
      <c r="FW1894" s="19"/>
      <c r="FX1894" s="19"/>
      <c r="FY1894" s="19"/>
      <c r="FZ1894" s="19"/>
      <c r="GA1894" s="19"/>
      <c r="GB1894" s="19"/>
      <c r="GC1894" s="19"/>
      <c r="GD1894" s="19"/>
      <c r="GE1894" s="19"/>
      <c r="GF1894" s="19"/>
      <c r="GG1894" s="19"/>
      <c r="GH1894" s="19"/>
      <c r="GI1894" s="19"/>
      <c r="GJ1894" s="19"/>
      <c r="GK1894" s="19"/>
    </row>
    <row r="1895" spans="7:193" x14ac:dyDescent="0.2">
      <c r="G1895" s="8"/>
      <c r="H1895" s="8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FF1895" s="20"/>
      <c r="FG1895" s="20"/>
      <c r="FH1895" s="20"/>
      <c r="FI1895" s="20"/>
      <c r="FJ1895" s="20"/>
      <c r="FK1895" s="20"/>
      <c r="FL1895" s="20"/>
      <c r="FM1895" s="20"/>
      <c r="FN1895" s="20"/>
      <c r="FO1895" s="20"/>
      <c r="FP1895" s="20"/>
      <c r="FQ1895" s="20"/>
      <c r="FR1895" s="20"/>
      <c r="FS1895" s="20"/>
      <c r="FT1895" s="20"/>
      <c r="FU1895" s="20"/>
      <c r="FV1895" s="20"/>
      <c r="FW1895" s="20"/>
      <c r="FX1895" s="20"/>
      <c r="FY1895" s="20"/>
      <c r="FZ1895" s="20"/>
      <c r="GA1895" s="20"/>
      <c r="GB1895" s="20"/>
      <c r="GC1895" s="20"/>
      <c r="GD1895" s="20"/>
      <c r="GE1895" s="20"/>
      <c r="GF1895" s="20"/>
      <c r="GG1895" s="20"/>
      <c r="GH1895" s="20"/>
      <c r="GI1895" s="20"/>
      <c r="GJ1895" s="20"/>
      <c r="GK1895" s="20"/>
    </row>
    <row r="1896" spans="7:193" x14ac:dyDescent="0.2">
      <c r="G1896" s="8"/>
      <c r="H1896" s="8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FF1896" s="9"/>
      <c r="FG1896" s="9"/>
      <c r="FH1896" s="9"/>
      <c r="FI1896" s="9"/>
      <c r="FJ1896" s="9"/>
      <c r="FK1896" s="9"/>
      <c r="FL1896" s="9"/>
      <c r="FM1896" s="9"/>
      <c r="FN1896" s="9"/>
      <c r="FO1896" s="9"/>
      <c r="FP1896" s="9"/>
      <c r="FQ1896" s="9"/>
      <c r="FR1896" s="9"/>
      <c r="FS1896" s="9"/>
      <c r="FT1896" s="9"/>
      <c r="FU1896" s="9"/>
      <c r="FV1896" s="9"/>
      <c r="FW1896" s="9"/>
      <c r="FX1896" s="9"/>
      <c r="FY1896" s="9"/>
      <c r="FZ1896" s="9"/>
      <c r="GA1896" s="9"/>
      <c r="GB1896" s="9"/>
      <c r="GC1896" s="9"/>
      <c r="GD1896" s="9"/>
      <c r="GE1896" s="9"/>
      <c r="GF1896" s="9"/>
      <c r="GG1896" s="9"/>
      <c r="GH1896" s="9"/>
      <c r="GI1896" s="9"/>
      <c r="GJ1896" s="9"/>
      <c r="GK1896" s="9"/>
    </row>
    <row r="1897" spans="7:193" x14ac:dyDescent="0.2">
      <c r="G1897" s="8"/>
      <c r="H1897" s="8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FF1897" s="9"/>
      <c r="FG1897" s="9"/>
      <c r="FH1897" s="9"/>
      <c r="FI1897" s="9"/>
      <c r="FJ1897" s="9"/>
      <c r="FK1897" s="9"/>
      <c r="FL1897" s="9"/>
      <c r="FM1897" s="9"/>
      <c r="FN1897" s="9"/>
      <c r="FO1897" s="9"/>
      <c r="FP1897" s="9"/>
      <c r="FQ1897" s="9"/>
      <c r="FR1897" s="9"/>
      <c r="FS1897" s="9"/>
      <c r="FT1897" s="9"/>
      <c r="FU1897" s="9"/>
      <c r="FV1897" s="9"/>
      <c r="FW1897" s="9"/>
      <c r="FX1897" s="9"/>
      <c r="FY1897" s="9"/>
      <c r="FZ1897" s="9"/>
      <c r="GA1897" s="9"/>
      <c r="GB1897" s="9"/>
      <c r="GC1897" s="9"/>
      <c r="GD1897" s="9"/>
      <c r="GE1897" s="9"/>
      <c r="GF1897" s="9"/>
      <c r="GG1897" s="9"/>
      <c r="GH1897" s="9"/>
      <c r="GI1897" s="9"/>
      <c r="GJ1897" s="9"/>
      <c r="GK1897" s="9"/>
    </row>
    <row r="1898" spans="7:193" x14ac:dyDescent="0.2">
      <c r="G1898" s="8"/>
      <c r="H1898" s="8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FF1898" s="19"/>
      <c r="FG1898" s="19"/>
      <c r="FH1898" s="19"/>
      <c r="FI1898" s="19"/>
      <c r="FJ1898" s="19"/>
      <c r="FK1898" s="19"/>
      <c r="FL1898" s="19"/>
      <c r="FM1898" s="19"/>
      <c r="FN1898" s="19"/>
      <c r="FO1898" s="19"/>
      <c r="FP1898" s="19"/>
      <c r="FQ1898" s="19"/>
      <c r="FR1898" s="19"/>
      <c r="FS1898" s="19"/>
      <c r="FT1898" s="19"/>
      <c r="FU1898" s="19"/>
      <c r="FV1898" s="19"/>
      <c r="FW1898" s="19"/>
      <c r="FX1898" s="19"/>
      <c r="FY1898" s="19"/>
      <c r="FZ1898" s="19"/>
      <c r="GA1898" s="19"/>
      <c r="GB1898" s="19"/>
      <c r="GC1898" s="19"/>
      <c r="GD1898" s="19"/>
      <c r="GE1898" s="19"/>
      <c r="GF1898" s="19"/>
      <c r="GG1898" s="19"/>
      <c r="GH1898" s="19"/>
      <c r="GI1898" s="19"/>
      <c r="GJ1898" s="19"/>
      <c r="GK1898" s="19"/>
    </row>
    <row r="1899" spans="7:193" x14ac:dyDescent="0.2">
      <c r="G1899" s="8"/>
      <c r="H1899" s="8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FF1899" s="20"/>
      <c r="FG1899" s="20"/>
      <c r="FH1899" s="20"/>
      <c r="FI1899" s="20"/>
      <c r="FJ1899" s="20"/>
      <c r="FK1899" s="20"/>
      <c r="FL1899" s="20"/>
      <c r="FM1899" s="20"/>
      <c r="FN1899" s="20"/>
      <c r="FO1899" s="20"/>
      <c r="FP1899" s="20"/>
      <c r="FQ1899" s="20"/>
      <c r="FR1899" s="20"/>
      <c r="FS1899" s="20"/>
      <c r="FT1899" s="20"/>
      <c r="FU1899" s="20"/>
      <c r="FV1899" s="20"/>
      <c r="FW1899" s="20"/>
      <c r="FX1899" s="20"/>
      <c r="FY1899" s="20"/>
      <c r="FZ1899" s="20"/>
      <c r="GA1899" s="20"/>
      <c r="GB1899" s="20"/>
      <c r="GC1899" s="20"/>
      <c r="GD1899" s="20"/>
      <c r="GE1899" s="20"/>
      <c r="GF1899" s="20"/>
      <c r="GG1899" s="20"/>
      <c r="GH1899" s="20"/>
      <c r="GI1899" s="20"/>
      <c r="GJ1899" s="20"/>
      <c r="GK1899" s="20"/>
    </row>
    <row r="1900" spans="7:193" x14ac:dyDescent="0.2">
      <c r="G1900" s="8"/>
      <c r="H1900" s="8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FF1900" s="9"/>
      <c r="FG1900" s="9"/>
      <c r="FH1900" s="9"/>
      <c r="FI1900" s="9"/>
      <c r="FJ1900" s="9"/>
      <c r="FK1900" s="9"/>
      <c r="FL1900" s="9"/>
      <c r="FM1900" s="9"/>
      <c r="FN1900" s="9"/>
      <c r="FO1900" s="9"/>
      <c r="FP1900" s="9"/>
      <c r="FQ1900" s="9"/>
      <c r="FR1900" s="9"/>
      <c r="FS1900" s="9"/>
      <c r="FT1900" s="9"/>
      <c r="FU1900" s="9"/>
      <c r="FV1900" s="9"/>
      <c r="FW1900" s="9"/>
      <c r="FX1900" s="9"/>
      <c r="FY1900" s="9"/>
      <c r="FZ1900" s="9"/>
      <c r="GA1900" s="9"/>
      <c r="GB1900" s="9"/>
      <c r="GC1900" s="9"/>
      <c r="GD1900" s="9"/>
      <c r="GE1900" s="9"/>
      <c r="GF1900" s="9"/>
      <c r="GG1900" s="9"/>
      <c r="GH1900" s="9"/>
      <c r="GI1900" s="9"/>
      <c r="GJ1900" s="9"/>
      <c r="GK1900" s="9"/>
    </row>
    <row r="1901" spans="7:193" x14ac:dyDescent="0.2">
      <c r="G1901" s="8"/>
      <c r="H1901" s="8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FF1901" s="9"/>
      <c r="FG1901" s="9"/>
      <c r="FH1901" s="9"/>
      <c r="FI1901" s="9"/>
      <c r="FJ1901" s="9"/>
      <c r="FK1901" s="9"/>
      <c r="FL1901" s="9"/>
      <c r="FM1901" s="9"/>
      <c r="FN1901" s="9"/>
      <c r="FO1901" s="9"/>
      <c r="FP1901" s="9"/>
      <c r="FQ1901" s="9"/>
      <c r="FR1901" s="9"/>
      <c r="FS1901" s="9"/>
      <c r="FT1901" s="9"/>
      <c r="FU1901" s="9"/>
      <c r="FV1901" s="9"/>
      <c r="FW1901" s="9"/>
      <c r="FX1901" s="9"/>
      <c r="FY1901" s="9"/>
      <c r="FZ1901" s="9"/>
      <c r="GA1901" s="9"/>
      <c r="GB1901" s="9"/>
      <c r="GC1901" s="9"/>
      <c r="GD1901" s="9"/>
      <c r="GE1901" s="9"/>
      <c r="GF1901" s="9"/>
      <c r="GG1901" s="9"/>
      <c r="GH1901" s="9"/>
      <c r="GI1901" s="9"/>
      <c r="GJ1901" s="9"/>
      <c r="GK1901" s="9"/>
    </row>
    <row r="1902" spans="7:193" x14ac:dyDescent="0.2">
      <c r="G1902" s="8"/>
      <c r="H1902" s="8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FF1902" s="19"/>
      <c r="FG1902" s="19"/>
      <c r="FH1902" s="19"/>
      <c r="FI1902" s="19"/>
      <c r="FJ1902" s="19"/>
      <c r="FK1902" s="19"/>
      <c r="FL1902" s="19"/>
      <c r="FM1902" s="19"/>
      <c r="FN1902" s="19"/>
      <c r="FO1902" s="19"/>
      <c r="FP1902" s="19"/>
      <c r="FQ1902" s="19"/>
      <c r="FR1902" s="19"/>
      <c r="FS1902" s="19"/>
      <c r="FT1902" s="19"/>
      <c r="FU1902" s="19"/>
      <c r="FV1902" s="19"/>
      <c r="FW1902" s="19"/>
      <c r="FX1902" s="19"/>
      <c r="FY1902" s="19"/>
      <c r="FZ1902" s="19"/>
      <c r="GA1902" s="19"/>
      <c r="GB1902" s="19"/>
      <c r="GC1902" s="19"/>
      <c r="GD1902" s="19"/>
      <c r="GE1902" s="19"/>
      <c r="GF1902" s="19"/>
      <c r="GG1902" s="19"/>
      <c r="GH1902" s="19"/>
      <c r="GI1902" s="19"/>
      <c r="GJ1902" s="19"/>
      <c r="GK1902" s="19"/>
    </row>
    <row r="1903" spans="7:193" x14ac:dyDescent="0.2">
      <c r="G1903" s="8"/>
      <c r="H1903" s="8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FF1903" s="20"/>
      <c r="FG1903" s="20"/>
      <c r="FH1903" s="20"/>
      <c r="FI1903" s="20"/>
      <c r="FJ1903" s="20"/>
      <c r="FK1903" s="20"/>
      <c r="FL1903" s="20"/>
      <c r="FM1903" s="20"/>
      <c r="FN1903" s="20"/>
      <c r="FO1903" s="20"/>
      <c r="FP1903" s="20"/>
      <c r="FQ1903" s="20"/>
      <c r="FR1903" s="20"/>
      <c r="FS1903" s="20"/>
      <c r="FT1903" s="20"/>
      <c r="FU1903" s="20"/>
      <c r="FV1903" s="20"/>
      <c r="FW1903" s="20"/>
      <c r="FX1903" s="20"/>
      <c r="FY1903" s="20"/>
      <c r="FZ1903" s="20"/>
      <c r="GA1903" s="20"/>
      <c r="GB1903" s="20"/>
      <c r="GC1903" s="20"/>
      <c r="GD1903" s="20"/>
      <c r="GE1903" s="20"/>
      <c r="GF1903" s="20"/>
      <c r="GG1903" s="20"/>
      <c r="GH1903" s="20"/>
      <c r="GI1903" s="20"/>
      <c r="GJ1903" s="20"/>
      <c r="GK1903" s="20"/>
    </row>
    <row r="1904" spans="7:193" x14ac:dyDescent="0.2">
      <c r="G1904" s="8"/>
      <c r="H1904" s="8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FF1904" s="9"/>
      <c r="FG1904" s="9"/>
      <c r="FH1904" s="9"/>
      <c r="FI1904" s="9"/>
      <c r="FJ1904" s="9"/>
      <c r="FK1904" s="9"/>
      <c r="FL1904" s="9"/>
      <c r="FM1904" s="9"/>
      <c r="FN1904" s="9"/>
      <c r="FO1904" s="9"/>
      <c r="FP1904" s="9"/>
      <c r="FQ1904" s="9"/>
      <c r="FR1904" s="9"/>
      <c r="FS1904" s="9"/>
      <c r="FT1904" s="9"/>
      <c r="FU1904" s="9"/>
      <c r="FV1904" s="9"/>
      <c r="FW1904" s="9"/>
      <c r="FX1904" s="9"/>
      <c r="FY1904" s="9"/>
      <c r="FZ1904" s="9"/>
      <c r="GA1904" s="9"/>
      <c r="GB1904" s="9"/>
      <c r="GC1904" s="9"/>
      <c r="GD1904" s="9"/>
      <c r="GE1904" s="9"/>
      <c r="GF1904" s="9"/>
      <c r="GG1904" s="9"/>
      <c r="GH1904" s="9"/>
      <c r="GI1904" s="9"/>
      <c r="GJ1904" s="9"/>
      <c r="GK1904" s="9"/>
    </row>
    <row r="1905" spans="7:193" x14ac:dyDescent="0.2">
      <c r="G1905" s="8"/>
      <c r="H1905" s="8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FF1905" s="9"/>
      <c r="FG1905" s="9"/>
      <c r="FH1905" s="9"/>
      <c r="FI1905" s="9"/>
      <c r="FJ1905" s="9"/>
      <c r="FK1905" s="9"/>
      <c r="FL1905" s="9"/>
      <c r="FM1905" s="9"/>
      <c r="FN1905" s="9"/>
      <c r="FO1905" s="9"/>
      <c r="FP1905" s="9"/>
      <c r="FQ1905" s="9"/>
      <c r="FR1905" s="9"/>
      <c r="FS1905" s="9"/>
      <c r="FT1905" s="9"/>
      <c r="FU1905" s="9"/>
      <c r="FV1905" s="9"/>
      <c r="FW1905" s="9"/>
      <c r="FX1905" s="9"/>
      <c r="FY1905" s="9"/>
      <c r="FZ1905" s="9"/>
      <c r="GA1905" s="9"/>
      <c r="GB1905" s="9"/>
      <c r="GC1905" s="9"/>
      <c r="GD1905" s="9"/>
      <c r="GE1905" s="9"/>
      <c r="GF1905" s="9"/>
      <c r="GG1905" s="9"/>
      <c r="GH1905" s="9"/>
      <c r="GI1905" s="9"/>
      <c r="GJ1905" s="9"/>
      <c r="GK1905" s="9"/>
    </row>
    <row r="1906" spans="7:193" x14ac:dyDescent="0.2">
      <c r="G1906" s="8"/>
      <c r="H1906" s="8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FF1906" s="19"/>
      <c r="FG1906" s="19"/>
      <c r="FH1906" s="19"/>
      <c r="FI1906" s="19"/>
      <c r="FJ1906" s="19"/>
      <c r="FK1906" s="19"/>
      <c r="FL1906" s="19"/>
      <c r="FM1906" s="19"/>
      <c r="FN1906" s="19"/>
      <c r="FO1906" s="19"/>
      <c r="FP1906" s="19"/>
      <c r="FQ1906" s="19"/>
      <c r="FR1906" s="19"/>
      <c r="FS1906" s="19"/>
      <c r="FT1906" s="19"/>
      <c r="FU1906" s="19"/>
      <c r="FV1906" s="19"/>
      <c r="FW1906" s="19"/>
      <c r="FX1906" s="19"/>
      <c r="FY1906" s="19"/>
      <c r="FZ1906" s="19"/>
      <c r="GA1906" s="19"/>
      <c r="GB1906" s="19"/>
      <c r="GC1906" s="19"/>
      <c r="GD1906" s="19"/>
      <c r="GE1906" s="19"/>
      <c r="GF1906" s="19"/>
      <c r="GG1906" s="19"/>
      <c r="GH1906" s="19"/>
      <c r="GI1906" s="19"/>
      <c r="GJ1906" s="19"/>
      <c r="GK1906" s="19"/>
    </row>
    <row r="1907" spans="7:193" x14ac:dyDescent="0.2">
      <c r="G1907" s="8"/>
      <c r="H1907" s="8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FF1907" s="20"/>
      <c r="FG1907" s="20"/>
      <c r="FH1907" s="20"/>
      <c r="FI1907" s="20"/>
      <c r="FJ1907" s="20"/>
      <c r="FK1907" s="20"/>
      <c r="FL1907" s="20"/>
      <c r="FM1907" s="20"/>
      <c r="FN1907" s="20"/>
      <c r="FO1907" s="20"/>
      <c r="FP1907" s="20"/>
      <c r="FQ1907" s="20"/>
      <c r="FR1907" s="20"/>
      <c r="FS1907" s="20"/>
      <c r="FT1907" s="20"/>
      <c r="FU1907" s="20"/>
      <c r="FV1907" s="20"/>
      <c r="FW1907" s="20"/>
      <c r="FX1907" s="20"/>
      <c r="FY1907" s="20"/>
      <c r="FZ1907" s="20"/>
      <c r="GA1907" s="20"/>
      <c r="GB1907" s="20"/>
      <c r="GC1907" s="20"/>
      <c r="GD1907" s="20"/>
      <c r="GE1907" s="20"/>
      <c r="GF1907" s="20"/>
      <c r="GG1907" s="20"/>
      <c r="GH1907" s="20"/>
      <c r="GI1907" s="20"/>
      <c r="GJ1907" s="20"/>
      <c r="GK1907" s="20"/>
    </row>
    <row r="1908" spans="7:193" x14ac:dyDescent="0.2">
      <c r="G1908" s="8"/>
      <c r="H1908" s="8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FF1908" s="9"/>
      <c r="FG1908" s="9"/>
      <c r="FH1908" s="9"/>
      <c r="FI1908" s="9"/>
      <c r="FJ1908" s="9"/>
      <c r="FK1908" s="9"/>
      <c r="FL1908" s="9"/>
      <c r="FM1908" s="9"/>
      <c r="FN1908" s="9"/>
      <c r="FO1908" s="9"/>
      <c r="FP1908" s="9"/>
      <c r="FQ1908" s="9"/>
      <c r="FR1908" s="9"/>
      <c r="FS1908" s="9"/>
      <c r="FT1908" s="9"/>
      <c r="FU1908" s="9"/>
      <c r="FV1908" s="9"/>
      <c r="FW1908" s="9"/>
      <c r="FX1908" s="9"/>
      <c r="FY1908" s="9"/>
      <c r="FZ1908" s="9"/>
      <c r="GA1908" s="9"/>
      <c r="GB1908" s="9"/>
      <c r="GC1908" s="9"/>
      <c r="GD1908" s="9"/>
      <c r="GE1908" s="9"/>
      <c r="GF1908" s="9"/>
      <c r="GG1908" s="9"/>
      <c r="GH1908" s="9"/>
      <c r="GI1908" s="9"/>
      <c r="GJ1908" s="9"/>
      <c r="GK1908" s="9"/>
    </row>
    <row r="1909" spans="7:193" x14ac:dyDescent="0.2">
      <c r="G1909" s="8"/>
      <c r="H1909" s="8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FF1909" s="9"/>
      <c r="FG1909" s="9"/>
      <c r="FH1909" s="9"/>
      <c r="FI1909" s="9"/>
      <c r="FJ1909" s="9"/>
      <c r="FK1909" s="9"/>
      <c r="FL1909" s="9"/>
      <c r="FM1909" s="9"/>
      <c r="FN1909" s="9"/>
      <c r="FO1909" s="9"/>
      <c r="FP1909" s="9"/>
      <c r="FQ1909" s="9"/>
      <c r="FR1909" s="9"/>
      <c r="FS1909" s="9"/>
      <c r="FT1909" s="9"/>
      <c r="FU1909" s="9"/>
      <c r="FV1909" s="9"/>
      <c r="FW1909" s="9"/>
      <c r="FX1909" s="9"/>
      <c r="FY1909" s="9"/>
      <c r="FZ1909" s="9"/>
      <c r="GA1909" s="9"/>
      <c r="GB1909" s="9"/>
      <c r="GC1909" s="9"/>
      <c r="GD1909" s="9"/>
      <c r="GE1909" s="9"/>
      <c r="GF1909" s="9"/>
      <c r="GG1909" s="9"/>
      <c r="GH1909" s="9"/>
      <c r="GI1909" s="9"/>
      <c r="GJ1909" s="9"/>
      <c r="GK1909" s="9"/>
    </row>
    <row r="1910" spans="7:193" x14ac:dyDescent="0.2">
      <c r="G1910" s="8"/>
      <c r="H1910" s="8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FF1910" s="19"/>
      <c r="FG1910" s="19"/>
      <c r="FH1910" s="19"/>
      <c r="FI1910" s="19"/>
      <c r="FJ1910" s="19"/>
      <c r="FK1910" s="19"/>
      <c r="FL1910" s="19"/>
      <c r="FM1910" s="19"/>
      <c r="FN1910" s="19"/>
      <c r="FO1910" s="19"/>
      <c r="FP1910" s="19"/>
      <c r="FQ1910" s="19"/>
      <c r="FR1910" s="19"/>
      <c r="FS1910" s="19"/>
      <c r="FT1910" s="19"/>
      <c r="FU1910" s="19"/>
      <c r="FV1910" s="19"/>
      <c r="FW1910" s="19"/>
      <c r="FX1910" s="19"/>
      <c r="FY1910" s="19"/>
      <c r="FZ1910" s="19"/>
      <c r="GA1910" s="19"/>
      <c r="GB1910" s="19"/>
      <c r="GC1910" s="19"/>
      <c r="GD1910" s="19"/>
      <c r="GE1910" s="19"/>
      <c r="GF1910" s="19"/>
      <c r="GG1910" s="19"/>
      <c r="GH1910" s="19"/>
      <c r="GI1910" s="19"/>
      <c r="GJ1910" s="19"/>
      <c r="GK1910" s="19"/>
    </row>
    <row r="1911" spans="7:193" x14ac:dyDescent="0.2">
      <c r="G1911" s="8"/>
      <c r="H1911" s="8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FF1911" s="20"/>
      <c r="FG1911" s="20"/>
      <c r="FH1911" s="20"/>
      <c r="FI1911" s="20"/>
      <c r="FJ1911" s="20"/>
      <c r="FK1911" s="20"/>
      <c r="FL1911" s="20"/>
      <c r="FM1911" s="20"/>
      <c r="FN1911" s="20"/>
      <c r="FO1911" s="20"/>
      <c r="FP1911" s="20"/>
      <c r="FQ1911" s="20"/>
      <c r="FR1911" s="20"/>
      <c r="FS1911" s="20"/>
      <c r="FT1911" s="20"/>
      <c r="FU1911" s="20"/>
      <c r="FV1911" s="20"/>
      <c r="FW1911" s="20"/>
      <c r="FX1911" s="20"/>
      <c r="FY1911" s="20"/>
      <c r="FZ1911" s="20"/>
      <c r="GA1911" s="20"/>
      <c r="GB1911" s="20"/>
      <c r="GC1911" s="20"/>
      <c r="GD1911" s="20"/>
      <c r="GE1911" s="20"/>
      <c r="GF1911" s="20"/>
      <c r="GG1911" s="20"/>
      <c r="GH1911" s="20"/>
      <c r="GI1911" s="20"/>
      <c r="GJ1911" s="20"/>
      <c r="GK1911" s="20"/>
    </row>
    <row r="1912" spans="7:193" x14ac:dyDescent="0.2">
      <c r="G1912" s="8"/>
      <c r="H1912" s="8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FF1912" s="9"/>
      <c r="FG1912" s="9"/>
      <c r="FH1912" s="9"/>
      <c r="FI1912" s="9"/>
      <c r="FJ1912" s="9"/>
      <c r="FK1912" s="9"/>
      <c r="FL1912" s="9"/>
      <c r="FM1912" s="9"/>
      <c r="FN1912" s="9"/>
      <c r="FO1912" s="9"/>
      <c r="FP1912" s="9"/>
      <c r="FQ1912" s="9"/>
      <c r="FR1912" s="9"/>
      <c r="FS1912" s="9"/>
      <c r="FT1912" s="9"/>
      <c r="FU1912" s="9"/>
      <c r="FV1912" s="9"/>
      <c r="FW1912" s="9"/>
      <c r="FX1912" s="9"/>
      <c r="FY1912" s="9"/>
      <c r="FZ1912" s="9"/>
      <c r="GA1912" s="9"/>
      <c r="GB1912" s="9"/>
      <c r="GC1912" s="9"/>
      <c r="GD1912" s="9"/>
      <c r="GE1912" s="9"/>
      <c r="GF1912" s="9"/>
      <c r="GG1912" s="9"/>
      <c r="GH1912" s="9"/>
      <c r="GI1912" s="9"/>
      <c r="GJ1912" s="9"/>
      <c r="GK1912" s="9"/>
    </row>
    <row r="1913" spans="7:193" x14ac:dyDescent="0.2">
      <c r="G1913" s="8"/>
      <c r="H1913" s="8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FF1913" s="9"/>
      <c r="FG1913" s="9"/>
      <c r="FH1913" s="9"/>
      <c r="FI1913" s="9"/>
      <c r="FJ1913" s="9"/>
      <c r="FK1913" s="9"/>
      <c r="FL1913" s="9"/>
      <c r="FM1913" s="9"/>
      <c r="FN1913" s="9"/>
      <c r="FO1913" s="9"/>
      <c r="FP1913" s="9"/>
      <c r="FQ1913" s="9"/>
      <c r="FR1913" s="9"/>
      <c r="FS1913" s="9"/>
      <c r="FT1913" s="9"/>
      <c r="FU1913" s="9"/>
      <c r="FV1913" s="9"/>
      <c r="FW1913" s="9"/>
      <c r="FX1913" s="9"/>
      <c r="FY1913" s="9"/>
      <c r="FZ1913" s="9"/>
      <c r="GA1913" s="9"/>
      <c r="GB1913" s="9"/>
      <c r="GC1913" s="9"/>
      <c r="GD1913" s="9"/>
      <c r="GE1913" s="9"/>
      <c r="GF1913" s="9"/>
      <c r="GG1913" s="9"/>
      <c r="GH1913" s="9"/>
      <c r="GI1913" s="9"/>
      <c r="GJ1913" s="9"/>
      <c r="GK1913" s="9"/>
    </row>
    <row r="1914" spans="7:193" x14ac:dyDescent="0.2">
      <c r="G1914" s="8"/>
      <c r="H1914" s="8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FF1914" s="19"/>
      <c r="FG1914" s="19"/>
      <c r="FH1914" s="19"/>
      <c r="FI1914" s="19"/>
      <c r="FJ1914" s="19"/>
      <c r="FK1914" s="19"/>
      <c r="FL1914" s="19"/>
      <c r="FM1914" s="19"/>
      <c r="FN1914" s="19"/>
      <c r="FO1914" s="19"/>
      <c r="FP1914" s="19"/>
      <c r="FQ1914" s="19"/>
      <c r="FR1914" s="19"/>
      <c r="FS1914" s="19"/>
      <c r="FT1914" s="19"/>
      <c r="FU1914" s="19"/>
      <c r="FV1914" s="19"/>
      <c r="FW1914" s="19"/>
      <c r="FX1914" s="19"/>
      <c r="FY1914" s="19"/>
      <c r="FZ1914" s="19"/>
      <c r="GA1914" s="19"/>
      <c r="GB1914" s="19"/>
      <c r="GC1914" s="19"/>
      <c r="GD1914" s="19"/>
      <c r="GE1914" s="19"/>
      <c r="GF1914" s="19"/>
      <c r="GG1914" s="19"/>
      <c r="GH1914" s="19"/>
      <c r="GI1914" s="19"/>
      <c r="GJ1914" s="19"/>
      <c r="GK1914" s="19"/>
    </row>
    <row r="1915" spans="7:193" x14ac:dyDescent="0.2">
      <c r="G1915" s="8"/>
      <c r="H1915" s="8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FF1915" s="20"/>
      <c r="FG1915" s="20"/>
      <c r="FH1915" s="20"/>
      <c r="FI1915" s="20"/>
      <c r="FJ1915" s="20"/>
      <c r="FK1915" s="20"/>
      <c r="FL1915" s="20"/>
      <c r="FM1915" s="20"/>
      <c r="FN1915" s="20"/>
      <c r="FO1915" s="20"/>
      <c r="FP1915" s="20"/>
      <c r="FQ1915" s="20"/>
      <c r="FR1915" s="20"/>
      <c r="FS1915" s="20"/>
      <c r="FT1915" s="20"/>
      <c r="FU1915" s="20"/>
      <c r="FV1915" s="20"/>
      <c r="FW1915" s="20"/>
      <c r="FX1915" s="20"/>
      <c r="FY1915" s="20"/>
      <c r="FZ1915" s="20"/>
      <c r="GA1915" s="20"/>
      <c r="GB1915" s="20"/>
      <c r="GC1915" s="20"/>
      <c r="GD1915" s="20"/>
      <c r="GE1915" s="20"/>
      <c r="GF1915" s="20"/>
      <c r="GG1915" s="20"/>
      <c r="GH1915" s="20"/>
      <c r="GI1915" s="20"/>
      <c r="GJ1915" s="20"/>
      <c r="GK1915" s="20"/>
    </row>
    <row r="1916" spans="7:193" x14ac:dyDescent="0.2">
      <c r="G1916" s="8"/>
      <c r="H1916" s="8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FF1916" s="9"/>
      <c r="FG1916" s="9"/>
      <c r="FH1916" s="9"/>
      <c r="FI1916" s="9"/>
      <c r="FJ1916" s="9"/>
      <c r="FK1916" s="9"/>
      <c r="FL1916" s="9"/>
      <c r="FM1916" s="9"/>
      <c r="FN1916" s="9"/>
      <c r="FO1916" s="9"/>
      <c r="FP1916" s="9"/>
      <c r="FQ1916" s="9"/>
      <c r="FR1916" s="9"/>
      <c r="FS1916" s="9"/>
      <c r="FT1916" s="9"/>
      <c r="FU1916" s="9"/>
      <c r="FV1916" s="9"/>
      <c r="FW1916" s="9"/>
      <c r="FX1916" s="9"/>
      <c r="FY1916" s="9"/>
      <c r="FZ1916" s="9"/>
      <c r="GA1916" s="9"/>
      <c r="GB1916" s="9"/>
      <c r="GC1916" s="9"/>
      <c r="GD1916" s="9"/>
      <c r="GE1916" s="9"/>
      <c r="GF1916" s="9"/>
      <c r="GG1916" s="9"/>
      <c r="GH1916" s="9"/>
      <c r="GI1916" s="9"/>
      <c r="GJ1916" s="9"/>
      <c r="GK1916" s="9"/>
    </row>
    <row r="1917" spans="7:193" x14ac:dyDescent="0.2">
      <c r="G1917" s="8"/>
      <c r="H1917" s="8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FF1917" s="9"/>
      <c r="FG1917" s="9"/>
      <c r="FH1917" s="9"/>
      <c r="FI1917" s="9"/>
      <c r="FJ1917" s="9"/>
      <c r="FK1917" s="9"/>
      <c r="FL1917" s="9"/>
      <c r="FM1917" s="9"/>
      <c r="FN1917" s="9"/>
      <c r="FO1917" s="9"/>
      <c r="FP1917" s="9"/>
      <c r="FQ1917" s="9"/>
      <c r="FR1917" s="9"/>
      <c r="FS1917" s="9"/>
      <c r="FT1917" s="9"/>
      <c r="FU1917" s="9"/>
      <c r="FV1917" s="9"/>
      <c r="FW1917" s="9"/>
      <c r="FX1917" s="9"/>
      <c r="FY1917" s="9"/>
      <c r="FZ1917" s="9"/>
      <c r="GA1917" s="9"/>
      <c r="GB1917" s="9"/>
      <c r="GC1917" s="9"/>
      <c r="GD1917" s="9"/>
      <c r="GE1917" s="9"/>
      <c r="GF1917" s="9"/>
      <c r="GG1917" s="9"/>
      <c r="GH1917" s="9"/>
      <c r="GI1917" s="9"/>
      <c r="GJ1917" s="9"/>
      <c r="GK1917" s="9"/>
    </row>
    <row r="1918" spans="7:193" x14ac:dyDescent="0.2">
      <c r="G1918" s="8"/>
      <c r="H1918" s="8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FF1918" s="19"/>
      <c r="FG1918" s="19"/>
      <c r="FH1918" s="19"/>
      <c r="FI1918" s="19"/>
      <c r="FJ1918" s="19"/>
      <c r="FK1918" s="19"/>
      <c r="FL1918" s="19"/>
      <c r="FM1918" s="19"/>
      <c r="FN1918" s="19"/>
      <c r="FO1918" s="19"/>
      <c r="FP1918" s="19"/>
      <c r="FQ1918" s="19"/>
      <c r="FR1918" s="19"/>
      <c r="FS1918" s="19"/>
      <c r="FT1918" s="19"/>
      <c r="FU1918" s="19"/>
      <c r="FV1918" s="19"/>
      <c r="FW1918" s="19"/>
      <c r="FX1918" s="19"/>
      <c r="FY1918" s="19"/>
      <c r="FZ1918" s="19"/>
      <c r="GA1918" s="19"/>
      <c r="GB1918" s="19"/>
      <c r="GC1918" s="19"/>
      <c r="GD1918" s="19"/>
      <c r="GE1918" s="19"/>
      <c r="GF1918" s="19"/>
      <c r="GG1918" s="19"/>
      <c r="GH1918" s="19"/>
      <c r="GI1918" s="19"/>
      <c r="GJ1918" s="19"/>
      <c r="GK1918" s="19"/>
    </row>
    <row r="1919" spans="7:193" x14ac:dyDescent="0.2">
      <c r="G1919" s="8"/>
      <c r="H1919" s="8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FF1919" s="20"/>
      <c r="FG1919" s="20"/>
      <c r="FH1919" s="20"/>
      <c r="FI1919" s="20"/>
      <c r="FJ1919" s="20"/>
      <c r="FK1919" s="20"/>
      <c r="FL1919" s="20"/>
      <c r="FM1919" s="20"/>
      <c r="FN1919" s="20"/>
      <c r="FO1919" s="20"/>
      <c r="FP1919" s="20"/>
      <c r="FQ1919" s="20"/>
      <c r="FR1919" s="20"/>
      <c r="FS1919" s="20"/>
      <c r="FT1919" s="20"/>
      <c r="FU1919" s="20"/>
      <c r="FV1919" s="20"/>
      <c r="FW1919" s="20"/>
      <c r="FX1919" s="20"/>
      <c r="FY1919" s="20"/>
      <c r="FZ1919" s="20"/>
      <c r="GA1919" s="20"/>
      <c r="GB1919" s="20"/>
      <c r="GC1919" s="20"/>
      <c r="GD1919" s="20"/>
      <c r="GE1919" s="20"/>
      <c r="GF1919" s="20"/>
      <c r="GG1919" s="20"/>
      <c r="GH1919" s="20"/>
      <c r="GI1919" s="20"/>
      <c r="GJ1919" s="20"/>
      <c r="GK1919" s="20"/>
    </row>
    <row r="1920" spans="7:193" x14ac:dyDescent="0.2">
      <c r="G1920" s="8"/>
      <c r="H1920" s="8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FF1920" s="9"/>
      <c r="FG1920" s="9"/>
      <c r="FH1920" s="9"/>
      <c r="FI1920" s="9"/>
      <c r="FJ1920" s="9"/>
      <c r="FK1920" s="9"/>
      <c r="FL1920" s="9"/>
      <c r="FM1920" s="9"/>
      <c r="FN1920" s="9"/>
      <c r="FO1920" s="9"/>
      <c r="FP1920" s="9"/>
      <c r="FQ1920" s="9"/>
      <c r="FR1920" s="9"/>
      <c r="FS1920" s="9"/>
      <c r="FT1920" s="9"/>
      <c r="FU1920" s="9"/>
      <c r="FV1920" s="9"/>
      <c r="FW1920" s="9"/>
      <c r="FX1920" s="9"/>
      <c r="FY1920" s="9"/>
      <c r="FZ1920" s="9"/>
      <c r="GA1920" s="9"/>
      <c r="GB1920" s="9"/>
      <c r="GC1920" s="9"/>
      <c r="GD1920" s="9"/>
      <c r="GE1920" s="9"/>
      <c r="GF1920" s="9"/>
      <c r="GG1920" s="9"/>
      <c r="GH1920" s="9"/>
      <c r="GI1920" s="9"/>
      <c r="GJ1920" s="9"/>
      <c r="GK1920" s="9"/>
    </row>
    <row r="1921" spans="7:193" x14ac:dyDescent="0.2">
      <c r="G1921" s="8"/>
      <c r="H1921" s="8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FF1921" s="9"/>
      <c r="FG1921" s="9"/>
      <c r="FH1921" s="9"/>
      <c r="FI1921" s="9"/>
      <c r="FJ1921" s="9"/>
      <c r="FK1921" s="9"/>
      <c r="FL1921" s="9"/>
      <c r="FM1921" s="9"/>
      <c r="FN1921" s="9"/>
      <c r="FO1921" s="9"/>
      <c r="FP1921" s="9"/>
      <c r="FQ1921" s="9"/>
      <c r="FR1921" s="9"/>
      <c r="FS1921" s="9"/>
      <c r="FT1921" s="9"/>
      <c r="FU1921" s="9"/>
      <c r="FV1921" s="9"/>
      <c r="FW1921" s="9"/>
      <c r="FX1921" s="9"/>
      <c r="FY1921" s="9"/>
      <c r="FZ1921" s="9"/>
      <c r="GA1921" s="9"/>
      <c r="GB1921" s="9"/>
      <c r="GC1921" s="9"/>
      <c r="GD1921" s="9"/>
      <c r="GE1921" s="9"/>
      <c r="GF1921" s="9"/>
      <c r="GG1921" s="9"/>
      <c r="GH1921" s="9"/>
      <c r="GI1921" s="9"/>
      <c r="GJ1921" s="9"/>
      <c r="GK1921" s="9"/>
    </row>
    <row r="1922" spans="7:193" x14ac:dyDescent="0.2">
      <c r="G1922" s="8"/>
      <c r="H1922" s="8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FF1922" s="19"/>
      <c r="FG1922" s="19"/>
      <c r="FH1922" s="19"/>
      <c r="FI1922" s="19"/>
      <c r="FJ1922" s="19"/>
      <c r="FK1922" s="19"/>
      <c r="FL1922" s="19"/>
      <c r="FM1922" s="19"/>
      <c r="FN1922" s="19"/>
      <c r="FO1922" s="19"/>
      <c r="FP1922" s="19"/>
      <c r="FQ1922" s="19"/>
      <c r="FR1922" s="19"/>
      <c r="FS1922" s="19"/>
      <c r="FT1922" s="19"/>
      <c r="FU1922" s="19"/>
      <c r="FV1922" s="19"/>
      <c r="FW1922" s="19"/>
      <c r="FX1922" s="19"/>
      <c r="FY1922" s="19"/>
      <c r="FZ1922" s="19"/>
      <c r="GA1922" s="19"/>
      <c r="GB1922" s="19"/>
      <c r="GC1922" s="19"/>
      <c r="GD1922" s="19"/>
      <c r="GE1922" s="19"/>
      <c r="GF1922" s="19"/>
      <c r="GG1922" s="19"/>
      <c r="GH1922" s="19"/>
      <c r="GI1922" s="19"/>
      <c r="GJ1922" s="19"/>
      <c r="GK1922" s="19"/>
    </row>
    <row r="1923" spans="7:193" x14ac:dyDescent="0.2">
      <c r="G1923" s="8"/>
      <c r="H1923" s="8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FF1923" s="20"/>
      <c r="FG1923" s="20"/>
      <c r="FH1923" s="20"/>
      <c r="FI1923" s="20"/>
      <c r="FJ1923" s="20"/>
      <c r="FK1923" s="20"/>
      <c r="FL1923" s="20"/>
      <c r="FM1923" s="20"/>
      <c r="FN1923" s="20"/>
      <c r="FO1923" s="20"/>
      <c r="FP1923" s="20"/>
      <c r="FQ1923" s="20"/>
      <c r="FR1923" s="20"/>
      <c r="FS1923" s="20"/>
      <c r="FT1923" s="20"/>
      <c r="FU1923" s="20"/>
      <c r="FV1923" s="20"/>
      <c r="FW1923" s="20"/>
      <c r="FX1923" s="20"/>
      <c r="FY1923" s="20"/>
      <c r="FZ1923" s="20"/>
      <c r="GA1923" s="20"/>
      <c r="GB1923" s="20"/>
      <c r="GC1923" s="20"/>
      <c r="GD1923" s="20"/>
      <c r="GE1923" s="20"/>
      <c r="GF1923" s="20"/>
      <c r="GG1923" s="20"/>
      <c r="GH1923" s="20"/>
      <c r="GI1923" s="20"/>
      <c r="GJ1923" s="20"/>
      <c r="GK1923" s="20"/>
    </row>
    <row r="1924" spans="7:193" x14ac:dyDescent="0.2">
      <c r="G1924" s="8"/>
      <c r="H1924" s="8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FF1924" s="9"/>
      <c r="FG1924" s="9"/>
      <c r="FH1924" s="9"/>
      <c r="FI1924" s="9"/>
      <c r="FJ1924" s="9"/>
      <c r="FK1924" s="9"/>
      <c r="FL1924" s="9"/>
      <c r="FM1924" s="9"/>
      <c r="FN1924" s="9"/>
      <c r="FO1924" s="9"/>
      <c r="FP1924" s="9"/>
      <c r="FQ1924" s="9"/>
      <c r="FR1924" s="9"/>
      <c r="FS1924" s="9"/>
      <c r="FT1924" s="9"/>
      <c r="FU1924" s="9"/>
      <c r="FV1924" s="9"/>
      <c r="FW1924" s="9"/>
      <c r="FX1924" s="9"/>
      <c r="FY1924" s="9"/>
      <c r="FZ1924" s="9"/>
      <c r="GA1924" s="9"/>
      <c r="GB1924" s="9"/>
      <c r="GC1924" s="9"/>
      <c r="GD1924" s="9"/>
      <c r="GE1924" s="9"/>
      <c r="GF1924" s="9"/>
      <c r="GG1924" s="9"/>
      <c r="GH1924" s="9"/>
      <c r="GI1924" s="9"/>
      <c r="GJ1924" s="9"/>
      <c r="GK1924" s="9"/>
    </row>
    <row r="1925" spans="7:193" x14ac:dyDescent="0.2">
      <c r="G1925" s="8"/>
      <c r="H1925" s="8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FF1925" s="9"/>
      <c r="FG1925" s="9"/>
      <c r="FH1925" s="9"/>
      <c r="FI1925" s="9"/>
      <c r="FJ1925" s="9"/>
      <c r="FK1925" s="9"/>
      <c r="FL1925" s="9"/>
      <c r="FM1925" s="9"/>
      <c r="FN1925" s="9"/>
      <c r="FO1925" s="9"/>
      <c r="FP1925" s="9"/>
      <c r="FQ1925" s="9"/>
      <c r="FR1925" s="9"/>
      <c r="FS1925" s="9"/>
      <c r="FT1925" s="9"/>
      <c r="FU1925" s="9"/>
      <c r="FV1925" s="9"/>
      <c r="FW1925" s="9"/>
      <c r="FX1925" s="9"/>
      <c r="FY1925" s="9"/>
      <c r="FZ1925" s="9"/>
      <c r="GA1925" s="9"/>
      <c r="GB1925" s="9"/>
      <c r="GC1925" s="9"/>
      <c r="GD1925" s="9"/>
      <c r="GE1925" s="9"/>
      <c r="GF1925" s="9"/>
      <c r="GG1925" s="9"/>
      <c r="GH1925" s="9"/>
      <c r="GI1925" s="9"/>
      <c r="GJ1925" s="9"/>
      <c r="GK1925" s="9"/>
    </row>
    <row r="1926" spans="7:193" x14ac:dyDescent="0.2">
      <c r="G1926" s="8"/>
      <c r="H1926" s="8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FF1926" s="19"/>
      <c r="FG1926" s="19"/>
      <c r="FH1926" s="19"/>
      <c r="FI1926" s="19"/>
      <c r="FJ1926" s="19"/>
      <c r="FK1926" s="19"/>
      <c r="FL1926" s="19"/>
      <c r="FM1926" s="19"/>
      <c r="FN1926" s="19"/>
      <c r="FO1926" s="19"/>
      <c r="FP1926" s="19"/>
      <c r="FQ1926" s="19"/>
      <c r="FR1926" s="19"/>
      <c r="FS1926" s="19"/>
      <c r="FT1926" s="19"/>
      <c r="FU1926" s="19"/>
      <c r="FV1926" s="19"/>
      <c r="FW1926" s="19"/>
      <c r="FX1926" s="19"/>
      <c r="FY1926" s="19"/>
      <c r="FZ1926" s="19"/>
      <c r="GA1926" s="19"/>
      <c r="GB1926" s="19"/>
      <c r="GC1926" s="19"/>
      <c r="GD1926" s="19"/>
      <c r="GE1926" s="19"/>
      <c r="GF1926" s="19"/>
      <c r="GG1926" s="19"/>
      <c r="GH1926" s="19"/>
      <c r="GI1926" s="19"/>
      <c r="GJ1926" s="19"/>
      <c r="GK1926" s="19"/>
    </row>
    <row r="1927" spans="7:193" x14ac:dyDescent="0.2">
      <c r="G1927" s="8"/>
      <c r="H1927" s="8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FF1927" s="20"/>
      <c r="FG1927" s="20"/>
      <c r="FH1927" s="20"/>
      <c r="FI1927" s="20"/>
      <c r="FJ1927" s="20"/>
      <c r="FK1927" s="20"/>
      <c r="FL1927" s="20"/>
      <c r="FM1927" s="20"/>
      <c r="FN1927" s="20"/>
      <c r="FO1927" s="20"/>
      <c r="FP1927" s="20"/>
      <c r="FQ1927" s="20"/>
      <c r="FR1927" s="20"/>
      <c r="FS1927" s="20"/>
      <c r="FT1927" s="20"/>
      <c r="FU1927" s="20"/>
      <c r="FV1927" s="20"/>
      <c r="FW1927" s="20"/>
      <c r="FX1927" s="20"/>
      <c r="FY1927" s="20"/>
      <c r="FZ1927" s="20"/>
      <c r="GA1927" s="20"/>
      <c r="GB1927" s="20"/>
      <c r="GC1927" s="20"/>
      <c r="GD1927" s="20"/>
      <c r="GE1927" s="20"/>
      <c r="GF1927" s="20"/>
      <c r="GG1927" s="20"/>
      <c r="GH1927" s="20"/>
      <c r="GI1927" s="20"/>
      <c r="GJ1927" s="20"/>
      <c r="GK1927" s="20"/>
    </row>
    <row r="1928" spans="7:193" x14ac:dyDescent="0.2">
      <c r="G1928" s="8"/>
      <c r="H1928" s="8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FF1928" s="9"/>
      <c r="FG1928" s="9"/>
      <c r="FH1928" s="9"/>
      <c r="FI1928" s="9"/>
      <c r="FJ1928" s="9"/>
      <c r="FK1928" s="9"/>
      <c r="FL1928" s="9"/>
      <c r="FM1928" s="9"/>
      <c r="FN1928" s="9"/>
      <c r="FO1928" s="9"/>
      <c r="FP1928" s="9"/>
      <c r="FQ1928" s="9"/>
      <c r="FR1928" s="9"/>
      <c r="FS1928" s="9"/>
      <c r="FT1928" s="9"/>
      <c r="FU1928" s="9"/>
      <c r="FV1928" s="9"/>
      <c r="FW1928" s="9"/>
      <c r="FX1928" s="9"/>
      <c r="FY1928" s="9"/>
      <c r="FZ1928" s="9"/>
      <c r="GA1928" s="9"/>
      <c r="GB1928" s="9"/>
      <c r="GC1928" s="9"/>
      <c r="GD1928" s="9"/>
      <c r="GE1928" s="9"/>
      <c r="GF1928" s="9"/>
      <c r="GG1928" s="9"/>
      <c r="GH1928" s="9"/>
      <c r="GI1928" s="9"/>
      <c r="GJ1928" s="9"/>
      <c r="GK1928" s="9"/>
    </row>
    <row r="1929" spans="7:193" x14ac:dyDescent="0.2">
      <c r="G1929" s="8"/>
      <c r="H1929" s="8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FF1929" s="9"/>
      <c r="FG1929" s="9"/>
      <c r="FH1929" s="9"/>
      <c r="FI1929" s="9"/>
      <c r="FJ1929" s="9"/>
      <c r="FK1929" s="9"/>
      <c r="FL1929" s="9"/>
      <c r="FM1929" s="9"/>
      <c r="FN1929" s="9"/>
      <c r="FO1929" s="9"/>
      <c r="FP1929" s="9"/>
      <c r="FQ1929" s="9"/>
      <c r="FR1929" s="9"/>
      <c r="FS1929" s="9"/>
      <c r="FT1929" s="9"/>
      <c r="FU1929" s="9"/>
      <c r="FV1929" s="9"/>
      <c r="FW1929" s="9"/>
      <c r="FX1929" s="9"/>
      <c r="FY1929" s="9"/>
      <c r="FZ1929" s="9"/>
      <c r="GA1929" s="9"/>
      <c r="GB1929" s="9"/>
      <c r="GC1929" s="9"/>
      <c r="GD1929" s="9"/>
      <c r="GE1929" s="9"/>
      <c r="GF1929" s="9"/>
      <c r="GG1929" s="9"/>
      <c r="GH1929" s="9"/>
      <c r="GI1929" s="9"/>
      <c r="GJ1929" s="9"/>
      <c r="GK1929" s="9"/>
    </row>
    <row r="1930" spans="7:193" x14ac:dyDescent="0.2">
      <c r="G1930" s="8"/>
      <c r="H1930" s="8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FF1930" s="19"/>
      <c r="FG1930" s="19"/>
      <c r="FH1930" s="19"/>
      <c r="FI1930" s="19"/>
      <c r="FJ1930" s="19"/>
      <c r="FK1930" s="19"/>
      <c r="FL1930" s="19"/>
      <c r="FM1930" s="19"/>
      <c r="FN1930" s="19"/>
      <c r="FO1930" s="19"/>
      <c r="FP1930" s="19"/>
      <c r="FQ1930" s="19"/>
      <c r="FR1930" s="19"/>
      <c r="FS1930" s="19"/>
      <c r="FT1930" s="19"/>
      <c r="FU1930" s="19"/>
      <c r="FV1930" s="19"/>
      <c r="FW1930" s="19"/>
      <c r="FX1930" s="19"/>
      <c r="FY1930" s="19"/>
      <c r="FZ1930" s="19"/>
      <c r="GA1930" s="19"/>
      <c r="GB1930" s="19"/>
      <c r="GC1930" s="19"/>
      <c r="GD1930" s="19"/>
      <c r="GE1930" s="19"/>
      <c r="GF1930" s="19"/>
      <c r="GG1930" s="19"/>
      <c r="GH1930" s="19"/>
      <c r="GI1930" s="19"/>
      <c r="GJ1930" s="19"/>
      <c r="GK1930" s="19"/>
    </row>
    <row r="1931" spans="7:193" x14ac:dyDescent="0.2">
      <c r="G1931" s="8"/>
      <c r="H1931" s="8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FF1931" s="20"/>
      <c r="FG1931" s="20"/>
      <c r="FH1931" s="20"/>
      <c r="FI1931" s="20"/>
      <c r="FJ1931" s="20"/>
      <c r="FK1931" s="20"/>
      <c r="FL1931" s="20"/>
      <c r="FM1931" s="20"/>
      <c r="FN1931" s="20"/>
      <c r="FO1931" s="20"/>
      <c r="FP1931" s="20"/>
      <c r="FQ1931" s="20"/>
      <c r="FR1931" s="20"/>
      <c r="FS1931" s="20"/>
      <c r="FT1931" s="20"/>
      <c r="FU1931" s="20"/>
      <c r="FV1931" s="20"/>
      <c r="FW1931" s="20"/>
      <c r="FX1931" s="20"/>
      <c r="FY1931" s="20"/>
      <c r="FZ1931" s="20"/>
      <c r="GA1931" s="20"/>
      <c r="GB1931" s="20"/>
      <c r="GC1931" s="20"/>
      <c r="GD1931" s="20"/>
      <c r="GE1931" s="20"/>
      <c r="GF1931" s="20"/>
      <c r="GG1931" s="20"/>
      <c r="GH1931" s="20"/>
      <c r="GI1931" s="20"/>
      <c r="GJ1931" s="20"/>
      <c r="GK1931" s="20"/>
    </row>
    <row r="1932" spans="7:193" x14ac:dyDescent="0.2">
      <c r="G1932" s="8"/>
      <c r="H1932" s="8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FF1932" s="9"/>
      <c r="FG1932" s="9"/>
      <c r="FH1932" s="9"/>
      <c r="FI1932" s="9"/>
      <c r="FJ1932" s="9"/>
      <c r="FK1932" s="9"/>
      <c r="FL1932" s="9"/>
      <c r="FM1932" s="9"/>
      <c r="FN1932" s="9"/>
      <c r="FO1932" s="9"/>
      <c r="FP1932" s="9"/>
      <c r="FQ1932" s="9"/>
      <c r="FR1932" s="9"/>
      <c r="FS1932" s="9"/>
      <c r="FT1932" s="9"/>
      <c r="FU1932" s="9"/>
      <c r="FV1932" s="9"/>
      <c r="FW1932" s="9"/>
      <c r="FX1932" s="9"/>
      <c r="FY1932" s="9"/>
      <c r="FZ1932" s="9"/>
      <c r="GA1932" s="9"/>
      <c r="GB1932" s="9"/>
      <c r="GC1932" s="9"/>
      <c r="GD1932" s="9"/>
      <c r="GE1932" s="9"/>
      <c r="GF1932" s="9"/>
      <c r="GG1932" s="9"/>
      <c r="GH1932" s="9"/>
      <c r="GI1932" s="9"/>
      <c r="GJ1932" s="9"/>
      <c r="GK1932" s="9"/>
    </row>
    <row r="1933" spans="7:193" x14ac:dyDescent="0.2">
      <c r="G1933" s="8"/>
      <c r="H1933" s="8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FF1933" s="9"/>
      <c r="FG1933" s="9"/>
      <c r="FH1933" s="9"/>
      <c r="FI1933" s="9"/>
      <c r="FJ1933" s="9"/>
      <c r="FK1933" s="9"/>
      <c r="FL1933" s="9"/>
      <c r="FM1933" s="9"/>
      <c r="FN1933" s="9"/>
      <c r="FO1933" s="9"/>
      <c r="FP1933" s="9"/>
      <c r="FQ1933" s="9"/>
      <c r="FR1933" s="9"/>
      <c r="FS1933" s="9"/>
      <c r="FT1933" s="9"/>
      <c r="FU1933" s="9"/>
      <c r="FV1933" s="9"/>
      <c r="FW1933" s="9"/>
      <c r="FX1933" s="9"/>
      <c r="FY1933" s="9"/>
      <c r="FZ1933" s="9"/>
      <c r="GA1933" s="9"/>
      <c r="GB1933" s="9"/>
      <c r="GC1933" s="9"/>
      <c r="GD1933" s="9"/>
      <c r="GE1933" s="9"/>
      <c r="GF1933" s="9"/>
      <c r="GG1933" s="9"/>
      <c r="GH1933" s="9"/>
      <c r="GI1933" s="9"/>
      <c r="GJ1933" s="9"/>
      <c r="GK1933" s="9"/>
    </row>
    <row r="1934" spans="7:193" x14ac:dyDescent="0.2">
      <c r="G1934" s="8"/>
      <c r="H1934" s="8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FF1934" s="19"/>
      <c r="FG1934" s="19"/>
      <c r="FH1934" s="19"/>
      <c r="FI1934" s="19"/>
      <c r="FJ1934" s="19"/>
      <c r="FK1934" s="19"/>
      <c r="FL1934" s="19"/>
      <c r="FM1934" s="19"/>
      <c r="FN1934" s="19"/>
      <c r="FO1934" s="19"/>
      <c r="FP1934" s="19"/>
      <c r="FQ1934" s="19"/>
      <c r="FR1934" s="19"/>
      <c r="FS1934" s="19"/>
      <c r="FT1934" s="19"/>
      <c r="FU1934" s="19"/>
      <c r="FV1934" s="19"/>
      <c r="FW1934" s="19"/>
      <c r="FX1934" s="19"/>
      <c r="FY1934" s="19"/>
      <c r="FZ1934" s="19"/>
      <c r="GA1934" s="19"/>
      <c r="GB1934" s="19"/>
      <c r="GC1934" s="19"/>
      <c r="GD1934" s="19"/>
      <c r="GE1934" s="19"/>
      <c r="GF1934" s="19"/>
      <c r="GG1934" s="19"/>
      <c r="GH1934" s="19"/>
      <c r="GI1934" s="19"/>
      <c r="GJ1934" s="19"/>
      <c r="GK1934" s="19"/>
    </row>
    <row r="1935" spans="7:193" x14ac:dyDescent="0.2">
      <c r="G1935" s="8"/>
      <c r="H1935" s="8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FF1935" s="20"/>
      <c r="FG1935" s="20"/>
      <c r="FH1935" s="20"/>
      <c r="FI1935" s="20"/>
      <c r="FJ1935" s="20"/>
      <c r="FK1935" s="20"/>
      <c r="FL1935" s="20"/>
      <c r="FM1935" s="20"/>
      <c r="FN1935" s="20"/>
      <c r="FO1935" s="20"/>
      <c r="FP1935" s="20"/>
      <c r="FQ1935" s="20"/>
      <c r="FR1935" s="20"/>
      <c r="FS1935" s="20"/>
      <c r="FT1935" s="20"/>
      <c r="FU1935" s="20"/>
      <c r="FV1935" s="20"/>
      <c r="FW1935" s="20"/>
      <c r="FX1935" s="20"/>
      <c r="FY1935" s="20"/>
      <c r="FZ1935" s="20"/>
      <c r="GA1935" s="20"/>
      <c r="GB1935" s="20"/>
      <c r="GC1935" s="20"/>
      <c r="GD1935" s="20"/>
      <c r="GE1935" s="20"/>
      <c r="GF1935" s="20"/>
      <c r="GG1935" s="20"/>
      <c r="GH1935" s="20"/>
      <c r="GI1935" s="20"/>
      <c r="GJ1935" s="20"/>
      <c r="GK1935" s="20"/>
    </row>
    <row r="1936" spans="7:193" x14ac:dyDescent="0.2">
      <c r="G1936" s="8"/>
      <c r="H1936" s="8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FF1936" s="9"/>
      <c r="FG1936" s="9"/>
      <c r="FH1936" s="9"/>
      <c r="FI1936" s="9"/>
      <c r="FJ1936" s="9"/>
      <c r="FK1936" s="9"/>
      <c r="FL1936" s="9"/>
      <c r="FM1936" s="9"/>
      <c r="FN1936" s="9"/>
      <c r="FO1936" s="9"/>
      <c r="FP1936" s="9"/>
      <c r="FQ1936" s="9"/>
      <c r="FR1936" s="9"/>
      <c r="FS1936" s="9"/>
      <c r="FT1936" s="9"/>
      <c r="FU1936" s="9"/>
      <c r="FV1936" s="9"/>
      <c r="FW1936" s="9"/>
      <c r="FX1936" s="9"/>
      <c r="FY1936" s="9"/>
      <c r="FZ1936" s="9"/>
      <c r="GA1936" s="9"/>
      <c r="GB1936" s="9"/>
      <c r="GC1936" s="9"/>
      <c r="GD1936" s="9"/>
      <c r="GE1936" s="9"/>
      <c r="GF1936" s="9"/>
      <c r="GG1936" s="9"/>
      <c r="GH1936" s="9"/>
      <c r="GI1936" s="9"/>
      <c r="GJ1936" s="9"/>
      <c r="GK1936" s="9"/>
    </row>
    <row r="1937" spans="7:193" x14ac:dyDescent="0.2">
      <c r="G1937" s="8"/>
      <c r="H1937" s="8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FF1937" s="9"/>
      <c r="FG1937" s="9"/>
      <c r="FH1937" s="9"/>
      <c r="FI1937" s="9"/>
      <c r="FJ1937" s="9"/>
      <c r="FK1937" s="9"/>
      <c r="FL1937" s="9"/>
      <c r="FM1937" s="9"/>
      <c r="FN1937" s="9"/>
      <c r="FO1937" s="9"/>
      <c r="FP1937" s="9"/>
      <c r="FQ1937" s="9"/>
      <c r="FR1937" s="9"/>
      <c r="FS1937" s="9"/>
      <c r="FT1937" s="9"/>
      <c r="FU1937" s="9"/>
      <c r="FV1937" s="9"/>
      <c r="FW1937" s="9"/>
      <c r="FX1937" s="9"/>
      <c r="FY1937" s="9"/>
      <c r="FZ1937" s="9"/>
      <c r="GA1937" s="9"/>
      <c r="GB1937" s="9"/>
      <c r="GC1937" s="9"/>
      <c r="GD1937" s="9"/>
      <c r="GE1937" s="9"/>
      <c r="GF1937" s="9"/>
      <c r="GG1937" s="9"/>
      <c r="GH1937" s="9"/>
      <c r="GI1937" s="9"/>
      <c r="GJ1937" s="9"/>
      <c r="GK1937" s="9"/>
    </row>
    <row r="1938" spans="7:193" x14ac:dyDescent="0.2">
      <c r="G1938" s="8"/>
      <c r="H1938" s="8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FF1938" s="19"/>
      <c r="FG1938" s="19"/>
      <c r="FH1938" s="19"/>
      <c r="FI1938" s="19"/>
      <c r="FJ1938" s="19"/>
      <c r="FK1938" s="19"/>
      <c r="FL1938" s="19"/>
      <c r="FM1938" s="19"/>
      <c r="FN1938" s="19"/>
      <c r="FO1938" s="19"/>
      <c r="FP1938" s="19"/>
      <c r="FQ1938" s="19"/>
      <c r="FR1938" s="19"/>
      <c r="FS1938" s="19"/>
      <c r="FT1938" s="19"/>
      <c r="FU1938" s="19"/>
      <c r="FV1938" s="19"/>
      <c r="FW1938" s="19"/>
      <c r="FX1938" s="19"/>
      <c r="FY1938" s="19"/>
      <c r="FZ1938" s="19"/>
      <c r="GA1938" s="19"/>
      <c r="GB1938" s="19"/>
      <c r="GC1938" s="19"/>
      <c r="GD1938" s="19"/>
      <c r="GE1938" s="19"/>
      <c r="GF1938" s="19"/>
      <c r="GG1938" s="19"/>
      <c r="GH1938" s="19"/>
      <c r="GI1938" s="19"/>
      <c r="GJ1938" s="19"/>
      <c r="GK1938" s="19"/>
    </row>
    <row r="1939" spans="7:193" x14ac:dyDescent="0.2">
      <c r="G1939" s="8"/>
      <c r="H1939" s="8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FF1939" s="20"/>
      <c r="FG1939" s="20"/>
      <c r="FH1939" s="20"/>
      <c r="FI1939" s="20"/>
      <c r="FJ1939" s="20"/>
      <c r="FK1939" s="20"/>
      <c r="FL1939" s="20"/>
      <c r="FM1939" s="20"/>
      <c r="FN1939" s="20"/>
      <c r="FO1939" s="20"/>
      <c r="FP1939" s="20"/>
      <c r="FQ1939" s="20"/>
      <c r="FR1939" s="20"/>
      <c r="FS1939" s="20"/>
      <c r="FT1939" s="20"/>
      <c r="FU1939" s="20"/>
      <c r="FV1939" s="20"/>
      <c r="FW1939" s="20"/>
      <c r="FX1939" s="20"/>
      <c r="FY1939" s="20"/>
      <c r="FZ1939" s="20"/>
      <c r="GA1939" s="20"/>
      <c r="GB1939" s="20"/>
      <c r="GC1939" s="20"/>
      <c r="GD1939" s="20"/>
      <c r="GE1939" s="20"/>
      <c r="GF1939" s="20"/>
      <c r="GG1939" s="20"/>
      <c r="GH1939" s="20"/>
      <c r="GI1939" s="20"/>
      <c r="GJ1939" s="20"/>
      <c r="GK1939" s="20"/>
    </row>
    <row r="1940" spans="7:193" x14ac:dyDescent="0.2">
      <c r="G1940" s="8"/>
      <c r="H1940" s="8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FF1940" s="9"/>
      <c r="FG1940" s="9"/>
      <c r="FH1940" s="9"/>
      <c r="FI1940" s="9"/>
      <c r="FJ1940" s="9"/>
      <c r="FK1940" s="9"/>
      <c r="FL1940" s="9"/>
      <c r="FM1940" s="9"/>
      <c r="FN1940" s="9"/>
      <c r="FO1940" s="9"/>
      <c r="FP1940" s="9"/>
      <c r="FQ1940" s="9"/>
      <c r="FR1940" s="9"/>
      <c r="FS1940" s="9"/>
      <c r="FT1940" s="9"/>
      <c r="FU1940" s="9"/>
      <c r="FV1940" s="9"/>
      <c r="FW1940" s="9"/>
      <c r="FX1940" s="9"/>
      <c r="FY1940" s="9"/>
      <c r="FZ1940" s="9"/>
      <c r="GA1940" s="9"/>
      <c r="GB1940" s="9"/>
      <c r="GC1940" s="9"/>
      <c r="GD1940" s="9"/>
      <c r="GE1940" s="9"/>
      <c r="GF1940" s="9"/>
      <c r="GG1940" s="9"/>
      <c r="GH1940" s="9"/>
      <c r="GI1940" s="9"/>
      <c r="GJ1940" s="9"/>
      <c r="GK1940" s="9"/>
    </row>
    <row r="1941" spans="7:193" x14ac:dyDescent="0.2">
      <c r="G1941" s="8"/>
      <c r="H1941" s="8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FF1941" s="9"/>
      <c r="FG1941" s="9"/>
      <c r="FH1941" s="9"/>
      <c r="FI1941" s="9"/>
      <c r="FJ1941" s="9"/>
      <c r="FK1941" s="9"/>
      <c r="FL1941" s="9"/>
      <c r="FM1941" s="9"/>
      <c r="FN1941" s="9"/>
      <c r="FO1941" s="9"/>
      <c r="FP1941" s="9"/>
      <c r="FQ1941" s="9"/>
      <c r="FR1941" s="9"/>
      <c r="FS1941" s="9"/>
      <c r="FT1941" s="9"/>
      <c r="FU1941" s="9"/>
      <c r="FV1941" s="9"/>
      <c r="FW1941" s="9"/>
      <c r="FX1941" s="9"/>
      <c r="FY1941" s="9"/>
      <c r="FZ1941" s="9"/>
      <c r="GA1941" s="9"/>
      <c r="GB1941" s="9"/>
      <c r="GC1941" s="9"/>
      <c r="GD1941" s="9"/>
      <c r="GE1941" s="9"/>
      <c r="GF1941" s="9"/>
      <c r="GG1941" s="9"/>
      <c r="GH1941" s="9"/>
      <c r="GI1941" s="9"/>
      <c r="GJ1941" s="9"/>
      <c r="GK1941" s="9"/>
    </row>
    <row r="1942" spans="7:193" x14ac:dyDescent="0.2">
      <c r="G1942" s="8"/>
      <c r="H1942" s="8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FF1942" s="19"/>
      <c r="FG1942" s="19"/>
      <c r="FH1942" s="19"/>
      <c r="FI1942" s="19"/>
      <c r="FJ1942" s="19"/>
      <c r="FK1942" s="19"/>
      <c r="FL1942" s="19"/>
      <c r="FM1942" s="19"/>
      <c r="FN1942" s="19"/>
      <c r="FO1942" s="19"/>
      <c r="FP1942" s="19"/>
      <c r="FQ1942" s="19"/>
      <c r="FR1942" s="19"/>
      <c r="FS1942" s="19"/>
      <c r="FT1942" s="19"/>
      <c r="FU1942" s="19"/>
      <c r="FV1942" s="19"/>
      <c r="FW1942" s="19"/>
      <c r="FX1942" s="19"/>
      <c r="FY1942" s="19"/>
      <c r="FZ1942" s="19"/>
      <c r="GA1942" s="19"/>
      <c r="GB1942" s="19"/>
      <c r="GC1942" s="19"/>
      <c r="GD1942" s="19"/>
      <c r="GE1942" s="19"/>
      <c r="GF1942" s="19"/>
      <c r="GG1942" s="19"/>
      <c r="GH1942" s="19"/>
      <c r="GI1942" s="19"/>
      <c r="GJ1942" s="19"/>
      <c r="GK1942" s="19"/>
    </row>
    <row r="1943" spans="7:193" x14ac:dyDescent="0.2">
      <c r="G1943" s="8"/>
      <c r="H1943" s="8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FF1943" s="20"/>
      <c r="FG1943" s="20"/>
      <c r="FH1943" s="20"/>
      <c r="FI1943" s="20"/>
      <c r="FJ1943" s="20"/>
      <c r="FK1943" s="20"/>
      <c r="FL1943" s="20"/>
      <c r="FM1943" s="20"/>
      <c r="FN1943" s="20"/>
      <c r="FO1943" s="20"/>
      <c r="FP1943" s="20"/>
      <c r="FQ1943" s="20"/>
      <c r="FR1943" s="20"/>
      <c r="FS1943" s="20"/>
      <c r="FT1943" s="20"/>
      <c r="FU1943" s="20"/>
      <c r="FV1943" s="20"/>
      <c r="FW1943" s="20"/>
      <c r="FX1943" s="20"/>
      <c r="FY1943" s="20"/>
      <c r="FZ1943" s="20"/>
      <c r="GA1943" s="20"/>
      <c r="GB1943" s="20"/>
      <c r="GC1943" s="20"/>
      <c r="GD1943" s="20"/>
      <c r="GE1943" s="20"/>
      <c r="GF1943" s="20"/>
      <c r="GG1943" s="20"/>
      <c r="GH1943" s="20"/>
      <c r="GI1943" s="20"/>
      <c r="GJ1943" s="20"/>
      <c r="GK1943" s="20"/>
    </row>
    <row r="1944" spans="7:193" x14ac:dyDescent="0.2">
      <c r="G1944" s="8"/>
      <c r="H1944" s="8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FF1944" s="9"/>
      <c r="FG1944" s="9"/>
      <c r="FH1944" s="9"/>
      <c r="FI1944" s="9"/>
      <c r="FJ1944" s="9"/>
      <c r="FK1944" s="9"/>
      <c r="FL1944" s="9"/>
      <c r="FM1944" s="9"/>
      <c r="FN1944" s="9"/>
      <c r="FO1944" s="9"/>
      <c r="FP1944" s="9"/>
      <c r="FQ1944" s="9"/>
      <c r="FR1944" s="9"/>
      <c r="FS1944" s="9"/>
      <c r="FT1944" s="9"/>
      <c r="FU1944" s="9"/>
      <c r="FV1944" s="9"/>
      <c r="FW1944" s="9"/>
      <c r="FX1944" s="9"/>
      <c r="FY1944" s="9"/>
      <c r="FZ1944" s="9"/>
      <c r="GA1944" s="9"/>
      <c r="GB1944" s="9"/>
      <c r="GC1944" s="9"/>
      <c r="GD1944" s="9"/>
      <c r="GE1944" s="9"/>
      <c r="GF1944" s="9"/>
      <c r="GG1944" s="9"/>
      <c r="GH1944" s="9"/>
      <c r="GI1944" s="9"/>
      <c r="GJ1944" s="9"/>
      <c r="GK1944" s="9"/>
    </row>
    <row r="1945" spans="7:193" x14ac:dyDescent="0.2">
      <c r="G1945" s="8"/>
      <c r="H1945" s="8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FF1945" s="9"/>
      <c r="FG1945" s="9"/>
      <c r="FH1945" s="9"/>
      <c r="FI1945" s="9"/>
      <c r="FJ1945" s="9"/>
      <c r="FK1945" s="9"/>
      <c r="FL1945" s="9"/>
      <c r="FM1945" s="9"/>
      <c r="FN1945" s="9"/>
      <c r="FO1945" s="9"/>
      <c r="FP1945" s="9"/>
      <c r="FQ1945" s="9"/>
      <c r="FR1945" s="9"/>
      <c r="FS1945" s="9"/>
      <c r="FT1945" s="9"/>
      <c r="FU1945" s="9"/>
      <c r="FV1945" s="9"/>
      <c r="FW1945" s="9"/>
      <c r="FX1945" s="9"/>
      <c r="FY1945" s="9"/>
      <c r="FZ1945" s="9"/>
      <c r="GA1945" s="9"/>
      <c r="GB1945" s="9"/>
      <c r="GC1945" s="9"/>
      <c r="GD1945" s="9"/>
      <c r="GE1945" s="9"/>
      <c r="GF1945" s="9"/>
      <c r="GG1945" s="9"/>
      <c r="GH1945" s="9"/>
      <c r="GI1945" s="9"/>
      <c r="GJ1945" s="9"/>
      <c r="GK1945" s="9"/>
    </row>
    <row r="1946" spans="7:193" x14ac:dyDescent="0.2">
      <c r="G1946" s="8"/>
      <c r="H1946" s="8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FF1946" s="19"/>
      <c r="FG1946" s="19"/>
      <c r="FH1946" s="19"/>
      <c r="FI1946" s="19"/>
      <c r="FJ1946" s="19"/>
      <c r="FK1946" s="19"/>
      <c r="FL1946" s="19"/>
      <c r="FM1946" s="19"/>
      <c r="FN1946" s="19"/>
      <c r="FO1946" s="19"/>
      <c r="FP1946" s="19"/>
      <c r="FQ1946" s="19"/>
      <c r="FR1946" s="19"/>
      <c r="FS1946" s="19"/>
      <c r="FT1946" s="19"/>
      <c r="FU1946" s="19"/>
      <c r="FV1946" s="19"/>
      <c r="FW1946" s="19"/>
      <c r="FX1946" s="19"/>
      <c r="FY1946" s="19"/>
      <c r="FZ1946" s="19"/>
      <c r="GA1946" s="19"/>
      <c r="GB1946" s="19"/>
      <c r="GC1946" s="19"/>
      <c r="GD1946" s="19"/>
      <c r="GE1946" s="19"/>
      <c r="GF1946" s="19"/>
      <c r="GG1946" s="19"/>
      <c r="GH1946" s="19"/>
      <c r="GI1946" s="19"/>
      <c r="GJ1946" s="19"/>
      <c r="GK1946" s="19"/>
    </row>
    <row r="1947" spans="7:193" x14ac:dyDescent="0.2">
      <c r="G1947" s="8"/>
      <c r="H1947" s="8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FF1947" s="20"/>
      <c r="FG1947" s="20"/>
      <c r="FH1947" s="20"/>
      <c r="FI1947" s="20"/>
      <c r="FJ1947" s="20"/>
      <c r="FK1947" s="20"/>
      <c r="FL1947" s="20"/>
      <c r="FM1947" s="20"/>
      <c r="FN1947" s="20"/>
      <c r="FO1947" s="20"/>
      <c r="FP1947" s="20"/>
      <c r="FQ1947" s="20"/>
      <c r="FR1947" s="20"/>
      <c r="FS1947" s="20"/>
      <c r="FT1947" s="20"/>
      <c r="FU1947" s="20"/>
      <c r="FV1947" s="20"/>
      <c r="FW1947" s="20"/>
      <c r="FX1947" s="20"/>
      <c r="FY1947" s="20"/>
      <c r="FZ1947" s="20"/>
      <c r="GA1947" s="20"/>
      <c r="GB1947" s="20"/>
      <c r="GC1947" s="20"/>
      <c r="GD1947" s="20"/>
      <c r="GE1947" s="20"/>
      <c r="GF1947" s="20"/>
      <c r="GG1947" s="20"/>
      <c r="GH1947" s="20"/>
      <c r="GI1947" s="20"/>
      <c r="GJ1947" s="20"/>
      <c r="GK1947" s="20"/>
    </row>
    <row r="1948" spans="7:193" x14ac:dyDescent="0.2">
      <c r="G1948" s="8"/>
      <c r="H1948" s="8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FF1948" s="9"/>
      <c r="FG1948" s="9"/>
      <c r="FH1948" s="9"/>
      <c r="FI1948" s="9"/>
      <c r="FJ1948" s="9"/>
      <c r="FK1948" s="9"/>
      <c r="FL1948" s="9"/>
      <c r="FM1948" s="9"/>
      <c r="FN1948" s="9"/>
      <c r="FO1948" s="9"/>
      <c r="FP1948" s="9"/>
      <c r="FQ1948" s="9"/>
      <c r="FR1948" s="9"/>
      <c r="FS1948" s="9"/>
      <c r="FT1948" s="9"/>
      <c r="FU1948" s="9"/>
      <c r="FV1948" s="9"/>
      <c r="FW1948" s="9"/>
      <c r="FX1948" s="9"/>
      <c r="FY1948" s="9"/>
      <c r="FZ1948" s="9"/>
      <c r="GA1948" s="9"/>
      <c r="GB1948" s="9"/>
      <c r="GC1948" s="9"/>
      <c r="GD1948" s="9"/>
      <c r="GE1948" s="9"/>
      <c r="GF1948" s="9"/>
      <c r="GG1948" s="9"/>
      <c r="GH1948" s="9"/>
      <c r="GI1948" s="9"/>
      <c r="GJ1948" s="9"/>
      <c r="GK1948" s="9"/>
    </row>
    <row r="1949" spans="7:193" x14ac:dyDescent="0.2">
      <c r="G1949" s="8"/>
      <c r="H1949" s="8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FF1949" s="9"/>
      <c r="FG1949" s="9"/>
      <c r="FH1949" s="9"/>
      <c r="FI1949" s="9"/>
      <c r="FJ1949" s="9"/>
      <c r="FK1949" s="9"/>
      <c r="FL1949" s="9"/>
      <c r="FM1949" s="9"/>
      <c r="FN1949" s="9"/>
      <c r="FO1949" s="9"/>
      <c r="FP1949" s="9"/>
      <c r="FQ1949" s="9"/>
      <c r="FR1949" s="9"/>
      <c r="FS1949" s="9"/>
      <c r="FT1949" s="9"/>
      <c r="FU1949" s="9"/>
      <c r="FV1949" s="9"/>
      <c r="FW1949" s="9"/>
      <c r="FX1949" s="9"/>
      <c r="FY1949" s="9"/>
      <c r="FZ1949" s="9"/>
      <c r="GA1949" s="9"/>
      <c r="GB1949" s="9"/>
      <c r="GC1949" s="9"/>
      <c r="GD1949" s="9"/>
      <c r="GE1949" s="9"/>
      <c r="GF1949" s="9"/>
      <c r="GG1949" s="9"/>
      <c r="GH1949" s="9"/>
      <c r="GI1949" s="9"/>
      <c r="GJ1949" s="9"/>
      <c r="GK1949" s="9"/>
    </row>
    <row r="1950" spans="7:193" x14ac:dyDescent="0.2">
      <c r="G1950" s="8"/>
      <c r="H1950" s="8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FF1950" s="19"/>
      <c r="FG1950" s="19"/>
      <c r="FH1950" s="19"/>
      <c r="FI1950" s="19"/>
      <c r="FJ1950" s="19"/>
      <c r="FK1950" s="19"/>
      <c r="FL1950" s="19"/>
      <c r="FM1950" s="19"/>
      <c r="FN1950" s="19"/>
      <c r="FO1950" s="19"/>
      <c r="FP1950" s="19"/>
      <c r="FQ1950" s="19"/>
      <c r="FR1950" s="19"/>
      <c r="FS1950" s="19"/>
      <c r="FT1950" s="19"/>
      <c r="FU1950" s="19"/>
      <c r="FV1950" s="19"/>
      <c r="FW1950" s="19"/>
      <c r="FX1950" s="19"/>
      <c r="FY1950" s="19"/>
      <c r="FZ1950" s="19"/>
      <c r="GA1950" s="19"/>
      <c r="GB1950" s="19"/>
      <c r="GC1950" s="19"/>
      <c r="GD1950" s="19"/>
      <c r="GE1950" s="19"/>
      <c r="GF1950" s="19"/>
      <c r="GG1950" s="19"/>
      <c r="GH1950" s="19"/>
      <c r="GI1950" s="19"/>
      <c r="GJ1950" s="19"/>
      <c r="GK1950" s="19"/>
    </row>
    <row r="1951" spans="7:193" x14ac:dyDescent="0.2">
      <c r="G1951" s="8"/>
      <c r="H1951" s="8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FF1951" s="20"/>
      <c r="FG1951" s="20"/>
      <c r="FH1951" s="20"/>
      <c r="FI1951" s="20"/>
      <c r="FJ1951" s="20"/>
      <c r="FK1951" s="20"/>
      <c r="FL1951" s="20"/>
      <c r="FM1951" s="20"/>
      <c r="FN1951" s="20"/>
      <c r="FO1951" s="20"/>
      <c r="FP1951" s="20"/>
      <c r="FQ1951" s="20"/>
      <c r="FR1951" s="20"/>
      <c r="FS1951" s="20"/>
      <c r="FT1951" s="20"/>
      <c r="FU1951" s="20"/>
      <c r="FV1951" s="20"/>
      <c r="FW1951" s="20"/>
      <c r="FX1951" s="20"/>
      <c r="FY1951" s="20"/>
      <c r="FZ1951" s="20"/>
      <c r="GA1951" s="20"/>
      <c r="GB1951" s="20"/>
      <c r="GC1951" s="20"/>
      <c r="GD1951" s="20"/>
      <c r="GE1951" s="20"/>
      <c r="GF1951" s="20"/>
      <c r="GG1951" s="20"/>
      <c r="GH1951" s="20"/>
      <c r="GI1951" s="20"/>
      <c r="GJ1951" s="20"/>
      <c r="GK1951" s="20"/>
    </row>
    <row r="1952" spans="7:193" x14ac:dyDescent="0.2">
      <c r="G1952" s="8"/>
      <c r="H1952" s="8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FF1952" s="9"/>
      <c r="FG1952" s="9"/>
      <c r="FH1952" s="9"/>
      <c r="FI1952" s="9"/>
      <c r="FJ1952" s="9"/>
      <c r="FK1952" s="9"/>
      <c r="FL1952" s="9"/>
      <c r="FM1952" s="9"/>
      <c r="FN1952" s="9"/>
      <c r="FO1952" s="9"/>
      <c r="FP1952" s="9"/>
      <c r="FQ1952" s="9"/>
      <c r="FR1952" s="9"/>
      <c r="FS1952" s="9"/>
      <c r="FT1952" s="9"/>
      <c r="FU1952" s="9"/>
      <c r="FV1952" s="9"/>
      <c r="FW1952" s="9"/>
      <c r="FX1952" s="9"/>
      <c r="FY1952" s="9"/>
      <c r="FZ1952" s="9"/>
      <c r="GA1952" s="9"/>
      <c r="GB1952" s="9"/>
      <c r="GC1952" s="9"/>
      <c r="GD1952" s="9"/>
      <c r="GE1952" s="9"/>
      <c r="GF1952" s="9"/>
      <c r="GG1952" s="9"/>
      <c r="GH1952" s="9"/>
      <c r="GI1952" s="9"/>
      <c r="GJ1952" s="9"/>
      <c r="GK1952" s="9"/>
    </row>
    <row r="1953" spans="7:193" x14ac:dyDescent="0.2">
      <c r="G1953" s="8"/>
      <c r="H1953" s="8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FF1953" s="9"/>
      <c r="FG1953" s="9"/>
      <c r="FH1953" s="9"/>
      <c r="FI1953" s="9"/>
      <c r="FJ1953" s="9"/>
      <c r="FK1953" s="9"/>
      <c r="FL1953" s="9"/>
      <c r="FM1953" s="9"/>
      <c r="FN1953" s="9"/>
      <c r="FO1953" s="9"/>
      <c r="FP1953" s="9"/>
      <c r="FQ1953" s="9"/>
      <c r="FR1953" s="9"/>
      <c r="FS1953" s="9"/>
      <c r="FT1953" s="9"/>
      <c r="FU1953" s="9"/>
      <c r="FV1953" s="9"/>
      <c r="FW1953" s="9"/>
      <c r="FX1953" s="9"/>
      <c r="FY1953" s="9"/>
      <c r="FZ1953" s="9"/>
      <c r="GA1953" s="9"/>
      <c r="GB1953" s="9"/>
      <c r="GC1953" s="9"/>
      <c r="GD1953" s="9"/>
      <c r="GE1953" s="9"/>
      <c r="GF1953" s="9"/>
      <c r="GG1953" s="9"/>
      <c r="GH1953" s="9"/>
      <c r="GI1953" s="9"/>
      <c r="GJ1953" s="9"/>
      <c r="GK1953" s="9"/>
    </row>
    <row r="1954" spans="7:193" x14ac:dyDescent="0.2">
      <c r="G1954" s="8"/>
      <c r="H1954" s="8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FF1954" s="19"/>
      <c r="FG1954" s="19"/>
      <c r="FH1954" s="19"/>
      <c r="FI1954" s="19"/>
      <c r="FJ1954" s="19"/>
      <c r="FK1954" s="19"/>
      <c r="FL1954" s="19"/>
      <c r="FM1954" s="19"/>
      <c r="FN1954" s="19"/>
      <c r="FO1954" s="19"/>
      <c r="FP1954" s="19"/>
      <c r="FQ1954" s="19"/>
      <c r="FR1954" s="19"/>
      <c r="FS1954" s="19"/>
      <c r="FT1954" s="19"/>
      <c r="FU1954" s="19"/>
      <c r="FV1954" s="19"/>
      <c r="FW1954" s="19"/>
      <c r="FX1954" s="19"/>
      <c r="FY1954" s="19"/>
      <c r="FZ1954" s="19"/>
      <c r="GA1954" s="19"/>
      <c r="GB1954" s="19"/>
      <c r="GC1954" s="19"/>
      <c r="GD1954" s="19"/>
      <c r="GE1954" s="19"/>
      <c r="GF1954" s="19"/>
      <c r="GG1954" s="19"/>
      <c r="GH1954" s="19"/>
      <c r="GI1954" s="19"/>
      <c r="GJ1954" s="19"/>
      <c r="GK1954" s="19"/>
    </row>
    <row r="1955" spans="7:193" x14ac:dyDescent="0.2">
      <c r="G1955" s="8"/>
      <c r="H1955" s="8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FF1955" s="20"/>
      <c r="FG1955" s="20"/>
      <c r="FH1955" s="20"/>
      <c r="FI1955" s="20"/>
      <c r="FJ1955" s="20"/>
      <c r="FK1955" s="20"/>
      <c r="FL1955" s="20"/>
      <c r="FM1955" s="20"/>
      <c r="FN1955" s="20"/>
      <c r="FO1955" s="20"/>
      <c r="FP1955" s="20"/>
      <c r="FQ1955" s="20"/>
      <c r="FR1955" s="20"/>
      <c r="FS1955" s="20"/>
      <c r="FT1955" s="20"/>
      <c r="FU1955" s="20"/>
      <c r="FV1955" s="20"/>
      <c r="FW1955" s="20"/>
      <c r="FX1955" s="20"/>
      <c r="FY1955" s="20"/>
      <c r="FZ1955" s="20"/>
      <c r="GA1955" s="20"/>
      <c r="GB1955" s="20"/>
      <c r="GC1955" s="20"/>
      <c r="GD1955" s="20"/>
      <c r="GE1955" s="20"/>
      <c r="GF1955" s="20"/>
      <c r="GG1955" s="20"/>
      <c r="GH1955" s="20"/>
      <c r="GI1955" s="20"/>
      <c r="GJ1955" s="20"/>
      <c r="GK1955" s="20"/>
    </row>
    <row r="1956" spans="7:193" x14ac:dyDescent="0.2">
      <c r="G1956" s="8"/>
      <c r="H1956" s="8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FF1956" s="9"/>
      <c r="FG1956" s="9"/>
      <c r="FH1956" s="9"/>
      <c r="FI1956" s="9"/>
      <c r="FJ1956" s="9"/>
      <c r="FK1956" s="9"/>
      <c r="FL1956" s="9"/>
      <c r="FM1956" s="9"/>
      <c r="FN1956" s="9"/>
      <c r="FO1956" s="9"/>
      <c r="FP1956" s="9"/>
      <c r="FQ1956" s="9"/>
      <c r="FR1956" s="9"/>
      <c r="FS1956" s="9"/>
      <c r="FT1956" s="9"/>
      <c r="FU1956" s="9"/>
      <c r="FV1956" s="9"/>
      <c r="FW1956" s="9"/>
      <c r="FX1956" s="9"/>
      <c r="FY1956" s="9"/>
      <c r="FZ1956" s="9"/>
      <c r="GA1956" s="9"/>
      <c r="GB1956" s="9"/>
      <c r="GC1956" s="9"/>
      <c r="GD1956" s="9"/>
      <c r="GE1956" s="9"/>
      <c r="GF1956" s="9"/>
      <c r="GG1956" s="9"/>
      <c r="GH1956" s="9"/>
      <c r="GI1956" s="9"/>
      <c r="GJ1956" s="9"/>
      <c r="GK1956" s="9"/>
    </row>
    <row r="1957" spans="7:193" x14ac:dyDescent="0.2">
      <c r="G1957" s="8"/>
      <c r="H1957" s="8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FF1957" s="9"/>
      <c r="FG1957" s="9"/>
      <c r="FH1957" s="9"/>
      <c r="FI1957" s="9"/>
      <c r="FJ1957" s="9"/>
      <c r="FK1957" s="9"/>
      <c r="FL1957" s="9"/>
      <c r="FM1957" s="9"/>
      <c r="FN1957" s="9"/>
      <c r="FO1957" s="9"/>
      <c r="FP1957" s="9"/>
      <c r="FQ1957" s="9"/>
      <c r="FR1957" s="9"/>
      <c r="FS1957" s="9"/>
      <c r="FT1957" s="9"/>
      <c r="FU1957" s="9"/>
      <c r="FV1957" s="9"/>
      <c r="FW1957" s="9"/>
      <c r="FX1957" s="9"/>
      <c r="FY1957" s="9"/>
      <c r="FZ1957" s="9"/>
      <c r="GA1957" s="9"/>
      <c r="GB1957" s="9"/>
      <c r="GC1957" s="9"/>
      <c r="GD1957" s="9"/>
      <c r="GE1957" s="9"/>
      <c r="GF1957" s="9"/>
      <c r="GG1957" s="9"/>
      <c r="GH1957" s="9"/>
      <c r="GI1957" s="9"/>
      <c r="GJ1957" s="9"/>
      <c r="GK1957" s="9"/>
    </row>
    <row r="1958" spans="7:193" x14ac:dyDescent="0.2">
      <c r="G1958" s="8"/>
      <c r="H1958" s="8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FF1958" s="19"/>
      <c r="FG1958" s="19"/>
      <c r="FH1958" s="19"/>
      <c r="FI1958" s="19"/>
      <c r="FJ1958" s="19"/>
      <c r="FK1958" s="19"/>
      <c r="FL1958" s="19"/>
      <c r="FM1958" s="19"/>
      <c r="FN1958" s="19"/>
      <c r="FO1958" s="19"/>
      <c r="FP1958" s="19"/>
      <c r="FQ1958" s="19"/>
      <c r="FR1958" s="19"/>
      <c r="FS1958" s="19"/>
      <c r="FT1958" s="19"/>
      <c r="FU1958" s="19"/>
      <c r="FV1958" s="19"/>
      <c r="FW1958" s="19"/>
      <c r="FX1958" s="19"/>
      <c r="FY1958" s="19"/>
      <c r="FZ1958" s="19"/>
      <c r="GA1958" s="19"/>
      <c r="GB1958" s="19"/>
      <c r="GC1958" s="19"/>
      <c r="GD1958" s="19"/>
      <c r="GE1958" s="19"/>
      <c r="GF1958" s="19"/>
      <c r="GG1958" s="19"/>
      <c r="GH1958" s="19"/>
      <c r="GI1958" s="19"/>
      <c r="GJ1958" s="19"/>
      <c r="GK1958" s="19"/>
    </row>
    <row r="1959" spans="7:193" x14ac:dyDescent="0.2">
      <c r="G1959" s="8"/>
      <c r="H1959" s="8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FF1959" s="20"/>
      <c r="FG1959" s="20"/>
      <c r="FH1959" s="20"/>
      <c r="FI1959" s="20"/>
      <c r="FJ1959" s="20"/>
      <c r="FK1959" s="20"/>
      <c r="FL1959" s="20"/>
      <c r="FM1959" s="20"/>
      <c r="FN1959" s="20"/>
      <c r="FO1959" s="20"/>
      <c r="FP1959" s="20"/>
      <c r="FQ1959" s="20"/>
      <c r="FR1959" s="20"/>
      <c r="FS1959" s="20"/>
      <c r="FT1959" s="20"/>
      <c r="FU1959" s="20"/>
      <c r="FV1959" s="20"/>
      <c r="FW1959" s="20"/>
      <c r="FX1959" s="20"/>
      <c r="FY1959" s="20"/>
      <c r="FZ1959" s="20"/>
      <c r="GA1959" s="20"/>
      <c r="GB1959" s="20"/>
      <c r="GC1959" s="20"/>
      <c r="GD1959" s="20"/>
      <c r="GE1959" s="20"/>
      <c r="GF1959" s="20"/>
      <c r="GG1959" s="20"/>
      <c r="GH1959" s="20"/>
      <c r="GI1959" s="20"/>
      <c r="GJ1959" s="20"/>
      <c r="GK1959" s="20"/>
    </row>
    <row r="1960" spans="7:193" x14ac:dyDescent="0.2">
      <c r="G1960" s="8"/>
      <c r="H1960" s="8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FF1960" s="9"/>
      <c r="FG1960" s="9"/>
      <c r="FH1960" s="9"/>
      <c r="FI1960" s="9"/>
      <c r="FJ1960" s="9"/>
      <c r="FK1960" s="9"/>
      <c r="FL1960" s="9"/>
      <c r="FM1960" s="9"/>
      <c r="FN1960" s="9"/>
      <c r="FO1960" s="9"/>
      <c r="FP1960" s="9"/>
      <c r="FQ1960" s="9"/>
      <c r="FR1960" s="9"/>
      <c r="FS1960" s="9"/>
      <c r="FT1960" s="9"/>
      <c r="FU1960" s="9"/>
      <c r="FV1960" s="9"/>
      <c r="FW1960" s="9"/>
      <c r="FX1960" s="9"/>
      <c r="FY1960" s="9"/>
      <c r="FZ1960" s="9"/>
      <c r="GA1960" s="9"/>
      <c r="GB1960" s="9"/>
      <c r="GC1960" s="9"/>
      <c r="GD1960" s="9"/>
      <c r="GE1960" s="9"/>
      <c r="GF1960" s="9"/>
      <c r="GG1960" s="9"/>
      <c r="GH1960" s="9"/>
      <c r="GI1960" s="9"/>
      <c r="GJ1960" s="9"/>
      <c r="GK1960" s="9"/>
    </row>
    <row r="1961" spans="7:193" x14ac:dyDescent="0.2">
      <c r="G1961" s="8"/>
      <c r="H1961" s="8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FF1961" s="9"/>
      <c r="FG1961" s="9"/>
      <c r="FH1961" s="9"/>
      <c r="FI1961" s="9"/>
      <c r="FJ1961" s="9"/>
      <c r="FK1961" s="9"/>
      <c r="FL1961" s="9"/>
      <c r="FM1961" s="9"/>
      <c r="FN1961" s="9"/>
      <c r="FO1961" s="9"/>
      <c r="FP1961" s="9"/>
      <c r="FQ1961" s="9"/>
      <c r="FR1961" s="9"/>
      <c r="FS1961" s="9"/>
      <c r="FT1961" s="9"/>
      <c r="FU1961" s="9"/>
      <c r="FV1961" s="9"/>
      <c r="FW1961" s="9"/>
      <c r="FX1961" s="9"/>
      <c r="FY1961" s="9"/>
      <c r="FZ1961" s="9"/>
      <c r="GA1961" s="9"/>
      <c r="GB1961" s="9"/>
      <c r="GC1961" s="9"/>
      <c r="GD1961" s="9"/>
      <c r="GE1961" s="9"/>
      <c r="GF1961" s="9"/>
      <c r="GG1961" s="9"/>
      <c r="GH1961" s="9"/>
      <c r="GI1961" s="9"/>
      <c r="GJ1961" s="9"/>
      <c r="GK1961" s="9"/>
    </row>
    <row r="1962" spans="7:193" x14ac:dyDescent="0.2">
      <c r="G1962" s="8"/>
      <c r="H1962" s="8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FF1962" s="19"/>
      <c r="FG1962" s="19"/>
      <c r="FH1962" s="19"/>
      <c r="FI1962" s="19"/>
      <c r="FJ1962" s="19"/>
      <c r="FK1962" s="19"/>
      <c r="FL1962" s="19"/>
      <c r="FM1962" s="19"/>
      <c r="FN1962" s="19"/>
      <c r="FO1962" s="19"/>
      <c r="FP1962" s="19"/>
      <c r="FQ1962" s="19"/>
      <c r="FR1962" s="19"/>
      <c r="FS1962" s="19"/>
      <c r="FT1962" s="19"/>
      <c r="FU1962" s="19"/>
      <c r="FV1962" s="19"/>
      <c r="FW1962" s="19"/>
      <c r="FX1962" s="19"/>
      <c r="FY1962" s="19"/>
      <c r="FZ1962" s="19"/>
      <c r="GA1962" s="19"/>
      <c r="GB1962" s="19"/>
      <c r="GC1962" s="19"/>
      <c r="GD1962" s="19"/>
      <c r="GE1962" s="19"/>
      <c r="GF1962" s="19"/>
      <c r="GG1962" s="19"/>
      <c r="GH1962" s="19"/>
      <c r="GI1962" s="19"/>
      <c r="GJ1962" s="19"/>
      <c r="GK1962" s="19"/>
    </row>
    <row r="1963" spans="7:193" x14ac:dyDescent="0.2">
      <c r="G1963" s="8"/>
      <c r="H1963" s="8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FF1963" s="20"/>
      <c r="FG1963" s="20"/>
      <c r="FH1963" s="20"/>
      <c r="FI1963" s="20"/>
      <c r="FJ1963" s="20"/>
      <c r="FK1963" s="20"/>
      <c r="FL1963" s="20"/>
      <c r="FM1963" s="20"/>
      <c r="FN1963" s="20"/>
      <c r="FO1963" s="20"/>
      <c r="FP1963" s="20"/>
      <c r="FQ1963" s="20"/>
      <c r="FR1963" s="20"/>
      <c r="FS1963" s="20"/>
      <c r="FT1963" s="20"/>
      <c r="FU1963" s="20"/>
      <c r="FV1963" s="20"/>
      <c r="FW1963" s="20"/>
      <c r="FX1963" s="20"/>
      <c r="FY1963" s="20"/>
      <c r="FZ1963" s="20"/>
      <c r="GA1963" s="20"/>
      <c r="GB1963" s="20"/>
      <c r="GC1963" s="20"/>
      <c r="GD1963" s="20"/>
      <c r="GE1963" s="20"/>
      <c r="GF1963" s="20"/>
      <c r="GG1963" s="20"/>
      <c r="GH1963" s="20"/>
      <c r="GI1963" s="20"/>
      <c r="GJ1963" s="20"/>
      <c r="GK1963" s="20"/>
    </row>
    <row r="1964" spans="7:193" x14ac:dyDescent="0.2">
      <c r="G1964" s="8"/>
      <c r="H1964" s="8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FF1964" s="9"/>
      <c r="FG1964" s="9"/>
      <c r="FH1964" s="9"/>
      <c r="FI1964" s="9"/>
      <c r="FJ1964" s="9"/>
      <c r="FK1964" s="9"/>
      <c r="FL1964" s="9"/>
      <c r="FM1964" s="9"/>
      <c r="FN1964" s="9"/>
      <c r="FO1964" s="9"/>
      <c r="FP1964" s="9"/>
      <c r="FQ1964" s="9"/>
      <c r="FR1964" s="9"/>
      <c r="FS1964" s="9"/>
      <c r="FT1964" s="9"/>
      <c r="FU1964" s="9"/>
      <c r="FV1964" s="9"/>
      <c r="FW1964" s="9"/>
      <c r="FX1964" s="9"/>
      <c r="FY1964" s="9"/>
      <c r="FZ1964" s="9"/>
      <c r="GA1964" s="9"/>
      <c r="GB1964" s="9"/>
      <c r="GC1964" s="9"/>
      <c r="GD1964" s="9"/>
      <c r="GE1964" s="9"/>
      <c r="GF1964" s="9"/>
      <c r="GG1964" s="9"/>
      <c r="GH1964" s="9"/>
      <c r="GI1964" s="9"/>
      <c r="GJ1964" s="9"/>
      <c r="GK1964" s="9"/>
    </row>
    <row r="1965" spans="7:193" x14ac:dyDescent="0.2">
      <c r="G1965" s="8"/>
      <c r="H1965" s="8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FF1965" s="9"/>
      <c r="FG1965" s="9"/>
      <c r="FH1965" s="9"/>
      <c r="FI1965" s="9"/>
      <c r="FJ1965" s="9"/>
      <c r="FK1965" s="9"/>
      <c r="FL1965" s="9"/>
      <c r="FM1965" s="9"/>
      <c r="FN1965" s="9"/>
      <c r="FO1965" s="9"/>
      <c r="FP1965" s="9"/>
      <c r="FQ1965" s="9"/>
      <c r="FR1965" s="9"/>
      <c r="FS1965" s="9"/>
      <c r="FT1965" s="9"/>
      <c r="FU1965" s="9"/>
      <c r="FV1965" s="9"/>
      <c r="FW1965" s="9"/>
      <c r="FX1965" s="9"/>
      <c r="FY1965" s="9"/>
      <c r="FZ1965" s="9"/>
      <c r="GA1965" s="9"/>
      <c r="GB1965" s="9"/>
      <c r="GC1965" s="9"/>
      <c r="GD1965" s="9"/>
      <c r="GE1965" s="9"/>
      <c r="GF1965" s="9"/>
      <c r="GG1965" s="9"/>
      <c r="GH1965" s="9"/>
      <c r="GI1965" s="9"/>
      <c r="GJ1965" s="9"/>
      <c r="GK1965" s="9"/>
    </row>
    <row r="1966" spans="7:193" x14ac:dyDescent="0.2">
      <c r="G1966" s="8"/>
      <c r="H1966" s="8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FF1966" s="19"/>
      <c r="FG1966" s="19"/>
      <c r="FH1966" s="19"/>
      <c r="FI1966" s="19"/>
      <c r="FJ1966" s="19"/>
      <c r="FK1966" s="19"/>
      <c r="FL1966" s="19"/>
      <c r="FM1966" s="19"/>
      <c r="FN1966" s="19"/>
      <c r="FO1966" s="19"/>
      <c r="FP1966" s="19"/>
      <c r="FQ1966" s="19"/>
      <c r="FR1966" s="19"/>
      <c r="FS1966" s="19"/>
      <c r="FT1966" s="19"/>
      <c r="FU1966" s="19"/>
      <c r="FV1966" s="19"/>
      <c r="FW1966" s="19"/>
      <c r="FX1966" s="19"/>
      <c r="FY1966" s="19"/>
      <c r="FZ1966" s="19"/>
      <c r="GA1966" s="19"/>
      <c r="GB1966" s="19"/>
      <c r="GC1966" s="19"/>
      <c r="GD1966" s="19"/>
      <c r="GE1966" s="19"/>
      <c r="GF1966" s="19"/>
      <c r="GG1966" s="19"/>
      <c r="GH1966" s="19"/>
      <c r="GI1966" s="19"/>
      <c r="GJ1966" s="19"/>
      <c r="GK1966" s="19"/>
    </row>
    <row r="1967" spans="7:193" x14ac:dyDescent="0.2">
      <c r="G1967" s="8"/>
      <c r="H1967" s="8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FF1967" s="20"/>
      <c r="FG1967" s="20"/>
      <c r="FH1967" s="20"/>
      <c r="FI1967" s="20"/>
      <c r="FJ1967" s="20"/>
      <c r="FK1967" s="20"/>
      <c r="FL1967" s="20"/>
      <c r="FM1967" s="20"/>
      <c r="FN1967" s="20"/>
      <c r="FO1967" s="20"/>
      <c r="FP1967" s="20"/>
      <c r="FQ1967" s="20"/>
      <c r="FR1967" s="20"/>
      <c r="FS1967" s="20"/>
      <c r="FT1967" s="20"/>
      <c r="FU1967" s="20"/>
      <c r="FV1967" s="20"/>
      <c r="FW1967" s="20"/>
      <c r="FX1967" s="20"/>
      <c r="FY1967" s="20"/>
      <c r="FZ1967" s="20"/>
      <c r="GA1967" s="20"/>
      <c r="GB1967" s="20"/>
      <c r="GC1967" s="20"/>
      <c r="GD1967" s="20"/>
      <c r="GE1967" s="20"/>
      <c r="GF1967" s="20"/>
      <c r="GG1967" s="20"/>
      <c r="GH1967" s="20"/>
      <c r="GI1967" s="20"/>
      <c r="GJ1967" s="20"/>
      <c r="GK1967" s="20"/>
    </row>
    <row r="1968" spans="7:193" x14ac:dyDescent="0.2">
      <c r="G1968" s="8"/>
      <c r="H1968" s="8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FF1968" s="9"/>
      <c r="FG1968" s="9"/>
      <c r="FH1968" s="9"/>
      <c r="FI1968" s="9"/>
      <c r="FJ1968" s="9"/>
      <c r="FK1968" s="9"/>
      <c r="FL1968" s="9"/>
      <c r="FM1968" s="9"/>
      <c r="FN1968" s="9"/>
      <c r="FO1968" s="9"/>
      <c r="FP1968" s="9"/>
      <c r="FQ1968" s="9"/>
      <c r="FR1968" s="9"/>
      <c r="FS1968" s="9"/>
      <c r="FT1968" s="9"/>
      <c r="FU1968" s="9"/>
      <c r="FV1968" s="9"/>
      <c r="FW1968" s="9"/>
      <c r="FX1968" s="9"/>
      <c r="FY1968" s="9"/>
      <c r="FZ1968" s="9"/>
      <c r="GA1968" s="9"/>
      <c r="GB1968" s="9"/>
      <c r="GC1968" s="9"/>
      <c r="GD1968" s="9"/>
      <c r="GE1968" s="9"/>
      <c r="GF1968" s="9"/>
      <c r="GG1968" s="9"/>
      <c r="GH1968" s="9"/>
      <c r="GI1968" s="9"/>
      <c r="GJ1968" s="9"/>
      <c r="GK1968" s="9"/>
    </row>
    <row r="1969" spans="7:193" x14ac:dyDescent="0.2">
      <c r="G1969" s="8"/>
      <c r="H1969" s="8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FF1969" s="9"/>
      <c r="FG1969" s="9"/>
      <c r="FH1969" s="9"/>
      <c r="FI1969" s="9"/>
      <c r="FJ1969" s="9"/>
      <c r="FK1969" s="9"/>
      <c r="FL1969" s="9"/>
      <c r="FM1969" s="9"/>
      <c r="FN1969" s="9"/>
      <c r="FO1969" s="9"/>
      <c r="FP1969" s="9"/>
      <c r="FQ1969" s="9"/>
      <c r="FR1969" s="9"/>
      <c r="FS1969" s="9"/>
      <c r="FT1969" s="9"/>
      <c r="FU1969" s="9"/>
      <c r="FV1969" s="9"/>
      <c r="FW1969" s="9"/>
      <c r="FX1969" s="9"/>
      <c r="FY1969" s="9"/>
      <c r="FZ1969" s="9"/>
      <c r="GA1969" s="9"/>
      <c r="GB1969" s="9"/>
      <c r="GC1969" s="9"/>
      <c r="GD1969" s="9"/>
      <c r="GE1969" s="9"/>
      <c r="GF1969" s="9"/>
      <c r="GG1969" s="9"/>
      <c r="GH1969" s="9"/>
      <c r="GI1969" s="9"/>
      <c r="GJ1969" s="9"/>
      <c r="GK1969" s="9"/>
    </row>
    <row r="1970" spans="7:193" x14ac:dyDescent="0.2">
      <c r="G1970" s="8"/>
      <c r="H1970" s="8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FF1970" s="19"/>
      <c r="FG1970" s="19"/>
      <c r="FH1970" s="19"/>
      <c r="FI1970" s="19"/>
      <c r="FJ1970" s="19"/>
      <c r="FK1970" s="19"/>
      <c r="FL1970" s="19"/>
      <c r="FM1970" s="19"/>
      <c r="FN1970" s="19"/>
      <c r="FO1970" s="19"/>
      <c r="FP1970" s="19"/>
      <c r="FQ1970" s="19"/>
      <c r="FR1970" s="19"/>
      <c r="FS1970" s="19"/>
      <c r="FT1970" s="19"/>
      <c r="FU1970" s="19"/>
      <c r="FV1970" s="19"/>
      <c r="FW1970" s="19"/>
      <c r="FX1970" s="19"/>
      <c r="FY1970" s="19"/>
      <c r="FZ1970" s="19"/>
      <c r="GA1970" s="19"/>
      <c r="GB1970" s="19"/>
      <c r="GC1970" s="19"/>
      <c r="GD1970" s="19"/>
      <c r="GE1970" s="19"/>
      <c r="GF1970" s="19"/>
      <c r="GG1970" s="19"/>
      <c r="GH1970" s="19"/>
      <c r="GI1970" s="19"/>
      <c r="GJ1970" s="19"/>
      <c r="GK1970" s="19"/>
    </row>
    <row r="1971" spans="7:193" x14ac:dyDescent="0.2">
      <c r="G1971" s="8"/>
      <c r="H1971" s="8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FF1971" s="20"/>
      <c r="FG1971" s="20"/>
      <c r="FH1971" s="20"/>
      <c r="FI1971" s="20"/>
      <c r="FJ1971" s="20"/>
      <c r="FK1971" s="20"/>
      <c r="FL1971" s="20"/>
      <c r="FM1971" s="20"/>
      <c r="FN1971" s="20"/>
      <c r="FO1971" s="20"/>
      <c r="FP1971" s="20"/>
      <c r="FQ1971" s="20"/>
      <c r="FR1971" s="20"/>
      <c r="FS1971" s="20"/>
      <c r="FT1971" s="20"/>
      <c r="FU1971" s="20"/>
      <c r="FV1971" s="20"/>
      <c r="FW1971" s="20"/>
      <c r="FX1971" s="20"/>
      <c r="FY1971" s="20"/>
      <c r="FZ1971" s="20"/>
      <c r="GA1971" s="20"/>
      <c r="GB1971" s="20"/>
      <c r="GC1971" s="20"/>
      <c r="GD1971" s="20"/>
      <c r="GE1971" s="20"/>
      <c r="GF1971" s="20"/>
      <c r="GG1971" s="20"/>
      <c r="GH1971" s="20"/>
      <c r="GI1971" s="20"/>
      <c r="GJ1971" s="20"/>
      <c r="GK1971" s="20"/>
    </row>
    <row r="1972" spans="7:193" x14ac:dyDescent="0.2">
      <c r="G1972" s="8"/>
      <c r="H1972" s="8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FF1972" s="9"/>
      <c r="FG1972" s="9"/>
      <c r="FH1972" s="9"/>
      <c r="FI1972" s="9"/>
      <c r="FJ1972" s="9"/>
      <c r="FK1972" s="9"/>
      <c r="FL1972" s="9"/>
      <c r="FM1972" s="9"/>
      <c r="FN1972" s="9"/>
      <c r="FO1972" s="9"/>
      <c r="FP1972" s="9"/>
      <c r="FQ1972" s="9"/>
      <c r="FR1972" s="9"/>
      <c r="FS1972" s="9"/>
      <c r="FT1972" s="9"/>
      <c r="FU1972" s="9"/>
      <c r="FV1972" s="9"/>
      <c r="FW1972" s="9"/>
      <c r="FX1972" s="9"/>
      <c r="FY1972" s="9"/>
      <c r="FZ1972" s="9"/>
      <c r="GA1972" s="9"/>
      <c r="GB1972" s="9"/>
      <c r="GC1972" s="9"/>
      <c r="GD1972" s="9"/>
      <c r="GE1972" s="9"/>
      <c r="GF1972" s="9"/>
      <c r="GG1972" s="9"/>
      <c r="GH1972" s="9"/>
      <c r="GI1972" s="9"/>
      <c r="GJ1972" s="9"/>
      <c r="GK1972" s="9"/>
    </row>
    <row r="1973" spans="7:193" x14ac:dyDescent="0.2">
      <c r="G1973" s="8"/>
      <c r="H1973" s="8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FF1973" s="9"/>
      <c r="FG1973" s="9"/>
      <c r="FH1973" s="9"/>
      <c r="FI1973" s="9"/>
      <c r="FJ1973" s="9"/>
      <c r="FK1973" s="9"/>
      <c r="FL1973" s="9"/>
      <c r="FM1973" s="9"/>
      <c r="FN1973" s="9"/>
      <c r="FO1973" s="9"/>
      <c r="FP1973" s="9"/>
      <c r="FQ1973" s="9"/>
      <c r="FR1973" s="9"/>
      <c r="FS1973" s="9"/>
      <c r="FT1973" s="9"/>
      <c r="FU1973" s="9"/>
      <c r="FV1973" s="9"/>
      <c r="FW1973" s="9"/>
      <c r="FX1973" s="9"/>
      <c r="FY1973" s="9"/>
      <c r="FZ1973" s="9"/>
      <c r="GA1973" s="9"/>
      <c r="GB1973" s="9"/>
      <c r="GC1973" s="9"/>
      <c r="GD1973" s="9"/>
      <c r="GE1973" s="9"/>
      <c r="GF1973" s="9"/>
      <c r="GG1973" s="9"/>
      <c r="GH1973" s="9"/>
      <c r="GI1973" s="9"/>
      <c r="GJ1973" s="9"/>
      <c r="GK1973" s="9"/>
    </row>
    <row r="1974" spans="7:193" x14ac:dyDescent="0.2">
      <c r="G1974" s="8"/>
      <c r="H1974" s="8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FF1974" s="19"/>
      <c r="FG1974" s="19"/>
      <c r="FH1974" s="19"/>
      <c r="FI1974" s="19"/>
      <c r="FJ1974" s="19"/>
      <c r="FK1974" s="19"/>
      <c r="FL1974" s="19"/>
      <c r="FM1974" s="19"/>
      <c r="FN1974" s="19"/>
      <c r="FO1974" s="19"/>
      <c r="FP1974" s="19"/>
      <c r="FQ1974" s="19"/>
      <c r="FR1974" s="19"/>
      <c r="FS1974" s="19"/>
      <c r="FT1974" s="19"/>
      <c r="FU1974" s="19"/>
      <c r="FV1974" s="19"/>
      <c r="FW1974" s="19"/>
      <c r="FX1974" s="19"/>
      <c r="FY1974" s="19"/>
      <c r="FZ1974" s="19"/>
      <c r="GA1974" s="19"/>
      <c r="GB1974" s="19"/>
      <c r="GC1974" s="19"/>
      <c r="GD1974" s="19"/>
      <c r="GE1974" s="19"/>
      <c r="GF1974" s="19"/>
      <c r="GG1974" s="19"/>
      <c r="GH1974" s="19"/>
      <c r="GI1974" s="19"/>
      <c r="GJ1974" s="19"/>
      <c r="GK1974" s="19"/>
    </row>
    <row r="1975" spans="7:193" x14ac:dyDescent="0.2">
      <c r="G1975" s="8"/>
      <c r="H1975" s="8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FF1975" s="20"/>
      <c r="FG1975" s="20"/>
      <c r="FH1975" s="20"/>
      <c r="FI1975" s="20"/>
      <c r="FJ1975" s="20"/>
      <c r="FK1975" s="20"/>
      <c r="FL1975" s="20"/>
      <c r="FM1975" s="20"/>
      <c r="FN1975" s="20"/>
      <c r="FO1975" s="20"/>
      <c r="FP1975" s="20"/>
      <c r="FQ1975" s="20"/>
      <c r="FR1975" s="20"/>
      <c r="FS1975" s="20"/>
      <c r="FT1975" s="20"/>
      <c r="FU1975" s="20"/>
      <c r="FV1975" s="20"/>
      <c r="FW1975" s="20"/>
      <c r="FX1975" s="20"/>
      <c r="FY1975" s="20"/>
      <c r="FZ1975" s="20"/>
      <c r="GA1975" s="20"/>
      <c r="GB1975" s="20"/>
      <c r="GC1975" s="20"/>
      <c r="GD1975" s="20"/>
      <c r="GE1975" s="20"/>
      <c r="GF1975" s="20"/>
      <c r="GG1975" s="20"/>
      <c r="GH1975" s="20"/>
      <c r="GI1975" s="20"/>
      <c r="GJ1975" s="20"/>
      <c r="GK1975" s="20"/>
    </row>
    <row r="1976" spans="7:193" x14ac:dyDescent="0.2">
      <c r="G1976" s="8"/>
      <c r="H1976" s="8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FF1976" s="9"/>
      <c r="FG1976" s="9"/>
      <c r="FH1976" s="9"/>
      <c r="FI1976" s="9"/>
      <c r="FJ1976" s="9"/>
      <c r="FK1976" s="9"/>
      <c r="FL1976" s="9"/>
      <c r="FM1976" s="9"/>
      <c r="FN1976" s="9"/>
      <c r="FO1976" s="9"/>
      <c r="FP1976" s="9"/>
      <c r="FQ1976" s="9"/>
      <c r="FR1976" s="9"/>
      <c r="FS1976" s="9"/>
      <c r="FT1976" s="9"/>
      <c r="FU1976" s="9"/>
      <c r="FV1976" s="9"/>
      <c r="FW1976" s="9"/>
      <c r="FX1976" s="9"/>
      <c r="FY1976" s="9"/>
      <c r="FZ1976" s="9"/>
      <c r="GA1976" s="9"/>
      <c r="GB1976" s="9"/>
      <c r="GC1976" s="9"/>
      <c r="GD1976" s="9"/>
      <c r="GE1976" s="9"/>
      <c r="GF1976" s="9"/>
      <c r="GG1976" s="9"/>
      <c r="GH1976" s="9"/>
      <c r="GI1976" s="9"/>
      <c r="GJ1976" s="9"/>
      <c r="GK1976" s="9"/>
    </row>
    <row r="1977" spans="7:193" x14ac:dyDescent="0.2">
      <c r="G1977" s="8"/>
      <c r="H1977" s="8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FF1977" s="9"/>
      <c r="FG1977" s="9"/>
      <c r="FH1977" s="9"/>
      <c r="FI1977" s="9"/>
      <c r="FJ1977" s="9"/>
      <c r="FK1977" s="9"/>
      <c r="FL1977" s="9"/>
      <c r="FM1977" s="9"/>
      <c r="FN1977" s="9"/>
      <c r="FO1977" s="9"/>
      <c r="FP1977" s="9"/>
      <c r="FQ1977" s="9"/>
      <c r="FR1977" s="9"/>
      <c r="FS1977" s="9"/>
      <c r="FT1977" s="9"/>
      <c r="FU1977" s="9"/>
      <c r="FV1977" s="9"/>
      <c r="FW1977" s="9"/>
      <c r="FX1977" s="9"/>
      <c r="FY1977" s="9"/>
      <c r="FZ1977" s="9"/>
      <c r="GA1977" s="9"/>
      <c r="GB1977" s="9"/>
      <c r="GC1977" s="9"/>
      <c r="GD1977" s="9"/>
      <c r="GE1977" s="9"/>
      <c r="GF1977" s="9"/>
      <c r="GG1977" s="9"/>
      <c r="GH1977" s="9"/>
      <c r="GI1977" s="9"/>
      <c r="GJ1977" s="9"/>
      <c r="GK1977" s="9"/>
    </row>
    <row r="1978" spans="7:193" x14ac:dyDescent="0.2">
      <c r="G1978" s="8"/>
      <c r="H1978" s="8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FF1978" s="19"/>
      <c r="FG1978" s="19"/>
      <c r="FH1978" s="19"/>
      <c r="FI1978" s="19"/>
      <c r="FJ1978" s="19"/>
      <c r="FK1978" s="19"/>
      <c r="FL1978" s="19"/>
      <c r="FM1978" s="19"/>
      <c r="FN1978" s="19"/>
      <c r="FO1978" s="19"/>
      <c r="FP1978" s="19"/>
      <c r="FQ1978" s="19"/>
      <c r="FR1978" s="19"/>
      <c r="FS1978" s="19"/>
      <c r="FT1978" s="19"/>
      <c r="FU1978" s="19"/>
      <c r="FV1978" s="19"/>
      <c r="FW1978" s="19"/>
      <c r="FX1978" s="19"/>
      <c r="FY1978" s="19"/>
      <c r="FZ1978" s="19"/>
      <c r="GA1978" s="19"/>
      <c r="GB1978" s="19"/>
      <c r="GC1978" s="19"/>
      <c r="GD1978" s="19"/>
      <c r="GE1978" s="19"/>
      <c r="GF1978" s="19"/>
      <c r="GG1978" s="19"/>
      <c r="GH1978" s="19"/>
      <c r="GI1978" s="19"/>
      <c r="GJ1978" s="19"/>
      <c r="GK1978" s="19"/>
    </row>
    <row r="1979" spans="7:193" x14ac:dyDescent="0.2">
      <c r="G1979" s="8"/>
      <c r="H1979" s="8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FF1979" s="20"/>
      <c r="FG1979" s="20"/>
      <c r="FH1979" s="20"/>
      <c r="FI1979" s="20"/>
      <c r="FJ1979" s="20"/>
      <c r="FK1979" s="20"/>
      <c r="FL1979" s="20"/>
      <c r="FM1979" s="20"/>
      <c r="FN1979" s="20"/>
      <c r="FO1979" s="20"/>
      <c r="FP1979" s="20"/>
      <c r="FQ1979" s="20"/>
      <c r="FR1979" s="20"/>
      <c r="FS1979" s="20"/>
      <c r="FT1979" s="20"/>
      <c r="FU1979" s="20"/>
      <c r="FV1979" s="20"/>
      <c r="FW1979" s="20"/>
      <c r="FX1979" s="20"/>
      <c r="FY1979" s="20"/>
      <c r="FZ1979" s="20"/>
      <c r="GA1979" s="20"/>
      <c r="GB1979" s="20"/>
      <c r="GC1979" s="20"/>
      <c r="GD1979" s="20"/>
      <c r="GE1979" s="20"/>
      <c r="GF1979" s="20"/>
      <c r="GG1979" s="20"/>
      <c r="GH1979" s="20"/>
      <c r="GI1979" s="20"/>
      <c r="GJ1979" s="20"/>
      <c r="GK1979" s="20"/>
    </row>
    <row r="1980" spans="7:193" x14ac:dyDescent="0.2">
      <c r="G1980" s="8"/>
      <c r="H1980" s="8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FF1980" s="9"/>
      <c r="FG1980" s="9"/>
      <c r="FH1980" s="9"/>
      <c r="FI1980" s="9"/>
      <c r="FJ1980" s="9"/>
      <c r="FK1980" s="9"/>
      <c r="FL1980" s="9"/>
      <c r="FM1980" s="9"/>
      <c r="FN1980" s="9"/>
      <c r="FO1980" s="9"/>
      <c r="FP1980" s="9"/>
      <c r="FQ1980" s="9"/>
      <c r="FR1980" s="9"/>
      <c r="FS1980" s="9"/>
      <c r="FT1980" s="9"/>
      <c r="FU1980" s="9"/>
      <c r="FV1980" s="9"/>
      <c r="FW1980" s="9"/>
      <c r="FX1980" s="9"/>
      <c r="FY1980" s="9"/>
      <c r="FZ1980" s="9"/>
      <c r="GA1980" s="9"/>
      <c r="GB1980" s="9"/>
      <c r="GC1980" s="9"/>
      <c r="GD1980" s="9"/>
      <c r="GE1980" s="9"/>
      <c r="GF1980" s="9"/>
      <c r="GG1980" s="9"/>
      <c r="GH1980" s="9"/>
      <c r="GI1980" s="9"/>
      <c r="GJ1980" s="9"/>
      <c r="GK1980" s="9"/>
    </row>
    <row r="1981" spans="7:193" x14ac:dyDescent="0.2">
      <c r="G1981" s="8"/>
      <c r="H1981" s="8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FF1981" s="9"/>
      <c r="FG1981" s="9"/>
      <c r="FH1981" s="9"/>
      <c r="FI1981" s="9"/>
      <c r="FJ1981" s="9"/>
      <c r="FK1981" s="9"/>
      <c r="FL1981" s="9"/>
      <c r="FM1981" s="9"/>
      <c r="FN1981" s="9"/>
      <c r="FO1981" s="9"/>
      <c r="FP1981" s="9"/>
      <c r="FQ1981" s="9"/>
      <c r="FR1981" s="9"/>
      <c r="FS1981" s="9"/>
      <c r="FT1981" s="9"/>
      <c r="FU1981" s="9"/>
      <c r="FV1981" s="9"/>
      <c r="FW1981" s="9"/>
      <c r="FX1981" s="9"/>
      <c r="FY1981" s="9"/>
      <c r="FZ1981" s="9"/>
      <c r="GA1981" s="9"/>
      <c r="GB1981" s="9"/>
      <c r="GC1981" s="9"/>
      <c r="GD1981" s="9"/>
      <c r="GE1981" s="9"/>
      <c r="GF1981" s="9"/>
      <c r="GG1981" s="9"/>
      <c r="GH1981" s="9"/>
      <c r="GI1981" s="9"/>
      <c r="GJ1981" s="9"/>
      <c r="GK1981" s="9"/>
    </row>
    <row r="1982" spans="7:193" x14ac:dyDescent="0.2">
      <c r="G1982" s="8"/>
      <c r="H1982" s="8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FF1982" s="19"/>
      <c r="FG1982" s="19"/>
      <c r="FH1982" s="19"/>
      <c r="FI1982" s="19"/>
      <c r="FJ1982" s="19"/>
      <c r="FK1982" s="19"/>
      <c r="FL1982" s="19"/>
      <c r="FM1982" s="19"/>
      <c r="FN1982" s="19"/>
      <c r="FO1982" s="19"/>
      <c r="FP1982" s="19"/>
      <c r="FQ1982" s="19"/>
      <c r="FR1982" s="19"/>
      <c r="FS1982" s="19"/>
      <c r="FT1982" s="19"/>
      <c r="FU1982" s="19"/>
      <c r="FV1982" s="19"/>
      <c r="FW1982" s="19"/>
      <c r="FX1982" s="19"/>
      <c r="FY1982" s="19"/>
      <c r="FZ1982" s="19"/>
      <c r="GA1982" s="19"/>
      <c r="GB1982" s="19"/>
      <c r="GC1982" s="19"/>
      <c r="GD1982" s="19"/>
      <c r="GE1982" s="19"/>
      <c r="GF1982" s="19"/>
      <c r="GG1982" s="19"/>
      <c r="GH1982" s="19"/>
      <c r="GI1982" s="19"/>
      <c r="GJ1982" s="19"/>
      <c r="GK1982" s="19"/>
    </row>
    <row r="1983" spans="7:193" x14ac:dyDescent="0.2">
      <c r="G1983" s="8"/>
      <c r="H1983" s="8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FF1983" s="20"/>
      <c r="FG1983" s="20"/>
      <c r="FH1983" s="20"/>
      <c r="FI1983" s="20"/>
      <c r="FJ1983" s="20"/>
      <c r="FK1983" s="20"/>
      <c r="FL1983" s="20"/>
      <c r="FM1983" s="20"/>
      <c r="FN1983" s="20"/>
      <c r="FO1983" s="20"/>
      <c r="FP1983" s="20"/>
      <c r="FQ1983" s="20"/>
      <c r="FR1983" s="20"/>
      <c r="FS1983" s="20"/>
      <c r="FT1983" s="20"/>
      <c r="FU1983" s="20"/>
      <c r="FV1983" s="20"/>
      <c r="FW1983" s="20"/>
      <c r="FX1983" s="20"/>
      <c r="FY1983" s="20"/>
      <c r="FZ1983" s="20"/>
      <c r="GA1983" s="20"/>
      <c r="GB1983" s="20"/>
      <c r="GC1983" s="20"/>
      <c r="GD1983" s="20"/>
      <c r="GE1983" s="20"/>
      <c r="GF1983" s="20"/>
      <c r="GG1983" s="20"/>
      <c r="GH1983" s="20"/>
      <c r="GI1983" s="20"/>
      <c r="GJ1983" s="20"/>
      <c r="GK1983" s="20"/>
    </row>
    <row r="1984" spans="7:193" x14ac:dyDescent="0.2">
      <c r="G1984" s="8"/>
      <c r="H1984" s="8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FF1984" s="9"/>
      <c r="FG1984" s="9"/>
      <c r="FH1984" s="9"/>
      <c r="FI1984" s="9"/>
      <c r="FJ1984" s="9"/>
      <c r="FK1984" s="9"/>
      <c r="FL1984" s="9"/>
      <c r="FM1984" s="9"/>
      <c r="FN1984" s="9"/>
      <c r="FO1984" s="9"/>
      <c r="FP1984" s="9"/>
      <c r="FQ1984" s="9"/>
      <c r="FR1984" s="9"/>
      <c r="FS1984" s="9"/>
      <c r="FT1984" s="9"/>
      <c r="FU1984" s="9"/>
      <c r="FV1984" s="9"/>
      <c r="FW1984" s="9"/>
      <c r="FX1984" s="9"/>
      <c r="FY1984" s="9"/>
      <c r="FZ1984" s="9"/>
      <c r="GA1984" s="9"/>
      <c r="GB1984" s="9"/>
      <c r="GC1984" s="9"/>
      <c r="GD1984" s="9"/>
      <c r="GE1984" s="9"/>
      <c r="GF1984" s="9"/>
      <c r="GG1984" s="9"/>
      <c r="GH1984" s="9"/>
      <c r="GI1984" s="9"/>
      <c r="GJ1984" s="9"/>
      <c r="GK1984" s="9"/>
    </row>
    <row r="1985" spans="7:193" x14ac:dyDescent="0.2">
      <c r="G1985" s="8"/>
      <c r="H1985" s="8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FF1985" s="9"/>
      <c r="FG1985" s="9"/>
      <c r="FH1985" s="9"/>
      <c r="FI1985" s="9"/>
      <c r="FJ1985" s="9"/>
      <c r="FK1985" s="9"/>
      <c r="FL1985" s="9"/>
      <c r="FM1985" s="9"/>
      <c r="FN1985" s="9"/>
      <c r="FO1985" s="9"/>
      <c r="FP1985" s="9"/>
      <c r="FQ1985" s="9"/>
      <c r="FR1985" s="9"/>
      <c r="FS1985" s="9"/>
      <c r="FT1985" s="9"/>
      <c r="FU1985" s="9"/>
      <c r="FV1985" s="9"/>
      <c r="FW1985" s="9"/>
      <c r="FX1985" s="9"/>
      <c r="FY1985" s="9"/>
      <c r="FZ1985" s="9"/>
      <c r="GA1985" s="9"/>
      <c r="GB1985" s="9"/>
      <c r="GC1985" s="9"/>
      <c r="GD1985" s="9"/>
      <c r="GE1985" s="9"/>
      <c r="GF1985" s="9"/>
      <c r="GG1985" s="9"/>
      <c r="GH1985" s="9"/>
      <c r="GI1985" s="9"/>
      <c r="GJ1985" s="9"/>
      <c r="GK1985" s="9"/>
    </row>
    <row r="1986" spans="7:193" x14ac:dyDescent="0.2">
      <c r="G1986" s="8"/>
      <c r="H1986" s="8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FF1986" s="19"/>
      <c r="FG1986" s="19"/>
      <c r="FH1986" s="19"/>
      <c r="FI1986" s="19"/>
      <c r="FJ1986" s="19"/>
      <c r="FK1986" s="19"/>
      <c r="FL1986" s="19"/>
      <c r="FM1986" s="19"/>
      <c r="FN1986" s="19"/>
      <c r="FO1986" s="19"/>
      <c r="FP1986" s="19"/>
      <c r="FQ1986" s="19"/>
      <c r="FR1986" s="19"/>
      <c r="FS1986" s="19"/>
      <c r="FT1986" s="19"/>
      <c r="FU1986" s="19"/>
      <c r="FV1986" s="19"/>
      <c r="FW1986" s="19"/>
      <c r="FX1986" s="19"/>
      <c r="FY1986" s="19"/>
      <c r="FZ1986" s="19"/>
      <c r="GA1986" s="19"/>
      <c r="GB1986" s="19"/>
      <c r="GC1986" s="19"/>
      <c r="GD1986" s="19"/>
      <c r="GE1986" s="19"/>
      <c r="GF1986" s="19"/>
      <c r="GG1986" s="19"/>
      <c r="GH1986" s="19"/>
      <c r="GI1986" s="19"/>
      <c r="GJ1986" s="19"/>
      <c r="GK1986" s="19"/>
    </row>
    <row r="1987" spans="7:193" x14ac:dyDescent="0.2">
      <c r="G1987" s="8"/>
      <c r="H1987" s="8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FF1987" s="20"/>
      <c r="FG1987" s="20"/>
      <c r="FH1987" s="20"/>
      <c r="FI1987" s="20"/>
      <c r="FJ1987" s="20"/>
      <c r="FK1987" s="20"/>
      <c r="FL1987" s="20"/>
      <c r="FM1987" s="20"/>
      <c r="FN1987" s="20"/>
      <c r="FO1987" s="20"/>
      <c r="FP1987" s="20"/>
      <c r="FQ1987" s="20"/>
      <c r="FR1987" s="20"/>
      <c r="FS1987" s="20"/>
      <c r="FT1987" s="20"/>
      <c r="FU1987" s="20"/>
      <c r="FV1987" s="20"/>
      <c r="FW1987" s="20"/>
      <c r="FX1987" s="20"/>
      <c r="FY1987" s="20"/>
      <c r="FZ1987" s="20"/>
      <c r="GA1987" s="20"/>
      <c r="GB1987" s="20"/>
      <c r="GC1987" s="20"/>
      <c r="GD1987" s="20"/>
      <c r="GE1987" s="20"/>
      <c r="GF1987" s="20"/>
      <c r="GG1987" s="20"/>
      <c r="GH1987" s="20"/>
      <c r="GI1987" s="20"/>
      <c r="GJ1987" s="20"/>
      <c r="GK1987" s="20"/>
    </row>
    <row r="1988" spans="7:193" x14ac:dyDescent="0.2">
      <c r="G1988" s="8"/>
      <c r="H1988" s="8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FF1988" s="9"/>
      <c r="FG1988" s="9"/>
      <c r="FH1988" s="9"/>
      <c r="FI1988" s="9"/>
      <c r="FJ1988" s="9"/>
      <c r="FK1988" s="9"/>
      <c r="FL1988" s="9"/>
      <c r="FM1988" s="9"/>
      <c r="FN1988" s="9"/>
      <c r="FO1988" s="9"/>
      <c r="FP1988" s="9"/>
      <c r="FQ1988" s="9"/>
      <c r="FR1988" s="9"/>
      <c r="FS1988" s="9"/>
      <c r="FT1988" s="9"/>
      <c r="FU1988" s="9"/>
      <c r="FV1988" s="9"/>
      <c r="FW1988" s="9"/>
      <c r="FX1988" s="9"/>
      <c r="FY1988" s="9"/>
      <c r="FZ1988" s="9"/>
      <c r="GA1988" s="9"/>
      <c r="GB1988" s="9"/>
      <c r="GC1988" s="9"/>
      <c r="GD1988" s="9"/>
      <c r="GE1988" s="9"/>
      <c r="GF1988" s="9"/>
      <c r="GG1988" s="9"/>
      <c r="GH1988" s="9"/>
      <c r="GI1988" s="9"/>
      <c r="GJ1988" s="9"/>
      <c r="GK1988" s="9"/>
    </row>
    <row r="1989" spans="7:193" x14ac:dyDescent="0.2">
      <c r="G1989" s="8"/>
      <c r="H1989" s="8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FF1989" s="9"/>
      <c r="FG1989" s="9"/>
      <c r="FH1989" s="9"/>
      <c r="FI1989" s="9"/>
      <c r="FJ1989" s="9"/>
      <c r="FK1989" s="9"/>
      <c r="FL1989" s="9"/>
      <c r="FM1989" s="9"/>
      <c r="FN1989" s="9"/>
      <c r="FO1989" s="9"/>
      <c r="FP1989" s="9"/>
      <c r="FQ1989" s="9"/>
      <c r="FR1989" s="9"/>
      <c r="FS1989" s="9"/>
      <c r="FT1989" s="9"/>
      <c r="FU1989" s="9"/>
      <c r="FV1989" s="9"/>
      <c r="FW1989" s="9"/>
      <c r="FX1989" s="9"/>
      <c r="FY1989" s="9"/>
      <c r="FZ1989" s="9"/>
      <c r="GA1989" s="9"/>
      <c r="GB1989" s="9"/>
      <c r="GC1989" s="9"/>
      <c r="GD1989" s="9"/>
      <c r="GE1989" s="9"/>
      <c r="GF1989" s="9"/>
      <c r="GG1989" s="9"/>
      <c r="GH1989" s="9"/>
      <c r="GI1989" s="9"/>
      <c r="GJ1989" s="9"/>
      <c r="GK1989" s="9"/>
    </row>
    <row r="1990" spans="7:193" x14ac:dyDescent="0.2">
      <c r="G1990" s="8"/>
      <c r="H1990" s="8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FF1990" s="19"/>
      <c r="FG1990" s="19"/>
      <c r="FH1990" s="19"/>
      <c r="FI1990" s="19"/>
      <c r="FJ1990" s="19"/>
      <c r="FK1990" s="19"/>
      <c r="FL1990" s="19"/>
      <c r="FM1990" s="19"/>
      <c r="FN1990" s="19"/>
      <c r="FO1990" s="19"/>
      <c r="FP1990" s="19"/>
      <c r="FQ1990" s="19"/>
      <c r="FR1990" s="19"/>
      <c r="FS1990" s="19"/>
      <c r="FT1990" s="19"/>
      <c r="FU1990" s="19"/>
      <c r="FV1990" s="19"/>
      <c r="FW1990" s="19"/>
      <c r="FX1990" s="19"/>
      <c r="FY1990" s="19"/>
      <c r="FZ1990" s="19"/>
      <c r="GA1990" s="19"/>
      <c r="GB1990" s="19"/>
      <c r="GC1990" s="19"/>
      <c r="GD1990" s="19"/>
      <c r="GE1990" s="19"/>
      <c r="GF1990" s="19"/>
      <c r="GG1990" s="19"/>
      <c r="GH1990" s="19"/>
      <c r="GI1990" s="19"/>
      <c r="GJ1990" s="19"/>
      <c r="GK1990" s="19"/>
    </row>
    <row r="1991" spans="7:193" x14ac:dyDescent="0.2">
      <c r="G1991" s="8"/>
      <c r="H1991" s="8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FF1991" s="20"/>
      <c r="FG1991" s="20"/>
      <c r="FH1991" s="20"/>
      <c r="FI1991" s="20"/>
      <c r="FJ1991" s="20"/>
      <c r="FK1991" s="20"/>
      <c r="FL1991" s="20"/>
      <c r="FM1991" s="20"/>
      <c r="FN1991" s="20"/>
      <c r="FO1991" s="20"/>
      <c r="FP1991" s="20"/>
      <c r="FQ1991" s="20"/>
      <c r="FR1991" s="20"/>
      <c r="FS1991" s="20"/>
      <c r="FT1991" s="20"/>
      <c r="FU1991" s="20"/>
      <c r="FV1991" s="20"/>
      <c r="FW1991" s="20"/>
      <c r="FX1991" s="20"/>
      <c r="FY1991" s="20"/>
      <c r="FZ1991" s="20"/>
      <c r="GA1991" s="20"/>
      <c r="GB1991" s="20"/>
      <c r="GC1991" s="20"/>
      <c r="GD1991" s="20"/>
      <c r="GE1991" s="20"/>
      <c r="GF1991" s="20"/>
      <c r="GG1991" s="20"/>
      <c r="GH1991" s="20"/>
      <c r="GI1991" s="20"/>
      <c r="GJ1991" s="20"/>
      <c r="GK1991" s="20"/>
    </row>
    <row r="1992" spans="7:193" x14ac:dyDescent="0.2">
      <c r="G1992" s="8"/>
      <c r="H1992" s="8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FF1992" s="9"/>
      <c r="FG1992" s="9"/>
      <c r="FH1992" s="9"/>
      <c r="FI1992" s="9"/>
      <c r="FJ1992" s="9"/>
      <c r="FK1992" s="9"/>
      <c r="FL1992" s="9"/>
      <c r="FM1992" s="9"/>
      <c r="FN1992" s="9"/>
      <c r="FO1992" s="9"/>
      <c r="FP1992" s="9"/>
      <c r="FQ1992" s="9"/>
      <c r="FR1992" s="9"/>
      <c r="FS1992" s="9"/>
      <c r="FT1992" s="9"/>
      <c r="FU1992" s="9"/>
      <c r="FV1992" s="9"/>
      <c r="FW1992" s="9"/>
      <c r="FX1992" s="9"/>
      <c r="FY1992" s="9"/>
      <c r="FZ1992" s="9"/>
      <c r="GA1992" s="9"/>
      <c r="GB1992" s="9"/>
      <c r="GC1992" s="9"/>
      <c r="GD1992" s="9"/>
      <c r="GE1992" s="9"/>
      <c r="GF1992" s="9"/>
      <c r="GG1992" s="9"/>
      <c r="GH1992" s="9"/>
      <c r="GI1992" s="9"/>
      <c r="GJ1992" s="9"/>
      <c r="GK1992" s="9"/>
    </row>
    <row r="1993" spans="7:193" x14ac:dyDescent="0.2">
      <c r="G1993" s="8"/>
      <c r="H1993" s="8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FF1993" s="9"/>
      <c r="FG1993" s="9"/>
      <c r="FH1993" s="9"/>
      <c r="FI1993" s="9"/>
      <c r="FJ1993" s="9"/>
      <c r="FK1993" s="9"/>
      <c r="FL1993" s="9"/>
      <c r="FM1993" s="9"/>
      <c r="FN1993" s="9"/>
      <c r="FO1993" s="9"/>
      <c r="FP1993" s="9"/>
      <c r="FQ1993" s="9"/>
      <c r="FR1993" s="9"/>
      <c r="FS1993" s="9"/>
      <c r="FT1993" s="9"/>
      <c r="FU1993" s="9"/>
      <c r="FV1993" s="9"/>
      <c r="FW1993" s="9"/>
      <c r="FX1993" s="9"/>
      <c r="FY1993" s="9"/>
      <c r="FZ1993" s="9"/>
      <c r="GA1993" s="9"/>
      <c r="GB1993" s="9"/>
      <c r="GC1993" s="9"/>
      <c r="GD1993" s="9"/>
      <c r="GE1993" s="9"/>
      <c r="GF1993" s="9"/>
      <c r="GG1993" s="9"/>
      <c r="GH1993" s="9"/>
      <c r="GI1993" s="9"/>
      <c r="GJ1993" s="9"/>
      <c r="GK1993" s="9"/>
    </row>
    <row r="1994" spans="7:193" x14ac:dyDescent="0.2">
      <c r="G1994" s="8"/>
      <c r="H1994" s="8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FF1994" s="19"/>
      <c r="FG1994" s="19"/>
      <c r="FH1994" s="19"/>
      <c r="FI1994" s="19"/>
      <c r="FJ1994" s="19"/>
      <c r="FK1994" s="19"/>
      <c r="FL1994" s="19"/>
      <c r="FM1994" s="19"/>
      <c r="FN1994" s="19"/>
      <c r="FO1994" s="19"/>
      <c r="FP1994" s="19"/>
      <c r="FQ1994" s="19"/>
      <c r="FR1994" s="19"/>
      <c r="FS1994" s="19"/>
      <c r="FT1994" s="19"/>
      <c r="FU1994" s="19"/>
      <c r="FV1994" s="19"/>
      <c r="FW1994" s="19"/>
      <c r="FX1994" s="19"/>
      <c r="FY1994" s="19"/>
      <c r="FZ1994" s="19"/>
      <c r="GA1994" s="19"/>
      <c r="GB1994" s="19"/>
      <c r="GC1994" s="19"/>
      <c r="GD1994" s="19"/>
      <c r="GE1994" s="19"/>
      <c r="GF1994" s="19"/>
      <c r="GG1994" s="19"/>
      <c r="GH1994" s="19"/>
      <c r="GI1994" s="19"/>
      <c r="GJ1994" s="19"/>
      <c r="GK1994" s="19"/>
    </row>
    <row r="1995" spans="7:193" x14ac:dyDescent="0.2">
      <c r="G1995" s="8"/>
      <c r="H1995" s="8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FF1995" s="20"/>
      <c r="FG1995" s="20"/>
      <c r="FH1995" s="20"/>
      <c r="FI1995" s="20"/>
      <c r="FJ1995" s="20"/>
      <c r="FK1995" s="20"/>
      <c r="FL1995" s="20"/>
      <c r="FM1995" s="20"/>
      <c r="FN1995" s="20"/>
      <c r="FO1995" s="20"/>
      <c r="FP1995" s="20"/>
      <c r="FQ1995" s="20"/>
      <c r="FR1995" s="20"/>
      <c r="FS1995" s="20"/>
      <c r="FT1995" s="20"/>
      <c r="FU1995" s="20"/>
      <c r="FV1995" s="20"/>
      <c r="FW1995" s="20"/>
      <c r="FX1995" s="20"/>
      <c r="FY1995" s="20"/>
      <c r="FZ1995" s="20"/>
      <c r="GA1995" s="20"/>
      <c r="GB1995" s="20"/>
      <c r="GC1995" s="20"/>
      <c r="GD1995" s="20"/>
      <c r="GE1995" s="20"/>
      <c r="GF1995" s="20"/>
      <c r="GG1995" s="20"/>
      <c r="GH1995" s="20"/>
      <c r="GI1995" s="20"/>
      <c r="GJ1995" s="20"/>
      <c r="GK1995" s="20"/>
    </row>
    <row r="1996" spans="7:193" x14ac:dyDescent="0.2">
      <c r="G1996" s="8"/>
      <c r="H1996" s="8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FF1996" s="9"/>
      <c r="FG1996" s="9"/>
      <c r="FH1996" s="9"/>
      <c r="FI1996" s="9"/>
      <c r="FJ1996" s="9"/>
      <c r="FK1996" s="9"/>
      <c r="FL1996" s="9"/>
      <c r="FM1996" s="9"/>
      <c r="FN1996" s="9"/>
      <c r="FO1996" s="9"/>
      <c r="FP1996" s="9"/>
      <c r="FQ1996" s="9"/>
      <c r="FR1996" s="9"/>
      <c r="FS1996" s="9"/>
      <c r="FT1996" s="9"/>
      <c r="FU1996" s="9"/>
      <c r="FV1996" s="9"/>
      <c r="FW1996" s="9"/>
      <c r="FX1996" s="9"/>
      <c r="FY1996" s="9"/>
      <c r="FZ1996" s="9"/>
      <c r="GA1996" s="9"/>
      <c r="GB1996" s="9"/>
      <c r="GC1996" s="9"/>
      <c r="GD1996" s="9"/>
      <c r="GE1996" s="9"/>
      <c r="GF1996" s="9"/>
      <c r="GG1996" s="9"/>
      <c r="GH1996" s="9"/>
      <c r="GI1996" s="9"/>
      <c r="GJ1996" s="9"/>
      <c r="GK1996" s="9"/>
    </row>
    <row r="1997" spans="7:193" x14ac:dyDescent="0.2">
      <c r="G1997" s="8"/>
      <c r="H1997" s="8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FF1997" s="9"/>
      <c r="FG1997" s="9"/>
      <c r="FH1997" s="9"/>
      <c r="FI1997" s="9"/>
      <c r="FJ1997" s="9"/>
      <c r="FK1997" s="9"/>
      <c r="FL1997" s="9"/>
      <c r="FM1997" s="9"/>
      <c r="FN1997" s="9"/>
      <c r="FO1997" s="9"/>
      <c r="FP1997" s="9"/>
      <c r="FQ1997" s="9"/>
      <c r="FR1997" s="9"/>
      <c r="FS1997" s="9"/>
      <c r="FT1997" s="9"/>
      <c r="FU1997" s="9"/>
      <c r="FV1997" s="9"/>
      <c r="FW1997" s="9"/>
      <c r="FX1997" s="9"/>
      <c r="FY1997" s="9"/>
      <c r="FZ1997" s="9"/>
      <c r="GA1997" s="9"/>
      <c r="GB1997" s="9"/>
      <c r="GC1997" s="9"/>
      <c r="GD1997" s="9"/>
      <c r="GE1997" s="9"/>
      <c r="GF1997" s="9"/>
      <c r="GG1997" s="9"/>
      <c r="GH1997" s="9"/>
      <c r="GI1997" s="9"/>
      <c r="GJ1997" s="9"/>
      <c r="GK1997" s="9"/>
    </row>
    <row r="1998" spans="7:193" x14ac:dyDescent="0.2">
      <c r="G1998" s="8"/>
      <c r="H1998" s="8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FF1998" s="19"/>
      <c r="FG1998" s="19"/>
      <c r="FH1998" s="19"/>
      <c r="FI1998" s="19"/>
      <c r="FJ1998" s="19"/>
      <c r="FK1998" s="19"/>
      <c r="FL1998" s="19"/>
      <c r="FM1998" s="19"/>
      <c r="FN1998" s="19"/>
      <c r="FO1998" s="19"/>
      <c r="FP1998" s="19"/>
      <c r="FQ1998" s="19"/>
      <c r="FR1998" s="19"/>
      <c r="FS1998" s="19"/>
      <c r="FT1998" s="19"/>
      <c r="FU1998" s="19"/>
      <c r="FV1998" s="19"/>
      <c r="FW1998" s="19"/>
      <c r="FX1998" s="19"/>
      <c r="FY1998" s="19"/>
      <c r="FZ1998" s="19"/>
      <c r="GA1998" s="19"/>
      <c r="GB1998" s="19"/>
      <c r="GC1998" s="19"/>
      <c r="GD1998" s="19"/>
      <c r="GE1998" s="19"/>
      <c r="GF1998" s="19"/>
      <c r="GG1998" s="19"/>
      <c r="GH1998" s="19"/>
      <c r="GI1998" s="19"/>
      <c r="GJ1998" s="19"/>
      <c r="GK1998" s="19"/>
    </row>
    <row r="1999" spans="7:193" x14ac:dyDescent="0.2">
      <c r="G1999" s="8"/>
      <c r="H1999" s="8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FF1999" s="20"/>
      <c r="FG1999" s="20"/>
      <c r="FH1999" s="20"/>
      <c r="FI1999" s="20"/>
      <c r="FJ1999" s="20"/>
      <c r="FK1999" s="20"/>
      <c r="FL1999" s="20"/>
      <c r="FM1999" s="20"/>
      <c r="FN1999" s="20"/>
      <c r="FO1999" s="20"/>
      <c r="FP1999" s="20"/>
      <c r="FQ1999" s="20"/>
      <c r="FR1999" s="20"/>
      <c r="FS1999" s="20"/>
      <c r="FT1999" s="20"/>
      <c r="FU1999" s="20"/>
      <c r="FV1999" s="20"/>
      <c r="FW1999" s="20"/>
      <c r="FX1999" s="20"/>
      <c r="FY1999" s="20"/>
      <c r="FZ1999" s="20"/>
      <c r="GA1999" s="20"/>
      <c r="GB1999" s="20"/>
      <c r="GC1999" s="20"/>
      <c r="GD1999" s="20"/>
      <c r="GE1999" s="20"/>
      <c r="GF1999" s="20"/>
      <c r="GG1999" s="20"/>
      <c r="GH1999" s="20"/>
      <c r="GI1999" s="20"/>
      <c r="GJ1999" s="20"/>
      <c r="GK1999" s="20"/>
    </row>
    <row r="2000" spans="7:193" x14ac:dyDescent="0.2">
      <c r="G2000" s="8"/>
      <c r="H2000" s="8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FF2000" s="9"/>
      <c r="FG2000" s="9"/>
      <c r="FH2000" s="9"/>
      <c r="FI2000" s="9"/>
      <c r="FJ2000" s="9"/>
      <c r="FK2000" s="9"/>
      <c r="FL2000" s="9"/>
      <c r="FM2000" s="9"/>
      <c r="FN2000" s="9"/>
      <c r="FO2000" s="9"/>
      <c r="FP2000" s="9"/>
      <c r="FQ2000" s="9"/>
      <c r="FR2000" s="9"/>
      <c r="FS2000" s="9"/>
      <c r="FT2000" s="9"/>
      <c r="FU2000" s="9"/>
      <c r="FV2000" s="9"/>
      <c r="FW2000" s="9"/>
      <c r="FX2000" s="9"/>
      <c r="FY2000" s="9"/>
      <c r="FZ2000" s="9"/>
      <c r="GA2000" s="9"/>
      <c r="GB2000" s="9"/>
      <c r="GC2000" s="9"/>
      <c r="GD2000" s="9"/>
      <c r="GE2000" s="9"/>
      <c r="GF2000" s="9"/>
      <c r="GG2000" s="9"/>
      <c r="GH2000" s="9"/>
      <c r="GI2000" s="9"/>
      <c r="GJ2000" s="9"/>
      <c r="GK2000" s="9"/>
    </row>
    <row r="2001" spans="7:193" x14ac:dyDescent="0.2">
      <c r="G2001" s="8"/>
      <c r="H2001" s="8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FF2001" s="9"/>
      <c r="FG2001" s="9"/>
      <c r="FH2001" s="9"/>
      <c r="FI2001" s="9"/>
      <c r="FJ2001" s="9"/>
      <c r="FK2001" s="9"/>
      <c r="FL2001" s="9"/>
      <c r="FM2001" s="9"/>
      <c r="FN2001" s="9"/>
      <c r="FO2001" s="9"/>
      <c r="FP2001" s="9"/>
      <c r="FQ2001" s="9"/>
      <c r="FR2001" s="9"/>
      <c r="FS2001" s="9"/>
      <c r="FT2001" s="9"/>
      <c r="FU2001" s="9"/>
      <c r="FV2001" s="9"/>
      <c r="FW2001" s="9"/>
      <c r="FX2001" s="9"/>
      <c r="FY2001" s="9"/>
      <c r="FZ2001" s="9"/>
      <c r="GA2001" s="9"/>
      <c r="GB2001" s="9"/>
      <c r="GC2001" s="9"/>
      <c r="GD2001" s="9"/>
      <c r="GE2001" s="9"/>
      <c r="GF2001" s="9"/>
      <c r="GG2001" s="9"/>
      <c r="GH2001" s="9"/>
      <c r="GI2001" s="9"/>
      <c r="GJ2001" s="9"/>
      <c r="GK2001" s="9"/>
    </row>
    <row r="2002" spans="7:193" x14ac:dyDescent="0.2">
      <c r="G2002" s="8"/>
      <c r="H2002" s="8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FF2002" s="19"/>
      <c r="FG2002" s="19"/>
      <c r="FH2002" s="19"/>
      <c r="FI2002" s="19"/>
      <c r="FJ2002" s="19"/>
      <c r="FK2002" s="19"/>
      <c r="FL2002" s="19"/>
      <c r="FM2002" s="19"/>
      <c r="FN2002" s="19"/>
      <c r="FO2002" s="19"/>
      <c r="FP2002" s="19"/>
      <c r="FQ2002" s="19"/>
      <c r="FR2002" s="19"/>
      <c r="FS2002" s="19"/>
      <c r="FT2002" s="19"/>
      <c r="FU2002" s="19"/>
      <c r="FV2002" s="19"/>
      <c r="FW2002" s="19"/>
      <c r="FX2002" s="19"/>
      <c r="FY2002" s="19"/>
      <c r="FZ2002" s="19"/>
      <c r="GA2002" s="19"/>
      <c r="GB2002" s="19"/>
      <c r="GC2002" s="19"/>
      <c r="GD2002" s="19"/>
      <c r="GE2002" s="19"/>
      <c r="GF2002" s="19"/>
      <c r="GG2002" s="19"/>
      <c r="GH2002" s="19"/>
      <c r="GI2002" s="19"/>
      <c r="GJ2002" s="19"/>
      <c r="GK2002" s="19"/>
    </row>
    <row r="2003" spans="7:193" x14ac:dyDescent="0.2">
      <c r="G2003" s="8"/>
      <c r="H2003" s="8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FF2003" s="20"/>
      <c r="FG2003" s="20"/>
      <c r="FH2003" s="20"/>
      <c r="FI2003" s="20"/>
      <c r="FJ2003" s="20"/>
      <c r="FK2003" s="20"/>
      <c r="FL2003" s="20"/>
      <c r="FM2003" s="20"/>
      <c r="FN2003" s="20"/>
      <c r="FO2003" s="20"/>
      <c r="FP2003" s="20"/>
      <c r="FQ2003" s="20"/>
      <c r="FR2003" s="20"/>
      <c r="FS2003" s="20"/>
      <c r="FT2003" s="20"/>
      <c r="FU2003" s="20"/>
      <c r="FV2003" s="20"/>
      <c r="FW2003" s="20"/>
      <c r="FX2003" s="20"/>
      <c r="FY2003" s="20"/>
      <c r="FZ2003" s="20"/>
      <c r="GA2003" s="20"/>
      <c r="GB2003" s="20"/>
      <c r="GC2003" s="20"/>
      <c r="GD2003" s="20"/>
      <c r="GE2003" s="20"/>
      <c r="GF2003" s="20"/>
      <c r="GG2003" s="20"/>
      <c r="GH2003" s="20"/>
      <c r="GI2003" s="20"/>
      <c r="GJ2003" s="20"/>
      <c r="GK2003" s="20"/>
    </row>
    <row r="2004" spans="7:193" x14ac:dyDescent="0.2">
      <c r="G2004" s="8"/>
      <c r="H2004" s="8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FF2004" s="9"/>
      <c r="FG2004" s="9"/>
      <c r="FH2004" s="9"/>
      <c r="FI2004" s="9"/>
      <c r="FJ2004" s="9"/>
      <c r="FK2004" s="9"/>
      <c r="FL2004" s="9"/>
      <c r="FM2004" s="9"/>
      <c r="FN2004" s="9"/>
      <c r="FO2004" s="9"/>
      <c r="FP2004" s="9"/>
      <c r="FQ2004" s="9"/>
      <c r="FR2004" s="9"/>
      <c r="FS2004" s="9"/>
      <c r="FT2004" s="9"/>
      <c r="FU2004" s="9"/>
      <c r="FV2004" s="9"/>
      <c r="FW2004" s="9"/>
      <c r="FX2004" s="9"/>
      <c r="FY2004" s="9"/>
      <c r="FZ2004" s="9"/>
      <c r="GA2004" s="9"/>
      <c r="GB2004" s="9"/>
      <c r="GC2004" s="9"/>
      <c r="GD2004" s="9"/>
      <c r="GE2004" s="9"/>
      <c r="GF2004" s="9"/>
      <c r="GG2004" s="9"/>
      <c r="GH2004" s="9"/>
      <c r="GI2004" s="9"/>
      <c r="GJ2004" s="9"/>
      <c r="GK2004" s="9"/>
    </row>
    <row r="2005" spans="7:193" x14ac:dyDescent="0.2">
      <c r="G2005" s="8"/>
      <c r="H2005" s="8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FF2005" s="9"/>
      <c r="FG2005" s="9"/>
      <c r="FH2005" s="9"/>
      <c r="FI2005" s="9"/>
      <c r="FJ2005" s="9"/>
      <c r="FK2005" s="9"/>
      <c r="FL2005" s="9"/>
      <c r="FM2005" s="9"/>
      <c r="FN2005" s="9"/>
      <c r="FO2005" s="9"/>
      <c r="FP2005" s="9"/>
      <c r="FQ2005" s="9"/>
      <c r="FR2005" s="9"/>
      <c r="FS2005" s="9"/>
      <c r="FT2005" s="9"/>
      <c r="FU2005" s="9"/>
      <c r="FV2005" s="9"/>
      <c r="FW2005" s="9"/>
      <c r="FX2005" s="9"/>
      <c r="FY2005" s="9"/>
      <c r="FZ2005" s="9"/>
      <c r="GA2005" s="9"/>
      <c r="GB2005" s="9"/>
      <c r="GC2005" s="9"/>
      <c r="GD2005" s="9"/>
      <c r="GE2005" s="9"/>
      <c r="GF2005" s="9"/>
      <c r="GG2005" s="9"/>
      <c r="GH2005" s="9"/>
      <c r="GI2005" s="9"/>
      <c r="GJ2005" s="9"/>
      <c r="GK2005" s="9"/>
    </row>
    <row r="2006" spans="7:193" x14ac:dyDescent="0.2">
      <c r="G2006" s="8"/>
      <c r="H2006" s="8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FF2006" s="19"/>
      <c r="FG2006" s="19"/>
      <c r="FH2006" s="19"/>
      <c r="FI2006" s="19"/>
      <c r="FJ2006" s="19"/>
      <c r="FK2006" s="19"/>
      <c r="FL2006" s="19"/>
      <c r="FM2006" s="19"/>
      <c r="FN2006" s="19"/>
      <c r="FO2006" s="19"/>
      <c r="FP2006" s="19"/>
      <c r="FQ2006" s="19"/>
      <c r="FR2006" s="19"/>
      <c r="FS2006" s="19"/>
      <c r="FT2006" s="19"/>
      <c r="FU2006" s="19"/>
      <c r="FV2006" s="19"/>
      <c r="FW2006" s="19"/>
      <c r="FX2006" s="19"/>
      <c r="FY2006" s="19"/>
      <c r="FZ2006" s="19"/>
      <c r="GA2006" s="19"/>
      <c r="GB2006" s="19"/>
      <c r="GC2006" s="19"/>
      <c r="GD2006" s="19"/>
      <c r="GE2006" s="19"/>
      <c r="GF2006" s="19"/>
      <c r="GG2006" s="19"/>
      <c r="GH2006" s="19"/>
      <c r="GI2006" s="19"/>
      <c r="GJ2006" s="19"/>
      <c r="GK2006" s="19"/>
    </row>
    <row r="2007" spans="7:193" x14ac:dyDescent="0.2">
      <c r="G2007" s="8"/>
      <c r="H2007" s="8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FF2007" s="20"/>
      <c r="FG2007" s="20"/>
      <c r="FH2007" s="20"/>
      <c r="FI2007" s="20"/>
      <c r="FJ2007" s="20"/>
      <c r="FK2007" s="20"/>
      <c r="FL2007" s="20"/>
      <c r="FM2007" s="20"/>
      <c r="FN2007" s="20"/>
      <c r="FO2007" s="20"/>
      <c r="FP2007" s="20"/>
      <c r="FQ2007" s="20"/>
      <c r="FR2007" s="20"/>
      <c r="FS2007" s="20"/>
      <c r="FT2007" s="20"/>
      <c r="FU2007" s="20"/>
      <c r="FV2007" s="20"/>
      <c r="FW2007" s="20"/>
      <c r="FX2007" s="20"/>
      <c r="FY2007" s="20"/>
      <c r="FZ2007" s="20"/>
      <c r="GA2007" s="20"/>
      <c r="GB2007" s="20"/>
      <c r="GC2007" s="20"/>
      <c r="GD2007" s="20"/>
      <c r="GE2007" s="20"/>
      <c r="GF2007" s="20"/>
      <c r="GG2007" s="20"/>
      <c r="GH2007" s="20"/>
      <c r="GI2007" s="20"/>
      <c r="GJ2007" s="20"/>
      <c r="GK2007" s="20"/>
    </row>
    <row r="2008" spans="7:193" x14ac:dyDescent="0.2">
      <c r="G2008" s="8"/>
      <c r="H2008" s="8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FF2008" s="9"/>
      <c r="FG2008" s="9"/>
      <c r="FH2008" s="9"/>
      <c r="FI2008" s="9"/>
      <c r="FJ2008" s="9"/>
      <c r="FK2008" s="9"/>
      <c r="FL2008" s="9"/>
      <c r="FM2008" s="9"/>
      <c r="FN2008" s="9"/>
      <c r="FO2008" s="9"/>
      <c r="FP2008" s="9"/>
      <c r="FQ2008" s="9"/>
      <c r="FR2008" s="9"/>
      <c r="FS2008" s="9"/>
      <c r="FT2008" s="9"/>
      <c r="FU2008" s="9"/>
      <c r="FV2008" s="9"/>
      <c r="FW2008" s="9"/>
      <c r="FX2008" s="9"/>
      <c r="FY2008" s="9"/>
      <c r="FZ2008" s="9"/>
      <c r="GA2008" s="9"/>
      <c r="GB2008" s="9"/>
      <c r="GC2008" s="9"/>
      <c r="GD2008" s="9"/>
      <c r="GE2008" s="9"/>
      <c r="GF2008" s="9"/>
      <c r="GG2008" s="9"/>
      <c r="GH2008" s="9"/>
      <c r="GI2008" s="9"/>
      <c r="GJ2008" s="9"/>
      <c r="GK2008" s="9"/>
    </row>
    <row r="2009" spans="7:193" x14ac:dyDescent="0.2">
      <c r="G2009" s="8"/>
      <c r="H2009" s="8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FF2009" s="9"/>
      <c r="FG2009" s="9"/>
      <c r="FH2009" s="9"/>
      <c r="FI2009" s="9"/>
      <c r="FJ2009" s="9"/>
      <c r="FK2009" s="9"/>
      <c r="FL2009" s="9"/>
      <c r="FM2009" s="9"/>
      <c r="FN2009" s="9"/>
      <c r="FO2009" s="9"/>
      <c r="FP2009" s="9"/>
      <c r="FQ2009" s="9"/>
      <c r="FR2009" s="9"/>
      <c r="FS2009" s="9"/>
      <c r="FT2009" s="9"/>
      <c r="FU2009" s="9"/>
      <c r="FV2009" s="9"/>
      <c r="FW2009" s="9"/>
      <c r="FX2009" s="9"/>
      <c r="FY2009" s="9"/>
      <c r="FZ2009" s="9"/>
      <c r="GA2009" s="9"/>
      <c r="GB2009" s="9"/>
      <c r="GC2009" s="9"/>
      <c r="GD2009" s="9"/>
      <c r="GE2009" s="9"/>
      <c r="GF2009" s="9"/>
      <c r="GG2009" s="9"/>
      <c r="GH2009" s="9"/>
      <c r="GI2009" s="9"/>
      <c r="GJ2009" s="9"/>
      <c r="GK2009" s="9"/>
    </row>
    <row r="2010" spans="7:193" x14ac:dyDescent="0.2">
      <c r="G2010" s="8"/>
      <c r="H2010" s="8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FF2010" s="19"/>
      <c r="FG2010" s="19"/>
      <c r="FH2010" s="19"/>
      <c r="FI2010" s="19"/>
      <c r="FJ2010" s="19"/>
      <c r="FK2010" s="19"/>
      <c r="FL2010" s="19"/>
      <c r="FM2010" s="19"/>
      <c r="FN2010" s="19"/>
      <c r="FO2010" s="19"/>
      <c r="FP2010" s="19"/>
      <c r="FQ2010" s="19"/>
      <c r="FR2010" s="19"/>
      <c r="FS2010" s="19"/>
      <c r="FT2010" s="19"/>
      <c r="FU2010" s="19"/>
      <c r="FV2010" s="19"/>
      <c r="FW2010" s="19"/>
      <c r="FX2010" s="19"/>
      <c r="FY2010" s="19"/>
      <c r="FZ2010" s="19"/>
      <c r="GA2010" s="19"/>
      <c r="GB2010" s="19"/>
      <c r="GC2010" s="19"/>
      <c r="GD2010" s="19"/>
      <c r="GE2010" s="19"/>
      <c r="GF2010" s="19"/>
      <c r="GG2010" s="19"/>
      <c r="GH2010" s="19"/>
      <c r="GI2010" s="19"/>
      <c r="GJ2010" s="19"/>
      <c r="GK2010" s="19"/>
    </row>
    <row r="2011" spans="7:193" x14ac:dyDescent="0.2">
      <c r="G2011" s="8"/>
      <c r="H2011" s="8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FF2011" s="20"/>
      <c r="FG2011" s="20"/>
      <c r="FH2011" s="20"/>
      <c r="FI2011" s="20"/>
      <c r="FJ2011" s="20"/>
      <c r="FK2011" s="20"/>
      <c r="FL2011" s="20"/>
      <c r="FM2011" s="20"/>
      <c r="FN2011" s="20"/>
      <c r="FO2011" s="20"/>
      <c r="FP2011" s="20"/>
      <c r="FQ2011" s="20"/>
      <c r="FR2011" s="20"/>
      <c r="FS2011" s="20"/>
      <c r="FT2011" s="20"/>
      <c r="FU2011" s="20"/>
      <c r="FV2011" s="20"/>
      <c r="FW2011" s="20"/>
      <c r="FX2011" s="20"/>
      <c r="FY2011" s="20"/>
      <c r="FZ2011" s="20"/>
      <c r="GA2011" s="20"/>
      <c r="GB2011" s="20"/>
      <c r="GC2011" s="20"/>
      <c r="GD2011" s="20"/>
      <c r="GE2011" s="20"/>
      <c r="GF2011" s="20"/>
      <c r="GG2011" s="20"/>
      <c r="GH2011" s="20"/>
      <c r="GI2011" s="20"/>
      <c r="GJ2011" s="20"/>
      <c r="GK2011" s="20"/>
    </row>
    <row r="2012" spans="7:193" x14ac:dyDescent="0.2">
      <c r="G2012" s="8"/>
      <c r="H2012" s="8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FF2012" s="9"/>
      <c r="FG2012" s="9"/>
      <c r="FH2012" s="9"/>
      <c r="FI2012" s="9"/>
      <c r="FJ2012" s="9"/>
      <c r="FK2012" s="9"/>
      <c r="FL2012" s="9"/>
      <c r="FM2012" s="9"/>
      <c r="FN2012" s="9"/>
      <c r="FO2012" s="9"/>
      <c r="FP2012" s="9"/>
      <c r="FQ2012" s="9"/>
      <c r="FR2012" s="9"/>
      <c r="FS2012" s="9"/>
      <c r="FT2012" s="9"/>
      <c r="FU2012" s="9"/>
      <c r="FV2012" s="9"/>
      <c r="FW2012" s="9"/>
      <c r="FX2012" s="9"/>
      <c r="FY2012" s="9"/>
      <c r="FZ2012" s="9"/>
      <c r="GA2012" s="9"/>
      <c r="GB2012" s="9"/>
      <c r="GC2012" s="9"/>
      <c r="GD2012" s="9"/>
      <c r="GE2012" s="9"/>
      <c r="GF2012" s="9"/>
      <c r="GG2012" s="9"/>
      <c r="GH2012" s="9"/>
      <c r="GI2012" s="9"/>
      <c r="GJ2012" s="9"/>
      <c r="GK2012" s="9"/>
    </row>
    <row r="2013" spans="7:193" x14ac:dyDescent="0.2">
      <c r="G2013" s="8"/>
      <c r="H2013" s="8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FF2013" s="9"/>
      <c r="FG2013" s="9"/>
      <c r="FH2013" s="9"/>
      <c r="FI2013" s="9"/>
      <c r="FJ2013" s="9"/>
      <c r="FK2013" s="9"/>
      <c r="FL2013" s="9"/>
      <c r="FM2013" s="9"/>
      <c r="FN2013" s="9"/>
      <c r="FO2013" s="9"/>
      <c r="FP2013" s="9"/>
      <c r="FQ2013" s="9"/>
      <c r="FR2013" s="9"/>
      <c r="FS2013" s="9"/>
      <c r="FT2013" s="9"/>
      <c r="FU2013" s="9"/>
      <c r="FV2013" s="9"/>
      <c r="FW2013" s="9"/>
      <c r="FX2013" s="9"/>
      <c r="FY2013" s="9"/>
      <c r="FZ2013" s="9"/>
      <c r="GA2013" s="9"/>
      <c r="GB2013" s="9"/>
      <c r="GC2013" s="9"/>
      <c r="GD2013" s="9"/>
      <c r="GE2013" s="9"/>
      <c r="GF2013" s="9"/>
      <c r="GG2013" s="9"/>
      <c r="GH2013" s="9"/>
      <c r="GI2013" s="9"/>
      <c r="GJ2013" s="9"/>
      <c r="GK2013" s="9"/>
    </row>
    <row r="2014" spans="7:193" x14ac:dyDescent="0.2">
      <c r="G2014" s="8"/>
      <c r="H2014" s="8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FF2014" s="19"/>
      <c r="FG2014" s="19"/>
      <c r="FH2014" s="19"/>
      <c r="FI2014" s="19"/>
      <c r="FJ2014" s="19"/>
      <c r="FK2014" s="19"/>
      <c r="FL2014" s="19"/>
      <c r="FM2014" s="19"/>
      <c r="FN2014" s="19"/>
      <c r="FO2014" s="19"/>
      <c r="FP2014" s="19"/>
      <c r="FQ2014" s="19"/>
      <c r="FR2014" s="19"/>
      <c r="FS2014" s="19"/>
      <c r="FT2014" s="19"/>
      <c r="FU2014" s="19"/>
      <c r="FV2014" s="19"/>
      <c r="FW2014" s="19"/>
      <c r="FX2014" s="19"/>
      <c r="FY2014" s="19"/>
      <c r="FZ2014" s="19"/>
      <c r="GA2014" s="19"/>
      <c r="GB2014" s="19"/>
      <c r="GC2014" s="19"/>
      <c r="GD2014" s="19"/>
      <c r="GE2014" s="19"/>
      <c r="GF2014" s="19"/>
      <c r="GG2014" s="19"/>
      <c r="GH2014" s="19"/>
      <c r="GI2014" s="19"/>
      <c r="GJ2014" s="19"/>
      <c r="GK2014" s="19"/>
    </row>
    <row r="2015" spans="7:193" x14ac:dyDescent="0.2">
      <c r="G2015" s="8"/>
      <c r="H2015" s="8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FF2015" s="20"/>
      <c r="FG2015" s="20"/>
      <c r="FH2015" s="20"/>
      <c r="FI2015" s="20"/>
      <c r="FJ2015" s="20"/>
      <c r="FK2015" s="20"/>
      <c r="FL2015" s="20"/>
      <c r="FM2015" s="20"/>
      <c r="FN2015" s="20"/>
      <c r="FO2015" s="20"/>
      <c r="FP2015" s="20"/>
      <c r="FQ2015" s="20"/>
      <c r="FR2015" s="20"/>
      <c r="FS2015" s="20"/>
      <c r="FT2015" s="20"/>
      <c r="FU2015" s="20"/>
      <c r="FV2015" s="20"/>
      <c r="FW2015" s="20"/>
      <c r="FX2015" s="20"/>
      <c r="FY2015" s="20"/>
      <c r="FZ2015" s="20"/>
      <c r="GA2015" s="20"/>
      <c r="GB2015" s="20"/>
      <c r="GC2015" s="20"/>
      <c r="GD2015" s="20"/>
      <c r="GE2015" s="20"/>
      <c r="GF2015" s="20"/>
      <c r="GG2015" s="20"/>
      <c r="GH2015" s="20"/>
      <c r="GI2015" s="20"/>
      <c r="GJ2015" s="20"/>
      <c r="GK2015" s="20"/>
    </row>
    <row r="2016" spans="7:193" x14ac:dyDescent="0.2">
      <c r="G2016" s="8"/>
      <c r="H2016" s="8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FF2016" s="9"/>
      <c r="FG2016" s="9"/>
      <c r="FH2016" s="9"/>
      <c r="FI2016" s="9"/>
      <c r="FJ2016" s="9"/>
      <c r="FK2016" s="9"/>
      <c r="FL2016" s="9"/>
      <c r="FM2016" s="9"/>
      <c r="FN2016" s="9"/>
      <c r="FO2016" s="9"/>
      <c r="FP2016" s="9"/>
      <c r="FQ2016" s="9"/>
      <c r="FR2016" s="9"/>
      <c r="FS2016" s="9"/>
      <c r="FT2016" s="9"/>
      <c r="FU2016" s="9"/>
      <c r="FV2016" s="9"/>
      <c r="FW2016" s="9"/>
      <c r="FX2016" s="9"/>
      <c r="FY2016" s="9"/>
      <c r="FZ2016" s="9"/>
      <c r="GA2016" s="9"/>
      <c r="GB2016" s="9"/>
      <c r="GC2016" s="9"/>
      <c r="GD2016" s="9"/>
      <c r="GE2016" s="9"/>
      <c r="GF2016" s="9"/>
      <c r="GG2016" s="9"/>
      <c r="GH2016" s="9"/>
      <c r="GI2016" s="9"/>
      <c r="GJ2016" s="9"/>
      <c r="GK2016" s="9"/>
    </row>
    <row r="2017" spans="7:193" x14ac:dyDescent="0.2">
      <c r="G2017" s="8"/>
      <c r="H2017" s="8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FF2017" s="9"/>
      <c r="FG2017" s="9"/>
      <c r="FH2017" s="9"/>
      <c r="FI2017" s="9"/>
      <c r="FJ2017" s="9"/>
      <c r="FK2017" s="9"/>
      <c r="FL2017" s="9"/>
      <c r="FM2017" s="9"/>
      <c r="FN2017" s="9"/>
      <c r="FO2017" s="9"/>
      <c r="FP2017" s="9"/>
      <c r="FQ2017" s="9"/>
      <c r="FR2017" s="9"/>
      <c r="FS2017" s="9"/>
      <c r="FT2017" s="9"/>
      <c r="FU2017" s="9"/>
      <c r="FV2017" s="9"/>
      <c r="FW2017" s="9"/>
      <c r="FX2017" s="9"/>
      <c r="FY2017" s="9"/>
      <c r="FZ2017" s="9"/>
      <c r="GA2017" s="9"/>
      <c r="GB2017" s="9"/>
      <c r="GC2017" s="9"/>
      <c r="GD2017" s="9"/>
      <c r="GE2017" s="9"/>
      <c r="GF2017" s="9"/>
      <c r="GG2017" s="9"/>
      <c r="GH2017" s="9"/>
      <c r="GI2017" s="9"/>
      <c r="GJ2017" s="9"/>
      <c r="GK2017" s="9"/>
    </row>
    <row r="2018" spans="7:193" x14ac:dyDescent="0.2">
      <c r="G2018" s="8"/>
      <c r="H2018" s="8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FF2018" s="19"/>
      <c r="FG2018" s="19"/>
      <c r="FH2018" s="19"/>
      <c r="FI2018" s="19"/>
      <c r="FJ2018" s="19"/>
      <c r="FK2018" s="19"/>
      <c r="FL2018" s="19"/>
      <c r="FM2018" s="19"/>
      <c r="FN2018" s="19"/>
      <c r="FO2018" s="19"/>
      <c r="FP2018" s="19"/>
      <c r="FQ2018" s="19"/>
      <c r="FR2018" s="19"/>
      <c r="FS2018" s="19"/>
      <c r="FT2018" s="19"/>
      <c r="FU2018" s="19"/>
      <c r="FV2018" s="19"/>
      <c r="FW2018" s="19"/>
      <c r="FX2018" s="19"/>
      <c r="FY2018" s="19"/>
      <c r="FZ2018" s="19"/>
      <c r="GA2018" s="19"/>
      <c r="GB2018" s="19"/>
      <c r="GC2018" s="19"/>
      <c r="GD2018" s="19"/>
      <c r="GE2018" s="19"/>
      <c r="GF2018" s="19"/>
      <c r="GG2018" s="19"/>
      <c r="GH2018" s="19"/>
      <c r="GI2018" s="19"/>
      <c r="GJ2018" s="19"/>
      <c r="GK2018" s="19"/>
    </row>
    <row r="2019" spans="7:193" x14ac:dyDescent="0.2">
      <c r="G2019" s="8"/>
      <c r="H2019" s="8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FF2019" s="20"/>
      <c r="FG2019" s="20"/>
      <c r="FH2019" s="20"/>
      <c r="FI2019" s="20"/>
      <c r="FJ2019" s="20"/>
      <c r="FK2019" s="20"/>
      <c r="FL2019" s="20"/>
      <c r="FM2019" s="20"/>
      <c r="FN2019" s="20"/>
      <c r="FO2019" s="20"/>
      <c r="FP2019" s="20"/>
      <c r="FQ2019" s="20"/>
      <c r="FR2019" s="20"/>
      <c r="FS2019" s="20"/>
      <c r="FT2019" s="20"/>
      <c r="FU2019" s="20"/>
      <c r="FV2019" s="20"/>
      <c r="FW2019" s="20"/>
      <c r="FX2019" s="20"/>
      <c r="FY2019" s="20"/>
      <c r="FZ2019" s="20"/>
      <c r="GA2019" s="20"/>
      <c r="GB2019" s="20"/>
      <c r="GC2019" s="20"/>
      <c r="GD2019" s="20"/>
      <c r="GE2019" s="20"/>
      <c r="GF2019" s="20"/>
      <c r="GG2019" s="20"/>
      <c r="GH2019" s="20"/>
      <c r="GI2019" s="20"/>
      <c r="GJ2019" s="20"/>
      <c r="GK2019" s="20"/>
    </row>
    <row r="2020" spans="7:193" x14ac:dyDescent="0.2">
      <c r="G2020" s="8"/>
      <c r="H2020" s="8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FF2020" s="9"/>
      <c r="FG2020" s="9"/>
      <c r="FH2020" s="9"/>
      <c r="FI2020" s="9"/>
      <c r="FJ2020" s="9"/>
      <c r="FK2020" s="9"/>
      <c r="FL2020" s="9"/>
      <c r="FM2020" s="9"/>
      <c r="FN2020" s="9"/>
      <c r="FO2020" s="9"/>
      <c r="FP2020" s="9"/>
      <c r="FQ2020" s="9"/>
      <c r="FR2020" s="9"/>
      <c r="FS2020" s="9"/>
      <c r="FT2020" s="9"/>
      <c r="FU2020" s="9"/>
      <c r="FV2020" s="9"/>
      <c r="FW2020" s="9"/>
      <c r="FX2020" s="9"/>
      <c r="FY2020" s="9"/>
      <c r="FZ2020" s="9"/>
      <c r="GA2020" s="9"/>
      <c r="GB2020" s="9"/>
      <c r="GC2020" s="9"/>
      <c r="GD2020" s="9"/>
      <c r="GE2020" s="9"/>
      <c r="GF2020" s="9"/>
      <c r="GG2020" s="9"/>
      <c r="GH2020" s="9"/>
      <c r="GI2020" s="9"/>
      <c r="GJ2020" s="9"/>
      <c r="GK2020" s="9"/>
    </row>
    <row r="2021" spans="7:193" x14ac:dyDescent="0.2">
      <c r="G2021" s="8"/>
      <c r="H2021" s="8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FF2021" s="9"/>
      <c r="FG2021" s="9"/>
      <c r="FH2021" s="9"/>
      <c r="FI2021" s="9"/>
      <c r="FJ2021" s="9"/>
      <c r="FK2021" s="9"/>
      <c r="FL2021" s="9"/>
      <c r="FM2021" s="9"/>
      <c r="FN2021" s="9"/>
      <c r="FO2021" s="9"/>
      <c r="FP2021" s="9"/>
      <c r="FQ2021" s="9"/>
      <c r="FR2021" s="9"/>
      <c r="FS2021" s="9"/>
      <c r="FT2021" s="9"/>
      <c r="FU2021" s="9"/>
      <c r="FV2021" s="9"/>
      <c r="FW2021" s="9"/>
      <c r="FX2021" s="9"/>
      <c r="FY2021" s="9"/>
      <c r="FZ2021" s="9"/>
      <c r="GA2021" s="9"/>
      <c r="GB2021" s="9"/>
      <c r="GC2021" s="9"/>
      <c r="GD2021" s="9"/>
      <c r="GE2021" s="9"/>
      <c r="GF2021" s="9"/>
      <c r="GG2021" s="9"/>
      <c r="GH2021" s="9"/>
      <c r="GI2021" s="9"/>
      <c r="GJ2021" s="9"/>
      <c r="GK2021" s="9"/>
    </row>
    <row r="2022" spans="7:193" x14ac:dyDescent="0.2">
      <c r="G2022" s="8"/>
      <c r="H2022" s="8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FF2022" s="19"/>
      <c r="FG2022" s="19"/>
      <c r="FH2022" s="19"/>
      <c r="FI2022" s="19"/>
      <c r="FJ2022" s="19"/>
      <c r="FK2022" s="19"/>
      <c r="FL2022" s="19"/>
      <c r="FM2022" s="19"/>
      <c r="FN2022" s="19"/>
      <c r="FO2022" s="19"/>
      <c r="FP2022" s="19"/>
      <c r="FQ2022" s="19"/>
      <c r="FR2022" s="19"/>
      <c r="FS2022" s="19"/>
      <c r="FT2022" s="19"/>
      <c r="FU2022" s="19"/>
      <c r="FV2022" s="19"/>
      <c r="FW2022" s="19"/>
      <c r="FX2022" s="19"/>
      <c r="FY2022" s="19"/>
      <c r="FZ2022" s="19"/>
      <c r="GA2022" s="19"/>
      <c r="GB2022" s="19"/>
      <c r="GC2022" s="19"/>
      <c r="GD2022" s="19"/>
      <c r="GE2022" s="19"/>
      <c r="GF2022" s="19"/>
      <c r="GG2022" s="19"/>
      <c r="GH2022" s="19"/>
      <c r="GI2022" s="19"/>
      <c r="GJ2022" s="19"/>
      <c r="GK2022" s="19"/>
    </row>
    <row r="2023" spans="7:193" x14ac:dyDescent="0.2">
      <c r="G2023" s="8"/>
      <c r="H2023" s="8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FF2023" s="20"/>
      <c r="FG2023" s="20"/>
      <c r="FH2023" s="20"/>
      <c r="FI2023" s="20"/>
      <c r="FJ2023" s="20"/>
      <c r="FK2023" s="20"/>
      <c r="FL2023" s="20"/>
      <c r="FM2023" s="20"/>
      <c r="FN2023" s="20"/>
      <c r="FO2023" s="20"/>
      <c r="FP2023" s="20"/>
      <c r="FQ2023" s="20"/>
      <c r="FR2023" s="20"/>
      <c r="FS2023" s="20"/>
      <c r="FT2023" s="20"/>
      <c r="FU2023" s="20"/>
      <c r="FV2023" s="20"/>
      <c r="FW2023" s="20"/>
      <c r="FX2023" s="20"/>
      <c r="FY2023" s="20"/>
      <c r="FZ2023" s="20"/>
      <c r="GA2023" s="20"/>
      <c r="GB2023" s="20"/>
      <c r="GC2023" s="20"/>
      <c r="GD2023" s="20"/>
      <c r="GE2023" s="20"/>
      <c r="GF2023" s="20"/>
      <c r="GG2023" s="20"/>
      <c r="GH2023" s="20"/>
      <c r="GI2023" s="20"/>
      <c r="GJ2023" s="20"/>
      <c r="GK2023" s="20"/>
    </row>
    <row r="2024" spans="7:193" x14ac:dyDescent="0.2">
      <c r="G2024" s="8"/>
      <c r="H2024" s="8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FF2024" s="9"/>
      <c r="FG2024" s="9"/>
      <c r="FH2024" s="9"/>
      <c r="FI2024" s="9"/>
      <c r="FJ2024" s="9"/>
      <c r="FK2024" s="9"/>
      <c r="FL2024" s="9"/>
      <c r="FM2024" s="9"/>
      <c r="FN2024" s="9"/>
      <c r="FO2024" s="9"/>
      <c r="FP2024" s="9"/>
      <c r="FQ2024" s="9"/>
      <c r="FR2024" s="9"/>
      <c r="FS2024" s="9"/>
      <c r="FT2024" s="9"/>
      <c r="FU2024" s="9"/>
      <c r="FV2024" s="9"/>
      <c r="FW2024" s="9"/>
      <c r="FX2024" s="9"/>
      <c r="FY2024" s="9"/>
      <c r="FZ2024" s="9"/>
      <c r="GA2024" s="9"/>
      <c r="GB2024" s="9"/>
      <c r="GC2024" s="9"/>
      <c r="GD2024" s="9"/>
      <c r="GE2024" s="9"/>
      <c r="GF2024" s="9"/>
      <c r="GG2024" s="9"/>
      <c r="GH2024" s="9"/>
      <c r="GI2024" s="9"/>
      <c r="GJ2024" s="9"/>
      <c r="GK2024" s="9"/>
    </row>
    <row r="2025" spans="7:193" x14ac:dyDescent="0.2">
      <c r="G2025" s="8"/>
      <c r="H2025" s="8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FF2025" s="9"/>
      <c r="FG2025" s="9"/>
      <c r="FH2025" s="9"/>
      <c r="FI2025" s="9"/>
      <c r="FJ2025" s="9"/>
      <c r="FK2025" s="9"/>
      <c r="FL2025" s="9"/>
      <c r="FM2025" s="9"/>
      <c r="FN2025" s="9"/>
      <c r="FO2025" s="9"/>
      <c r="FP2025" s="9"/>
      <c r="FQ2025" s="9"/>
      <c r="FR2025" s="9"/>
      <c r="FS2025" s="9"/>
      <c r="FT2025" s="9"/>
      <c r="FU2025" s="9"/>
      <c r="FV2025" s="9"/>
      <c r="FW2025" s="9"/>
      <c r="FX2025" s="9"/>
      <c r="FY2025" s="9"/>
      <c r="FZ2025" s="9"/>
      <c r="GA2025" s="9"/>
      <c r="GB2025" s="9"/>
      <c r="GC2025" s="9"/>
      <c r="GD2025" s="9"/>
      <c r="GE2025" s="9"/>
      <c r="GF2025" s="9"/>
      <c r="GG2025" s="9"/>
      <c r="GH2025" s="9"/>
      <c r="GI2025" s="9"/>
      <c r="GJ2025" s="9"/>
      <c r="GK2025" s="9"/>
    </row>
    <row r="2026" spans="7:193" x14ac:dyDescent="0.2">
      <c r="G2026" s="8"/>
      <c r="H2026" s="8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FF2026" s="19"/>
      <c r="FG2026" s="19"/>
      <c r="FH2026" s="19"/>
      <c r="FI2026" s="19"/>
      <c r="FJ2026" s="19"/>
      <c r="FK2026" s="19"/>
      <c r="FL2026" s="19"/>
      <c r="FM2026" s="19"/>
      <c r="FN2026" s="19"/>
      <c r="FO2026" s="19"/>
      <c r="FP2026" s="19"/>
      <c r="FQ2026" s="19"/>
      <c r="FR2026" s="19"/>
      <c r="FS2026" s="19"/>
      <c r="FT2026" s="19"/>
      <c r="FU2026" s="19"/>
      <c r="FV2026" s="19"/>
      <c r="FW2026" s="19"/>
      <c r="FX2026" s="19"/>
      <c r="FY2026" s="19"/>
      <c r="FZ2026" s="19"/>
      <c r="GA2026" s="19"/>
      <c r="GB2026" s="19"/>
      <c r="GC2026" s="19"/>
      <c r="GD2026" s="19"/>
      <c r="GE2026" s="19"/>
      <c r="GF2026" s="19"/>
      <c r="GG2026" s="19"/>
      <c r="GH2026" s="19"/>
      <c r="GI2026" s="19"/>
      <c r="GJ2026" s="19"/>
      <c r="GK2026" s="19"/>
    </row>
    <row r="2027" spans="7:193" x14ac:dyDescent="0.2">
      <c r="G2027" s="8"/>
      <c r="H2027" s="8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FF2027" s="20"/>
      <c r="FG2027" s="20"/>
      <c r="FH2027" s="20"/>
      <c r="FI2027" s="20"/>
      <c r="FJ2027" s="20"/>
      <c r="FK2027" s="20"/>
      <c r="FL2027" s="20"/>
      <c r="FM2027" s="20"/>
      <c r="FN2027" s="20"/>
      <c r="FO2027" s="20"/>
      <c r="FP2027" s="20"/>
      <c r="FQ2027" s="20"/>
      <c r="FR2027" s="20"/>
      <c r="FS2027" s="20"/>
      <c r="FT2027" s="20"/>
      <c r="FU2027" s="20"/>
      <c r="FV2027" s="20"/>
      <c r="FW2027" s="20"/>
      <c r="FX2027" s="20"/>
      <c r="FY2027" s="20"/>
      <c r="FZ2027" s="20"/>
      <c r="GA2027" s="20"/>
      <c r="GB2027" s="20"/>
      <c r="GC2027" s="20"/>
      <c r="GD2027" s="20"/>
      <c r="GE2027" s="20"/>
      <c r="GF2027" s="20"/>
      <c r="GG2027" s="20"/>
      <c r="GH2027" s="20"/>
      <c r="GI2027" s="20"/>
      <c r="GJ2027" s="20"/>
      <c r="GK2027" s="20"/>
    </row>
    <row r="2028" spans="7:193" x14ac:dyDescent="0.2">
      <c r="G2028" s="8"/>
      <c r="H2028" s="8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FF2028" s="9"/>
      <c r="FG2028" s="9"/>
      <c r="FH2028" s="9"/>
      <c r="FI2028" s="9"/>
      <c r="FJ2028" s="9"/>
      <c r="FK2028" s="9"/>
      <c r="FL2028" s="9"/>
      <c r="FM2028" s="9"/>
      <c r="FN2028" s="9"/>
      <c r="FO2028" s="9"/>
      <c r="FP2028" s="9"/>
      <c r="FQ2028" s="9"/>
      <c r="FR2028" s="9"/>
      <c r="FS2028" s="9"/>
      <c r="FT2028" s="9"/>
      <c r="FU2028" s="9"/>
      <c r="FV2028" s="9"/>
      <c r="FW2028" s="9"/>
      <c r="FX2028" s="9"/>
      <c r="FY2028" s="9"/>
      <c r="FZ2028" s="9"/>
      <c r="GA2028" s="9"/>
      <c r="GB2028" s="9"/>
      <c r="GC2028" s="9"/>
      <c r="GD2028" s="9"/>
      <c r="GE2028" s="9"/>
      <c r="GF2028" s="9"/>
      <c r="GG2028" s="9"/>
      <c r="GH2028" s="9"/>
      <c r="GI2028" s="9"/>
      <c r="GJ2028" s="9"/>
      <c r="GK2028" s="9"/>
    </row>
    <row r="2029" spans="7:193" x14ac:dyDescent="0.2">
      <c r="G2029" s="8"/>
      <c r="H2029" s="8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FF2029" s="9"/>
      <c r="FG2029" s="9"/>
      <c r="FH2029" s="9"/>
      <c r="FI2029" s="9"/>
      <c r="FJ2029" s="9"/>
      <c r="FK2029" s="9"/>
      <c r="FL2029" s="9"/>
      <c r="FM2029" s="9"/>
      <c r="FN2029" s="9"/>
      <c r="FO2029" s="9"/>
      <c r="FP2029" s="9"/>
      <c r="FQ2029" s="9"/>
      <c r="FR2029" s="9"/>
      <c r="FS2029" s="9"/>
      <c r="FT2029" s="9"/>
      <c r="FU2029" s="9"/>
      <c r="FV2029" s="9"/>
      <c r="FW2029" s="9"/>
      <c r="FX2029" s="9"/>
      <c r="FY2029" s="9"/>
      <c r="FZ2029" s="9"/>
      <c r="GA2029" s="9"/>
      <c r="GB2029" s="9"/>
      <c r="GC2029" s="9"/>
      <c r="GD2029" s="9"/>
      <c r="GE2029" s="9"/>
      <c r="GF2029" s="9"/>
      <c r="GG2029" s="9"/>
      <c r="GH2029" s="9"/>
      <c r="GI2029" s="9"/>
      <c r="GJ2029" s="9"/>
      <c r="GK2029" s="9"/>
    </row>
    <row r="2030" spans="7:193" x14ac:dyDescent="0.2">
      <c r="G2030" s="8"/>
      <c r="H2030" s="8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FF2030" s="19"/>
      <c r="FG2030" s="19"/>
      <c r="FH2030" s="19"/>
      <c r="FI2030" s="19"/>
      <c r="FJ2030" s="19"/>
      <c r="FK2030" s="19"/>
      <c r="FL2030" s="19"/>
      <c r="FM2030" s="19"/>
      <c r="FN2030" s="19"/>
      <c r="FO2030" s="19"/>
      <c r="FP2030" s="19"/>
      <c r="FQ2030" s="19"/>
      <c r="FR2030" s="19"/>
      <c r="FS2030" s="19"/>
      <c r="FT2030" s="19"/>
      <c r="FU2030" s="19"/>
      <c r="FV2030" s="19"/>
      <c r="FW2030" s="19"/>
      <c r="FX2030" s="19"/>
      <c r="FY2030" s="19"/>
      <c r="FZ2030" s="19"/>
      <c r="GA2030" s="19"/>
      <c r="GB2030" s="19"/>
      <c r="GC2030" s="19"/>
      <c r="GD2030" s="19"/>
      <c r="GE2030" s="19"/>
      <c r="GF2030" s="19"/>
      <c r="GG2030" s="19"/>
      <c r="GH2030" s="19"/>
      <c r="GI2030" s="19"/>
      <c r="GJ2030" s="19"/>
      <c r="GK2030" s="19"/>
    </row>
    <row r="2031" spans="7:193" x14ac:dyDescent="0.2">
      <c r="G2031" s="8"/>
      <c r="H2031" s="8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FF2031" s="20"/>
      <c r="FG2031" s="20"/>
      <c r="FH2031" s="20"/>
      <c r="FI2031" s="20"/>
      <c r="FJ2031" s="20"/>
      <c r="FK2031" s="20"/>
      <c r="FL2031" s="20"/>
      <c r="FM2031" s="20"/>
      <c r="FN2031" s="20"/>
      <c r="FO2031" s="20"/>
      <c r="FP2031" s="20"/>
      <c r="FQ2031" s="20"/>
      <c r="FR2031" s="20"/>
      <c r="FS2031" s="20"/>
      <c r="FT2031" s="20"/>
      <c r="FU2031" s="20"/>
      <c r="FV2031" s="20"/>
      <c r="FW2031" s="20"/>
      <c r="FX2031" s="20"/>
      <c r="FY2031" s="20"/>
      <c r="FZ2031" s="20"/>
      <c r="GA2031" s="20"/>
      <c r="GB2031" s="20"/>
      <c r="GC2031" s="20"/>
      <c r="GD2031" s="20"/>
      <c r="GE2031" s="20"/>
      <c r="GF2031" s="20"/>
      <c r="GG2031" s="20"/>
      <c r="GH2031" s="20"/>
      <c r="GI2031" s="20"/>
      <c r="GJ2031" s="20"/>
      <c r="GK2031" s="20"/>
    </row>
    <row r="2032" spans="7:193" x14ac:dyDescent="0.2">
      <c r="G2032" s="8"/>
      <c r="H2032" s="8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FF2032" s="9"/>
      <c r="FG2032" s="9"/>
      <c r="FH2032" s="9"/>
      <c r="FI2032" s="9"/>
      <c r="FJ2032" s="9"/>
      <c r="FK2032" s="9"/>
      <c r="FL2032" s="9"/>
      <c r="FM2032" s="9"/>
      <c r="FN2032" s="9"/>
      <c r="FO2032" s="9"/>
      <c r="FP2032" s="9"/>
      <c r="FQ2032" s="9"/>
      <c r="FR2032" s="9"/>
      <c r="FS2032" s="9"/>
      <c r="FT2032" s="9"/>
      <c r="FU2032" s="9"/>
      <c r="FV2032" s="9"/>
      <c r="FW2032" s="9"/>
      <c r="FX2032" s="9"/>
      <c r="FY2032" s="9"/>
      <c r="FZ2032" s="9"/>
      <c r="GA2032" s="9"/>
      <c r="GB2032" s="9"/>
      <c r="GC2032" s="9"/>
      <c r="GD2032" s="9"/>
      <c r="GE2032" s="9"/>
      <c r="GF2032" s="9"/>
      <c r="GG2032" s="9"/>
      <c r="GH2032" s="9"/>
      <c r="GI2032" s="9"/>
      <c r="GJ2032" s="9"/>
      <c r="GK2032" s="9"/>
    </row>
    <row r="2033" spans="7:193" x14ac:dyDescent="0.2">
      <c r="G2033" s="8"/>
      <c r="H2033" s="8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FF2033" s="9"/>
      <c r="FG2033" s="9"/>
      <c r="FH2033" s="9"/>
      <c r="FI2033" s="9"/>
      <c r="FJ2033" s="9"/>
      <c r="FK2033" s="9"/>
      <c r="FL2033" s="9"/>
      <c r="FM2033" s="9"/>
      <c r="FN2033" s="9"/>
      <c r="FO2033" s="9"/>
      <c r="FP2033" s="9"/>
      <c r="FQ2033" s="9"/>
      <c r="FR2033" s="9"/>
      <c r="FS2033" s="9"/>
      <c r="FT2033" s="9"/>
      <c r="FU2033" s="9"/>
      <c r="FV2033" s="9"/>
      <c r="FW2033" s="9"/>
      <c r="FX2033" s="9"/>
      <c r="FY2033" s="9"/>
      <c r="FZ2033" s="9"/>
      <c r="GA2033" s="9"/>
      <c r="GB2033" s="9"/>
      <c r="GC2033" s="9"/>
      <c r="GD2033" s="9"/>
      <c r="GE2033" s="9"/>
      <c r="GF2033" s="9"/>
      <c r="GG2033" s="9"/>
      <c r="GH2033" s="9"/>
      <c r="GI2033" s="9"/>
      <c r="GJ2033" s="9"/>
      <c r="GK2033" s="9"/>
    </row>
    <row r="2034" spans="7:193" x14ac:dyDescent="0.2">
      <c r="G2034" s="8"/>
      <c r="H2034" s="8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FF2034" s="19"/>
      <c r="FG2034" s="19"/>
      <c r="FH2034" s="19"/>
      <c r="FI2034" s="19"/>
      <c r="FJ2034" s="19"/>
      <c r="FK2034" s="19"/>
      <c r="FL2034" s="19"/>
      <c r="FM2034" s="19"/>
      <c r="FN2034" s="19"/>
      <c r="FO2034" s="19"/>
      <c r="FP2034" s="19"/>
      <c r="FQ2034" s="19"/>
      <c r="FR2034" s="19"/>
      <c r="FS2034" s="19"/>
      <c r="FT2034" s="19"/>
      <c r="FU2034" s="19"/>
      <c r="FV2034" s="19"/>
      <c r="FW2034" s="19"/>
      <c r="FX2034" s="19"/>
      <c r="FY2034" s="19"/>
      <c r="FZ2034" s="19"/>
      <c r="GA2034" s="19"/>
      <c r="GB2034" s="19"/>
      <c r="GC2034" s="19"/>
      <c r="GD2034" s="19"/>
      <c r="GE2034" s="19"/>
      <c r="GF2034" s="19"/>
      <c r="GG2034" s="19"/>
      <c r="GH2034" s="19"/>
      <c r="GI2034" s="19"/>
      <c r="GJ2034" s="19"/>
      <c r="GK2034" s="19"/>
    </row>
    <row r="2035" spans="7:193" x14ac:dyDescent="0.2">
      <c r="G2035" s="8"/>
      <c r="H2035" s="8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FF2035" s="20"/>
      <c r="FG2035" s="20"/>
      <c r="FH2035" s="20"/>
      <c r="FI2035" s="20"/>
      <c r="FJ2035" s="20"/>
      <c r="FK2035" s="20"/>
      <c r="FL2035" s="20"/>
      <c r="FM2035" s="20"/>
      <c r="FN2035" s="20"/>
      <c r="FO2035" s="20"/>
      <c r="FP2035" s="20"/>
      <c r="FQ2035" s="20"/>
      <c r="FR2035" s="20"/>
      <c r="FS2035" s="20"/>
      <c r="FT2035" s="20"/>
      <c r="FU2035" s="20"/>
      <c r="FV2035" s="20"/>
      <c r="FW2035" s="20"/>
      <c r="FX2035" s="20"/>
      <c r="FY2035" s="20"/>
      <c r="FZ2035" s="20"/>
      <c r="GA2035" s="20"/>
      <c r="GB2035" s="20"/>
      <c r="GC2035" s="20"/>
      <c r="GD2035" s="20"/>
      <c r="GE2035" s="20"/>
      <c r="GF2035" s="20"/>
      <c r="GG2035" s="20"/>
      <c r="GH2035" s="20"/>
      <c r="GI2035" s="20"/>
      <c r="GJ2035" s="20"/>
      <c r="GK2035" s="20"/>
    </row>
    <row r="2036" spans="7:193" x14ac:dyDescent="0.2">
      <c r="G2036" s="8"/>
      <c r="H2036" s="8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FF2036" s="9"/>
      <c r="FG2036" s="9"/>
      <c r="FH2036" s="9"/>
      <c r="FI2036" s="9"/>
      <c r="FJ2036" s="9"/>
      <c r="FK2036" s="9"/>
      <c r="FL2036" s="9"/>
      <c r="FM2036" s="9"/>
      <c r="FN2036" s="9"/>
      <c r="FO2036" s="9"/>
      <c r="FP2036" s="9"/>
      <c r="FQ2036" s="9"/>
      <c r="FR2036" s="9"/>
      <c r="FS2036" s="9"/>
      <c r="FT2036" s="9"/>
      <c r="FU2036" s="9"/>
      <c r="FV2036" s="9"/>
      <c r="FW2036" s="9"/>
      <c r="FX2036" s="9"/>
      <c r="FY2036" s="9"/>
      <c r="FZ2036" s="9"/>
      <c r="GA2036" s="9"/>
      <c r="GB2036" s="9"/>
      <c r="GC2036" s="9"/>
      <c r="GD2036" s="9"/>
      <c r="GE2036" s="9"/>
      <c r="GF2036" s="9"/>
      <c r="GG2036" s="9"/>
      <c r="GH2036" s="9"/>
      <c r="GI2036" s="9"/>
      <c r="GJ2036" s="9"/>
      <c r="GK2036" s="9"/>
    </row>
    <row r="2037" spans="7:193" x14ac:dyDescent="0.2">
      <c r="G2037" s="8"/>
      <c r="H2037" s="8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FF2037" s="9"/>
      <c r="FG2037" s="9"/>
      <c r="FH2037" s="9"/>
      <c r="FI2037" s="9"/>
      <c r="FJ2037" s="9"/>
      <c r="FK2037" s="9"/>
      <c r="FL2037" s="9"/>
      <c r="FM2037" s="9"/>
      <c r="FN2037" s="9"/>
      <c r="FO2037" s="9"/>
      <c r="FP2037" s="9"/>
      <c r="FQ2037" s="9"/>
      <c r="FR2037" s="9"/>
      <c r="FS2037" s="9"/>
      <c r="FT2037" s="9"/>
      <c r="FU2037" s="9"/>
      <c r="FV2037" s="9"/>
      <c r="FW2037" s="9"/>
      <c r="FX2037" s="9"/>
      <c r="FY2037" s="9"/>
      <c r="FZ2037" s="9"/>
      <c r="GA2037" s="9"/>
      <c r="GB2037" s="9"/>
      <c r="GC2037" s="9"/>
      <c r="GD2037" s="9"/>
      <c r="GE2037" s="9"/>
      <c r="GF2037" s="9"/>
      <c r="GG2037" s="9"/>
      <c r="GH2037" s="9"/>
      <c r="GI2037" s="9"/>
      <c r="GJ2037" s="9"/>
      <c r="GK2037" s="9"/>
    </row>
    <row r="2038" spans="7:193" x14ac:dyDescent="0.2">
      <c r="G2038" s="8"/>
      <c r="H2038" s="8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FF2038" s="19"/>
      <c r="FG2038" s="19"/>
      <c r="FH2038" s="19"/>
      <c r="FI2038" s="19"/>
      <c r="FJ2038" s="19"/>
      <c r="FK2038" s="19"/>
      <c r="FL2038" s="19"/>
      <c r="FM2038" s="19"/>
      <c r="FN2038" s="19"/>
      <c r="FO2038" s="19"/>
      <c r="FP2038" s="19"/>
      <c r="FQ2038" s="19"/>
      <c r="FR2038" s="19"/>
      <c r="FS2038" s="19"/>
      <c r="FT2038" s="19"/>
      <c r="FU2038" s="19"/>
      <c r="FV2038" s="19"/>
      <c r="FW2038" s="19"/>
      <c r="FX2038" s="19"/>
      <c r="FY2038" s="19"/>
      <c r="FZ2038" s="19"/>
      <c r="GA2038" s="19"/>
      <c r="GB2038" s="19"/>
      <c r="GC2038" s="19"/>
      <c r="GD2038" s="19"/>
      <c r="GE2038" s="19"/>
      <c r="GF2038" s="19"/>
      <c r="GG2038" s="19"/>
      <c r="GH2038" s="19"/>
      <c r="GI2038" s="19"/>
      <c r="GJ2038" s="19"/>
      <c r="GK2038" s="19"/>
    </row>
    <row r="2039" spans="7:193" x14ac:dyDescent="0.2">
      <c r="G2039" s="8"/>
      <c r="H2039" s="8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FF2039" s="20"/>
      <c r="FG2039" s="20"/>
      <c r="FH2039" s="20"/>
      <c r="FI2039" s="20"/>
      <c r="FJ2039" s="20"/>
      <c r="FK2039" s="20"/>
      <c r="FL2039" s="20"/>
      <c r="FM2039" s="20"/>
      <c r="FN2039" s="20"/>
      <c r="FO2039" s="20"/>
      <c r="FP2039" s="20"/>
      <c r="FQ2039" s="20"/>
      <c r="FR2039" s="20"/>
      <c r="FS2039" s="20"/>
      <c r="FT2039" s="20"/>
      <c r="FU2039" s="20"/>
      <c r="FV2039" s="20"/>
      <c r="FW2039" s="20"/>
      <c r="FX2039" s="20"/>
      <c r="FY2039" s="20"/>
      <c r="FZ2039" s="20"/>
      <c r="GA2039" s="20"/>
      <c r="GB2039" s="20"/>
      <c r="GC2039" s="20"/>
      <c r="GD2039" s="20"/>
      <c r="GE2039" s="20"/>
      <c r="GF2039" s="20"/>
      <c r="GG2039" s="20"/>
      <c r="GH2039" s="20"/>
      <c r="GI2039" s="20"/>
      <c r="GJ2039" s="20"/>
      <c r="GK2039" s="20"/>
    </row>
    <row r="2040" spans="7:193" x14ac:dyDescent="0.2">
      <c r="G2040" s="8"/>
      <c r="H2040" s="8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FF2040" s="9"/>
      <c r="FG2040" s="9"/>
      <c r="FH2040" s="9"/>
      <c r="FI2040" s="9"/>
      <c r="FJ2040" s="9"/>
      <c r="FK2040" s="9"/>
      <c r="FL2040" s="9"/>
      <c r="FM2040" s="9"/>
      <c r="FN2040" s="9"/>
      <c r="FO2040" s="9"/>
      <c r="FP2040" s="9"/>
      <c r="FQ2040" s="9"/>
      <c r="FR2040" s="9"/>
      <c r="FS2040" s="9"/>
      <c r="FT2040" s="9"/>
      <c r="FU2040" s="9"/>
      <c r="FV2040" s="9"/>
      <c r="FW2040" s="9"/>
      <c r="FX2040" s="9"/>
      <c r="FY2040" s="9"/>
      <c r="FZ2040" s="9"/>
      <c r="GA2040" s="9"/>
      <c r="GB2040" s="9"/>
      <c r="GC2040" s="9"/>
      <c r="GD2040" s="9"/>
      <c r="GE2040" s="9"/>
      <c r="GF2040" s="9"/>
      <c r="GG2040" s="9"/>
      <c r="GH2040" s="9"/>
      <c r="GI2040" s="9"/>
      <c r="GJ2040" s="9"/>
      <c r="GK2040" s="9"/>
    </row>
    <row r="2041" spans="7:193" x14ac:dyDescent="0.2">
      <c r="G2041" s="8"/>
      <c r="H2041" s="8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FF2041" s="9"/>
      <c r="FG2041" s="9"/>
      <c r="FH2041" s="9"/>
      <c r="FI2041" s="9"/>
      <c r="FJ2041" s="9"/>
      <c r="FK2041" s="9"/>
      <c r="FL2041" s="9"/>
      <c r="FM2041" s="9"/>
      <c r="FN2041" s="9"/>
      <c r="FO2041" s="9"/>
      <c r="FP2041" s="9"/>
      <c r="FQ2041" s="9"/>
      <c r="FR2041" s="9"/>
      <c r="FS2041" s="9"/>
      <c r="FT2041" s="9"/>
      <c r="FU2041" s="9"/>
      <c r="FV2041" s="9"/>
      <c r="FW2041" s="9"/>
      <c r="FX2041" s="9"/>
      <c r="FY2041" s="9"/>
      <c r="FZ2041" s="9"/>
      <c r="GA2041" s="9"/>
      <c r="GB2041" s="9"/>
      <c r="GC2041" s="9"/>
      <c r="GD2041" s="9"/>
      <c r="GE2041" s="9"/>
      <c r="GF2041" s="9"/>
      <c r="GG2041" s="9"/>
      <c r="GH2041" s="9"/>
      <c r="GI2041" s="9"/>
      <c r="GJ2041" s="9"/>
      <c r="GK2041" s="9"/>
    </row>
    <row r="2042" spans="7:193" x14ac:dyDescent="0.2">
      <c r="G2042" s="8"/>
      <c r="H2042" s="8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FF2042" s="19"/>
      <c r="FG2042" s="19"/>
      <c r="FH2042" s="19"/>
      <c r="FI2042" s="19"/>
      <c r="FJ2042" s="19"/>
      <c r="FK2042" s="19"/>
      <c r="FL2042" s="19"/>
      <c r="FM2042" s="19"/>
      <c r="FN2042" s="19"/>
      <c r="FO2042" s="19"/>
      <c r="FP2042" s="19"/>
      <c r="FQ2042" s="19"/>
      <c r="FR2042" s="19"/>
      <c r="FS2042" s="19"/>
      <c r="FT2042" s="19"/>
      <c r="FU2042" s="19"/>
      <c r="FV2042" s="19"/>
      <c r="FW2042" s="19"/>
      <c r="FX2042" s="19"/>
      <c r="FY2042" s="19"/>
      <c r="FZ2042" s="19"/>
      <c r="GA2042" s="19"/>
      <c r="GB2042" s="19"/>
      <c r="GC2042" s="19"/>
      <c r="GD2042" s="19"/>
      <c r="GE2042" s="19"/>
      <c r="GF2042" s="19"/>
      <c r="GG2042" s="19"/>
      <c r="GH2042" s="19"/>
      <c r="GI2042" s="19"/>
      <c r="GJ2042" s="19"/>
      <c r="GK2042" s="19"/>
    </row>
    <row r="2043" spans="7:193" x14ac:dyDescent="0.2">
      <c r="G2043" s="8"/>
      <c r="H2043" s="8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FF2043" s="20"/>
      <c r="FG2043" s="20"/>
      <c r="FH2043" s="20"/>
      <c r="FI2043" s="20"/>
      <c r="FJ2043" s="20"/>
      <c r="FK2043" s="20"/>
      <c r="FL2043" s="20"/>
      <c r="FM2043" s="20"/>
      <c r="FN2043" s="20"/>
      <c r="FO2043" s="20"/>
      <c r="FP2043" s="20"/>
      <c r="FQ2043" s="20"/>
      <c r="FR2043" s="20"/>
      <c r="FS2043" s="20"/>
      <c r="FT2043" s="20"/>
      <c r="FU2043" s="20"/>
      <c r="FV2043" s="20"/>
      <c r="FW2043" s="20"/>
      <c r="FX2043" s="20"/>
      <c r="FY2043" s="20"/>
      <c r="FZ2043" s="20"/>
      <c r="GA2043" s="20"/>
      <c r="GB2043" s="20"/>
      <c r="GC2043" s="20"/>
      <c r="GD2043" s="20"/>
      <c r="GE2043" s="20"/>
      <c r="GF2043" s="20"/>
      <c r="GG2043" s="20"/>
      <c r="GH2043" s="20"/>
      <c r="GI2043" s="20"/>
      <c r="GJ2043" s="20"/>
      <c r="GK2043" s="20"/>
    </row>
    <row r="2044" spans="7:193" x14ac:dyDescent="0.2">
      <c r="G2044" s="8"/>
      <c r="H2044" s="8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FF2044" s="9"/>
      <c r="FG2044" s="9"/>
      <c r="FH2044" s="9"/>
      <c r="FI2044" s="9"/>
      <c r="FJ2044" s="9"/>
      <c r="FK2044" s="9"/>
      <c r="FL2044" s="9"/>
      <c r="FM2044" s="9"/>
      <c r="FN2044" s="9"/>
      <c r="FO2044" s="9"/>
      <c r="FP2044" s="9"/>
      <c r="FQ2044" s="9"/>
      <c r="FR2044" s="9"/>
      <c r="FS2044" s="9"/>
      <c r="FT2044" s="9"/>
      <c r="FU2044" s="9"/>
      <c r="FV2044" s="9"/>
      <c r="FW2044" s="9"/>
      <c r="FX2044" s="9"/>
      <c r="FY2044" s="9"/>
      <c r="FZ2044" s="9"/>
      <c r="GA2044" s="9"/>
      <c r="GB2044" s="9"/>
      <c r="GC2044" s="9"/>
      <c r="GD2044" s="9"/>
      <c r="GE2044" s="9"/>
      <c r="GF2044" s="9"/>
      <c r="GG2044" s="9"/>
      <c r="GH2044" s="9"/>
      <c r="GI2044" s="9"/>
      <c r="GJ2044" s="9"/>
      <c r="GK2044" s="9"/>
    </row>
    <row r="2045" spans="7:193" x14ac:dyDescent="0.2">
      <c r="G2045" s="8"/>
      <c r="H2045" s="8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FF2045" s="9"/>
      <c r="FG2045" s="9"/>
      <c r="FH2045" s="9"/>
      <c r="FI2045" s="9"/>
      <c r="FJ2045" s="9"/>
      <c r="FK2045" s="9"/>
      <c r="FL2045" s="9"/>
      <c r="FM2045" s="9"/>
      <c r="FN2045" s="9"/>
      <c r="FO2045" s="9"/>
      <c r="FP2045" s="9"/>
      <c r="FQ2045" s="9"/>
      <c r="FR2045" s="9"/>
      <c r="FS2045" s="9"/>
      <c r="FT2045" s="9"/>
      <c r="FU2045" s="9"/>
      <c r="FV2045" s="9"/>
      <c r="FW2045" s="9"/>
      <c r="FX2045" s="9"/>
      <c r="FY2045" s="9"/>
      <c r="FZ2045" s="9"/>
      <c r="GA2045" s="9"/>
      <c r="GB2045" s="9"/>
      <c r="GC2045" s="9"/>
      <c r="GD2045" s="9"/>
      <c r="GE2045" s="9"/>
      <c r="GF2045" s="9"/>
      <c r="GG2045" s="9"/>
      <c r="GH2045" s="9"/>
      <c r="GI2045" s="9"/>
      <c r="GJ2045" s="9"/>
      <c r="GK2045" s="9"/>
    </row>
    <row r="2046" spans="7:193" x14ac:dyDescent="0.2">
      <c r="G2046" s="8"/>
      <c r="H2046" s="8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FF2046" s="19"/>
      <c r="FG2046" s="19"/>
      <c r="FH2046" s="19"/>
      <c r="FI2046" s="19"/>
      <c r="FJ2046" s="19"/>
      <c r="FK2046" s="19"/>
      <c r="FL2046" s="19"/>
      <c r="FM2046" s="19"/>
      <c r="FN2046" s="19"/>
      <c r="FO2046" s="19"/>
      <c r="FP2046" s="19"/>
      <c r="FQ2046" s="19"/>
      <c r="FR2046" s="19"/>
      <c r="FS2046" s="19"/>
      <c r="FT2046" s="19"/>
      <c r="FU2046" s="19"/>
      <c r="FV2046" s="19"/>
      <c r="FW2046" s="19"/>
      <c r="FX2046" s="19"/>
      <c r="FY2046" s="19"/>
      <c r="FZ2046" s="19"/>
      <c r="GA2046" s="19"/>
      <c r="GB2046" s="19"/>
      <c r="GC2046" s="19"/>
      <c r="GD2046" s="19"/>
      <c r="GE2046" s="19"/>
      <c r="GF2046" s="19"/>
      <c r="GG2046" s="19"/>
      <c r="GH2046" s="19"/>
      <c r="GI2046" s="19"/>
      <c r="GJ2046" s="19"/>
      <c r="GK2046" s="19"/>
    </row>
    <row r="2047" spans="7:193" x14ac:dyDescent="0.2">
      <c r="G2047" s="8"/>
      <c r="H2047" s="8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FF2047" s="20"/>
      <c r="FG2047" s="20"/>
      <c r="FH2047" s="20"/>
      <c r="FI2047" s="20"/>
      <c r="FJ2047" s="20"/>
      <c r="FK2047" s="20"/>
      <c r="FL2047" s="20"/>
      <c r="FM2047" s="20"/>
      <c r="FN2047" s="20"/>
      <c r="FO2047" s="20"/>
      <c r="FP2047" s="20"/>
      <c r="FQ2047" s="20"/>
      <c r="FR2047" s="20"/>
      <c r="FS2047" s="20"/>
      <c r="FT2047" s="20"/>
      <c r="FU2047" s="20"/>
      <c r="FV2047" s="20"/>
      <c r="FW2047" s="20"/>
      <c r="FX2047" s="20"/>
      <c r="FY2047" s="20"/>
      <c r="FZ2047" s="20"/>
      <c r="GA2047" s="20"/>
      <c r="GB2047" s="20"/>
      <c r="GC2047" s="20"/>
      <c r="GD2047" s="20"/>
      <c r="GE2047" s="20"/>
      <c r="GF2047" s="20"/>
      <c r="GG2047" s="20"/>
      <c r="GH2047" s="20"/>
      <c r="GI2047" s="20"/>
      <c r="GJ2047" s="20"/>
      <c r="GK2047" s="20"/>
    </row>
    <row r="2048" spans="7:193" x14ac:dyDescent="0.2">
      <c r="G2048" s="8"/>
      <c r="H2048" s="8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FF2048" s="9"/>
      <c r="FG2048" s="9"/>
      <c r="FH2048" s="9"/>
      <c r="FI2048" s="9"/>
      <c r="FJ2048" s="9"/>
      <c r="FK2048" s="9"/>
      <c r="FL2048" s="9"/>
      <c r="FM2048" s="9"/>
      <c r="FN2048" s="9"/>
      <c r="FO2048" s="9"/>
      <c r="FP2048" s="9"/>
      <c r="FQ2048" s="9"/>
      <c r="FR2048" s="9"/>
      <c r="FS2048" s="9"/>
      <c r="FT2048" s="9"/>
      <c r="FU2048" s="9"/>
      <c r="FV2048" s="9"/>
      <c r="FW2048" s="9"/>
      <c r="FX2048" s="9"/>
      <c r="FY2048" s="9"/>
      <c r="FZ2048" s="9"/>
      <c r="GA2048" s="9"/>
      <c r="GB2048" s="9"/>
      <c r="GC2048" s="9"/>
      <c r="GD2048" s="9"/>
      <c r="GE2048" s="9"/>
      <c r="GF2048" s="9"/>
      <c r="GG2048" s="9"/>
      <c r="GH2048" s="9"/>
      <c r="GI2048" s="9"/>
      <c r="GJ2048" s="9"/>
      <c r="GK2048" s="9"/>
    </row>
    <row r="2049" spans="7:193" x14ac:dyDescent="0.2">
      <c r="G2049" s="8"/>
      <c r="H2049" s="8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FF2049" s="9"/>
      <c r="FG2049" s="9"/>
      <c r="FH2049" s="9"/>
      <c r="FI2049" s="9"/>
      <c r="FJ2049" s="9"/>
      <c r="FK2049" s="9"/>
      <c r="FL2049" s="9"/>
      <c r="FM2049" s="9"/>
      <c r="FN2049" s="9"/>
      <c r="FO2049" s="9"/>
      <c r="FP2049" s="9"/>
      <c r="FQ2049" s="9"/>
      <c r="FR2049" s="9"/>
      <c r="FS2049" s="9"/>
      <c r="FT2049" s="9"/>
      <c r="FU2049" s="9"/>
      <c r="FV2049" s="9"/>
      <c r="FW2049" s="9"/>
      <c r="FX2049" s="9"/>
      <c r="FY2049" s="9"/>
      <c r="FZ2049" s="9"/>
      <c r="GA2049" s="9"/>
      <c r="GB2049" s="9"/>
      <c r="GC2049" s="9"/>
      <c r="GD2049" s="9"/>
      <c r="GE2049" s="9"/>
      <c r="GF2049" s="9"/>
      <c r="GG2049" s="9"/>
      <c r="GH2049" s="9"/>
      <c r="GI2049" s="9"/>
      <c r="GJ2049" s="9"/>
      <c r="GK2049" s="9"/>
    </row>
    <row r="2050" spans="7:193" x14ac:dyDescent="0.2">
      <c r="G2050" s="8"/>
      <c r="H2050" s="8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FF2050" s="19"/>
      <c r="FG2050" s="19"/>
      <c r="FH2050" s="19"/>
      <c r="FI2050" s="19"/>
      <c r="FJ2050" s="19"/>
      <c r="FK2050" s="19"/>
      <c r="FL2050" s="19"/>
      <c r="FM2050" s="19"/>
      <c r="FN2050" s="19"/>
      <c r="FO2050" s="19"/>
      <c r="FP2050" s="19"/>
      <c r="FQ2050" s="19"/>
      <c r="FR2050" s="19"/>
      <c r="FS2050" s="19"/>
      <c r="FT2050" s="19"/>
      <c r="FU2050" s="19"/>
      <c r="FV2050" s="19"/>
      <c r="FW2050" s="19"/>
      <c r="FX2050" s="19"/>
      <c r="FY2050" s="19"/>
      <c r="FZ2050" s="19"/>
      <c r="GA2050" s="19"/>
      <c r="GB2050" s="19"/>
      <c r="GC2050" s="19"/>
      <c r="GD2050" s="19"/>
      <c r="GE2050" s="19"/>
      <c r="GF2050" s="19"/>
      <c r="GG2050" s="19"/>
      <c r="GH2050" s="19"/>
      <c r="GI2050" s="19"/>
      <c r="GJ2050" s="19"/>
      <c r="GK2050" s="19"/>
    </row>
    <row r="2051" spans="7:193" x14ac:dyDescent="0.2">
      <c r="G2051" s="8"/>
      <c r="H2051" s="8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FF2051" s="20"/>
      <c r="FG2051" s="20"/>
      <c r="FH2051" s="20"/>
      <c r="FI2051" s="20"/>
      <c r="FJ2051" s="20"/>
      <c r="FK2051" s="20"/>
      <c r="FL2051" s="20"/>
      <c r="FM2051" s="20"/>
      <c r="FN2051" s="20"/>
      <c r="FO2051" s="20"/>
      <c r="FP2051" s="20"/>
      <c r="FQ2051" s="20"/>
      <c r="FR2051" s="20"/>
      <c r="FS2051" s="20"/>
      <c r="FT2051" s="20"/>
      <c r="FU2051" s="20"/>
      <c r="FV2051" s="20"/>
      <c r="FW2051" s="20"/>
      <c r="FX2051" s="20"/>
      <c r="FY2051" s="20"/>
      <c r="FZ2051" s="20"/>
      <c r="GA2051" s="20"/>
      <c r="GB2051" s="20"/>
      <c r="GC2051" s="20"/>
      <c r="GD2051" s="20"/>
      <c r="GE2051" s="20"/>
      <c r="GF2051" s="20"/>
      <c r="GG2051" s="20"/>
      <c r="GH2051" s="20"/>
      <c r="GI2051" s="20"/>
      <c r="GJ2051" s="20"/>
      <c r="GK2051" s="20"/>
    </row>
    <row r="2052" spans="7:193" x14ac:dyDescent="0.2">
      <c r="G2052" s="8"/>
      <c r="H2052" s="8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FF2052" s="9"/>
      <c r="FG2052" s="9"/>
      <c r="FH2052" s="9"/>
      <c r="FI2052" s="9"/>
      <c r="FJ2052" s="9"/>
      <c r="FK2052" s="9"/>
      <c r="FL2052" s="9"/>
      <c r="FM2052" s="9"/>
      <c r="FN2052" s="9"/>
      <c r="FO2052" s="9"/>
      <c r="FP2052" s="9"/>
      <c r="FQ2052" s="9"/>
      <c r="FR2052" s="9"/>
      <c r="FS2052" s="9"/>
      <c r="FT2052" s="9"/>
      <c r="FU2052" s="9"/>
      <c r="FV2052" s="9"/>
      <c r="FW2052" s="9"/>
      <c r="FX2052" s="9"/>
      <c r="FY2052" s="9"/>
      <c r="FZ2052" s="9"/>
      <c r="GA2052" s="9"/>
      <c r="GB2052" s="9"/>
      <c r="GC2052" s="9"/>
      <c r="GD2052" s="9"/>
      <c r="GE2052" s="9"/>
      <c r="GF2052" s="9"/>
      <c r="GG2052" s="9"/>
      <c r="GH2052" s="9"/>
      <c r="GI2052" s="9"/>
      <c r="GJ2052" s="9"/>
      <c r="GK2052" s="9"/>
    </row>
    <row r="2053" spans="7:193" x14ac:dyDescent="0.2">
      <c r="G2053" s="8"/>
      <c r="H2053" s="8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17"/>
      <c r="W2053" s="17"/>
      <c r="X2053" s="17"/>
      <c r="FF2053" s="9"/>
      <c r="FG2053" s="9"/>
      <c r="FH2053" s="9"/>
      <c r="FI2053" s="9"/>
      <c r="FJ2053" s="9"/>
      <c r="FK2053" s="9"/>
      <c r="FL2053" s="9"/>
      <c r="FM2053" s="9"/>
      <c r="FN2053" s="9"/>
      <c r="FO2053" s="9"/>
      <c r="FP2053" s="9"/>
      <c r="FQ2053" s="9"/>
      <c r="FR2053" s="9"/>
      <c r="FS2053" s="9"/>
      <c r="FT2053" s="9"/>
      <c r="FU2053" s="9"/>
      <c r="FV2053" s="9"/>
      <c r="FW2053" s="9"/>
      <c r="FX2053" s="9"/>
      <c r="FY2053" s="9"/>
      <c r="FZ2053" s="9"/>
      <c r="GA2053" s="9"/>
      <c r="GB2053" s="9"/>
      <c r="GC2053" s="9"/>
      <c r="GD2053" s="9"/>
      <c r="GE2053" s="9"/>
      <c r="GF2053" s="9"/>
      <c r="GG2053" s="9"/>
      <c r="GH2053" s="9"/>
      <c r="GI2053" s="9"/>
      <c r="GJ2053" s="9"/>
      <c r="GK2053" s="9"/>
    </row>
    <row r="2054" spans="7:193" x14ac:dyDescent="0.2">
      <c r="G2054" s="8"/>
      <c r="H2054" s="8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17"/>
      <c r="W2054" s="17"/>
      <c r="X2054" s="17"/>
      <c r="FF2054" s="19"/>
      <c r="FG2054" s="19"/>
      <c r="FH2054" s="19"/>
      <c r="FI2054" s="19"/>
      <c r="FJ2054" s="19"/>
      <c r="FK2054" s="19"/>
      <c r="FL2054" s="19"/>
      <c r="FM2054" s="19"/>
      <c r="FN2054" s="19"/>
      <c r="FO2054" s="19"/>
      <c r="FP2054" s="19"/>
      <c r="FQ2054" s="19"/>
      <c r="FR2054" s="19"/>
      <c r="FS2054" s="19"/>
      <c r="FT2054" s="19"/>
      <c r="FU2054" s="19"/>
      <c r="FV2054" s="19"/>
      <c r="FW2054" s="19"/>
      <c r="FX2054" s="19"/>
      <c r="FY2054" s="19"/>
      <c r="FZ2054" s="19"/>
      <c r="GA2054" s="19"/>
      <c r="GB2054" s="19"/>
      <c r="GC2054" s="19"/>
      <c r="GD2054" s="19"/>
      <c r="GE2054" s="19"/>
      <c r="GF2054" s="19"/>
      <c r="GG2054" s="19"/>
      <c r="GH2054" s="19"/>
      <c r="GI2054" s="19"/>
      <c r="GJ2054" s="19"/>
      <c r="GK2054" s="19"/>
    </row>
    <row r="2055" spans="7:193" x14ac:dyDescent="0.2">
      <c r="G2055" s="8"/>
      <c r="H2055" s="8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17"/>
      <c r="W2055" s="17"/>
      <c r="X2055" s="17"/>
      <c r="FF2055" s="20"/>
      <c r="FG2055" s="20"/>
      <c r="FH2055" s="20"/>
      <c r="FI2055" s="20"/>
      <c r="FJ2055" s="20"/>
      <c r="FK2055" s="20"/>
      <c r="FL2055" s="20"/>
      <c r="FM2055" s="20"/>
      <c r="FN2055" s="20"/>
      <c r="FO2055" s="20"/>
      <c r="FP2055" s="20"/>
      <c r="FQ2055" s="20"/>
      <c r="FR2055" s="20"/>
      <c r="FS2055" s="20"/>
      <c r="FT2055" s="20"/>
      <c r="FU2055" s="20"/>
      <c r="FV2055" s="20"/>
      <c r="FW2055" s="20"/>
      <c r="FX2055" s="20"/>
      <c r="FY2055" s="20"/>
      <c r="FZ2055" s="20"/>
      <c r="GA2055" s="20"/>
      <c r="GB2055" s="20"/>
      <c r="GC2055" s="20"/>
      <c r="GD2055" s="20"/>
      <c r="GE2055" s="20"/>
      <c r="GF2055" s="20"/>
      <c r="GG2055" s="20"/>
      <c r="GH2055" s="20"/>
      <c r="GI2055" s="20"/>
      <c r="GJ2055" s="20"/>
      <c r="GK2055" s="20"/>
    </row>
    <row r="2056" spans="7:193" x14ac:dyDescent="0.2">
      <c r="G2056" s="8"/>
      <c r="H2056" s="8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17"/>
      <c r="W2056" s="17"/>
      <c r="X2056" s="17"/>
      <c r="FF2056" s="9"/>
      <c r="FG2056" s="9"/>
      <c r="FH2056" s="9"/>
      <c r="FI2056" s="9"/>
      <c r="FJ2056" s="9"/>
      <c r="FK2056" s="9"/>
      <c r="FL2056" s="9"/>
      <c r="FM2056" s="9"/>
      <c r="FN2056" s="9"/>
      <c r="FO2056" s="9"/>
      <c r="FP2056" s="9"/>
      <c r="FQ2056" s="9"/>
      <c r="FR2056" s="9"/>
      <c r="FS2056" s="9"/>
      <c r="FT2056" s="9"/>
      <c r="FU2056" s="9"/>
      <c r="FV2056" s="9"/>
      <c r="FW2056" s="9"/>
      <c r="FX2056" s="9"/>
      <c r="FY2056" s="9"/>
      <c r="FZ2056" s="9"/>
      <c r="GA2056" s="9"/>
      <c r="GB2056" s="9"/>
      <c r="GC2056" s="9"/>
      <c r="GD2056" s="9"/>
      <c r="GE2056" s="9"/>
      <c r="GF2056" s="9"/>
      <c r="GG2056" s="9"/>
      <c r="GH2056" s="9"/>
      <c r="GI2056" s="9"/>
      <c r="GJ2056" s="9"/>
      <c r="GK2056" s="9"/>
    </row>
    <row r="2057" spans="7:193" x14ac:dyDescent="0.2">
      <c r="G2057" s="8"/>
      <c r="H2057" s="8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17"/>
      <c r="W2057" s="17"/>
      <c r="X2057" s="17"/>
      <c r="FF2057" s="9"/>
      <c r="FG2057" s="9"/>
      <c r="FH2057" s="9"/>
      <c r="FI2057" s="9"/>
      <c r="FJ2057" s="9"/>
      <c r="FK2057" s="9"/>
      <c r="FL2057" s="9"/>
      <c r="FM2057" s="9"/>
      <c r="FN2057" s="9"/>
      <c r="FO2057" s="9"/>
      <c r="FP2057" s="9"/>
      <c r="FQ2057" s="9"/>
      <c r="FR2057" s="9"/>
      <c r="FS2057" s="9"/>
      <c r="FT2057" s="9"/>
      <c r="FU2057" s="9"/>
      <c r="FV2057" s="9"/>
      <c r="FW2057" s="9"/>
      <c r="FX2057" s="9"/>
      <c r="FY2057" s="9"/>
      <c r="FZ2057" s="9"/>
      <c r="GA2057" s="9"/>
      <c r="GB2057" s="9"/>
      <c r="GC2057" s="9"/>
      <c r="GD2057" s="9"/>
      <c r="GE2057" s="9"/>
      <c r="GF2057" s="9"/>
      <c r="GG2057" s="9"/>
      <c r="GH2057" s="9"/>
      <c r="GI2057" s="9"/>
      <c r="GJ2057" s="9"/>
      <c r="GK2057" s="9"/>
    </row>
    <row r="2058" spans="7:193" x14ac:dyDescent="0.2">
      <c r="G2058" s="8"/>
      <c r="H2058" s="8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17"/>
      <c r="W2058" s="17"/>
      <c r="X2058" s="17"/>
      <c r="FF2058" s="19"/>
      <c r="FG2058" s="19"/>
      <c r="FH2058" s="19"/>
      <c r="FI2058" s="19"/>
      <c r="FJ2058" s="19"/>
      <c r="FK2058" s="19"/>
      <c r="FL2058" s="19"/>
      <c r="FM2058" s="19"/>
      <c r="FN2058" s="19"/>
      <c r="FO2058" s="19"/>
      <c r="FP2058" s="19"/>
      <c r="FQ2058" s="19"/>
      <c r="FR2058" s="19"/>
      <c r="FS2058" s="19"/>
      <c r="FT2058" s="19"/>
      <c r="FU2058" s="19"/>
      <c r="FV2058" s="19"/>
      <c r="FW2058" s="19"/>
      <c r="FX2058" s="19"/>
      <c r="FY2058" s="19"/>
      <c r="FZ2058" s="19"/>
      <c r="GA2058" s="19"/>
      <c r="GB2058" s="19"/>
      <c r="GC2058" s="19"/>
      <c r="GD2058" s="19"/>
      <c r="GE2058" s="19"/>
      <c r="GF2058" s="19"/>
      <c r="GG2058" s="19"/>
      <c r="GH2058" s="19"/>
      <c r="GI2058" s="19"/>
      <c r="GJ2058" s="19"/>
      <c r="GK2058" s="19"/>
    </row>
    <row r="2059" spans="7:193" x14ac:dyDescent="0.2">
      <c r="G2059" s="8"/>
      <c r="H2059" s="8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17"/>
      <c r="W2059" s="17"/>
      <c r="X2059" s="17"/>
      <c r="FF2059" s="20"/>
      <c r="FG2059" s="20"/>
      <c r="FH2059" s="20"/>
      <c r="FI2059" s="20"/>
      <c r="FJ2059" s="20"/>
      <c r="FK2059" s="20"/>
      <c r="FL2059" s="20"/>
      <c r="FM2059" s="20"/>
      <c r="FN2059" s="20"/>
      <c r="FO2059" s="20"/>
      <c r="FP2059" s="20"/>
      <c r="FQ2059" s="20"/>
      <c r="FR2059" s="20"/>
      <c r="FS2059" s="20"/>
      <c r="FT2059" s="20"/>
      <c r="FU2059" s="20"/>
      <c r="FV2059" s="20"/>
      <c r="FW2059" s="20"/>
      <c r="FX2059" s="20"/>
      <c r="FY2059" s="20"/>
      <c r="FZ2059" s="20"/>
      <c r="GA2059" s="20"/>
      <c r="GB2059" s="20"/>
      <c r="GC2059" s="20"/>
      <c r="GD2059" s="20"/>
      <c r="GE2059" s="20"/>
      <c r="GF2059" s="20"/>
      <c r="GG2059" s="20"/>
      <c r="GH2059" s="20"/>
      <c r="GI2059" s="20"/>
      <c r="GJ2059" s="20"/>
      <c r="GK2059" s="20"/>
    </row>
    <row r="2060" spans="7:193" x14ac:dyDescent="0.2">
      <c r="G2060" s="8"/>
      <c r="H2060" s="8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17"/>
      <c r="W2060" s="17"/>
      <c r="X2060" s="17"/>
      <c r="FF2060" s="9"/>
      <c r="FG2060" s="9"/>
      <c r="FH2060" s="9"/>
      <c r="FI2060" s="9"/>
      <c r="FJ2060" s="9"/>
      <c r="FK2060" s="9"/>
      <c r="FL2060" s="9"/>
      <c r="FM2060" s="9"/>
      <c r="FN2060" s="9"/>
      <c r="FO2060" s="9"/>
      <c r="FP2060" s="9"/>
      <c r="FQ2060" s="9"/>
      <c r="FR2060" s="9"/>
      <c r="FS2060" s="9"/>
      <c r="FT2060" s="9"/>
      <c r="FU2060" s="9"/>
      <c r="FV2060" s="9"/>
      <c r="FW2060" s="9"/>
      <c r="FX2060" s="9"/>
      <c r="FY2060" s="9"/>
      <c r="FZ2060" s="9"/>
      <c r="GA2060" s="9"/>
      <c r="GB2060" s="9"/>
      <c r="GC2060" s="9"/>
      <c r="GD2060" s="9"/>
      <c r="GE2060" s="9"/>
      <c r="GF2060" s="9"/>
      <c r="GG2060" s="9"/>
      <c r="GH2060" s="9"/>
      <c r="GI2060" s="9"/>
      <c r="GJ2060" s="9"/>
      <c r="GK2060" s="9"/>
    </row>
    <row r="2061" spans="7:193" x14ac:dyDescent="0.2">
      <c r="G2061" s="8"/>
      <c r="H2061" s="8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17"/>
      <c r="W2061" s="17"/>
      <c r="X2061" s="17"/>
      <c r="FF2061" s="9"/>
      <c r="FG2061" s="9"/>
      <c r="FH2061" s="9"/>
      <c r="FI2061" s="9"/>
      <c r="FJ2061" s="9"/>
      <c r="FK2061" s="9"/>
      <c r="FL2061" s="9"/>
      <c r="FM2061" s="9"/>
      <c r="FN2061" s="9"/>
      <c r="FO2061" s="9"/>
      <c r="FP2061" s="9"/>
      <c r="FQ2061" s="9"/>
      <c r="FR2061" s="9"/>
      <c r="FS2061" s="9"/>
      <c r="FT2061" s="9"/>
      <c r="FU2061" s="9"/>
      <c r="FV2061" s="9"/>
      <c r="FW2061" s="9"/>
      <c r="FX2061" s="9"/>
      <c r="FY2061" s="9"/>
      <c r="FZ2061" s="9"/>
      <c r="GA2061" s="9"/>
      <c r="GB2061" s="9"/>
      <c r="GC2061" s="9"/>
      <c r="GD2061" s="9"/>
      <c r="GE2061" s="9"/>
      <c r="GF2061" s="9"/>
      <c r="GG2061" s="9"/>
      <c r="GH2061" s="9"/>
      <c r="GI2061" s="9"/>
      <c r="GJ2061" s="9"/>
      <c r="GK2061" s="9"/>
    </row>
    <row r="2062" spans="7:193" x14ac:dyDescent="0.2">
      <c r="G2062" s="8"/>
      <c r="H2062" s="8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17"/>
      <c r="W2062" s="17"/>
      <c r="X2062" s="17"/>
      <c r="FF2062" s="19"/>
      <c r="FG2062" s="19"/>
      <c r="FH2062" s="19"/>
      <c r="FI2062" s="19"/>
      <c r="FJ2062" s="19"/>
      <c r="FK2062" s="19"/>
      <c r="FL2062" s="19"/>
      <c r="FM2062" s="19"/>
      <c r="FN2062" s="19"/>
      <c r="FO2062" s="19"/>
      <c r="FP2062" s="19"/>
      <c r="FQ2062" s="19"/>
      <c r="FR2062" s="19"/>
      <c r="FS2062" s="19"/>
      <c r="FT2062" s="19"/>
      <c r="FU2062" s="19"/>
      <c r="FV2062" s="19"/>
      <c r="FW2062" s="19"/>
      <c r="FX2062" s="19"/>
      <c r="FY2062" s="19"/>
      <c r="FZ2062" s="19"/>
      <c r="GA2062" s="19"/>
      <c r="GB2062" s="19"/>
      <c r="GC2062" s="19"/>
      <c r="GD2062" s="19"/>
      <c r="GE2062" s="19"/>
      <c r="GF2062" s="19"/>
      <c r="GG2062" s="19"/>
      <c r="GH2062" s="19"/>
      <c r="GI2062" s="19"/>
      <c r="GJ2062" s="19"/>
      <c r="GK2062" s="19"/>
    </row>
    <row r="2063" spans="7:193" x14ac:dyDescent="0.2">
      <c r="G2063" s="8"/>
      <c r="H2063" s="8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17"/>
      <c r="W2063" s="17"/>
      <c r="X2063" s="17"/>
      <c r="FF2063" s="20"/>
      <c r="FG2063" s="20"/>
      <c r="FH2063" s="20"/>
      <c r="FI2063" s="20"/>
      <c r="FJ2063" s="20"/>
      <c r="FK2063" s="20"/>
      <c r="FL2063" s="20"/>
      <c r="FM2063" s="20"/>
      <c r="FN2063" s="20"/>
      <c r="FO2063" s="20"/>
      <c r="FP2063" s="20"/>
      <c r="FQ2063" s="20"/>
      <c r="FR2063" s="20"/>
      <c r="FS2063" s="20"/>
      <c r="FT2063" s="20"/>
      <c r="FU2063" s="20"/>
      <c r="FV2063" s="20"/>
      <c r="FW2063" s="20"/>
      <c r="FX2063" s="20"/>
      <c r="FY2063" s="20"/>
      <c r="FZ2063" s="20"/>
      <c r="GA2063" s="20"/>
      <c r="GB2063" s="20"/>
      <c r="GC2063" s="20"/>
      <c r="GD2063" s="20"/>
      <c r="GE2063" s="20"/>
      <c r="GF2063" s="20"/>
      <c r="GG2063" s="20"/>
      <c r="GH2063" s="20"/>
      <c r="GI2063" s="20"/>
      <c r="GJ2063" s="20"/>
      <c r="GK2063" s="20"/>
    </row>
    <row r="2064" spans="7:193" x14ac:dyDescent="0.2">
      <c r="G2064" s="8"/>
      <c r="H2064" s="8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17"/>
      <c r="W2064" s="17"/>
      <c r="X2064" s="17"/>
      <c r="FF2064" s="9"/>
      <c r="FG2064" s="9"/>
      <c r="FH2064" s="9"/>
      <c r="FI2064" s="9"/>
      <c r="FJ2064" s="9"/>
      <c r="FK2064" s="9"/>
      <c r="FL2064" s="9"/>
      <c r="FM2064" s="9"/>
      <c r="FN2064" s="9"/>
      <c r="FO2064" s="9"/>
      <c r="FP2064" s="9"/>
      <c r="FQ2064" s="9"/>
      <c r="FR2064" s="9"/>
      <c r="FS2064" s="9"/>
      <c r="FT2064" s="9"/>
      <c r="FU2064" s="9"/>
      <c r="FV2064" s="9"/>
      <c r="FW2064" s="9"/>
      <c r="FX2064" s="9"/>
      <c r="FY2064" s="9"/>
      <c r="FZ2064" s="9"/>
      <c r="GA2064" s="9"/>
      <c r="GB2064" s="9"/>
      <c r="GC2064" s="9"/>
      <c r="GD2064" s="9"/>
      <c r="GE2064" s="9"/>
      <c r="GF2064" s="9"/>
      <c r="GG2064" s="9"/>
      <c r="GH2064" s="9"/>
      <c r="GI2064" s="9"/>
      <c r="GJ2064" s="9"/>
      <c r="GK2064" s="9"/>
    </row>
    <row r="2065" spans="7:193" x14ac:dyDescent="0.2">
      <c r="G2065" s="8"/>
      <c r="H2065" s="8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17"/>
      <c r="W2065" s="17"/>
      <c r="X2065" s="17"/>
      <c r="FF2065" s="9"/>
      <c r="FG2065" s="9"/>
      <c r="FH2065" s="9"/>
      <c r="FI2065" s="9"/>
      <c r="FJ2065" s="9"/>
      <c r="FK2065" s="9"/>
      <c r="FL2065" s="9"/>
      <c r="FM2065" s="9"/>
      <c r="FN2065" s="9"/>
      <c r="FO2065" s="9"/>
      <c r="FP2065" s="9"/>
      <c r="FQ2065" s="9"/>
      <c r="FR2065" s="9"/>
      <c r="FS2065" s="9"/>
      <c r="FT2065" s="9"/>
      <c r="FU2065" s="9"/>
      <c r="FV2065" s="9"/>
      <c r="FW2065" s="9"/>
      <c r="FX2065" s="9"/>
      <c r="FY2065" s="9"/>
      <c r="FZ2065" s="9"/>
      <c r="GA2065" s="9"/>
      <c r="GB2065" s="9"/>
      <c r="GC2065" s="9"/>
      <c r="GD2065" s="9"/>
      <c r="GE2065" s="9"/>
      <c r="GF2065" s="9"/>
      <c r="GG2065" s="9"/>
      <c r="GH2065" s="9"/>
      <c r="GI2065" s="9"/>
      <c r="GJ2065" s="9"/>
      <c r="GK2065" s="9"/>
    </row>
    <row r="2066" spans="7:193" x14ac:dyDescent="0.2">
      <c r="G2066" s="8"/>
      <c r="H2066" s="8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17"/>
      <c r="W2066" s="17"/>
      <c r="X2066" s="17"/>
      <c r="FF2066" s="19"/>
      <c r="FG2066" s="19"/>
      <c r="FH2066" s="19"/>
      <c r="FI2066" s="19"/>
      <c r="FJ2066" s="19"/>
      <c r="FK2066" s="19"/>
      <c r="FL2066" s="19"/>
      <c r="FM2066" s="19"/>
      <c r="FN2066" s="19"/>
      <c r="FO2066" s="19"/>
      <c r="FP2066" s="19"/>
      <c r="FQ2066" s="19"/>
      <c r="FR2066" s="19"/>
      <c r="FS2066" s="19"/>
      <c r="FT2066" s="19"/>
      <c r="FU2066" s="19"/>
      <c r="FV2066" s="19"/>
      <c r="FW2066" s="19"/>
      <c r="FX2066" s="19"/>
      <c r="FY2066" s="19"/>
      <c r="FZ2066" s="19"/>
      <c r="GA2066" s="19"/>
      <c r="GB2066" s="19"/>
      <c r="GC2066" s="19"/>
      <c r="GD2066" s="19"/>
      <c r="GE2066" s="19"/>
      <c r="GF2066" s="19"/>
      <c r="GG2066" s="19"/>
      <c r="GH2066" s="19"/>
      <c r="GI2066" s="19"/>
      <c r="GJ2066" s="19"/>
      <c r="GK2066" s="19"/>
    </row>
    <row r="2067" spans="7:193" x14ac:dyDescent="0.2">
      <c r="G2067" s="8"/>
      <c r="H2067" s="8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17"/>
      <c r="W2067" s="17"/>
      <c r="X2067" s="17"/>
      <c r="FF2067" s="20"/>
      <c r="FG2067" s="20"/>
      <c r="FH2067" s="20"/>
      <c r="FI2067" s="20"/>
      <c r="FJ2067" s="20"/>
      <c r="FK2067" s="20"/>
      <c r="FL2067" s="20"/>
      <c r="FM2067" s="20"/>
      <c r="FN2067" s="20"/>
      <c r="FO2067" s="20"/>
      <c r="FP2067" s="20"/>
      <c r="FQ2067" s="20"/>
      <c r="FR2067" s="20"/>
      <c r="FS2067" s="20"/>
      <c r="FT2067" s="20"/>
      <c r="FU2067" s="20"/>
      <c r="FV2067" s="20"/>
      <c r="FW2067" s="20"/>
      <c r="FX2067" s="20"/>
      <c r="FY2067" s="20"/>
      <c r="FZ2067" s="20"/>
      <c r="GA2067" s="20"/>
      <c r="GB2067" s="20"/>
      <c r="GC2067" s="20"/>
      <c r="GD2067" s="20"/>
      <c r="GE2067" s="20"/>
      <c r="GF2067" s="20"/>
      <c r="GG2067" s="20"/>
      <c r="GH2067" s="20"/>
      <c r="GI2067" s="20"/>
      <c r="GJ2067" s="20"/>
      <c r="GK2067" s="20"/>
    </row>
    <row r="2068" spans="7:193" x14ac:dyDescent="0.2">
      <c r="G2068" s="8"/>
      <c r="H2068" s="8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17"/>
      <c r="W2068" s="17"/>
      <c r="X2068" s="17"/>
      <c r="FF2068" s="9"/>
      <c r="FG2068" s="9"/>
      <c r="FH2068" s="9"/>
      <c r="FI2068" s="9"/>
      <c r="FJ2068" s="9"/>
      <c r="FK2068" s="9"/>
      <c r="FL2068" s="9"/>
      <c r="FM2068" s="9"/>
      <c r="FN2068" s="9"/>
      <c r="FO2068" s="9"/>
      <c r="FP2068" s="9"/>
      <c r="FQ2068" s="9"/>
      <c r="FR2068" s="9"/>
      <c r="FS2068" s="9"/>
      <c r="FT2068" s="9"/>
      <c r="FU2068" s="9"/>
      <c r="FV2068" s="9"/>
      <c r="FW2068" s="9"/>
      <c r="FX2068" s="9"/>
      <c r="FY2068" s="9"/>
      <c r="FZ2068" s="9"/>
      <c r="GA2068" s="9"/>
      <c r="GB2068" s="9"/>
      <c r="GC2068" s="9"/>
      <c r="GD2068" s="9"/>
      <c r="GE2068" s="9"/>
      <c r="GF2068" s="9"/>
      <c r="GG2068" s="9"/>
      <c r="GH2068" s="9"/>
      <c r="GI2068" s="9"/>
      <c r="GJ2068" s="9"/>
      <c r="GK2068" s="9"/>
    </row>
    <row r="2069" spans="7:193" x14ac:dyDescent="0.2">
      <c r="G2069" s="8"/>
      <c r="H2069" s="8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17"/>
      <c r="W2069" s="17"/>
      <c r="X2069" s="17"/>
      <c r="FF2069" s="9"/>
      <c r="FG2069" s="9"/>
      <c r="FH2069" s="9"/>
      <c r="FI2069" s="9"/>
      <c r="FJ2069" s="9"/>
      <c r="FK2069" s="9"/>
      <c r="FL2069" s="9"/>
      <c r="FM2069" s="9"/>
      <c r="FN2069" s="9"/>
      <c r="FO2069" s="9"/>
      <c r="FP2069" s="9"/>
      <c r="FQ2069" s="9"/>
      <c r="FR2069" s="9"/>
      <c r="FS2069" s="9"/>
      <c r="FT2069" s="9"/>
      <c r="FU2069" s="9"/>
      <c r="FV2069" s="9"/>
      <c r="FW2069" s="9"/>
      <c r="FX2069" s="9"/>
      <c r="FY2069" s="9"/>
      <c r="FZ2069" s="9"/>
      <c r="GA2069" s="9"/>
      <c r="GB2069" s="9"/>
      <c r="GC2069" s="9"/>
      <c r="GD2069" s="9"/>
      <c r="GE2069" s="9"/>
      <c r="GF2069" s="9"/>
      <c r="GG2069" s="9"/>
      <c r="GH2069" s="9"/>
      <c r="GI2069" s="9"/>
      <c r="GJ2069" s="9"/>
      <c r="GK2069" s="9"/>
    </row>
    <row r="2070" spans="7:193" x14ac:dyDescent="0.2">
      <c r="G2070" s="8"/>
      <c r="H2070" s="8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17"/>
      <c r="W2070" s="17"/>
      <c r="X2070" s="17"/>
      <c r="FF2070" s="19"/>
      <c r="FG2070" s="19"/>
      <c r="FH2070" s="19"/>
      <c r="FI2070" s="19"/>
      <c r="FJ2070" s="19"/>
      <c r="FK2070" s="19"/>
      <c r="FL2070" s="19"/>
      <c r="FM2070" s="19"/>
      <c r="FN2070" s="19"/>
      <c r="FO2070" s="19"/>
      <c r="FP2070" s="19"/>
      <c r="FQ2070" s="19"/>
      <c r="FR2070" s="19"/>
      <c r="FS2070" s="19"/>
      <c r="FT2070" s="19"/>
      <c r="FU2070" s="19"/>
      <c r="FV2070" s="19"/>
      <c r="FW2070" s="19"/>
      <c r="FX2070" s="19"/>
      <c r="FY2070" s="19"/>
      <c r="FZ2070" s="19"/>
      <c r="GA2070" s="19"/>
      <c r="GB2070" s="19"/>
      <c r="GC2070" s="19"/>
      <c r="GD2070" s="19"/>
      <c r="GE2070" s="19"/>
      <c r="GF2070" s="19"/>
      <c r="GG2070" s="19"/>
      <c r="GH2070" s="19"/>
      <c r="GI2070" s="19"/>
      <c r="GJ2070" s="19"/>
      <c r="GK2070" s="19"/>
    </row>
    <row r="2071" spans="7:193" x14ac:dyDescent="0.2">
      <c r="G2071" s="8"/>
      <c r="H2071" s="8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17"/>
      <c r="W2071" s="17"/>
      <c r="X2071" s="17"/>
      <c r="FF2071" s="20"/>
      <c r="FG2071" s="20"/>
      <c r="FH2071" s="20"/>
      <c r="FI2071" s="20"/>
      <c r="FJ2071" s="20"/>
      <c r="FK2071" s="20"/>
      <c r="FL2071" s="20"/>
      <c r="FM2071" s="20"/>
      <c r="FN2071" s="20"/>
      <c r="FO2071" s="20"/>
      <c r="FP2071" s="20"/>
      <c r="FQ2071" s="20"/>
      <c r="FR2071" s="20"/>
      <c r="FS2071" s="20"/>
      <c r="FT2071" s="20"/>
      <c r="FU2071" s="20"/>
      <c r="FV2071" s="20"/>
      <c r="FW2071" s="20"/>
      <c r="FX2071" s="20"/>
      <c r="FY2071" s="20"/>
      <c r="FZ2071" s="20"/>
      <c r="GA2071" s="20"/>
      <c r="GB2071" s="20"/>
      <c r="GC2071" s="20"/>
      <c r="GD2071" s="20"/>
      <c r="GE2071" s="20"/>
      <c r="GF2071" s="20"/>
      <c r="GG2071" s="20"/>
      <c r="GH2071" s="20"/>
      <c r="GI2071" s="20"/>
      <c r="GJ2071" s="20"/>
      <c r="GK2071" s="20"/>
    </row>
    <row r="2072" spans="7:193" x14ac:dyDescent="0.2">
      <c r="G2072" s="8"/>
      <c r="H2072" s="8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17"/>
      <c r="W2072" s="17"/>
      <c r="X2072" s="17"/>
      <c r="FF2072" s="9"/>
      <c r="FG2072" s="9"/>
      <c r="FH2072" s="9"/>
      <c r="FI2072" s="9"/>
      <c r="FJ2072" s="9"/>
      <c r="FK2072" s="9"/>
      <c r="FL2072" s="9"/>
      <c r="FM2072" s="9"/>
      <c r="FN2072" s="9"/>
      <c r="FO2072" s="9"/>
      <c r="FP2072" s="9"/>
      <c r="FQ2072" s="9"/>
      <c r="FR2072" s="9"/>
      <c r="FS2072" s="9"/>
      <c r="FT2072" s="9"/>
      <c r="FU2072" s="9"/>
      <c r="FV2072" s="9"/>
      <c r="FW2072" s="9"/>
      <c r="FX2072" s="9"/>
      <c r="FY2072" s="9"/>
      <c r="FZ2072" s="9"/>
      <c r="GA2072" s="9"/>
      <c r="GB2072" s="9"/>
      <c r="GC2072" s="9"/>
      <c r="GD2072" s="9"/>
      <c r="GE2072" s="9"/>
      <c r="GF2072" s="9"/>
      <c r="GG2072" s="9"/>
      <c r="GH2072" s="9"/>
      <c r="GI2072" s="9"/>
      <c r="GJ2072" s="9"/>
      <c r="GK2072" s="9"/>
    </row>
    <row r="2073" spans="7:193" x14ac:dyDescent="0.2">
      <c r="G2073" s="8"/>
      <c r="H2073" s="8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17"/>
      <c r="W2073" s="17"/>
      <c r="X2073" s="17"/>
      <c r="FF2073" s="9"/>
      <c r="FG2073" s="9"/>
      <c r="FH2073" s="9"/>
      <c r="FI2073" s="9"/>
      <c r="FJ2073" s="9"/>
      <c r="FK2073" s="9"/>
      <c r="FL2073" s="9"/>
      <c r="FM2073" s="9"/>
      <c r="FN2073" s="9"/>
      <c r="FO2073" s="9"/>
      <c r="FP2073" s="9"/>
      <c r="FQ2073" s="9"/>
      <c r="FR2073" s="9"/>
      <c r="FS2073" s="9"/>
      <c r="FT2073" s="9"/>
      <c r="FU2073" s="9"/>
      <c r="FV2073" s="9"/>
      <c r="FW2073" s="9"/>
      <c r="FX2073" s="9"/>
      <c r="FY2073" s="9"/>
      <c r="FZ2073" s="9"/>
      <c r="GA2073" s="9"/>
      <c r="GB2073" s="9"/>
      <c r="GC2073" s="9"/>
      <c r="GD2073" s="9"/>
      <c r="GE2073" s="9"/>
      <c r="GF2073" s="9"/>
      <c r="GG2073" s="9"/>
      <c r="GH2073" s="9"/>
      <c r="GI2073" s="9"/>
      <c r="GJ2073" s="9"/>
      <c r="GK2073" s="9"/>
    </row>
    <row r="2074" spans="7:193" x14ac:dyDescent="0.2">
      <c r="G2074" s="8"/>
      <c r="H2074" s="8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17"/>
      <c r="W2074" s="17"/>
      <c r="X2074" s="17"/>
      <c r="FF2074" s="19"/>
      <c r="FG2074" s="19"/>
      <c r="FH2074" s="19"/>
      <c r="FI2074" s="19"/>
      <c r="FJ2074" s="19"/>
      <c r="FK2074" s="19"/>
      <c r="FL2074" s="19"/>
      <c r="FM2074" s="19"/>
      <c r="FN2074" s="19"/>
      <c r="FO2074" s="19"/>
      <c r="FP2074" s="19"/>
      <c r="FQ2074" s="19"/>
      <c r="FR2074" s="19"/>
      <c r="FS2074" s="19"/>
      <c r="FT2074" s="19"/>
      <c r="FU2074" s="19"/>
      <c r="FV2074" s="19"/>
      <c r="FW2074" s="19"/>
      <c r="FX2074" s="19"/>
      <c r="FY2074" s="19"/>
      <c r="FZ2074" s="19"/>
      <c r="GA2074" s="19"/>
      <c r="GB2074" s="19"/>
      <c r="GC2074" s="19"/>
      <c r="GD2074" s="19"/>
      <c r="GE2074" s="19"/>
      <c r="GF2074" s="19"/>
      <c r="GG2074" s="19"/>
      <c r="GH2074" s="19"/>
      <c r="GI2074" s="19"/>
      <c r="GJ2074" s="19"/>
      <c r="GK2074" s="19"/>
    </row>
    <row r="2075" spans="7:193" x14ac:dyDescent="0.2">
      <c r="G2075" s="8"/>
      <c r="H2075" s="8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17"/>
      <c r="W2075" s="17"/>
      <c r="X2075" s="17"/>
      <c r="FF2075" s="20"/>
      <c r="FG2075" s="20"/>
      <c r="FH2075" s="20"/>
      <c r="FI2075" s="20"/>
      <c r="FJ2075" s="20"/>
      <c r="FK2075" s="20"/>
      <c r="FL2075" s="20"/>
      <c r="FM2075" s="20"/>
      <c r="FN2075" s="20"/>
      <c r="FO2075" s="20"/>
      <c r="FP2075" s="20"/>
      <c r="FQ2075" s="20"/>
      <c r="FR2075" s="20"/>
      <c r="FS2075" s="20"/>
      <c r="FT2075" s="20"/>
      <c r="FU2075" s="20"/>
      <c r="FV2075" s="20"/>
      <c r="FW2075" s="20"/>
      <c r="FX2075" s="20"/>
      <c r="FY2075" s="20"/>
      <c r="FZ2075" s="20"/>
      <c r="GA2075" s="20"/>
      <c r="GB2075" s="20"/>
      <c r="GC2075" s="20"/>
      <c r="GD2075" s="20"/>
      <c r="GE2075" s="20"/>
      <c r="GF2075" s="20"/>
      <c r="GG2075" s="20"/>
      <c r="GH2075" s="20"/>
      <c r="GI2075" s="20"/>
      <c r="GJ2075" s="20"/>
      <c r="GK2075" s="20"/>
    </row>
    <row r="2076" spans="7:193" x14ac:dyDescent="0.2">
      <c r="G2076" s="8"/>
      <c r="H2076" s="8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17"/>
      <c r="W2076" s="17"/>
      <c r="X2076" s="17"/>
      <c r="FF2076" s="9"/>
      <c r="FG2076" s="9"/>
      <c r="FH2076" s="9"/>
      <c r="FI2076" s="9"/>
      <c r="FJ2076" s="9"/>
      <c r="FK2076" s="9"/>
      <c r="FL2076" s="9"/>
      <c r="FM2076" s="9"/>
      <c r="FN2076" s="9"/>
      <c r="FO2076" s="9"/>
      <c r="FP2076" s="9"/>
      <c r="FQ2076" s="9"/>
      <c r="FR2076" s="9"/>
      <c r="FS2076" s="9"/>
      <c r="FT2076" s="9"/>
      <c r="FU2076" s="9"/>
      <c r="FV2076" s="9"/>
      <c r="FW2076" s="9"/>
      <c r="FX2076" s="9"/>
      <c r="FY2076" s="9"/>
      <c r="FZ2076" s="9"/>
      <c r="GA2076" s="9"/>
      <c r="GB2076" s="9"/>
      <c r="GC2076" s="9"/>
      <c r="GD2076" s="9"/>
      <c r="GE2076" s="9"/>
      <c r="GF2076" s="9"/>
      <c r="GG2076" s="9"/>
      <c r="GH2076" s="9"/>
      <c r="GI2076" s="9"/>
      <c r="GJ2076" s="9"/>
      <c r="GK2076" s="9"/>
    </row>
    <row r="2077" spans="7:193" x14ac:dyDescent="0.2">
      <c r="G2077" s="8"/>
      <c r="H2077" s="8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17"/>
      <c r="W2077" s="17"/>
      <c r="X2077" s="17"/>
      <c r="FF2077" s="9"/>
      <c r="FG2077" s="9"/>
      <c r="FH2077" s="9"/>
      <c r="FI2077" s="9"/>
      <c r="FJ2077" s="9"/>
      <c r="FK2077" s="9"/>
      <c r="FL2077" s="9"/>
      <c r="FM2077" s="9"/>
      <c r="FN2077" s="9"/>
      <c r="FO2077" s="9"/>
      <c r="FP2077" s="9"/>
      <c r="FQ2077" s="9"/>
      <c r="FR2077" s="9"/>
      <c r="FS2077" s="9"/>
      <c r="FT2077" s="9"/>
      <c r="FU2077" s="9"/>
      <c r="FV2077" s="9"/>
      <c r="FW2077" s="9"/>
      <c r="FX2077" s="9"/>
      <c r="FY2077" s="9"/>
      <c r="FZ2077" s="9"/>
      <c r="GA2077" s="9"/>
      <c r="GB2077" s="9"/>
      <c r="GC2077" s="9"/>
      <c r="GD2077" s="9"/>
      <c r="GE2077" s="9"/>
      <c r="GF2077" s="9"/>
      <c r="GG2077" s="9"/>
      <c r="GH2077" s="9"/>
      <c r="GI2077" s="9"/>
      <c r="GJ2077" s="9"/>
      <c r="GK2077" s="9"/>
    </row>
    <row r="2078" spans="7:193" x14ac:dyDescent="0.2">
      <c r="G2078" s="8"/>
      <c r="H2078" s="8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17"/>
      <c r="W2078" s="17"/>
      <c r="X2078" s="17"/>
      <c r="FF2078" s="19"/>
      <c r="FG2078" s="19"/>
      <c r="FH2078" s="19"/>
      <c r="FI2078" s="19"/>
      <c r="FJ2078" s="19"/>
      <c r="FK2078" s="19"/>
      <c r="FL2078" s="19"/>
      <c r="FM2078" s="19"/>
      <c r="FN2078" s="19"/>
      <c r="FO2078" s="19"/>
      <c r="FP2078" s="19"/>
      <c r="FQ2078" s="19"/>
      <c r="FR2078" s="19"/>
      <c r="FS2078" s="19"/>
      <c r="FT2078" s="19"/>
      <c r="FU2078" s="19"/>
      <c r="FV2078" s="19"/>
      <c r="FW2078" s="19"/>
      <c r="FX2078" s="19"/>
      <c r="FY2078" s="19"/>
      <c r="FZ2078" s="19"/>
      <c r="GA2078" s="19"/>
      <c r="GB2078" s="19"/>
      <c r="GC2078" s="19"/>
      <c r="GD2078" s="19"/>
      <c r="GE2078" s="19"/>
      <c r="GF2078" s="19"/>
      <c r="GG2078" s="19"/>
      <c r="GH2078" s="19"/>
      <c r="GI2078" s="19"/>
      <c r="GJ2078" s="19"/>
      <c r="GK2078" s="19"/>
    </row>
    <row r="2079" spans="7:193" x14ac:dyDescent="0.2">
      <c r="G2079" s="8"/>
      <c r="H2079" s="8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17"/>
      <c r="W2079" s="17"/>
      <c r="X2079" s="17"/>
      <c r="FF2079" s="20"/>
      <c r="FG2079" s="20"/>
      <c r="FH2079" s="20"/>
      <c r="FI2079" s="20"/>
      <c r="FJ2079" s="20"/>
      <c r="FK2079" s="20"/>
      <c r="FL2079" s="20"/>
      <c r="FM2079" s="20"/>
      <c r="FN2079" s="20"/>
      <c r="FO2079" s="20"/>
      <c r="FP2079" s="20"/>
      <c r="FQ2079" s="20"/>
      <c r="FR2079" s="20"/>
      <c r="FS2079" s="20"/>
      <c r="FT2079" s="20"/>
      <c r="FU2079" s="20"/>
      <c r="FV2079" s="20"/>
      <c r="FW2079" s="20"/>
      <c r="FX2079" s="20"/>
      <c r="FY2079" s="20"/>
      <c r="FZ2079" s="20"/>
      <c r="GA2079" s="20"/>
      <c r="GB2079" s="20"/>
      <c r="GC2079" s="20"/>
      <c r="GD2079" s="20"/>
      <c r="GE2079" s="20"/>
      <c r="GF2079" s="20"/>
      <c r="GG2079" s="20"/>
      <c r="GH2079" s="20"/>
      <c r="GI2079" s="20"/>
      <c r="GJ2079" s="20"/>
      <c r="GK2079" s="20"/>
    </row>
    <row r="2080" spans="7:193" x14ac:dyDescent="0.2">
      <c r="G2080" s="8"/>
      <c r="H2080" s="8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17"/>
      <c r="W2080" s="17"/>
      <c r="X2080" s="17"/>
      <c r="FF2080" s="9"/>
      <c r="FG2080" s="9"/>
      <c r="FH2080" s="9"/>
      <c r="FI2080" s="9"/>
      <c r="FJ2080" s="9"/>
      <c r="FK2080" s="9"/>
      <c r="FL2080" s="9"/>
      <c r="FM2080" s="9"/>
      <c r="FN2080" s="9"/>
      <c r="FO2080" s="9"/>
      <c r="FP2080" s="9"/>
      <c r="FQ2080" s="9"/>
      <c r="FR2080" s="9"/>
      <c r="FS2080" s="9"/>
      <c r="FT2080" s="9"/>
      <c r="FU2080" s="9"/>
      <c r="FV2080" s="9"/>
      <c r="FW2080" s="9"/>
      <c r="FX2080" s="9"/>
      <c r="FY2080" s="9"/>
      <c r="FZ2080" s="9"/>
      <c r="GA2080" s="9"/>
      <c r="GB2080" s="9"/>
      <c r="GC2080" s="9"/>
      <c r="GD2080" s="9"/>
      <c r="GE2080" s="9"/>
      <c r="GF2080" s="9"/>
      <c r="GG2080" s="9"/>
      <c r="GH2080" s="9"/>
      <c r="GI2080" s="9"/>
      <c r="GJ2080" s="9"/>
      <c r="GK2080" s="9"/>
    </row>
    <row r="2081" spans="7:193" x14ac:dyDescent="0.2">
      <c r="G2081" s="8"/>
      <c r="H2081" s="8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17"/>
      <c r="W2081" s="17"/>
      <c r="X2081" s="17"/>
      <c r="FF2081" s="9"/>
      <c r="FG2081" s="9"/>
      <c r="FH2081" s="9"/>
      <c r="FI2081" s="9"/>
      <c r="FJ2081" s="9"/>
      <c r="FK2081" s="9"/>
      <c r="FL2081" s="9"/>
      <c r="FM2081" s="9"/>
      <c r="FN2081" s="9"/>
      <c r="FO2081" s="9"/>
      <c r="FP2081" s="9"/>
      <c r="FQ2081" s="9"/>
      <c r="FR2081" s="9"/>
      <c r="FS2081" s="9"/>
      <c r="FT2081" s="9"/>
      <c r="FU2081" s="9"/>
      <c r="FV2081" s="9"/>
      <c r="FW2081" s="9"/>
      <c r="FX2081" s="9"/>
      <c r="FY2081" s="9"/>
      <c r="FZ2081" s="9"/>
      <c r="GA2081" s="9"/>
      <c r="GB2081" s="9"/>
      <c r="GC2081" s="9"/>
      <c r="GD2081" s="9"/>
      <c r="GE2081" s="9"/>
      <c r="GF2081" s="9"/>
      <c r="GG2081" s="9"/>
      <c r="GH2081" s="9"/>
      <c r="GI2081" s="9"/>
      <c r="GJ2081" s="9"/>
      <c r="GK2081" s="9"/>
    </row>
    <row r="2082" spans="7:193" x14ac:dyDescent="0.2">
      <c r="G2082" s="8"/>
      <c r="H2082" s="8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17"/>
      <c r="W2082" s="17"/>
      <c r="X2082" s="17"/>
      <c r="FF2082" s="19"/>
      <c r="FG2082" s="19"/>
      <c r="FH2082" s="19"/>
      <c r="FI2082" s="19"/>
      <c r="FJ2082" s="19"/>
      <c r="FK2082" s="19"/>
      <c r="FL2082" s="19"/>
      <c r="FM2082" s="19"/>
      <c r="FN2082" s="19"/>
      <c r="FO2082" s="19"/>
      <c r="FP2082" s="19"/>
      <c r="FQ2082" s="19"/>
      <c r="FR2082" s="19"/>
      <c r="FS2082" s="19"/>
      <c r="FT2082" s="19"/>
      <c r="FU2082" s="19"/>
      <c r="FV2082" s="19"/>
      <c r="FW2082" s="19"/>
      <c r="FX2082" s="19"/>
      <c r="FY2082" s="19"/>
      <c r="FZ2082" s="19"/>
      <c r="GA2082" s="19"/>
      <c r="GB2082" s="19"/>
      <c r="GC2082" s="19"/>
      <c r="GD2082" s="19"/>
      <c r="GE2082" s="19"/>
      <c r="GF2082" s="19"/>
      <c r="GG2082" s="19"/>
      <c r="GH2082" s="19"/>
      <c r="GI2082" s="19"/>
      <c r="GJ2082" s="19"/>
      <c r="GK2082" s="19"/>
    </row>
    <row r="2083" spans="7:193" x14ac:dyDescent="0.2">
      <c r="G2083" s="8"/>
      <c r="H2083" s="8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17"/>
      <c r="W2083" s="17"/>
      <c r="X2083" s="17"/>
      <c r="FF2083" s="20"/>
      <c r="FG2083" s="20"/>
      <c r="FH2083" s="20"/>
      <c r="FI2083" s="20"/>
      <c r="FJ2083" s="20"/>
      <c r="FK2083" s="20"/>
      <c r="FL2083" s="20"/>
      <c r="FM2083" s="20"/>
      <c r="FN2083" s="20"/>
      <c r="FO2083" s="20"/>
      <c r="FP2083" s="20"/>
      <c r="FQ2083" s="20"/>
      <c r="FR2083" s="20"/>
      <c r="FS2083" s="20"/>
      <c r="FT2083" s="20"/>
      <c r="FU2083" s="20"/>
      <c r="FV2083" s="20"/>
      <c r="FW2083" s="20"/>
      <c r="FX2083" s="20"/>
      <c r="FY2083" s="20"/>
      <c r="FZ2083" s="20"/>
      <c r="GA2083" s="20"/>
      <c r="GB2083" s="20"/>
      <c r="GC2083" s="20"/>
      <c r="GD2083" s="20"/>
      <c r="GE2083" s="20"/>
      <c r="GF2083" s="20"/>
      <c r="GG2083" s="20"/>
      <c r="GH2083" s="20"/>
      <c r="GI2083" s="20"/>
      <c r="GJ2083" s="20"/>
      <c r="GK2083" s="20"/>
    </row>
    <row r="2084" spans="7:193" x14ac:dyDescent="0.2">
      <c r="G2084" s="8"/>
      <c r="H2084" s="8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17"/>
      <c r="W2084" s="17"/>
      <c r="X2084" s="17"/>
      <c r="FF2084" s="9"/>
      <c r="FG2084" s="9"/>
      <c r="FH2084" s="9"/>
      <c r="FI2084" s="9"/>
      <c r="FJ2084" s="9"/>
      <c r="FK2084" s="9"/>
      <c r="FL2084" s="9"/>
      <c r="FM2084" s="9"/>
      <c r="FN2084" s="9"/>
      <c r="FO2084" s="9"/>
      <c r="FP2084" s="9"/>
      <c r="FQ2084" s="9"/>
      <c r="FR2084" s="9"/>
      <c r="FS2084" s="9"/>
      <c r="FT2084" s="9"/>
      <c r="FU2084" s="9"/>
      <c r="FV2084" s="9"/>
      <c r="FW2084" s="9"/>
      <c r="FX2084" s="9"/>
      <c r="FY2084" s="9"/>
      <c r="FZ2084" s="9"/>
      <c r="GA2084" s="9"/>
      <c r="GB2084" s="9"/>
      <c r="GC2084" s="9"/>
      <c r="GD2084" s="9"/>
      <c r="GE2084" s="9"/>
      <c r="GF2084" s="9"/>
      <c r="GG2084" s="9"/>
      <c r="GH2084" s="9"/>
      <c r="GI2084" s="9"/>
      <c r="GJ2084" s="9"/>
      <c r="GK2084" s="9"/>
    </row>
    <row r="2085" spans="7:193" x14ac:dyDescent="0.2">
      <c r="G2085" s="8"/>
      <c r="H2085" s="8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17"/>
      <c r="W2085" s="17"/>
      <c r="X2085" s="17"/>
      <c r="FF2085" s="9"/>
      <c r="FG2085" s="9"/>
      <c r="FH2085" s="9"/>
      <c r="FI2085" s="9"/>
      <c r="FJ2085" s="9"/>
      <c r="FK2085" s="9"/>
      <c r="FL2085" s="9"/>
      <c r="FM2085" s="9"/>
      <c r="FN2085" s="9"/>
      <c r="FO2085" s="9"/>
      <c r="FP2085" s="9"/>
      <c r="FQ2085" s="9"/>
      <c r="FR2085" s="9"/>
      <c r="FS2085" s="9"/>
      <c r="FT2085" s="9"/>
      <c r="FU2085" s="9"/>
      <c r="FV2085" s="9"/>
      <c r="FW2085" s="9"/>
      <c r="FX2085" s="9"/>
      <c r="FY2085" s="9"/>
      <c r="FZ2085" s="9"/>
      <c r="GA2085" s="9"/>
      <c r="GB2085" s="9"/>
      <c r="GC2085" s="9"/>
      <c r="GD2085" s="9"/>
      <c r="GE2085" s="9"/>
      <c r="GF2085" s="9"/>
      <c r="GG2085" s="9"/>
      <c r="GH2085" s="9"/>
      <c r="GI2085" s="9"/>
      <c r="GJ2085" s="9"/>
      <c r="GK2085" s="9"/>
    </row>
    <row r="2086" spans="7:193" x14ac:dyDescent="0.2">
      <c r="G2086" s="8"/>
      <c r="H2086" s="8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17"/>
      <c r="W2086" s="17"/>
      <c r="X2086" s="17"/>
      <c r="FF2086" s="19"/>
      <c r="FG2086" s="19"/>
      <c r="FH2086" s="19"/>
      <c r="FI2086" s="19"/>
      <c r="FJ2086" s="19"/>
      <c r="FK2086" s="19"/>
      <c r="FL2086" s="19"/>
      <c r="FM2086" s="19"/>
      <c r="FN2086" s="19"/>
      <c r="FO2086" s="19"/>
      <c r="FP2086" s="19"/>
      <c r="FQ2086" s="19"/>
      <c r="FR2086" s="19"/>
      <c r="FS2086" s="19"/>
      <c r="FT2086" s="19"/>
      <c r="FU2086" s="19"/>
      <c r="FV2086" s="19"/>
      <c r="FW2086" s="19"/>
      <c r="FX2086" s="19"/>
      <c r="FY2086" s="19"/>
      <c r="FZ2086" s="19"/>
      <c r="GA2086" s="19"/>
      <c r="GB2086" s="19"/>
      <c r="GC2086" s="19"/>
      <c r="GD2086" s="19"/>
      <c r="GE2086" s="19"/>
      <c r="GF2086" s="19"/>
      <c r="GG2086" s="19"/>
      <c r="GH2086" s="19"/>
      <c r="GI2086" s="19"/>
      <c r="GJ2086" s="19"/>
      <c r="GK2086" s="19"/>
    </row>
    <row r="2087" spans="7:193" x14ac:dyDescent="0.2">
      <c r="G2087" s="8"/>
      <c r="H2087" s="8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17"/>
      <c r="W2087" s="17"/>
      <c r="X2087" s="17"/>
      <c r="FF2087" s="20"/>
      <c r="FG2087" s="20"/>
      <c r="FH2087" s="20"/>
      <c r="FI2087" s="20"/>
      <c r="FJ2087" s="20"/>
      <c r="FK2087" s="20"/>
      <c r="FL2087" s="20"/>
      <c r="FM2087" s="20"/>
      <c r="FN2087" s="20"/>
      <c r="FO2087" s="20"/>
      <c r="FP2087" s="20"/>
      <c r="FQ2087" s="20"/>
      <c r="FR2087" s="20"/>
      <c r="FS2087" s="20"/>
      <c r="FT2087" s="20"/>
      <c r="FU2087" s="20"/>
      <c r="FV2087" s="20"/>
      <c r="FW2087" s="20"/>
      <c r="FX2087" s="20"/>
      <c r="FY2087" s="20"/>
      <c r="FZ2087" s="20"/>
      <c r="GA2087" s="20"/>
      <c r="GB2087" s="20"/>
      <c r="GC2087" s="20"/>
      <c r="GD2087" s="20"/>
      <c r="GE2087" s="20"/>
      <c r="GF2087" s="20"/>
      <c r="GG2087" s="20"/>
      <c r="GH2087" s="20"/>
      <c r="GI2087" s="20"/>
      <c r="GJ2087" s="20"/>
      <c r="GK2087" s="20"/>
    </row>
    <row r="2088" spans="7:193" x14ac:dyDescent="0.2">
      <c r="G2088" s="8"/>
      <c r="H2088" s="8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17"/>
      <c r="W2088" s="17"/>
      <c r="X2088" s="17"/>
      <c r="FF2088" s="9"/>
      <c r="FG2088" s="9"/>
      <c r="FH2088" s="9"/>
      <c r="FI2088" s="9"/>
      <c r="FJ2088" s="9"/>
      <c r="FK2088" s="9"/>
      <c r="FL2088" s="9"/>
      <c r="FM2088" s="9"/>
      <c r="FN2088" s="9"/>
      <c r="FO2088" s="9"/>
      <c r="FP2088" s="9"/>
      <c r="FQ2088" s="9"/>
      <c r="FR2088" s="9"/>
      <c r="FS2088" s="9"/>
      <c r="FT2088" s="9"/>
      <c r="FU2088" s="9"/>
      <c r="FV2088" s="9"/>
      <c r="FW2088" s="9"/>
      <c r="FX2088" s="9"/>
      <c r="FY2088" s="9"/>
      <c r="FZ2088" s="9"/>
      <c r="GA2088" s="9"/>
      <c r="GB2088" s="9"/>
      <c r="GC2088" s="9"/>
      <c r="GD2088" s="9"/>
      <c r="GE2088" s="9"/>
      <c r="GF2088" s="9"/>
      <c r="GG2088" s="9"/>
      <c r="GH2088" s="9"/>
      <c r="GI2088" s="9"/>
      <c r="GJ2088" s="9"/>
      <c r="GK2088" s="9"/>
    </row>
    <row r="2089" spans="7:193" x14ac:dyDescent="0.2">
      <c r="G2089" s="8"/>
      <c r="H2089" s="8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17"/>
      <c r="W2089" s="17"/>
      <c r="X2089" s="17"/>
      <c r="FF2089" s="9"/>
      <c r="FG2089" s="9"/>
      <c r="FH2089" s="9"/>
      <c r="FI2089" s="9"/>
      <c r="FJ2089" s="9"/>
      <c r="FK2089" s="9"/>
      <c r="FL2089" s="9"/>
      <c r="FM2089" s="9"/>
      <c r="FN2089" s="9"/>
      <c r="FO2089" s="9"/>
      <c r="FP2089" s="9"/>
      <c r="FQ2089" s="9"/>
      <c r="FR2089" s="9"/>
      <c r="FS2089" s="9"/>
      <c r="FT2089" s="9"/>
      <c r="FU2089" s="9"/>
      <c r="FV2089" s="9"/>
      <c r="FW2089" s="9"/>
      <c r="FX2089" s="9"/>
      <c r="FY2089" s="9"/>
      <c r="FZ2089" s="9"/>
      <c r="GA2089" s="9"/>
      <c r="GB2089" s="9"/>
      <c r="GC2089" s="9"/>
      <c r="GD2089" s="9"/>
      <c r="GE2089" s="9"/>
      <c r="GF2089" s="9"/>
      <c r="GG2089" s="9"/>
      <c r="GH2089" s="9"/>
      <c r="GI2089" s="9"/>
      <c r="GJ2089" s="9"/>
      <c r="GK2089" s="9"/>
    </row>
    <row r="2090" spans="7:193" x14ac:dyDescent="0.2">
      <c r="G2090" s="8"/>
      <c r="H2090" s="8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17"/>
      <c r="W2090" s="17"/>
      <c r="X2090" s="17"/>
      <c r="FF2090" s="19"/>
      <c r="FG2090" s="19"/>
      <c r="FH2090" s="19"/>
      <c r="FI2090" s="19"/>
      <c r="FJ2090" s="19"/>
      <c r="FK2090" s="19"/>
      <c r="FL2090" s="19"/>
      <c r="FM2090" s="19"/>
      <c r="FN2090" s="19"/>
      <c r="FO2090" s="19"/>
      <c r="FP2090" s="19"/>
      <c r="FQ2090" s="19"/>
      <c r="FR2090" s="19"/>
      <c r="FS2090" s="19"/>
      <c r="FT2090" s="19"/>
      <c r="FU2090" s="19"/>
      <c r="FV2090" s="19"/>
      <c r="FW2090" s="19"/>
      <c r="FX2090" s="19"/>
      <c r="FY2090" s="19"/>
      <c r="FZ2090" s="19"/>
      <c r="GA2090" s="19"/>
      <c r="GB2090" s="19"/>
      <c r="GC2090" s="19"/>
      <c r="GD2090" s="19"/>
      <c r="GE2090" s="19"/>
      <c r="GF2090" s="19"/>
      <c r="GG2090" s="19"/>
      <c r="GH2090" s="19"/>
      <c r="GI2090" s="19"/>
      <c r="GJ2090" s="19"/>
      <c r="GK2090" s="19"/>
    </row>
    <row r="2091" spans="7:193" x14ac:dyDescent="0.2">
      <c r="G2091" s="8"/>
      <c r="H2091" s="8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17"/>
      <c r="W2091" s="17"/>
      <c r="X2091" s="17"/>
      <c r="FF2091" s="20"/>
      <c r="FG2091" s="20"/>
      <c r="FH2091" s="20"/>
      <c r="FI2091" s="20"/>
      <c r="FJ2091" s="20"/>
      <c r="FK2091" s="20"/>
      <c r="FL2091" s="20"/>
      <c r="FM2091" s="20"/>
      <c r="FN2091" s="20"/>
      <c r="FO2091" s="20"/>
      <c r="FP2091" s="20"/>
      <c r="FQ2091" s="20"/>
      <c r="FR2091" s="20"/>
      <c r="FS2091" s="20"/>
      <c r="FT2091" s="20"/>
      <c r="FU2091" s="20"/>
      <c r="FV2091" s="20"/>
      <c r="FW2091" s="20"/>
      <c r="FX2091" s="20"/>
      <c r="FY2091" s="20"/>
      <c r="FZ2091" s="20"/>
      <c r="GA2091" s="20"/>
      <c r="GB2091" s="20"/>
      <c r="GC2091" s="20"/>
      <c r="GD2091" s="20"/>
      <c r="GE2091" s="20"/>
      <c r="GF2091" s="20"/>
      <c r="GG2091" s="20"/>
      <c r="GH2091" s="20"/>
      <c r="GI2091" s="20"/>
      <c r="GJ2091" s="20"/>
      <c r="GK2091" s="20"/>
    </row>
    <row r="2092" spans="7:193" x14ac:dyDescent="0.2">
      <c r="G2092" s="8"/>
      <c r="H2092" s="8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17"/>
      <c r="T2092" s="17"/>
      <c r="U2092" s="17"/>
      <c r="V2092" s="17"/>
      <c r="W2092" s="17"/>
      <c r="X2092" s="17"/>
      <c r="FF2092" s="9"/>
      <c r="FG2092" s="9"/>
      <c r="FH2092" s="9"/>
      <c r="FI2092" s="9"/>
      <c r="FJ2092" s="9"/>
      <c r="FK2092" s="9"/>
      <c r="FL2092" s="9"/>
      <c r="FM2092" s="9"/>
      <c r="FN2092" s="9"/>
      <c r="FO2092" s="9"/>
      <c r="FP2092" s="9"/>
      <c r="FQ2092" s="9"/>
      <c r="FR2092" s="9"/>
      <c r="FS2092" s="9"/>
      <c r="FT2092" s="9"/>
      <c r="FU2092" s="9"/>
      <c r="FV2092" s="9"/>
      <c r="FW2092" s="9"/>
      <c r="FX2092" s="9"/>
      <c r="FY2092" s="9"/>
      <c r="FZ2092" s="9"/>
      <c r="GA2092" s="9"/>
      <c r="GB2092" s="9"/>
      <c r="GC2092" s="9"/>
      <c r="GD2092" s="9"/>
      <c r="GE2092" s="9"/>
      <c r="GF2092" s="9"/>
      <c r="GG2092" s="9"/>
      <c r="GH2092" s="9"/>
      <c r="GI2092" s="9"/>
      <c r="GJ2092" s="9"/>
      <c r="GK2092" s="9"/>
    </row>
    <row r="2093" spans="7:193" x14ac:dyDescent="0.2">
      <c r="G2093" s="8"/>
      <c r="H2093" s="8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17"/>
      <c r="T2093" s="17"/>
      <c r="U2093" s="17"/>
      <c r="V2093" s="17"/>
      <c r="W2093" s="17"/>
      <c r="X2093" s="17"/>
      <c r="FF2093" s="9"/>
      <c r="FG2093" s="9"/>
      <c r="FH2093" s="9"/>
      <c r="FI2093" s="9"/>
      <c r="FJ2093" s="9"/>
      <c r="FK2093" s="9"/>
      <c r="FL2093" s="9"/>
      <c r="FM2093" s="9"/>
      <c r="FN2093" s="9"/>
      <c r="FO2093" s="9"/>
      <c r="FP2093" s="9"/>
      <c r="FQ2093" s="9"/>
      <c r="FR2093" s="9"/>
      <c r="FS2093" s="9"/>
      <c r="FT2093" s="9"/>
      <c r="FU2093" s="9"/>
      <c r="FV2093" s="9"/>
      <c r="FW2093" s="9"/>
      <c r="FX2093" s="9"/>
      <c r="FY2093" s="9"/>
      <c r="FZ2093" s="9"/>
      <c r="GA2093" s="9"/>
      <c r="GB2093" s="9"/>
      <c r="GC2093" s="9"/>
      <c r="GD2093" s="9"/>
      <c r="GE2093" s="9"/>
      <c r="GF2093" s="9"/>
      <c r="GG2093" s="9"/>
      <c r="GH2093" s="9"/>
      <c r="GI2093" s="9"/>
      <c r="GJ2093" s="9"/>
      <c r="GK2093" s="9"/>
    </row>
    <row r="2094" spans="7:193" x14ac:dyDescent="0.2">
      <c r="G2094" s="8"/>
      <c r="H2094" s="8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17"/>
      <c r="T2094" s="17"/>
      <c r="U2094" s="17"/>
      <c r="V2094" s="17"/>
      <c r="W2094" s="17"/>
      <c r="X2094" s="17"/>
      <c r="FF2094" s="19"/>
      <c r="FG2094" s="19"/>
      <c r="FH2094" s="19"/>
      <c r="FI2094" s="19"/>
      <c r="FJ2094" s="19"/>
      <c r="FK2094" s="19"/>
      <c r="FL2094" s="19"/>
      <c r="FM2094" s="19"/>
      <c r="FN2094" s="19"/>
      <c r="FO2094" s="19"/>
      <c r="FP2094" s="19"/>
      <c r="FQ2094" s="19"/>
      <c r="FR2094" s="19"/>
      <c r="FS2094" s="19"/>
      <c r="FT2094" s="19"/>
      <c r="FU2094" s="19"/>
      <c r="FV2094" s="19"/>
      <c r="FW2094" s="19"/>
      <c r="FX2094" s="19"/>
      <c r="FY2094" s="19"/>
      <c r="FZ2094" s="19"/>
      <c r="GA2094" s="19"/>
      <c r="GB2094" s="19"/>
      <c r="GC2094" s="19"/>
      <c r="GD2094" s="19"/>
      <c r="GE2094" s="19"/>
      <c r="GF2094" s="19"/>
      <c r="GG2094" s="19"/>
      <c r="GH2094" s="19"/>
      <c r="GI2094" s="19"/>
      <c r="GJ2094" s="19"/>
      <c r="GK2094" s="19"/>
    </row>
    <row r="2095" spans="7:193" x14ac:dyDescent="0.2">
      <c r="G2095" s="8"/>
      <c r="H2095" s="8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17"/>
      <c r="T2095" s="17"/>
      <c r="U2095" s="17"/>
      <c r="V2095" s="17"/>
      <c r="W2095" s="17"/>
      <c r="X2095" s="17"/>
      <c r="FF2095" s="20"/>
      <c r="FG2095" s="20"/>
      <c r="FH2095" s="20"/>
      <c r="FI2095" s="20"/>
      <c r="FJ2095" s="20"/>
      <c r="FK2095" s="20"/>
      <c r="FL2095" s="20"/>
      <c r="FM2095" s="20"/>
      <c r="FN2095" s="20"/>
      <c r="FO2095" s="20"/>
      <c r="FP2095" s="20"/>
      <c r="FQ2095" s="20"/>
      <c r="FR2095" s="20"/>
      <c r="FS2095" s="20"/>
      <c r="FT2095" s="20"/>
      <c r="FU2095" s="20"/>
      <c r="FV2095" s="20"/>
      <c r="FW2095" s="20"/>
      <c r="FX2095" s="20"/>
      <c r="FY2095" s="20"/>
      <c r="FZ2095" s="20"/>
      <c r="GA2095" s="20"/>
      <c r="GB2095" s="20"/>
      <c r="GC2095" s="20"/>
      <c r="GD2095" s="20"/>
      <c r="GE2095" s="20"/>
      <c r="GF2095" s="20"/>
      <c r="GG2095" s="20"/>
      <c r="GH2095" s="20"/>
      <c r="GI2095" s="20"/>
      <c r="GJ2095" s="20"/>
      <c r="GK2095" s="20"/>
    </row>
    <row r="2096" spans="7:193" x14ac:dyDescent="0.2">
      <c r="G2096" s="8"/>
      <c r="H2096" s="8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17"/>
      <c r="T2096" s="17"/>
      <c r="U2096" s="17"/>
      <c r="V2096" s="17"/>
      <c r="W2096" s="17"/>
      <c r="X2096" s="17"/>
      <c r="FF2096" s="9"/>
      <c r="FG2096" s="9"/>
      <c r="FH2096" s="9"/>
      <c r="FI2096" s="9"/>
      <c r="FJ2096" s="9"/>
      <c r="FK2096" s="9"/>
      <c r="FL2096" s="9"/>
      <c r="FM2096" s="9"/>
      <c r="FN2096" s="9"/>
      <c r="FO2096" s="9"/>
      <c r="FP2096" s="9"/>
      <c r="FQ2096" s="9"/>
      <c r="FR2096" s="9"/>
      <c r="FS2096" s="9"/>
      <c r="FT2096" s="9"/>
      <c r="FU2096" s="9"/>
      <c r="FV2096" s="9"/>
      <c r="FW2096" s="9"/>
      <c r="FX2096" s="9"/>
      <c r="FY2096" s="9"/>
      <c r="FZ2096" s="9"/>
      <c r="GA2096" s="9"/>
      <c r="GB2096" s="9"/>
      <c r="GC2096" s="9"/>
      <c r="GD2096" s="9"/>
      <c r="GE2096" s="9"/>
      <c r="GF2096" s="9"/>
      <c r="GG2096" s="9"/>
      <c r="GH2096" s="9"/>
      <c r="GI2096" s="9"/>
      <c r="GJ2096" s="9"/>
      <c r="GK2096" s="9"/>
    </row>
    <row r="2097" spans="7:193" x14ac:dyDescent="0.2">
      <c r="G2097" s="8"/>
      <c r="H2097" s="8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17"/>
      <c r="T2097" s="17"/>
      <c r="U2097" s="17"/>
      <c r="V2097" s="17"/>
      <c r="W2097" s="17"/>
      <c r="X2097" s="17"/>
      <c r="FF2097" s="9"/>
      <c r="FG2097" s="9"/>
      <c r="FH2097" s="9"/>
      <c r="FI2097" s="9"/>
      <c r="FJ2097" s="9"/>
      <c r="FK2097" s="9"/>
      <c r="FL2097" s="9"/>
      <c r="FM2097" s="9"/>
      <c r="FN2097" s="9"/>
      <c r="FO2097" s="9"/>
      <c r="FP2097" s="9"/>
      <c r="FQ2097" s="9"/>
      <c r="FR2097" s="9"/>
      <c r="FS2097" s="9"/>
      <c r="FT2097" s="9"/>
      <c r="FU2097" s="9"/>
      <c r="FV2097" s="9"/>
      <c r="FW2097" s="9"/>
      <c r="FX2097" s="9"/>
      <c r="FY2097" s="9"/>
      <c r="FZ2097" s="9"/>
      <c r="GA2097" s="9"/>
      <c r="GB2097" s="9"/>
      <c r="GC2097" s="9"/>
      <c r="GD2097" s="9"/>
      <c r="GE2097" s="9"/>
      <c r="GF2097" s="9"/>
      <c r="GG2097" s="9"/>
      <c r="GH2097" s="9"/>
      <c r="GI2097" s="9"/>
      <c r="GJ2097" s="9"/>
      <c r="GK2097" s="9"/>
    </row>
    <row r="2098" spans="7:193" x14ac:dyDescent="0.2">
      <c r="G2098" s="8"/>
      <c r="H2098" s="8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17"/>
      <c r="T2098" s="17"/>
      <c r="U2098" s="17"/>
      <c r="V2098" s="17"/>
      <c r="W2098" s="17"/>
      <c r="X2098" s="17"/>
      <c r="FF2098" s="19"/>
      <c r="FG2098" s="19"/>
      <c r="FH2098" s="19"/>
      <c r="FI2098" s="19"/>
      <c r="FJ2098" s="19"/>
      <c r="FK2098" s="19"/>
      <c r="FL2098" s="19"/>
      <c r="FM2098" s="19"/>
      <c r="FN2098" s="19"/>
      <c r="FO2098" s="19"/>
      <c r="FP2098" s="19"/>
      <c r="FQ2098" s="19"/>
      <c r="FR2098" s="19"/>
      <c r="FS2098" s="19"/>
      <c r="FT2098" s="19"/>
      <c r="FU2098" s="19"/>
      <c r="FV2098" s="19"/>
      <c r="FW2098" s="19"/>
      <c r="FX2098" s="19"/>
      <c r="FY2098" s="19"/>
      <c r="FZ2098" s="19"/>
      <c r="GA2098" s="19"/>
      <c r="GB2098" s="19"/>
      <c r="GC2098" s="19"/>
      <c r="GD2098" s="19"/>
      <c r="GE2098" s="19"/>
      <c r="GF2098" s="19"/>
      <c r="GG2098" s="19"/>
      <c r="GH2098" s="19"/>
      <c r="GI2098" s="19"/>
      <c r="GJ2098" s="19"/>
      <c r="GK2098" s="19"/>
    </row>
    <row r="2099" spans="7:193" x14ac:dyDescent="0.2">
      <c r="G2099" s="8"/>
      <c r="H2099" s="8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17"/>
      <c r="T2099" s="17"/>
      <c r="U2099" s="17"/>
      <c r="V2099" s="17"/>
      <c r="W2099" s="17"/>
      <c r="X2099" s="17"/>
      <c r="FF2099" s="20"/>
      <c r="FG2099" s="20"/>
      <c r="FH2099" s="20"/>
      <c r="FI2099" s="20"/>
      <c r="FJ2099" s="20"/>
      <c r="FK2099" s="20"/>
      <c r="FL2099" s="20"/>
      <c r="FM2099" s="20"/>
      <c r="FN2099" s="20"/>
      <c r="FO2099" s="20"/>
      <c r="FP2099" s="20"/>
      <c r="FQ2099" s="20"/>
      <c r="FR2099" s="20"/>
      <c r="FS2099" s="20"/>
      <c r="FT2099" s="20"/>
      <c r="FU2099" s="20"/>
      <c r="FV2099" s="20"/>
      <c r="FW2099" s="20"/>
      <c r="FX2099" s="20"/>
      <c r="FY2099" s="20"/>
      <c r="FZ2099" s="20"/>
      <c r="GA2099" s="20"/>
      <c r="GB2099" s="20"/>
      <c r="GC2099" s="20"/>
      <c r="GD2099" s="20"/>
      <c r="GE2099" s="20"/>
      <c r="GF2099" s="20"/>
      <c r="GG2099" s="20"/>
      <c r="GH2099" s="20"/>
      <c r="GI2099" s="20"/>
      <c r="GJ2099" s="20"/>
      <c r="GK2099" s="20"/>
    </row>
    <row r="2100" spans="7:193" x14ac:dyDescent="0.2">
      <c r="G2100" s="8"/>
      <c r="H2100" s="8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17"/>
      <c r="T2100" s="17"/>
      <c r="U2100" s="17"/>
      <c r="V2100" s="17"/>
      <c r="W2100" s="17"/>
      <c r="X2100" s="17"/>
      <c r="FF2100" s="9"/>
      <c r="FG2100" s="9"/>
      <c r="FH2100" s="9"/>
      <c r="FI2100" s="9"/>
      <c r="FJ2100" s="9"/>
      <c r="FK2100" s="9"/>
      <c r="FL2100" s="9"/>
      <c r="FM2100" s="9"/>
      <c r="FN2100" s="9"/>
      <c r="FO2100" s="9"/>
      <c r="FP2100" s="9"/>
      <c r="FQ2100" s="9"/>
      <c r="FR2100" s="9"/>
      <c r="FS2100" s="9"/>
      <c r="FT2100" s="9"/>
      <c r="FU2100" s="9"/>
      <c r="FV2100" s="9"/>
      <c r="FW2100" s="9"/>
      <c r="FX2100" s="9"/>
      <c r="FY2100" s="9"/>
      <c r="FZ2100" s="9"/>
      <c r="GA2100" s="9"/>
      <c r="GB2100" s="9"/>
      <c r="GC2100" s="9"/>
      <c r="GD2100" s="9"/>
      <c r="GE2100" s="9"/>
      <c r="GF2100" s="9"/>
      <c r="GG2100" s="9"/>
      <c r="GH2100" s="9"/>
      <c r="GI2100" s="9"/>
      <c r="GJ2100" s="9"/>
      <c r="GK2100" s="9"/>
    </row>
    <row r="2101" spans="7:193" x14ac:dyDescent="0.2">
      <c r="G2101" s="8"/>
      <c r="H2101" s="8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17"/>
      <c r="T2101" s="17"/>
      <c r="U2101" s="17"/>
      <c r="V2101" s="17"/>
      <c r="W2101" s="17"/>
      <c r="X2101" s="17"/>
      <c r="FF2101" s="9"/>
      <c r="FG2101" s="9"/>
      <c r="FH2101" s="9"/>
      <c r="FI2101" s="9"/>
      <c r="FJ2101" s="9"/>
      <c r="FK2101" s="9"/>
      <c r="FL2101" s="9"/>
      <c r="FM2101" s="9"/>
      <c r="FN2101" s="9"/>
      <c r="FO2101" s="9"/>
      <c r="FP2101" s="9"/>
      <c r="FQ2101" s="9"/>
      <c r="FR2101" s="9"/>
      <c r="FS2101" s="9"/>
      <c r="FT2101" s="9"/>
      <c r="FU2101" s="9"/>
      <c r="FV2101" s="9"/>
      <c r="FW2101" s="9"/>
      <c r="FX2101" s="9"/>
      <c r="FY2101" s="9"/>
      <c r="FZ2101" s="9"/>
      <c r="GA2101" s="9"/>
      <c r="GB2101" s="9"/>
      <c r="GC2101" s="9"/>
      <c r="GD2101" s="9"/>
      <c r="GE2101" s="9"/>
      <c r="GF2101" s="9"/>
      <c r="GG2101" s="9"/>
      <c r="GH2101" s="9"/>
      <c r="GI2101" s="9"/>
      <c r="GJ2101" s="9"/>
      <c r="GK2101" s="9"/>
    </row>
    <row r="2102" spans="7:193" x14ac:dyDescent="0.2">
      <c r="G2102" s="8"/>
      <c r="H2102" s="8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17"/>
      <c r="T2102" s="17"/>
      <c r="U2102" s="17"/>
      <c r="V2102" s="17"/>
      <c r="W2102" s="17"/>
      <c r="X2102" s="17"/>
      <c r="FF2102" s="19"/>
      <c r="FG2102" s="19"/>
      <c r="FH2102" s="19"/>
      <c r="FI2102" s="19"/>
      <c r="FJ2102" s="19"/>
      <c r="FK2102" s="19"/>
      <c r="FL2102" s="19"/>
      <c r="FM2102" s="19"/>
      <c r="FN2102" s="19"/>
      <c r="FO2102" s="19"/>
      <c r="FP2102" s="19"/>
      <c r="FQ2102" s="19"/>
      <c r="FR2102" s="19"/>
      <c r="FS2102" s="19"/>
      <c r="FT2102" s="19"/>
      <c r="FU2102" s="19"/>
      <c r="FV2102" s="19"/>
      <c r="FW2102" s="19"/>
      <c r="FX2102" s="19"/>
      <c r="FY2102" s="19"/>
      <c r="FZ2102" s="19"/>
      <c r="GA2102" s="19"/>
      <c r="GB2102" s="19"/>
      <c r="GC2102" s="19"/>
      <c r="GD2102" s="19"/>
      <c r="GE2102" s="19"/>
      <c r="GF2102" s="19"/>
      <c r="GG2102" s="19"/>
      <c r="GH2102" s="19"/>
      <c r="GI2102" s="19"/>
      <c r="GJ2102" s="19"/>
      <c r="GK2102" s="19"/>
    </row>
    <row r="2103" spans="7:193" x14ac:dyDescent="0.2">
      <c r="G2103" s="8"/>
      <c r="H2103" s="8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17"/>
      <c r="T2103" s="17"/>
      <c r="U2103" s="17"/>
      <c r="V2103" s="17"/>
      <c r="W2103" s="17"/>
      <c r="X2103" s="17"/>
      <c r="FF2103" s="20"/>
      <c r="FG2103" s="20"/>
      <c r="FH2103" s="20"/>
      <c r="FI2103" s="20"/>
      <c r="FJ2103" s="20"/>
      <c r="FK2103" s="20"/>
      <c r="FL2103" s="20"/>
      <c r="FM2103" s="20"/>
      <c r="FN2103" s="20"/>
      <c r="FO2103" s="20"/>
      <c r="FP2103" s="20"/>
      <c r="FQ2103" s="20"/>
      <c r="FR2103" s="20"/>
      <c r="FS2103" s="20"/>
      <c r="FT2103" s="20"/>
      <c r="FU2103" s="20"/>
      <c r="FV2103" s="20"/>
      <c r="FW2103" s="20"/>
      <c r="FX2103" s="20"/>
      <c r="FY2103" s="20"/>
      <c r="FZ2103" s="20"/>
      <c r="GA2103" s="20"/>
      <c r="GB2103" s="20"/>
      <c r="GC2103" s="20"/>
      <c r="GD2103" s="20"/>
      <c r="GE2103" s="20"/>
      <c r="GF2103" s="20"/>
      <c r="GG2103" s="20"/>
      <c r="GH2103" s="20"/>
      <c r="GI2103" s="20"/>
      <c r="GJ2103" s="20"/>
      <c r="GK2103" s="20"/>
    </row>
    <row r="2104" spans="7:193" x14ac:dyDescent="0.2">
      <c r="G2104" s="8"/>
      <c r="H2104" s="8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17"/>
      <c r="T2104" s="17"/>
      <c r="U2104" s="17"/>
      <c r="V2104" s="17"/>
      <c r="W2104" s="17"/>
      <c r="X2104" s="17"/>
      <c r="FF2104" s="9"/>
      <c r="FG2104" s="9"/>
      <c r="FH2104" s="9"/>
      <c r="FI2104" s="9"/>
      <c r="FJ2104" s="9"/>
      <c r="FK2104" s="9"/>
      <c r="FL2104" s="9"/>
      <c r="FM2104" s="9"/>
      <c r="FN2104" s="9"/>
      <c r="FO2104" s="9"/>
      <c r="FP2104" s="9"/>
      <c r="FQ2104" s="9"/>
      <c r="FR2104" s="9"/>
      <c r="FS2104" s="9"/>
      <c r="FT2104" s="9"/>
      <c r="FU2104" s="9"/>
      <c r="FV2104" s="9"/>
      <c r="FW2104" s="9"/>
      <c r="FX2104" s="9"/>
      <c r="FY2104" s="9"/>
      <c r="FZ2104" s="9"/>
      <c r="GA2104" s="9"/>
      <c r="GB2104" s="9"/>
      <c r="GC2104" s="9"/>
      <c r="GD2104" s="9"/>
      <c r="GE2104" s="9"/>
      <c r="GF2104" s="9"/>
      <c r="GG2104" s="9"/>
      <c r="GH2104" s="9"/>
      <c r="GI2104" s="9"/>
      <c r="GJ2104" s="9"/>
      <c r="GK2104" s="9"/>
    </row>
    <row r="2105" spans="7:193" x14ac:dyDescent="0.2">
      <c r="G2105" s="8"/>
      <c r="H2105" s="8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17"/>
      <c r="T2105" s="17"/>
      <c r="U2105" s="17"/>
      <c r="V2105" s="17"/>
      <c r="W2105" s="17"/>
      <c r="X2105" s="17"/>
      <c r="FF2105" s="9"/>
      <c r="FG2105" s="9"/>
      <c r="FH2105" s="9"/>
      <c r="FI2105" s="9"/>
      <c r="FJ2105" s="9"/>
      <c r="FK2105" s="9"/>
      <c r="FL2105" s="9"/>
      <c r="FM2105" s="9"/>
      <c r="FN2105" s="9"/>
      <c r="FO2105" s="9"/>
      <c r="FP2105" s="9"/>
      <c r="FQ2105" s="9"/>
      <c r="FR2105" s="9"/>
      <c r="FS2105" s="9"/>
      <c r="FT2105" s="9"/>
      <c r="FU2105" s="9"/>
      <c r="FV2105" s="9"/>
      <c r="FW2105" s="9"/>
      <c r="FX2105" s="9"/>
      <c r="FY2105" s="9"/>
      <c r="FZ2105" s="9"/>
      <c r="GA2105" s="9"/>
      <c r="GB2105" s="9"/>
      <c r="GC2105" s="9"/>
      <c r="GD2105" s="9"/>
      <c r="GE2105" s="9"/>
      <c r="GF2105" s="9"/>
      <c r="GG2105" s="9"/>
      <c r="GH2105" s="9"/>
      <c r="GI2105" s="9"/>
      <c r="GJ2105" s="9"/>
      <c r="GK2105" s="9"/>
    </row>
    <row r="2106" spans="7:193" x14ac:dyDescent="0.2">
      <c r="G2106" s="8"/>
      <c r="H2106" s="8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7"/>
      <c r="T2106" s="17"/>
      <c r="U2106" s="17"/>
      <c r="V2106" s="17"/>
      <c r="W2106" s="17"/>
      <c r="X2106" s="17"/>
      <c r="FF2106" s="19"/>
      <c r="FG2106" s="19"/>
      <c r="FH2106" s="19"/>
      <c r="FI2106" s="19"/>
      <c r="FJ2106" s="19"/>
      <c r="FK2106" s="19"/>
      <c r="FL2106" s="19"/>
      <c r="FM2106" s="19"/>
      <c r="FN2106" s="19"/>
      <c r="FO2106" s="19"/>
      <c r="FP2106" s="19"/>
      <c r="FQ2106" s="19"/>
      <c r="FR2106" s="19"/>
      <c r="FS2106" s="19"/>
      <c r="FT2106" s="19"/>
      <c r="FU2106" s="19"/>
      <c r="FV2106" s="19"/>
      <c r="FW2106" s="19"/>
      <c r="FX2106" s="19"/>
      <c r="FY2106" s="19"/>
      <c r="FZ2106" s="19"/>
      <c r="GA2106" s="19"/>
      <c r="GB2106" s="19"/>
      <c r="GC2106" s="19"/>
      <c r="GD2106" s="19"/>
      <c r="GE2106" s="19"/>
      <c r="GF2106" s="19"/>
      <c r="GG2106" s="19"/>
      <c r="GH2106" s="19"/>
      <c r="GI2106" s="19"/>
      <c r="GJ2106" s="19"/>
      <c r="GK2106" s="19"/>
    </row>
    <row r="2107" spans="7:193" x14ac:dyDescent="0.2">
      <c r="G2107" s="8"/>
      <c r="H2107" s="8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17"/>
      <c r="T2107" s="17"/>
      <c r="U2107" s="17"/>
      <c r="V2107" s="17"/>
      <c r="W2107" s="17"/>
      <c r="X2107" s="17"/>
      <c r="FF2107" s="20"/>
      <c r="FG2107" s="20"/>
      <c r="FH2107" s="20"/>
      <c r="FI2107" s="20"/>
      <c r="FJ2107" s="20"/>
      <c r="FK2107" s="20"/>
      <c r="FL2107" s="20"/>
      <c r="FM2107" s="20"/>
      <c r="FN2107" s="20"/>
      <c r="FO2107" s="20"/>
      <c r="FP2107" s="20"/>
      <c r="FQ2107" s="20"/>
      <c r="FR2107" s="20"/>
      <c r="FS2107" s="20"/>
      <c r="FT2107" s="20"/>
      <c r="FU2107" s="20"/>
      <c r="FV2107" s="20"/>
      <c r="FW2107" s="20"/>
      <c r="FX2107" s="20"/>
      <c r="FY2107" s="20"/>
      <c r="FZ2107" s="20"/>
      <c r="GA2107" s="20"/>
      <c r="GB2107" s="20"/>
      <c r="GC2107" s="20"/>
      <c r="GD2107" s="20"/>
      <c r="GE2107" s="20"/>
      <c r="GF2107" s="20"/>
      <c r="GG2107" s="20"/>
      <c r="GH2107" s="20"/>
      <c r="GI2107" s="20"/>
      <c r="GJ2107" s="20"/>
      <c r="GK2107" s="20"/>
    </row>
    <row r="2108" spans="7:193" x14ac:dyDescent="0.2">
      <c r="G2108" s="8"/>
      <c r="H2108" s="8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17"/>
      <c r="T2108" s="17"/>
      <c r="U2108" s="17"/>
      <c r="V2108" s="17"/>
      <c r="W2108" s="17"/>
      <c r="X2108" s="17"/>
      <c r="FF2108" s="9"/>
      <c r="FG2108" s="9"/>
      <c r="FH2108" s="9"/>
      <c r="FI2108" s="9"/>
      <c r="FJ2108" s="9"/>
      <c r="FK2108" s="9"/>
      <c r="FL2108" s="9"/>
      <c r="FM2108" s="9"/>
      <c r="FN2108" s="9"/>
      <c r="FO2108" s="9"/>
      <c r="FP2108" s="9"/>
      <c r="FQ2108" s="9"/>
      <c r="FR2108" s="9"/>
      <c r="FS2108" s="9"/>
      <c r="FT2108" s="9"/>
      <c r="FU2108" s="9"/>
      <c r="FV2108" s="9"/>
      <c r="FW2108" s="9"/>
      <c r="FX2108" s="9"/>
      <c r="FY2108" s="9"/>
      <c r="FZ2108" s="9"/>
      <c r="GA2108" s="9"/>
      <c r="GB2108" s="9"/>
      <c r="GC2108" s="9"/>
      <c r="GD2108" s="9"/>
      <c r="GE2108" s="9"/>
      <c r="GF2108" s="9"/>
      <c r="GG2108" s="9"/>
      <c r="GH2108" s="9"/>
      <c r="GI2108" s="9"/>
      <c r="GJ2108" s="9"/>
      <c r="GK2108" s="9"/>
    </row>
    <row r="2109" spans="7:193" x14ac:dyDescent="0.2">
      <c r="G2109" s="8"/>
      <c r="H2109" s="8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17"/>
      <c r="T2109" s="17"/>
      <c r="U2109" s="17"/>
      <c r="V2109" s="17"/>
      <c r="W2109" s="17"/>
      <c r="X2109" s="17"/>
      <c r="FF2109" s="9"/>
      <c r="FG2109" s="9"/>
      <c r="FH2109" s="9"/>
      <c r="FI2109" s="9"/>
      <c r="FJ2109" s="9"/>
      <c r="FK2109" s="9"/>
      <c r="FL2109" s="9"/>
      <c r="FM2109" s="9"/>
      <c r="FN2109" s="9"/>
      <c r="FO2109" s="9"/>
      <c r="FP2109" s="9"/>
      <c r="FQ2109" s="9"/>
      <c r="FR2109" s="9"/>
      <c r="FS2109" s="9"/>
      <c r="FT2109" s="9"/>
      <c r="FU2109" s="9"/>
      <c r="FV2109" s="9"/>
      <c r="FW2109" s="9"/>
      <c r="FX2109" s="9"/>
      <c r="FY2109" s="9"/>
      <c r="FZ2109" s="9"/>
      <c r="GA2109" s="9"/>
      <c r="GB2109" s="9"/>
      <c r="GC2109" s="9"/>
      <c r="GD2109" s="9"/>
      <c r="GE2109" s="9"/>
      <c r="GF2109" s="9"/>
      <c r="GG2109" s="9"/>
      <c r="GH2109" s="9"/>
      <c r="GI2109" s="9"/>
      <c r="GJ2109" s="9"/>
      <c r="GK2109" s="9"/>
    </row>
    <row r="2110" spans="7:193" x14ac:dyDescent="0.2">
      <c r="G2110" s="8"/>
      <c r="H2110" s="8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17"/>
      <c r="T2110" s="17"/>
      <c r="U2110" s="17"/>
      <c r="V2110" s="17"/>
      <c r="W2110" s="17"/>
      <c r="X2110" s="17"/>
      <c r="FF2110" s="19"/>
      <c r="FG2110" s="19"/>
      <c r="FH2110" s="19"/>
      <c r="FI2110" s="19"/>
      <c r="FJ2110" s="19"/>
      <c r="FK2110" s="19"/>
      <c r="FL2110" s="19"/>
      <c r="FM2110" s="19"/>
      <c r="FN2110" s="19"/>
      <c r="FO2110" s="19"/>
      <c r="FP2110" s="19"/>
      <c r="FQ2110" s="19"/>
      <c r="FR2110" s="19"/>
      <c r="FS2110" s="19"/>
      <c r="FT2110" s="19"/>
      <c r="FU2110" s="19"/>
      <c r="FV2110" s="19"/>
      <c r="FW2110" s="19"/>
      <c r="FX2110" s="19"/>
      <c r="FY2110" s="19"/>
      <c r="FZ2110" s="19"/>
      <c r="GA2110" s="19"/>
      <c r="GB2110" s="19"/>
      <c r="GC2110" s="19"/>
      <c r="GD2110" s="19"/>
      <c r="GE2110" s="19"/>
      <c r="GF2110" s="19"/>
      <c r="GG2110" s="19"/>
      <c r="GH2110" s="19"/>
      <c r="GI2110" s="19"/>
      <c r="GJ2110" s="19"/>
      <c r="GK2110" s="19"/>
    </row>
    <row r="2111" spans="7:193" x14ac:dyDescent="0.2">
      <c r="G2111" s="8"/>
      <c r="H2111" s="8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17"/>
      <c r="T2111" s="17"/>
      <c r="U2111" s="17"/>
      <c r="V2111" s="17"/>
      <c r="W2111" s="17"/>
      <c r="X2111" s="17"/>
      <c r="FF2111" s="20"/>
      <c r="FG2111" s="20"/>
      <c r="FH2111" s="20"/>
      <c r="FI2111" s="20"/>
      <c r="FJ2111" s="20"/>
      <c r="FK2111" s="20"/>
      <c r="FL2111" s="20"/>
      <c r="FM2111" s="20"/>
      <c r="FN2111" s="20"/>
      <c r="FO2111" s="20"/>
      <c r="FP2111" s="20"/>
      <c r="FQ2111" s="20"/>
      <c r="FR2111" s="20"/>
      <c r="FS2111" s="20"/>
      <c r="FT2111" s="20"/>
      <c r="FU2111" s="20"/>
      <c r="FV2111" s="20"/>
      <c r="FW2111" s="20"/>
      <c r="FX2111" s="20"/>
      <c r="FY2111" s="20"/>
      <c r="FZ2111" s="20"/>
      <c r="GA2111" s="20"/>
      <c r="GB2111" s="20"/>
      <c r="GC2111" s="20"/>
      <c r="GD2111" s="20"/>
      <c r="GE2111" s="20"/>
      <c r="GF2111" s="20"/>
      <c r="GG2111" s="20"/>
      <c r="GH2111" s="20"/>
      <c r="GI2111" s="20"/>
      <c r="GJ2111" s="20"/>
      <c r="GK2111" s="20"/>
    </row>
    <row r="2112" spans="7:193" x14ac:dyDescent="0.2">
      <c r="G2112" s="8"/>
      <c r="H2112" s="8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17"/>
      <c r="T2112" s="17"/>
      <c r="U2112" s="17"/>
      <c r="V2112" s="17"/>
      <c r="W2112" s="17"/>
      <c r="X2112" s="17"/>
      <c r="FF2112" s="9"/>
      <c r="FG2112" s="9"/>
      <c r="FH2112" s="9"/>
      <c r="FI2112" s="9"/>
      <c r="FJ2112" s="9"/>
      <c r="FK2112" s="9"/>
      <c r="FL2112" s="9"/>
      <c r="FM2112" s="9"/>
      <c r="FN2112" s="9"/>
      <c r="FO2112" s="9"/>
      <c r="FP2112" s="9"/>
      <c r="FQ2112" s="9"/>
      <c r="FR2112" s="9"/>
      <c r="FS2112" s="9"/>
      <c r="FT2112" s="9"/>
      <c r="FU2112" s="9"/>
      <c r="FV2112" s="9"/>
      <c r="FW2112" s="9"/>
      <c r="FX2112" s="9"/>
      <c r="FY2112" s="9"/>
      <c r="FZ2112" s="9"/>
      <c r="GA2112" s="9"/>
      <c r="GB2112" s="9"/>
      <c r="GC2112" s="9"/>
      <c r="GD2112" s="9"/>
      <c r="GE2112" s="9"/>
      <c r="GF2112" s="9"/>
      <c r="GG2112" s="9"/>
      <c r="GH2112" s="9"/>
      <c r="GI2112" s="9"/>
      <c r="GJ2112" s="9"/>
      <c r="GK2112" s="9"/>
    </row>
    <row r="2113" spans="7:193" x14ac:dyDescent="0.2">
      <c r="G2113" s="8"/>
      <c r="H2113" s="8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17"/>
      <c r="T2113" s="17"/>
      <c r="U2113" s="17"/>
      <c r="V2113" s="17"/>
      <c r="W2113" s="17"/>
      <c r="X2113" s="17"/>
      <c r="FF2113" s="9"/>
      <c r="FG2113" s="9"/>
      <c r="FH2113" s="9"/>
      <c r="FI2113" s="9"/>
      <c r="FJ2113" s="9"/>
      <c r="FK2113" s="9"/>
      <c r="FL2113" s="9"/>
      <c r="FM2113" s="9"/>
      <c r="FN2113" s="9"/>
      <c r="FO2113" s="9"/>
      <c r="FP2113" s="9"/>
      <c r="FQ2113" s="9"/>
      <c r="FR2113" s="9"/>
      <c r="FS2113" s="9"/>
      <c r="FT2113" s="9"/>
      <c r="FU2113" s="9"/>
      <c r="FV2113" s="9"/>
      <c r="FW2113" s="9"/>
      <c r="FX2113" s="9"/>
      <c r="FY2113" s="9"/>
      <c r="FZ2113" s="9"/>
      <c r="GA2113" s="9"/>
      <c r="GB2113" s="9"/>
      <c r="GC2113" s="9"/>
      <c r="GD2113" s="9"/>
      <c r="GE2113" s="9"/>
      <c r="GF2113" s="9"/>
      <c r="GG2113" s="9"/>
      <c r="GH2113" s="9"/>
      <c r="GI2113" s="9"/>
      <c r="GJ2113" s="9"/>
      <c r="GK2113" s="9"/>
    </row>
    <row r="2114" spans="7:193" x14ac:dyDescent="0.2">
      <c r="G2114" s="8"/>
      <c r="H2114" s="8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17"/>
      <c r="T2114" s="17"/>
      <c r="U2114" s="17"/>
      <c r="V2114" s="17"/>
      <c r="W2114" s="17"/>
      <c r="X2114" s="17"/>
      <c r="FF2114" s="19"/>
      <c r="FG2114" s="19"/>
      <c r="FH2114" s="19"/>
      <c r="FI2114" s="19"/>
      <c r="FJ2114" s="19"/>
      <c r="FK2114" s="19"/>
      <c r="FL2114" s="19"/>
      <c r="FM2114" s="19"/>
      <c r="FN2114" s="19"/>
      <c r="FO2114" s="19"/>
      <c r="FP2114" s="19"/>
      <c r="FQ2114" s="19"/>
      <c r="FR2114" s="19"/>
      <c r="FS2114" s="19"/>
      <c r="FT2114" s="19"/>
      <c r="FU2114" s="19"/>
      <c r="FV2114" s="19"/>
      <c r="FW2114" s="19"/>
      <c r="FX2114" s="19"/>
      <c r="FY2114" s="19"/>
      <c r="FZ2114" s="19"/>
      <c r="GA2114" s="19"/>
      <c r="GB2114" s="19"/>
      <c r="GC2114" s="19"/>
      <c r="GD2114" s="19"/>
      <c r="GE2114" s="19"/>
      <c r="GF2114" s="19"/>
      <c r="GG2114" s="19"/>
      <c r="GH2114" s="19"/>
      <c r="GI2114" s="19"/>
      <c r="GJ2114" s="19"/>
      <c r="GK2114" s="19"/>
    </row>
    <row r="2115" spans="7:193" x14ac:dyDescent="0.2">
      <c r="G2115" s="8"/>
      <c r="H2115" s="8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17"/>
      <c r="T2115" s="17"/>
      <c r="U2115" s="17"/>
      <c r="V2115" s="17"/>
      <c r="W2115" s="17"/>
      <c r="X2115" s="17"/>
      <c r="FF2115" s="20"/>
      <c r="FG2115" s="20"/>
      <c r="FH2115" s="20"/>
      <c r="FI2115" s="20"/>
      <c r="FJ2115" s="20"/>
      <c r="FK2115" s="20"/>
      <c r="FL2115" s="20"/>
      <c r="FM2115" s="20"/>
      <c r="FN2115" s="20"/>
      <c r="FO2115" s="20"/>
      <c r="FP2115" s="20"/>
      <c r="FQ2115" s="20"/>
      <c r="FR2115" s="20"/>
      <c r="FS2115" s="20"/>
      <c r="FT2115" s="20"/>
      <c r="FU2115" s="20"/>
      <c r="FV2115" s="20"/>
      <c r="FW2115" s="20"/>
      <c r="FX2115" s="20"/>
      <c r="FY2115" s="20"/>
      <c r="FZ2115" s="20"/>
      <c r="GA2115" s="20"/>
      <c r="GB2115" s="20"/>
      <c r="GC2115" s="20"/>
      <c r="GD2115" s="20"/>
      <c r="GE2115" s="20"/>
      <c r="GF2115" s="20"/>
      <c r="GG2115" s="20"/>
      <c r="GH2115" s="20"/>
      <c r="GI2115" s="20"/>
      <c r="GJ2115" s="20"/>
      <c r="GK2115" s="20"/>
    </row>
    <row r="2116" spans="7:193" x14ac:dyDescent="0.2">
      <c r="G2116" s="8"/>
      <c r="H2116" s="8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17"/>
      <c r="T2116" s="17"/>
      <c r="U2116" s="17"/>
      <c r="V2116" s="17"/>
      <c r="W2116" s="17"/>
      <c r="X2116" s="17"/>
      <c r="FF2116" s="9"/>
      <c r="FG2116" s="9"/>
      <c r="FH2116" s="9"/>
      <c r="FI2116" s="9"/>
      <c r="FJ2116" s="9"/>
      <c r="FK2116" s="9"/>
      <c r="FL2116" s="9"/>
      <c r="FM2116" s="9"/>
      <c r="FN2116" s="9"/>
      <c r="FO2116" s="9"/>
      <c r="FP2116" s="9"/>
      <c r="FQ2116" s="9"/>
      <c r="FR2116" s="9"/>
      <c r="FS2116" s="9"/>
      <c r="FT2116" s="9"/>
      <c r="FU2116" s="9"/>
      <c r="FV2116" s="9"/>
      <c r="FW2116" s="9"/>
      <c r="FX2116" s="9"/>
      <c r="FY2116" s="9"/>
      <c r="FZ2116" s="9"/>
      <c r="GA2116" s="9"/>
      <c r="GB2116" s="9"/>
      <c r="GC2116" s="9"/>
      <c r="GD2116" s="9"/>
      <c r="GE2116" s="9"/>
      <c r="GF2116" s="9"/>
      <c r="GG2116" s="9"/>
      <c r="GH2116" s="9"/>
      <c r="GI2116" s="9"/>
      <c r="GJ2116" s="9"/>
      <c r="GK2116" s="9"/>
    </row>
    <row r="2117" spans="7:193" x14ac:dyDescent="0.2">
      <c r="G2117" s="8"/>
      <c r="H2117" s="8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17"/>
      <c r="T2117" s="17"/>
      <c r="U2117" s="17"/>
      <c r="V2117" s="17"/>
      <c r="W2117" s="17"/>
      <c r="X2117" s="17"/>
      <c r="FF2117" s="9"/>
      <c r="FG2117" s="9"/>
      <c r="FH2117" s="9"/>
      <c r="FI2117" s="9"/>
      <c r="FJ2117" s="9"/>
      <c r="FK2117" s="9"/>
      <c r="FL2117" s="9"/>
      <c r="FM2117" s="9"/>
      <c r="FN2117" s="9"/>
      <c r="FO2117" s="9"/>
      <c r="FP2117" s="9"/>
      <c r="FQ2117" s="9"/>
      <c r="FR2117" s="9"/>
      <c r="FS2117" s="9"/>
      <c r="FT2117" s="9"/>
      <c r="FU2117" s="9"/>
      <c r="FV2117" s="9"/>
      <c r="FW2117" s="9"/>
      <c r="FX2117" s="9"/>
      <c r="FY2117" s="9"/>
      <c r="FZ2117" s="9"/>
      <c r="GA2117" s="9"/>
      <c r="GB2117" s="9"/>
      <c r="GC2117" s="9"/>
      <c r="GD2117" s="9"/>
      <c r="GE2117" s="9"/>
      <c r="GF2117" s="9"/>
      <c r="GG2117" s="9"/>
      <c r="GH2117" s="9"/>
      <c r="GI2117" s="9"/>
      <c r="GJ2117" s="9"/>
      <c r="GK2117" s="9"/>
    </row>
    <row r="2118" spans="7:193" x14ac:dyDescent="0.2">
      <c r="G2118" s="8"/>
      <c r="H2118" s="8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17"/>
      <c r="T2118" s="17"/>
      <c r="U2118" s="17"/>
      <c r="V2118" s="17"/>
      <c r="W2118" s="17"/>
      <c r="X2118" s="17"/>
      <c r="FF2118" s="19"/>
      <c r="FG2118" s="19"/>
      <c r="FH2118" s="19"/>
      <c r="FI2118" s="19"/>
      <c r="FJ2118" s="19"/>
      <c r="FK2118" s="19"/>
      <c r="FL2118" s="19"/>
      <c r="FM2118" s="19"/>
      <c r="FN2118" s="19"/>
      <c r="FO2118" s="19"/>
      <c r="FP2118" s="19"/>
      <c r="FQ2118" s="19"/>
      <c r="FR2118" s="19"/>
      <c r="FS2118" s="19"/>
      <c r="FT2118" s="19"/>
      <c r="FU2118" s="19"/>
      <c r="FV2118" s="19"/>
      <c r="FW2118" s="19"/>
      <c r="FX2118" s="19"/>
      <c r="FY2118" s="19"/>
      <c r="FZ2118" s="19"/>
      <c r="GA2118" s="19"/>
      <c r="GB2118" s="19"/>
      <c r="GC2118" s="19"/>
      <c r="GD2118" s="19"/>
      <c r="GE2118" s="19"/>
      <c r="GF2118" s="19"/>
      <c r="GG2118" s="19"/>
      <c r="GH2118" s="19"/>
      <c r="GI2118" s="19"/>
      <c r="GJ2118" s="19"/>
      <c r="GK2118" s="19"/>
    </row>
    <row r="2119" spans="7:193" x14ac:dyDescent="0.2">
      <c r="G2119" s="8"/>
      <c r="H2119" s="8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17"/>
      <c r="T2119" s="17"/>
      <c r="U2119" s="17"/>
      <c r="V2119" s="17"/>
      <c r="W2119" s="17"/>
      <c r="X2119" s="17"/>
      <c r="FF2119" s="20"/>
      <c r="FG2119" s="20"/>
      <c r="FH2119" s="20"/>
      <c r="FI2119" s="20"/>
      <c r="FJ2119" s="20"/>
      <c r="FK2119" s="20"/>
      <c r="FL2119" s="20"/>
      <c r="FM2119" s="20"/>
      <c r="FN2119" s="20"/>
      <c r="FO2119" s="20"/>
      <c r="FP2119" s="20"/>
      <c r="FQ2119" s="20"/>
      <c r="FR2119" s="20"/>
      <c r="FS2119" s="20"/>
      <c r="FT2119" s="20"/>
      <c r="FU2119" s="20"/>
      <c r="FV2119" s="20"/>
      <c r="FW2119" s="20"/>
      <c r="FX2119" s="20"/>
      <c r="FY2119" s="20"/>
      <c r="FZ2119" s="20"/>
      <c r="GA2119" s="20"/>
      <c r="GB2119" s="20"/>
      <c r="GC2119" s="20"/>
      <c r="GD2119" s="20"/>
      <c r="GE2119" s="20"/>
      <c r="GF2119" s="20"/>
      <c r="GG2119" s="20"/>
      <c r="GH2119" s="20"/>
      <c r="GI2119" s="20"/>
      <c r="GJ2119" s="20"/>
      <c r="GK2119" s="20"/>
    </row>
    <row r="2120" spans="7:193" x14ac:dyDescent="0.2">
      <c r="G2120" s="8"/>
      <c r="H2120" s="8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17"/>
      <c r="T2120" s="17"/>
      <c r="U2120" s="17"/>
      <c r="V2120" s="17"/>
      <c r="W2120" s="17"/>
      <c r="X2120" s="17"/>
      <c r="FF2120" s="9"/>
      <c r="FG2120" s="9"/>
      <c r="FH2120" s="9"/>
      <c r="FI2120" s="9"/>
      <c r="FJ2120" s="9"/>
      <c r="FK2120" s="9"/>
      <c r="FL2120" s="9"/>
      <c r="FM2120" s="9"/>
      <c r="FN2120" s="9"/>
      <c r="FO2120" s="9"/>
      <c r="FP2120" s="9"/>
      <c r="FQ2120" s="9"/>
      <c r="FR2120" s="9"/>
      <c r="FS2120" s="9"/>
      <c r="FT2120" s="9"/>
      <c r="FU2120" s="9"/>
      <c r="FV2120" s="9"/>
      <c r="FW2120" s="9"/>
      <c r="FX2120" s="9"/>
      <c r="FY2120" s="9"/>
      <c r="FZ2120" s="9"/>
      <c r="GA2120" s="9"/>
      <c r="GB2120" s="9"/>
      <c r="GC2120" s="9"/>
      <c r="GD2120" s="9"/>
      <c r="GE2120" s="9"/>
      <c r="GF2120" s="9"/>
      <c r="GG2120" s="9"/>
      <c r="GH2120" s="9"/>
      <c r="GI2120" s="9"/>
      <c r="GJ2120" s="9"/>
      <c r="GK2120" s="9"/>
    </row>
    <row r="2121" spans="7:193" x14ac:dyDescent="0.2">
      <c r="G2121" s="8"/>
      <c r="H2121" s="8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17"/>
      <c r="T2121" s="17"/>
      <c r="U2121" s="17"/>
      <c r="V2121" s="17"/>
      <c r="W2121" s="17"/>
      <c r="X2121" s="17"/>
      <c r="FF2121" s="9"/>
      <c r="FG2121" s="9"/>
      <c r="FH2121" s="9"/>
      <c r="FI2121" s="9"/>
      <c r="FJ2121" s="9"/>
      <c r="FK2121" s="9"/>
      <c r="FL2121" s="9"/>
      <c r="FM2121" s="9"/>
      <c r="FN2121" s="9"/>
      <c r="FO2121" s="9"/>
      <c r="FP2121" s="9"/>
      <c r="FQ2121" s="9"/>
      <c r="FR2121" s="9"/>
      <c r="FS2121" s="9"/>
      <c r="FT2121" s="9"/>
      <c r="FU2121" s="9"/>
      <c r="FV2121" s="9"/>
      <c r="FW2121" s="9"/>
      <c r="FX2121" s="9"/>
      <c r="FY2121" s="9"/>
      <c r="FZ2121" s="9"/>
      <c r="GA2121" s="9"/>
      <c r="GB2121" s="9"/>
      <c r="GC2121" s="9"/>
      <c r="GD2121" s="9"/>
      <c r="GE2121" s="9"/>
      <c r="GF2121" s="9"/>
      <c r="GG2121" s="9"/>
      <c r="GH2121" s="9"/>
      <c r="GI2121" s="9"/>
      <c r="GJ2121" s="9"/>
      <c r="GK2121" s="9"/>
    </row>
    <row r="2122" spans="7:193" x14ac:dyDescent="0.2">
      <c r="G2122" s="8"/>
      <c r="H2122" s="8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17"/>
      <c r="T2122" s="17"/>
      <c r="U2122" s="17"/>
      <c r="V2122" s="17"/>
      <c r="W2122" s="17"/>
      <c r="X2122" s="17"/>
      <c r="FF2122" s="19"/>
      <c r="FG2122" s="19"/>
      <c r="FH2122" s="19"/>
      <c r="FI2122" s="19"/>
      <c r="FJ2122" s="19"/>
      <c r="FK2122" s="19"/>
      <c r="FL2122" s="19"/>
      <c r="FM2122" s="19"/>
      <c r="FN2122" s="19"/>
      <c r="FO2122" s="19"/>
      <c r="FP2122" s="19"/>
      <c r="FQ2122" s="19"/>
      <c r="FR2122" s="19"/>
      <c r="FS2122" s="19"/>
      <c r="FT2122" s="19"/>
      <c r="FU2122" s="19"/>
      <c r="FV2122" s="19"/>
      <c r="FW2122" s="19"/>
      <c r="FX2122" s="19"/>
      <c r="FY2122" s="19"/>
      <c r="FZ2122" s="19"/>
      <c r="GA2122" s="19"/>
      <c r="GB2122" s="19"/>
      <c r="GC2122" s="19"/>
      <c r="GD2122" s="19"/>
      <c r="GE2122" s="19"/>
      <c r="GF2122" s="19"/>
      <c r="GG2122" s="19"/>
      <c r="GH2122" s="19"/>
      <c r="GI2122" s="19"/>
      <c r="GJ2122" s="19"/>
      <c r="GK2122" s="19"/>
    </row>
    <row r="2123" spans="7:193" x14ac:dyDescent="0.2">
      <c r="G2123" s="8"/>
      <c r="H2123" s="8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17"/>
      <c r="T2123" s="17"/>
      <c r="U2123" s="17"/>
      <c r="V2123" s="17"/>
      <c r="W2123" s="17"/>
      <c r="X2123" s="17"/>
      <c r="FF2123" s="20"/>
      <c r="FG2123" s="20"/>
      <c r="FH2123" s="20"/>
      <c r="FI2123" s="20"/>
      <c r="FJ2123" s="20"/>
      <c r="FK2123" s="20"/>
      <c r="FL2123" s="20"/>
      <c r="FM2123" s="20"/>
      <c r="FN2123" s="20"/>
      <c r="FO2123" s="20"/>
      <c r="FP2123" s="20"/>
      <c r="FQ2123" s="20"/>
      <c r="FR2123" s="20"/>
      <c r="FS2123" s="20"/>
      <c r="FT2123" s="20"/>
      <c r="FU2123" s="20"/>
      <c r="FV2123" s="20"/>
      <c r="FW2123" s="20"/>
      <c r="FX2123" s="20"/>
      <c r="FY2123" s="20"/>
      <c r="FZ2123" s="20"/>
      <c r="GA2123" s="20"/>
      <c r="GB2123" s="20"/>
      <c r="GC2123" s="20"/>
      <c r="GD2123" s="20"/>
      <c r="GE2123" s="20"/>
      <c r="GF2123" s="20"/>
      <c r="GG2123" s="20"/>
      <c r="GH2123" s="20"/>
      <c r="GI2123" s="20"/>
      <c r="GJ2123" s="20"/>
      <c r="GK2123" s="20"/>
    </row>
    <row r="2124" spans="7:193" x14ac:dyDescent="0.2">
      <c r="G2124" s="8"/>
      <c r="H2124" s="8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17"/>
      <c r="T2124" s="17"/>
      <c r="U2124" s="17"/>
      <c r="V2124" s="17"/>
      <c r="W2124" s="17"/>
      <c r="X2124" s="17"/>
      <c r="FF2124" s="9"/>
      <c r="FG2124" s="9"/>
      <c r="FH2124" s="9"/>
      <c r="FI2124" s="9"/>
      <c r="FJ2124" s="9"/>
      <c r="FK2124" s="9"/>
      <c r="FL2124" s="9"/>
      <c r="FM2124" s="9"/>
      <c r="FN2124" s="9"/>
      <c r="FO2124" s="9"/>
      <c r="FP2124" s="9"/>
      <c r="FQ2124" s="9"/>
      <c r="FR2124" s="9"/>
      <c r="FS2124" s="9"/>
      <c r="FT2124" s="9"/>
      <c r="FU2124" s="9"/>
      <c r="FV2124" s="9"/>
      <c r="FW2124" s="9"/>
      <c r="FX2124" s="9"/>
      <c r="FY2124" s="9"/>
      <c r="FZ2124" s="9"/>
      <c r="GA2124" s="9"/>
      <c r="GB2124" s="9"/>
      <c r="GC2124" s="9"/>
      <c r="GD2124" s="9"/>
      <c r="GE2124" s="9"/>
      <c r="GF2124" s="9"/>
      <c r="GG2124" s="9"/>
      <c r="GH2124" s="9"/>
      <c r="GI2124" s="9"/>
      <c r="GJ2124" s="9"/>
      <c r="GK2124" s="9"/>
    </row>
    <row r="2125" spans="7:193" x14ac:dyDescent="0.2">
      <c r="G2125" s="8"/>
      <c r="H2125" s="8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17"/>
      <c r="T2125" s="17"/>
      <c r="U2125" s="17"/>
      <c r="V2125" s="17"/>
      <c r="W2125" s="17"/>
      <c r="X2125" s="17"/>
      <c r="FF2125" s="9"/>
      <c r="FG2125" s="9"/>
      <c r="FH2125" s="9"/>
      <c r="FI2125" s="9"/>
      <c r="FJ2125" s="9"/>
      <c r="FK2125" s="9"/>
      <c r="FL2125" s="9"/>
      <c r="FM2125" s="9"/>
      <c r="FN2125" s="9"/>
      <c r="FO2125" s="9"/>
      <c r="FP2125" s="9"/>
      <c r="FQ2125" s="9"/>
      <c r="FR2125" s="9"/>
      <c r="FS2125" s="9"/>
      <c r="FT2125" s="9"/>
      <c r="FU2125" s="9"/>
      <c r="FV2125" s="9"/>
      <c r="FW2125" s="9"/>
      <c r="FX2125" s="9"/>
      <c r="FY2125" s="9"/>
      <c r="FZ2125" s="9"/>
      <c r="GA2125" s="9"/>
      <c r="GB2125" s="9"/>
      <c r="GC2125" s="9"/>
      <c r="GD2125" s="9"/>
      <c r="GE2125" s="9"/>
      <c r="GF2125" s="9"/>
      <c r="GG2125" s="9"/>
      <c r="GH2125" s="9"/>
      <c r="GI2125" s="9"/>
      <c r="GJ2125" s="9"/>
      <c r="GK2125" s="9"/>
    </row>
    <row r="2126" spans="7:193" x14ac:dyDescent="0.2">
      <c r="G2126" s="8"/>
      <c r="H2126" s="8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17"/>
      <c r="T2126" s="17"/>
      <c r="U2126" s="17"/>
      <c r="V2126" s="17"/>
      <c r="W2126" s="17"/>
      <c r="X2126" s="17"/>
      <c r="FF2126" s="19"/>
      <c r="FG2126" s="19"/>
      <c r="FH2126" s="19"/>
      <c r="FI2126" s="19"/>
      <c r="FJ2126" s="19"/>
      <c r="FK2126" s="19"/>
      <c r="FL2126" s="19"/>
      <c r="FM2126" s="19"/>
      <c r="FN2126" s="19"/>
      <c r="FO2126" s="19"/>
      <c r="FP2126" s="19"/>
      <c r="FQ2126" s="19"/>
      <c r="FR2126" s="19"/>
      <c r="FS2126" s="19"/>
      <c r="FT2126" s="19"/>
      <c r="FU2126" s="19"/>
      <c r="FV2126" s="19"/>
      <c r="FW2126" s="19"/>
      <c r="FX2126" s="19"/>
      <c r="FY2126" s="19"/>
      <c r="FZ2126" s="19"/>
      <c r="GA2126" s="19"/>
      <c r="GB2126" s="19"/>
      <c r="GC2126" s="19"/>
      <c r="GD2126" s="19"/>
      <c r="GE2126" s="19"/>
      <c r="GF2126" s="19"/>
      <c r="GG2126" s="19"/>
      <c r="GH2126" s="19"/>
      <c r="GI2126" s="19"/>
      <c r="GJ2126" s="19"/>
      <c r="GK2126" s="19"/>
    </row>
    <row r="2127" spans="7:193" x14ac:dyDescent="0.2">
      <c r="G2127" s="8"/>
      <c r="H2127" s="8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17"/>
      <c r="T2127" s="17"/>
      <c r="U2127" s="17"/>
      <c r="V2127" s="17"/>
      <c r="W2127" s="17"/>
      <c r="X2127" s="17"/>
      <c r="FF2127" s="20"/>
      <c r="FG2127" s="20"/>
      <c r="FH2127" s="20"/>
      <c r="FI2127" s="20"/>
      <c r="FJ2127" s="20"/>
      <c r="FK2127" s="20"/>
      <c r="FL2127" s="20"/>
      <c r="FM2127" s="20"/>
      <c r="FN2127" s="20"/>
      <c r="FO2127" s="20"/>
      <c r="FP2127" s="20"/>
      <c r="FQ2127" s="20"/>
      <c r="FR2127" s="20"/>
      <c r="FS2127" s="20"/>
      <c r="FT2127" s="20"/>
      <c r="FU2127" s="20"/>
      <c r="FV2127" s="20"/>
      <c r="FW2127" s="20"/>
      <c r="FX2127" s="20"/>
      <c r="FY2127" s="20"/>
      <c r="FZ2127" s="20"/>
      <c r="GA2127" s="20"/>
      <c r="GB2127" s="20"/>
      <c r="GC2127" s="20"/>
      <c r="GD2127" s="20"/>
      <c r="GE2127" s="20"/>
      <c r="GF2127" s="20"/>
      <c r="GG2127" s="20"/>
      <c r="GH2127" s="20"/>
      <c r="GI2127" s="20"/>
      <c r="GJ2127" s="20"/>
      <c r="GK2127" s="20"/>
    </row>
    <row r="2128" spans="7:193" x14ac:dyDescent="0.2">
      <c r="G2128" s="8"/>
      <c r="H2128" s="8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17"/>
      <c r="T2128" s="17"/>
      <c r="U2128" s="17"/>
      <c r="V2128" s="17"/>
      <c r="W2128" s="17"/>
      <c r="X2128" s="17"/>
      <c r="FF2128" s="9"/>
      <c r="FG2128" s="9"/>
      <c r="FH2128" s="9"/>
      <c r="FI2128" s="9"/>
      <c r="FJ2128" s="9"/>
      <c r="FK2128" s="9"/>
      <c r="FL2128" s="9"/>
      <c r="FM2128" s="9"/>
      <c r="FN2128" s="9"/>
      <c r="FO2128" s="9"/>
      <c r="FP2128" s="9"/>
      <c r="FQ2128" s="9"/>
      <c r="FR2128" s="9"/>
      <c r="FS2128" s="9"/>
      <c r="FT2128" s="9"/>
      <c r="FU2128" s="9"/>
      <c r="FV2128" s="9"/>
      <c r="FW2128" s="9"/>
      <c r="FX2128" s="9"/>
      <c r="FY2128" s="9"/>
      <c r="FZ2128" s="9"/>
      <c r="GA2128" s="9"/>
      <c r="GB2128" s="9"/>
      <c r="GC2128" s="9"/>
      <c r="GD2128" s="9"/>
      <c r="GE2128" s="9"/>
      <c r="GF2128" s="9"/>
      <c r="GG2128" s="9"/>
      <c r="GH2128" s="9"/>
      <c r="GI2128" s="9"/>
      <c r="GJ2128" s="9"/>
      <c r="GK2128" s="9"/>
    </row>
    <row r="2129" spans="7:193" x14ac:dyDescent="0.2">
      <c r="G2129" s="8"/>
      <c r="H2129" s="8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17"/>
      <c r="T2129" s="17"/>
      <c r="U2129" s="17"/>
      <c r="V2129" s="17"/>
      <c r="W2129" s="17"/>
      <c r="X2129" s="17"/>
      <c r="FF2129" s="9"/>
      <c r="FG2129" s="9"/>
      <c r="FH2129" s="9"/>
      <c r="FI2129" s="9"/>
      <c r="FJ2129" s="9"/>
      <c r="FK2129" s="9"/>
      <c r="FL2129" s="9"/>
      <c r="FM2129" s="9"/>
      <c r="FN2129" s="9"/>
      <c r="FO2129" s="9"/>
      <c r="FP2129" s="9"/>
      <c r="FQ2129" s="9"/>
      <c r="FR2129" s="9"/>
      <c r="FS2129" s="9"/>
      <c r="FT2129" s="9"/>
      <c r="FU2129" s="9"/>
      <c r="FV2129" s="9"/>
      <c r="FW2129" s="9"/>
      <c r="FX2129" s="9"/>
      <c r="FY2129" s="9"/>
      <c r="FZ2129" s="9"/>
      <c r="GA2129" s="9"/>
      <c r="GB2129" s="9"/>
      <c r="GC2129" s="9"/>
      <c r="GD2129" s="9"/>
      <c r="GE2129" s="9"/>
      <c r="GF2129" s="9"/>
      <c r="GG2129" s="9"/>
      <c r="GH2129" s="9"/>
      <c r="GI2129" s="9"/>
      <c r="GJ2129" s="9"/>
      <c r="GK2129" s="9"/>
    </row>
    <row r="2130" spans="7:193" x14ac:dyDescent="0.2">
      <c r="G2130" s="8"/>
      <c r="H2130" s="8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17"/>
      <c r="T2130" s="17"/>
      <c r="U2130" s="17"/>
      <c r="V2130" s="17"/>
      <c r="W2130" s="17"/>
      <c r="X2130" s="17"/>
      <c r="FF2130" s="19"/>
      <c r="FG2130" s="19"/>
      <c r="FH2130" s="19"/>
      <c r="FI2130" s="19"/>
      <c r="FJ2130" s="19"/>
      <c r="FK2130" s="19"/>
      <c r="FL2130" s="19"/>
      <c r="FM2130" s="19"/>
      <c r="FN2130" s="19"/>
      <c r="FO2130" s="19"/>
      <c r="FP2130" s="19"/>
      <c r="FQ2130" s="19"/>
      <c r="FR2130" s="19"/>
      <c r="FS2130" s="19"/>
      <c r="FT2130" s="19"/>
      <c r="FU2130" s="19"/>
      <c r="FV2130" s="19"/>
      <c r="FW2130" s="19"/>
      <c r="FX2130" s="19"/>
      <c r="FY2130" s="19"/>
      <c r="FZ2130" s="19"/>
      <c r="GA2130" s="19"/>
      <c r="GB2130" s="19"/>
      <c r="GC2130" s="19"/>
      <c r="GD2130" s="19"/>
      <c r="GE2130" s="19"/>
      <c r="GF2130" s="19"/>
      <c r="GG2130" s="19"/>
      <c r="GH2130" s="19"/>
      <c r="GI2130" s="19"/>
      <c r="GJ2130" s="19"/>
      <c r="GK2130" s="19"/>
    </row>
    <row r="2131" spans="7:193" x14ac:dyDescent="0.2">
      <c r="G2131" s="8"/>
      <c r="H2131" s="8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17"/>
      <c r="T2131" s="17"/>
      <c r="U2131" s="17"/>
      <c r="V2131" s="17"/>
      <c r="W2131" s="17"/>
      <c r="X2131" s="17"/>
      <c r="FF2131" s="20"/>
      <c r="FG2131" s="20"/>
      <c r="FH2131" s="20"/>
      <c r="FI2131" s="20"/>
      <c r="FJ2131" s="20"/>
      <c r="FK2131" s="20"/>
      <c r="FL2131" s="20"/>
      <c r="FM2131" s="20"/>
      <c r="FN2131" s="20"/>
      <c r="FO2131" s="20"/>
      <c r="FP2131" s="20"/>
      <c r="FQ2131" s="20"/>
      <c r="FR2131" s="20"/>
      <c r="FS2131" s="20"/>
      <c r="FT2131" s="20"/>
      <c r="FU2131" s="20"/>
      <c r="FV2131" s="20"/>
      <c r="FW2131" s="20"/>
      <c r="FX2131" s="20"/>
      <c r="FY2131" s="20"/>
      <c r="FZ2131" s="20"/>
      <c r="GA2131" s="20"/>
      <c r="GB2131" s="20"/>
      <c r="GC2131" s="20"/>
      <c r="GD2131" s="20"/>
      <c r="GE2131" s="20"/>
      <c r="GF2131" s="20"/>
      <c r="GG2131" s="20"/>
      <c r="GH2131" s="20"/>
      <c r="GI2131" s="20"/>
      <c r="GJ2131" s="20"/>
      <c r="GK2131" s="20"/>
    </row>
    <row r="2132" spans="7:193" x14ac:dyDescent="0.2">
      <c r="G2132" s="8"/>
      <c r="H2132" s="8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17"/>
      <c r="T2132" s="17"/>
      <c r="U2132" s="17"/>
      <c r="V2132" s="17"/>
      <c r="W2132" s="17"/>
      <c r="X2132" s="17"/>
      <c r="FF2132" s="9"/>
      <c r="FG2132" s="9"/>
      <c r="FH2132" s="9"/>
      <c r="FI2132" s="9"/>
      <c r="FJ2132" s="9"/>
      <c r="FK2132" s="9"/>
      <c r="FL2132" s="9"/>
      <c r="FM2132" s="9"/>
      <c r="FN2132" s="9"/>
      <c r="FO2132" s="9"/>
      <c r="FP2132" s="9"/>
      <c r="FQ2132" s="9"/>
      <c r="FR2132" s="9"/>
      <c r="FS2132" s="9"/>
      <c r="FT2132" s="9"/>
      <c r="FU2132" s="9"/>
      <c r="FV2132" s="9"/>
      <c r="FW2132" s="9"/>
      <c r="FX2132" s="9"/>
      <c r="FY2132" s="9"/>
      <c r="FZ2132" s="9"/>
      <c r="GA2132" s="9"/>
      <c r="GB2132" s="9"/>
      <c r="GC2132" s="9"/>
      <c r="GD2132" s="9"/>
      <c r="GE2132" s="9"/>
      <c r="GF2132" s="9"/>
      <c r="GG2132" s="9"/>
      <c r="GH2132" s="9"/>
      <c r="GI2132" s="9"/>
      <c r="GJ2132" s="9"/>
      <c r="GK2132" s="9"/>
    </row>
    <row r="2133" spans="7:193" x14ac:dyDescent="0.2">
      <c r="G2133" s="8"/>
      <c r="H2133" s="8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17"/>
      <c r="T2133" s="17"/>
      <c r="U2133" s="17"/>
      <c r="V2133" s="17"/>
      <c r="W2133" s="17"/>
      <c r="X2133" s="17"/>
      <c r="FF2133" s="9"/>
      <c r="FG2133" s="9"/>
      <c r="FH2133" s="9"/>
      <c r="FI2133" s="9"/>
      <c r="FJ2133" s="9"/>
      <c r="FK2133" s="9"/>
      <c r="FL2133" s="9"/>
      <c r="FM2133" s="9"/>
      <c r="FN2133" s="9"/>
      <c r="FO2133" s="9"/>
      <c r="FP2133" s="9"/>
      <c r="FQ2133" s="9"/>
      <c r="FR2133" s="9"/>
      <c r="FS2133" s="9"/>
      <c r="FT2133" s="9"/>
      <c r="FU2133" s="9"/>
      <c r="FV2133" s="9"/>
      <c r="FW2133" s="9"/>
      <c r="FX2133" s="9"/>
      <c r="FY2133" s="9"/>
      <c r="FZ2133" s="9"/>
      <c r="GA2133" s="9"/>
      <c r="GB2133" s="9"/>
      <c r="GC2133" s="9"/>
      <c r="GD2133" s="9"/>
      <c r="GE2133" s="9"/>
      <c r="GF2133" s="9"/>
      <c r="GG2133" s="9"/>
      <c r="GH2133" s="9"/>
      <c r="GI2133" s="9"/>
      <c r="GJ2133" s="9"/>
      <c r="GK2133" s="9"/>
    </row>
    <row r="2134" spans="7:193" x14ac:dyDescent="0.2">
      <c r="G2134" s="8"/>
      <c r="H2134" s="8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17"/>
      <c r="T2134" s="17"/>
      <c r="U2134" s="17"/>
      <c r="V2134" s="17"/>
      <c r="W2134" s="17"/>
      <c r="X2134" s="17"/>
      <c r="FF2134" s="19"/>
      <c r="FG2134" s="19"/>
      <c r="FH2134" s="19"/>
      <c r="FI2134" s="19"/>
      <c r="FJ2134" s="19"/>
      <c r="FK2134" s="19"/>
      <c r="FL2134" s="19"/>
      <c r="FM2134" s="19"/>
      <c r="FN2134" s="19"/>
      <c r="FO2134" s="19"/>
      <c r="FP2134" s="19"/>
      <c r="FQ2134" s="19"/>
      <c r="FR2134" s="19"/>
      <c r="FS2134" s="19"/>
      <c r="FT2134" s="19"/>
      <c r="FU2134" s="19"/>
      <c r="FV2134" s="19"/>
      <c r="FW2134" s="19"/>
      <c r="FX2134" s="19"/>
      <c r="FY2134" s="19"/>
      <c r="FZ2134" s="19"/>
      <c r="GA2134" s="19"/>
      <c r="GB2134" s="19"/>
      <c r="GC2134" s="19"/>
      <c r="GD2134" s="19"/>
      <c r="GE2134" s="19"/>
      <c r="GF2134" s="19"/>
      <c r="GG2134" s="19"/>
      <c r="GH2134" s="19"/>
      <c r="GI2134" s="19"/>
      <c r="GJ2134" s="19"/>
      <c r="GK2134" s="19"/>
    </row>
    <row r="2135" spans="7:193" x14ac:dyDescent="0.2">
      <c r="G2135" s="8"/>
      <c r="H2135" s="8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17"/>
      <c r="T2135" s="17"/>
      <c r="U2135" s="17"/>
      <c r="V2135" s="17"/>
      <c r="W2135" s="17"/>
      <c r="X2135" s="17"/>
      <c r="FF2135" s="20"/>
      <c r="FG2135" s="20"/>
      <c r="FH2135" s="20"/>
      <c r="FI2135" s="20"/>
      <c r="FJ2135" s="20"/>
      <c r="FK2135" s="20"/>
      <c r="FL2135" s="20"/>
      <c r="FM2135" s="20"/>
      <c r="FN2135" s="20"/>
      <c r="FO2135" s="20"/>
      <c r="FP2135" s="20"/>
      <c r="FQ2135" s="20"/>
      <c r="FR2135" s="20"/>
      <c r="FS2135" s="20"/>
      <c r="FT2135" s="20"/>
      <c r="FU2135" s="20"/>
      <c r="FV2135" s="20"/>
      <c r="FW2135" s="20"/>
      <c r="FX2135" s="20"/>
      <c r="FY2135" s="20"/>
      <c r="FZ2135" s="20"/>
      <c r="GA2135" s="20"/>
      <c r="GB2135" s="20"/>
      <c r="GC2135" s="20"/>
      <c r="GD2135" s="20"/>
      <c r="GE2135" s="20"/>
      <c r="GF2135" s="20"/>
      <c r="GG2135" s="20"/>
      <c r="GH2135" s="20"/>
      <c r="GI2135" s="20"/>
      <c r="GJ2135" s="20"/>
      <c r="GK2135" s="20"/>
    </row>
    <row r="2136" spans="7:193" x14ac:dyDescent="0.2">
      <c r="G2136" s="8"/>
      <c r="H2136" s="8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17"/>
      <c r="T2136" s="17"/>
      <c r="U2136" s="17"/>
      <c r="V2136" s="17"/>
      <c r="W2136" s="17"/>
      <c r="X2136" s="17"/>
      <c r="FF2136" s="9"/>
      <c r="FG2136" s="9"/>
      <c r="FH2136" s="9"/>
      <c r="FI2136" s="9"/>
      <c r="FJ2136" s="9"/>
      <c r="FK2136" s="9"/>
      <c r="FL2136" s="9"/>
      <c r="FM2136" s="9"/>
      <c r="FN2136" s="9"/>
      <c r="FO2136" s="9"/>
      <c r="FP2136" s="9"/>
      <c r="FQ2136" s="9"/>
      <c r="FR2136" s="9"/>
      <c r="FS2136" s="9"/>
      <c r="FT2136" s="9"/>
      <c r="FU2136" s="9"/>
      <c r="FV2136" s="9"/>
      <c r="FW2136" s="9"/>
      <c r="FX2136" s="9"/>
      <c r="FY2136" s="9"/>
      <c r="FZ2136" s="9"/>
      <c r="GA2136" s="9"/>
      <c r="GB2136" s="9"/>
      <c r="GC2136" s="9"/>
      <c r="GD2136" s="9"/>
      <c r="GE2136" s="9"/>
      <c r="GF2136" s="9"/>
      <c r="GG2136" s="9"/>
      <c r="GH2136" s="9"/>
      <c r="GI2136" s="9"/>
      <c r="GJ2136" s="9"/>
      <c r="GK2136" s="9"/>
    </row>
    <row r="2137" spans="7:193" x14ac:dyDescent="0.2">
      <c r="G2137" s="8"/>
      <c r="H2137" s="8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17"/>
      <c r="T2137" s="17"/>
      <c r="U2137" s="17"/>
      <c r="V2137" s="17"/>
      <c r="W2137" s="17"/>
      <c r="X2137" s="17"/>
      <c r="FF2137" s="9"/>
      <c r="FG2137" s="9"/>
      <c r="FH2137" s="9"/>
      <c r="FI2137" s="9"/>
      <c r="FJ2137" s="9"/>
      <c r="FK2137" s="9"/>
      <c r="FL2137" s="9"/>
      <c r="FM2137" s="9"/>
      <c r="FN2137" s="9"/>
      <c r="FO2137" s="9"/>
      <c r="FP2137" s="9"/>
      <c r="FQ2137" s="9"/>
      <c r="FR2137" s="9"/>
      <c r="FS2137" s="9"/>
      <c r="FT2137" s="9"/>
      <c r="FU2137" s="9"/>
      <c r="FV2137" s="9"/>
      <c r="FW2137" s="9"/>
      <c r="FX2137" s="9"/>
      <c r="FY2137" s="9"/>
      <c r="FZ2137" s="9"/>
      <c r="GA2137" s="9"/>
      <c r="GB2137" s="9"/>
      <c r="GC2137" s="9"/>
      <c r="GD2137" s="9"/>
      <c r="GE2137" s="9"/>
      <c r="GF2137" s="9"/>
      <c r="GG2137" s="9"/>
      <c r="GH2137" s="9"/>
      <c r="GI2137" s="9"/>
      <c r="GJ2137" s="9"/>
      <c r="GK2137" s="9"/>
    </row>
    <row r="2138" spans="7:193" x14ac:dyDescent="0.2">
      <c r="G2138" s="8"/>
      <c r="H2138" s="8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17"/>
      <c r="T2138" s="17"/>
      <c r="U2138" s="17"/>
      <c r="V2138" s="17"/>
      <c r="W2138" s="17"/>
      <c r="X2138" s="17"/>
      <c r="FF2138" s="19"/>
      <c r="FG2138" s="19"/>
      <c r="FH2138" s="19"/>
      <c r="FI2138" s="19"/>
      <c r="FJ2138" s="19"/>
      <c r="FK2138" s="19"/>
      <c r="FL2138" s="19"/>
      <c r="FM2138" s="19"/>
      <c r="FN2138" s="19"/>
      <c r="FO2138" s="19"/>
      <c r="FP2138" s="19"/>
      <c r="FQ2138" s="19"/>
      <c r="FR2138" s="19"/>
      <c r="FS2138" s="19"/>
      <c r="FT2138" s="19"/>
      <c r="FU2138" s="19"/>
      <c r="FV2138" s="19"/>
      <c r="FW2138" s="19"/>
      <c r="FX2138" s="19"/>
      <c r="FY2138" s="19"/>
      <c r="FZ2138" s="19"/>
      <c r="GA2138" s="19"/>
      <c r="GB2138" s="19"/>
      <c r="GC2138" s="19"/>
      <c r="GD2138" s="19"/>
      <c r="GE2138" s="19"/>
      <c r="GF2138" s="19"/>
      <c r="GG2138" s="19"/>
      <c r="GH2138" s="19"/>
      <c r="GI2138" s="19"/>
      <c r="GJ2138" s="19"/>
      <c r="GK2138" s="19"/>
    </row>
    <row r="2139" spans="7:193" x14ac:dyDescent="0.2">
      <c r="G2139" s="8"/>
      <c r="H2139" s="8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17"/>
      <c r="T2139" s="17"/>
      <c r="U2139" s="17"/>
      <c r="V2139" s="17"/>
      <c r="W2139" s="17"/>
      <c r="X2139" s="17"/>
      <c r="FF2139" s="20"/>
      <c r="FG2139" s="20"/>
      <c r="FH2139" s="20"/>
      <c r="FI2139" s="20"/>
      <c r="FJ2139" s="20"/>
      <c r="FK2139" s="20"/>
      <c r="FL2139" s="20"/>
      <c r="FM2139" s="20"/>
      <c r="FN2139" s="20"/>
      <c r="FO2139" s="20"/>
      <c r="FP2139" s="20"/>
      <c r="FQ2139" s="20"/>
      <c r="FR2139" s="20"/>
      <c r="FS2139" s="20"/>
      <c r="FT2139" s="20"/>
      <c r="FU2139" s="20"/>
      <c r="FV2139" s="20"/>
      <c r="FW2139" s="20"/>
      <c r="FX2139" s="20"/>
      <c r="FY2139" s="20"/>
      <c r="FZ2139" s="20"/>
      <c r="GA2139" s="20"/>
      <c r="GB2139" s="20"/>
      <c r="GC2139" s="20"/>
      <c r="GD2139" s="20"/>
      <c r="GE2139" s="20"/>
      <c r="GF2139" s="20"/>
      <c r="GG2139" s="20"/>
      <c r="GH2139" s="20"/>
      <c r="GI2139" s="20"/>
      <c r="GJ2139" s="20"/>
      <c r="GK2139" s="20"/>
    </row>
    <row r="2140" spans="7:193" x14ac:dyDescent="0.2">
      <c r="G2140" s="8"/>
      <c r="H2140" s="8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17"/>
      <c r="T2140" s="17"/>
      <c r="U2140" s="17"/>
      <c r="V2140" s="17"/>
      <c r="W2140" s="17"/>
      <c r="X2140" s="17"/>
      <c r="FF2140" s="9"/>
      <c r="FG2140" s="9"/>
      <c r="FH2140" s="9"/>
      <c r="FI2140" s="9"/>
      <c r="FJ2140" s="9"/>
      <c r="FK2140" s="9"/>
      <c r="FL2140" s="9"/>
      <c r="FM2140" s="9"/>
      <c r="FN2140" s="9"/>
      <c r="FO2140" s="9"/>
      <c r="FP2140" s="9"/>
      <c r="FQ2140" s="9"/>
      <c r="FR2140" s="9"/>
      <c r="FS2140" s="9"/>
      <c r="FT2140" s="9"/>
      <c r="FU2140" s="9"/>
      <c r="FV2140" s="9"/>
      <c r="FW2140" s="9"/>
      <c r="FX2140" s="9"/>
      <c r="FY2140" s="9"/>
      <c r="FZ2140" s="9"/>
      <c r="GA2140" s="9"/>
      <c r="GB2140" s="9"/>
      <c r="GC2140" s="9"/>
      <c r="GD2140" s="9"/>
      <c r="GE2140" s="9"/>
      <c r="GF2140" s="9"/>
      <c r="GG2140" s="9"/>
      <c r="GH2140" s="9"/>
      <c r="GI2140" s="9"/>
      <c r="GJ2140" s="9"/>
      <c r="GK2140" s="9"/>
    </row>
    <row r="2141" spans="7:193" x14ac:dyDescent="0.2">
      <c r="G2141" s="8"/>
      <c r="H2141" s="8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17"/>
      <c r="T2141" s="17"/>
      <c r="U2141" s="17"/>
      <c r="V2141" s="17"/>
      <c r="W2141" s="17"/>
      <c r="X2141" s="17"/>
      <c r="FF2141" s="9"/>
      <c r="FG2141" s="9"/>
      <c r="FH2141" s="9"/>
      <c r="FI2141" s="9"/>
      <c r="FJ2141" s="9"/>
      <c r="FK2141" s="9"/>
      <c r="FL2141" s="9"/>
      <c r="FM2141" s="9"/>
      <c r="FN2141" s="9"/>
      <c r="FO2141" s="9"/>
      <c r="FP2141" s="9"/>
      <c r="FQ2141" s="9"/>
      <c r="FR2141" s="9"/>
      <c r="FS2141" s="9"/>
      <c r="FT2141" s="9"/>
      <c r="FU2141" s="9"/>
      <c r="FV2141" s="9"/>
      <c r="FW2141" s="9"/>
      <c r="FX2141" s="9"/>
      <c r="FY2141" s="9"/>
      <c r="FZ2141" s="9"/>
      <c r="GA2141" s="9"/>
      <c r="GB2141" s="9"/>
      <c r="GC2141" s="9"/>
      <c r="GD2141" s="9"/>
      <c r="GE2141" s="9"/>
      <c r="GF2141" s="9"/>
      <c r="GG2141" s="9"/>
      <c r="GH2141" s="9"/>
      <c r="GI2141" s="9"/>
      <c r="GJ2141" s="9"/>
      <c r="GK2141" s="9"/>
    </row>
    <row r="2142" spans="7:193" x14ac:dyDescent="0.2">
      <c r="G2142" s="8"/>
      <c r="H2142" s="8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17"/>
      <c r="T2142" s="17"/>
      <c r="U2142" s="17"/>
      <c r="V2142" s="17"/>
      <c r="W2142" s="17"/>
      <c r="X2142" s="17"/>
      <c r="FF2142" s="19"/>
      <c r="FG2142" s="19"/>
      <c r="FH2142" s="19"/>
      <c r="FI2142" s="19"/>
      <c r="FJ2142" s="19"/>
      <c r="FK2142" s="19"/>
      <c r="FL2142" s="19"/>
      <c r="FM2142" s="19"/>
      <c r="FN2142" s="19"/>
      <c r="FO2142" s="19"/>
      <c r="FP2142" s="19"/>
      <c r="FQ2142" s="19"/>
      <c r="FR2142" s="19"/>
      <c r="FS2142" s="19"/>
      <c r="FT2142" s="19"/>
      <c r="FU2142" s="19"/>
      <c r="FV2142" s="19"/>
      <c r="FW2142" s="19"/>
      <c r="FX2142" s="19"/>
      <c r="FY2142" s="19"/>
      <c r="FZ2142" s="19"/>
      <c r="GA2142" s="19"/>
      <c r="GB2142" s="19"/>
      <c r="GC2142" s="19"/>
      <c r="GD2142" s="19"/>
      <c r="GE2142" s="19"/>
      <c r="GF2142" s="19"/>
      <c r="GG2142" s="19"/>
      <c r="GH2142" s="19"/>
      <c r="GI2142" s="19"/>
      <c r="GJ2142" s="19"/>
      <c r="GK2142" s="19"/>
    </row>
    <row r="2143" spans="7:193" x14ac:dyDescent="0.2">
      <c r="G2143" s="8"/>
      <c r="H2143" s="8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17"/>
      <c r="T2143" s="17"/>
      <c r="U2143" s="17"/>
      <c r="V2143" s="17"/>
      <c r="W2143" s="17"/>
      <c r="X2143" s="17"/>
      <c r="FF2143" s="20"/>
      <c r="FG2143" s="20"/>
      <c r="FH2143" s="20"/>
      <c r="FI2143" s="20"/>
      <c r="FJ2143" s="20"/>
      <c r="FK2143" s="20"/>
      <c r="FL2143" s="20"/>
      <c r="FM2143" s="20"/>
      <c r="FN2143" s="20"/>
      <c r="FO2143" s="20"/>
      <c r="FP2143" s="20"/>
      <c r="FQ2143" s="20"/>
      <c r="FR2143" s="20"/>
      <c r="FS2143" s="20"/>
      <c r="FT2143" s="20"/>
      <c r="FU2143" s="20"/>
      <c r="FV2143" s="20"/>
      <c r="FW2143" s="20"/>
      <c r="FX2143" s="20"/>
      <c r="FY2143" s="20"/>
      <c r="FZ2143" s="20"/>
      <c r="GA2143" s="20"/>
      <c r="GB2143" s="20"/>
      <c r="GC2143" s="20"/>
      <c r="GD2143" s="20"/>
      <c r="GE2143" s="20"/>
      <c r="GF2143" s="20"/>
      <c r="GG2143" s="20"/>
      <c r="GH2143" s="20"/>
      <c r="GI2143" s="20"/>
      <c r="GJ2143" s="20"/>
      <c r="GK2143" s="20"/>
    </row>
    <row r="2144" spans="7:193" x14ac:dyDescent="0.2">
      <c r="G2144" s="8"/>
      <c r="H2144" s="8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17"/>
      <c r="T2144" s="17"/>
      <c r="U2144" s="17"/>
      <c r="V2144" s="17"/>
      <c r="W2144" s="17"/>
      <c r="X2144" s="17"/>
      <c r="FF2144" s="9"/>
      <c r="FG2144" s="9"/>
      <c r="FH2144" s="9"/>
      <c r="FI2144" s="9"/>
      <c r="FJ2144" s="9"/>
      <c r="FK2144" s="9"/>
      <c r="FL2144" s="9"/>
      <c r="FM2144" s="9"/>
      <c r="FN2144" s="9"/>
      <c r="FO2144" s="9"/>
      <c r="FP2144" s="9"/>
      <c r="FQ2144" s="9"/>
      <c r="FR2144" s="9"/>
      <c r="FS2144" s="9"/>
      <c r="FT2144" s="9"/>
      <c r="FU2144" s="9"/>
      <c r="FV2144" s="9"/>
      <c r="FW2144" s="9"/>
      <c r="FX2144" s="9"/>
      <c r="FY2144" s="9"/>
      <c r="FZ2144" s="9"/>
      <c r="GA2144" s="9"/>
      <c r="GB2144" s="9"/>
      <c r="GC2144" s="9"/>
      <c r="GD2144" s="9"/>
      <c r="GE2144" s="9"/>
      <c r="GF2144" s="9"/>
      <c r="GG2144" s="9"/>
      <c r="GH2144" s="9"/>
      <c r="GI2144" s="9"/>
      <c r="GJ2144" s="9"/>
      <c r="GK2144" s="9"/>
    </row>
    <row r="2145" spans="7:193" x14ac:dyDescent="0.2">
      <c r="G2145" s="8"/>
      <c r="H2145" s="8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17"/>
      <c r="T2145" s="17"/>
      <c r="U2145" s="17"/>
      <c r="V2145" s="17"/>
      <c r="W2145" s="17"/>
      <c r="X2145" s="17"/>
      <c r="FF2145" s="9"/>
      <c r="FG2145" s="9"/>
      <c r="FH2145" s="9"/>
      <c r="FI2145" s="9"/>
      <c r="FJ2145" s="9"/>
      <c r="FK2145" s="9"/>
      <c r="FL2145" s="9"/>
      <c r="FM2145" s="9"/>
      <c r="FN2145" s="9"/>
      <c r="FO2145" s="9"/>
      <c r="FP2145" s="9"/>
      <c r="FQ2145" s="9"/>
      <c r="FR2145" s="9"/>
      <c r="FS2145" s="9"/>
      <c r="FT2145" s="9"/>
      <c r="FU2145" s="9"/>
      <c r="FV2145" s="9"/>
      <c r="FW2145" s="9"/>
      <c r="FX2145" s="9"/>
      <c r="FY2145" s="9"/>
      <c r="FZ2145" s="9"/>
      <c r="GA2145" s="9"/>
      <c r="GB2145" s="9"/>
      <c r="GC2145" s="9"/>
      <c r="GD2145" s="9"/>
      <c r="GE2145" s="9"/>
      <c r="GF2145" s="9"/>
      <c r="GG2145" s="9"/>
      <c r="GH2145" s="9"/>
      <c r="GI2145" s="9"/>
      <c r="GJ2145" s="9"/>
      <c r="GK2145" s="9"/>
    </row>
    <row r="2146" spans="7:193" x14ac:dyDescent="0.2">
      <c r="G2146" s="8"/>
      <c r="H2146" s="8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17"/>
      <c r="T2146" s="17"/>
      <c r="U2146" s="17"/>
      <c r="V2146" s="17"/>
      <c r="W2146" s="17"/>
      <c r="X2146" s="17"/>
      <c r="FF2146" s="19"/>
      <c r="FG2146" s="19"/>
      <c r="FH2146" s="19"/>
      <c r="FI2146" s="19"/>
      <c r="FJ2146" s="19"/>
      <c r="FK2146" s="19"/>
      <c r="FL2146" s="19"/>
      <c r="FM2146" s="19"/>
      <c r="FN2146" s="19"/>
      <c r="FO2146" s="19"/>
      <c r="FP2146" s="19"/>
      <c r="FQ2146" s="19"/>
      <c r="FR2146" s="19"/>
      <c r="FS2146" s="19"/>
      <c r="FT2146" s="19"/>
      <c r="FU2146" s="19"/>
      <c r="FV2146" s="19"/>
      <c r="FW2146" s="19"/>
      <c r="FX2146" s="19"/>
      <c r="FY2146" s="19"/>
      <c r="FZ2146" s="19"/>
      <c r="GA2146" s="19"/>
      <c r="GB2146" s="19"/>
      <c r="GC2146" s="19"/>
      <c r="GD2146" s="19"/>
      <c r="GE2146" s="19"/>
      <c r="GF2146" s="19"/>
      <c r="GG2146" s="19"/>
      <c r="GH2146" s="19"/>
      <c r="GI2146" s="19"/>
      <c r="GJ2146" s="19"/>
      <c r="GK2146" s="19"/>
    </row>
    <row r="2147" spans="7:193" x14ac:dyDescent="0.2">
      <c r="G2147" s="8"/>
      <c r="H2147" s="8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17"/>
      <c r="T2147" s="17"/>
      <c r="U2147" s="17"/>
      <c r="V2147" s="17"/>
      <c r="W2147" s="17"/>
      <c r="X2147" s="17"/>
      <c r="FF2147" s="20"/>
      <c r="FG2147" s="20"/>
      <c r="FH2147" s="20"/>
      <c r="FI2147" s="20"/>
      <c r="FJ2147" s="20"/>
      <c r="FK2147" s="20"/>
      <c r="FL2147" s="20"/>
      <c r="FM2147" s="20"/>
      <c r="FN2147" s="20"/>
      <c r="FO2147" s="20"/>
      <c r="FP2147" s="20"/>
      <c r="FQ2147" s="20"/>
      <c r="FR2147" s="20"/>
      <c r="FS2147" s="20"/>
      <c r="FT2147" s="20"/>
      <c r="FU2147" s="20"/>
      <c r="FV2147" s="20"/>
      <c r="FW2147" s="20"/>
      <c r="FX2147" s="20"/>
      <c r="FY2147" s="20"/>
      <c r="FZ2147" s="20"/>
      <c r="GA2147" s="20"/>
      <c r="GB2147" s="20"/>
      <c r="GC2147" s="20"/>
      <c r="GD2147" s="20"/>
      <c r="GE2147" s="20"/>
      <c r="GF2147" s="20"/>
      <c r="GG2147" s="20"/>
      <c r="GH2147" s="20"/>
      <c r="GI2147" s="20"/>
      <c r="GJ2147" s="20"/>
      <c r="GK2147" s="20"/>
    </row>
    <row r="2148" spans="7:193" x14ac:dyDescent="0.2">
      <c r="G2148" s="8"/>
      <c r="H2148" s="8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17"/>
      <c r="T2148" s="17"/>
      <c r="U2148" s="17"/>
      <c r="V2148" s="17"/>
      <c r="W2148" s="17"/>
      <c r="X2148" s="17"/>
      <c r="FF2148" s="9"/>
      <c r="FG2148" s="9"/>
      <c r="FH2148" s="9"/>
      <c r="FI2148" s="9"/>
      <c r="FJ2148" s="9"/>
      <c r="FK2148" s="9"/>
      <c r="FL2148" s="9"/>
      <c r="FM2148" s="9"/>
      <c r="FN2148" s="9"/>
      <c r="FO2148" s="9"/>
      <c r="FP2148" s="9"/>
      <c r="FQ2148" s="9"/>
      <c r="FR2148" s="9"/>
      <c r="FS2148" s="9"/>
      <c r="FT2148" s="9"/>
      <c r="FU2148" s="9"/>
      <c r="FV2148" s="9"/>
      <c r="FW2148" s="9"/>
      <c r="FX2148" s="9"/>
      <c r="FY2148" s="9"/>
      <c r="FZ2148" s="9"/>
      <c r="GA2148" s="9"/>
      <c r="GB2148" s="9"/>
      <c r="GC2148" s="9"/>
      <c r="GD2148" s="9"/>
      <c r="GE2148" s="9"/>
      <c r="GF2148" s="9"/>
      <c r="GG2148" s="9"/>
      <c r="GH2148" s="9"/>
      <c r="GI2148" s="9"/>
      <c r="GJ2148" s="9"/>
      <c r="GK2148" s="9"/>
    </row>
    <row r="2149" spans="7:193" x14ac:dyDescent="0.2">
      <c r="G2149" s="8"/>
      <c r="H2149" s="8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17"/>
      <c r="T2149" s="17"/>
      <c r="U2149" s="17"/>
      <c r="V2149" s="17"/>
      <c r="W2149" s="17"/>
      <c r="X2149" s="17"/>
      <c r="FF2149" s="9"/>
      <c r="FG2149" s="9"/>
      <c r="FH2149" s="9"/>
      <c r="FI2149" s="9"/>
      <c r="FJ2149" s="9"/>
      <c r="FK2149" s="9"/>
      <c r="FL2149" s="9"/>
      <c r="FM2149" s="9"/>
      <c r="FN2149" s="9"/>
      <c r="FO2149" s="9"/>
      <c r="FP2149" s="9"/>
      <c r="FQ2149" s="9"/>
      <c r="FR2149" s="9"/>
      <c r="FS2149" s="9"/>
      <c r="FT2149" s="9"/>
      <c r="FU2149" s="9"/>
      <c r="FV2149" s="9"/>
      <c r="FW2149" s="9"/>
      <c r="FX2149" s="9"/>
      <c r="FY2149" s="9"/>
      <c r="FZ2149" s="9"/>
      <c r="GA2149" s="9"/>
      <c r="GB2149" s="9"/>
      <c r="GC2149" s="9"/>
      <c r="GD2149" s="9"/>
      <c r="GE2149" s="9"/>
      <c r="GF2149" s="9"/>
      <c r="GG2149" s="9"/>
      <c r="GH2149" s="9"/>
      <c r="GI2149" s="9"/>
      <c r="GJ2149" s="9"/>
      <c r="GK2149" s="9"/>
    </row>
    <row r="2150" spans="7:193" x14ac:dyDescent="0.2">
      <c r="G2150" s="8"/>
      <c r="H2150" s="8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17"/>
      <c r="T2150" s="17"/>
      <c r="U2150" s="17"/>
      <c r="V2150" s="17"/>
      <c r="W2150" s="17"/>
      <c r="X2150" s="17"/>
      <c r="FF2150" s="19"/>
      <c r="FG2150" s="19"/>
      <c r="FH2150" s="19"/>
      <c r="FI2150" s="19"/>
      <c r="FJ2150" s="19"/>
      <c r="FK2150" s="19"/>
      <c r="FL2150" s="19"/>
      <c r="FM2150" s="19"/>
      <c r="FN2150" s="19"/>
      <c r="FO2150" s="19"/>
      <c r="FP2150" s="19"/>
      <c r="FQ2150" s="19"/>
      <c r="FR2150" s="19"/>
      <c r="FS2150" s="19"/>
      <c r="FT2150" s="19"/>
      <c r="FU2150" s="19"/>
      <c r="FV2150" s="19"/>
      <c r="FW2150" s="19"/>
      <c r="FX2150" s="19"/>
      <c r="FY2150" s="19"/>
      <c r="FZ2150" s="19"/>
      <c r="GA2150" s="19"/>
      <c r="GB2150" s="19"/>
      <c r="GC2150" s="19"/>
      <c r="GD2150" s="19"/>
      <c r="GE2150" s="19"/>
      <c r="GF2150" s="19"/>
      <c r="GG2150" s="19"/>
      <c r="GH2150" s="19"/>
      <c r="GI2150" s="19"/>
      <c r="GJ2150" s="19"/>
      <c r="GK2150" s="19"/>
    </row>
    <row r="2151" spans="7:193" x14ac:dyDescent="0.2">
      <c r="G2151" s="8"/>
      <c r="H2151" s="8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17"/>
      <c r="T2151" s="17"/>
      <c r="U2151" s="17"/>
      <c r="V2151" s="17"/>
      <c r="W2151" s="17"/>
      <c r="X2151" s="17"/>
      <c r="FF2151" s="20"/>
      <c r="FG2151" s="20"/>
      <c r="FH2151" s="20"/>
      <c r="FI2151" s="20"/>
      <c r="FJ2151" s="20"/>
      <c r="FK2151" s="20"/>
      <c r="FL2151" s="20"/>
      <c r="FM2151" s="20"/>
      <c r="FN2151" s="20"/>
      <c r="FO2151" s="20"/>
      <c r="FP2151" s="20"/>
      <c r="FQ2151" s="20"/>
      <c r="FR2151" s="20"/>
      <c r="FS2151" s="20"/>
      <c r="FT2151" s="20"/>
      <c r="FU2151" s="20"/>
      <c r="FV2151" s="20"/>
      <c r="FW2151" s="20"/>
      <c r="FX2151" s="20"/>
      <c r="FY2151" s="20"/>
      <c r="FZ2151" s="20"/>
      <c r="GA2151" s="20"/>
      <c r="GB2151" s="20"/>
      <c r="GC2151" s="20"/>
      <c r="GD2151" s="20"/>
      <c r="GE2151" s="20"/>
      <c r="GF2151" s="20"/>
      <c r="GG2151" s="20"/>
      <c r="GH2151" s="20"/>
      <c r="GI2151" s="20"/>
      <c r="GJ2151" s="20"/>
      <c r="GK2151" s="20"/>
    </row>
    <row r="2152" spans="7:193" x14ac:dyDescent="0.2">
      <c r="G2152" s="8"/>
      <c r="H2152" s="8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17"/>
      <c r="T2152" s="17"/>
      <c r="U2152" s="17"/>
      <c r="V2152" s="17"/>
      <c r="W2152" s="17"/>
      <c r="X2152" s="17"/>
      <c r="FF2152" s="9"/>
      <c r="FG2152" s="9"/>
      <c r="FH2152" s="9"/>
      <c r="FI2152" s="9"/>
      <c r="FJ2152" s="9"/>
      <c r="FK2152" s="9"/>
      <c r="FL2152" s="9"/>
      <c r="FM2152" s="9"/>
      <c r="FN2152" s="9"/>
      <c r="FO2152" s="9"/>
      <c r="FP2152" s="9"/>
      <c r="FQ2152" s="9"/>
      <c r="FR2152" s="9"/>
      <c r="FS2152" s="9"/>
      <c r="FT2152" s="9"/>
      <c r="FU2152" s="9"/>
      <c r="FV2152" s="9"/>
      <c r="FW2152" s="9"/>
      <c r="FX2152" s="9"/>
      <c r="FY2152" s="9"/>
      <c r="FZ2152" s="9"/>
      <c r="GA2152" s="9"/>
      <c r="GB2152" s="9"/>
      <c r="GC2152" s="9"/>
      <c r="GD2152" s="9"/>
      <c r="GE2152" s="9"/>
      <c r="GF2152" s="9"/>
      <c r="GG2152" s="9"/>
      <c r="GH2152" s="9"/>
      <c r="GI2152" s="9"/>
      <c r="GJ2152" s="9"/>
      <c r="GK2152" s="9"/>
    </row>
    <row r="2153" spans="7:193" x14ac:dyDescent="0.2">
      <c r="G2153" s="8"/>
      <c r="H2153" s="8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17"/>
      <c r="T2153" s="17"/>
      <c r="U2153" s="17"/>
      <c r="V2153" s="17"/>
      <c r="W2153" s="17"/>
      <c r="X2153" s="17"/>
      <c r="FF2153" s="9"/>
      <c r="FG2153" s="9"/>
      <c r="FH2153" s="9"/>
      <c r="FI2153" s="9"/>
      <c r="FJ2153" s="9"/>
      <c r="FK2153" s="9"/>
      <c r="FL2153" s="9"/>
      <c r="FM2153" s="9"/>
      <c r="FN2153" s="9"/>
      <c r="FO2153" s="9"/>
      <c r="FP2153" s="9"/>
      <c r="FQ2153" s="9"/>
      <c r="FR2153" s="9"/>
      <c r="FS2153" s="9"/>
      <c r="FT2153" s="9"/>
      <c r="FU2153" s="9"/>
      <c r="FV2153" s="9"/>
      <c r="FW2153" s="9"/>
      <c r="FX2153" s="9"/>
      <c r="FY2153" s="9"/>
      <c r="FZ2153" s="9"/>
      <c r="GA2153" s="9"/>
      <c r="GB2153" s="9"/>
      <c r="GC2153" s="9"/>
      <c r="GD2153" s="9"/>
      <c r="GE2153" s="9"/>
      <c r="GF2153" s="9"/>
      <c r="GG2153" s="9"/>
      <c r="GH2153" s="9"/>
      <c r="GI2153" s="9"/>
      <c r="GJ2153" s="9"/>
      <c r="GK2153" s="9"/>
    </row>
    <row r="2154" spans="7:193" x14ac:dyDescent="0.2">
      <c r="G2154" s="8"/>
      <c r="H2154" s="8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17"/>
      <c r="T2154" s="17"/>
      <c r="U2154" s="17"/>
      <c r="V2154" s="17"/>
      <c r="W2154" s="17"/>
      <c r="X2154" s="17"/>
      <c r="FF2154" s="19"/>
      <c r="FG2154" s="19"/>
      <c r="FH2154" s="19"/>
      <c r="FI2154" s="19"/>
      <c r="FJ2154" s="19"/>
      <c r="FK2154" s="19"/>
      <c r="FL2154" s="19"/>
      <c r="FM2154" s="19"/>
      <c r="FN2154" s="19"/>
      <c r="FO2154" s="19"/>
      <c r="FP2154" s="19"/>
      <c r="FQ2154" s="19"/>
      <c r="FR2154" s="19"/>
      <c r="FS2154" s="19"/>
      <c r="FT2154" s="19"/>
      <c r="FU2154" s="19"/>
      <c r="FV2154" s="19"/>
      <c r="FW2154" s="19"/>
      <c r="FX2154" s="19"/>
      <c r="FY2154" s="19"/>
      <c r="FZ2154" s="19"/>
      <c r="GA2154" s="19"/>
      <c r="GB2154" s="19"/>
      <c r="GC2154" s="19"/>
      <c r="GD2154" s="19"/>
      <c r="GE2154" s="19"/>
      <c r="GF2154" s="19"/>
      <c r="GG2154" s="19"/>
      <c r="GH2154" s="19"/>
      <c r="GI2154" s="19"/>
      <c r="GJ2154" s="19"/>
      <c r="GK2154" s="19"/>
    </row>
    <row r="2155" spans="7:193" x14ac:dyDescent="0.2">
      <c r="G2155" s="8"/>
      <c r="H2155" s="8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17"/>
      <c r="T2155" s="17"/>
      <c r="U2155" s="17"/>
      <c r="V2155" s="17"/>
      <c r="W2155" s="17"/>
      <c r="X2155" s="17"/>
      <c r="FF2155" s="20"/>
      <c r="FG2155" s="20"/>
      <c r="FH2155" s="20"/>
      <c r="FI2155" s="20"/>
      <c r="FJ2155" s="20"/>
      <c r="FK2155" s="20"/>
      <c r="FL2155" s="20"/>
      <c r="FM2155" s="20"/>
      <c r="FN2155" s="20"/>
      <c r="FO2155" s="20"/>
      <c r="FP2155" s="20"/>
      <c r="FQ2155" s="20"/>
      <c r="FR2155" s="20"/>
      <c r="FS2155" s="20"/>
      <c r="FT2155" s="20"/>
      <c r="FU2155" s="20"/>
      <c r="FV2155" s="20"/>
      <c r="FW2155" s="20"/>
      <c r="FX2155" s="20"/>
      <c r="FY2155" s="20"/>
      <c r="FZ2155" s="20"/>
      <c r="GA2155" s="20"/>
      <c r="GB2155" s="20"/>
      <c r="GC2155" s="20"/>
      <c r="GD2155" s="20"/>
      <c r="GE2155" s="20"/>
      <c r="GF2155" s="20"/>
      <c r="GG2155" s="20"/>
      <c r="GH2155" s="20"/>
      <c r="GI2155" s="20"/>
      <c r="GJ2155" s="20"/>
      <c r="GK2155" s="20"/>
    </row>
    <row r="2156" spans="7:193" x14ac:dyDescent="0.2">
      <c r="G2156" s="8"/>
      <c r="H2156" s="8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17"/>
      <c r="T2156" s="17"/>
      <c r="U2156" s="17"/>
      <c r="V2156" s="17"/>
      <c r="W2156" s="17"/>
      <c r="X2156" s="17"/>
      <c r="FF2156" s="9"/>
      <c r="FG2156" s="9"/>
      <c r="FH2156" s="9"/>
      <c r="FI2156" s="9"/>
      <c r="FJ2156" s="9"/>
      <c r="FK2156" s="9"/>
      <c r="FL2156" s="9"/>
      <c r="FM2156" s="9"/>
      <c r="FN2156" s="9"/>
      <c r="FO2156" s="9"/>
      <c r="FP2156" s="9"/>
      <c r="FQ2156" s="9"/>
      <c r="FR2156" s="9"/>
      <c r="FS2156" s="9"/>
      <c r="FT2156" s="9"/>
      <c r="FU2156" s="9"/>
      <c r="FV2156" s="9"/>
      <c r="FW2156" s="9"/>
      <c r="FX2156" s="9"/>
      <c r="FY2156" s="9"/>
      <c r="FZ2156" s="9"/>
      <c r="GA2156" s="9"/>
      <c r="GB2156" s="9"/>
      <c r="GC2156" s="9"/>
      <c r="GD2156" s="9"/>
      <c r="GE2156" s="9"/>
      <c r="GF2156" s="9"/>
      <c r="GG2156" s="9"/>
      <c r="GH2156" s="9"/>
      <c r="GI2156" s="9"/>
      <c r="GJ2156" s="9"/>
      <c r="GK2156" s="9"/>
    </row>
    <row r="2157" spans="7:193" x14ac:dyDescent="0.2">
      <c r="G2157" s="8"/>
      <c r="H2157" s="8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17"/>
      <c r="T2157" s="17"/>
      <c r="U2157" s="17"/>
      <c r="V2157" s="17"/>
      <c r="W2157" s="17"/>
      <c r="X2157" s="17"/>
      <c r="FF2157" s="9"/>
      <c r="FG2157" s="9"/>
      <c r="FH2157" s="9"/>
      <c r="FI2157" s="9"/>
      <c r="FJ2157" s="9"/>
      <c r="FK2157" s="9"/>
      <c r="FL2157" s="9"/>
      <c r="FM2157" s="9"/>
      <c r="FN2157" s="9"/>
      <c r="FO2157" s="9"/>
      <c r="FP2157" s="9"/>
      <c r="FQ2157" s="9"/>
      <c r="FR2157" s="9"/>
      <c r="FS2157" s="9"/>
      <c r="FT2157" s="9"/>
      <c r="FU2157" s="9"/>
      <c r="FV2157" s="9"/>
      <c r="FW2157" s="9"/>
      <c r="FX2157" s="9"/>
      <c r="FY2157" s="9"/>
      <c r="FZ2157" s="9"/>
      <c r="GA2157" s="9"/>
      <c r="GB2157" s="9"/>
      <c r="GC2157" s="9"/>
      <c r="GD2157" s="9"/>
      <c r="GE2157" s="9"/>
      <c r="GF2157" s="9"/>
      <c r="GG2157" s="9"/>
      <c r="GH2157" s="9"/>
      <c r="GI2157" s="9"/>
      <c r="GJ2157" s="9"/>
      <c r="GK2157" s="9"/>
    </row>
    <row r="2158" spans="7:193" x14ac:dyDescent="0.2">
      <c r="G2158" s="8"/>
      <c r="H2158" s="8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17"/>
      <c r="T2158" s="17"/>
      <c r="U2158" s="17"/>
      <c r="V2158" s="17"/>
      <c r="W2158" s="17"/>
      <c r="X2158" s="17"/>
      <c r="FF2158" s="19"/>
      <c r="FG2158" s="19"/>
      <c r="FH2158" s="19"/>
      <c r="FI2158" s="19"/>
      <c r="FJ2158" s="19"/>
      <c r="FK2158" s="19"/>
      <c r="FL2158" s="19"/>
      <c r="FM2158" s="19"/>
      <c r="FN2158" s="19"/>
      <c r="FO2158" s="19"/>
      <c r="FP2158" s="19"/>
      <c r="FQ2158" s="19"/>
      <c r="FR2158" s="19"/>
      <c r="FS2158" s="19"/>
      <c r="FT2158" s="19"/>
      <c r="FU2158" s="19"/>
      <c r="FV2158" s="19"/>
      <c r="FW2158" s="19"/>
      <c r="FX2158" s="19"/>
      <c r="FY2158" s="19"/>
      <c r="FZ2158" s="19"/>
      <c r="GA2158" s="19"/>
      <c r="GB2158" s="19"/>
      <c r="GC2158" s="19"/>
      <c r="GD2158" s="19"/>
      <c r="GE2158" s="19"/>
      <c r="GF2158" s="19"/>
      <c r="GG2158" s="19"/>
      <c r="GH2158" s="19"/>
      <c r="GI2158" s="19"/>
      <c r="GJ2158" s="19"/>
      <c r="GK2158" s="19"/>
    </row>
    <row r="2159" spans="7:193" x14ac:dyDescent="0.2">
      <c r="G2159" s="8"/>
      <c r="H2159" s="8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17"/>
      <c r="T2159" s="17"/>
      <c r="U2159" s="17"/>
      <c r="V2159" s="17"/>
      <c r="W2159" s="17"/>
      <c r="X2159" s="17"/>
      <c r="FF2159" s="20"/>
      <c r="FG2159" s="20"/>
      <c r="FH2159" s="20"/>
      <c r="FI2159" s="20"/>
      <c r="FJ2159" s="20"/>
      <c r="FK2159" s="20"/>
      <c r="FL2159" s="20"/>
      <c r="FM2159" s="20"/>
      <c r="FN2159" s="20"/>
      <c r="FO2159" s="20"/>
      <c r="FP2159" s="20"/>
      <c r="FQ2159" s="20"/>
      <c r="FR2159" s="20"/>
      <c r="FS2159" s="20"/>
      <c r="FT2159" s="20"/>
      <c r="FU2159" s="20"/>
      <c r="FV2159" s="20"/>
      <c r="FW2159" s="20"/>
      <c r="FX2159" s="20"/>
      <c r="FY2159" s="20"/>
      <c r="FZ2159" s="20"/>
      <c r="GA2159" s="20"/>
      <c r="GB2159" s="20"/>
      <c r="GC2159" s="20"/>
      <c r="GD2159" s="20"/>
      <c r="GE2159" s="20"/>
      <c r="GF2159" s="20"/>
      <c r="GG2159" s="20"/>
      <c r="GH2159" s="20"/>
      <c r="GI2159" s="20"/>
      <c r="GJ2159" s="20"/>
      <c r="GK2159" s="20"/>
    </row>
    <row r="2160" spans="7:193" x14ac:dyDescent="0.2">
      <c r="G2160" s="8"/>
      <c r="H2160" s="8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  <c r="S2160" s="17"/>
      <c r="T2160" s="17"/>
      <c r="U2160" s="17"/>
      <c r="V2160" s="17"/>
      <c r="W2160" s="17"/>
      <c r="X2160" s="17"/>
      <c r="FF2160" s="9"/>
      <c r="FG2160" s="9"/>
      <c r="FH2160" s="9"/>
      <c r="FI2160" s="9"/>
      <c r="FJ2160" s="9"/>
      <c r="FK2160" s="9"/>
      <c r="FL2160" s="9"/>
      <c r="FM2160" s="9"/>
      <c r="FN2160" s="9"/>
      <c r="FO2160" s="9"/>
      <c r="FP2160" s="9"/>
      <c r="FQ2160" s="9"/>
      <c r="FR2160" s="9"/>
      <c r="FS2160" s="9"/>
      <c r="FT2160" s="9"/>
      <c r="FU2160" s="9"/>
      <c r="FV2160" s="9"/>
      <c r="FW2160" s="9"/>
      <c r="FX2160" s="9"/>
      <c r="FY2160" s="9"/>
      <c r="FZ2160" s="9"/>
      <c r="GA2160" s="9"/>
      <c r="GB2160" s="9"/>
      <c r="GC2160" s="9"/>
      <c r="GD2160" s="9"/>
      <c r="GE2160" s="9"/>
      <c r="GF2160" s="9"/>
      <c r="GG2160" s="9"/>
      <c r="GH2160" s="9"/>
      <c r="GI2160" s="9"/>
      <c r="GJ2160" s="9"/>
      <c r="GK2160" s="9"/>
    </row>
    <row r="2161" spans="7:193" x14ac:dyDescent="0.2">
      <c r="G2161" s="8"/>
      <c r="H2161" s="8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  <c r="S2161" s="17"/>
      <c r="T2161" s="17"/>
      <c r="U2161" s="17"/>
      <c r="V2161" s="17"/>
      <c r="W2161" s="17"/>
      <c r="X2161" s="17"/>
      <c r="FF2161" s="9"/>
      <c r="FG2161" s="9"/>
      <c r="FH2161" s="9"/>
      <c r="FI2161" s="9"/>
      <c r="FJ2161" s="9"/>
      <c r="FK2161" s="9"/>
      <c r="FL2161" s="9"/>
      <c r="FM2161" s="9"/>
      <c r="FN2161" s="9"/>
      <c r="FO2161" s="9"/>
      <c r="FP2161" s="9"/>
      <c r="FQ2161" s="9"/>
      <c r="FR2161" s="9"/>
      <c r="FS2161" s="9"/>
      <c r="FT2161" s="9"/>
      <c r="FU2161" s="9"/>
      <c r="FV2161" s="9"/>
      <c r="FW2161" s="9"/>
      <c r="FX2161" s="9"/>
      <c r="FY2161" s="9"/>
      <c r="FZ2161" s="9"/>
      <c r="GA2161" s="9"/>
      <c r="GB2161" s="9"/>
      <c r="GC2161" s="9"/>
      <c r="GD2161" s="9"/>
      <c r="GE2161" s="9"/>
      <c r="GF2161" s="9"/>
      <c r="GG2161" s="9"/>
      <c r="GH2161" s="9"/>
      <c r="GI2161" s="9"/>
      <c r="GJ2161" s="9"/>
      <c r="GK2161" s="9"/>
    </row>
    <row r="2162" spans="7:193" x14ac:dyDescent="0.2">
      <c r="G2162" s="8"/>
      <c r="H2162" s="8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  <c r="S2162" s="17"/>
      <c r="T2162" s="17"/>
      <c r="U2162" s="17"/>
      <c r="V2162" s="17"/>
      <c r="W2162" s="17"/>
      <c r="X2162" s="17"/>
      <c r="FF2162" s="19"/>
      <c r="FG2162" s="19"/>
      <c r="FH2162" s="19"/>
      <c r="FI2162" s="19"/>
      <c r="FJ2162" s="19"/>
      <c r="FK2162" s="19"/>
      <c r="FL2162" s="19"/>
      <c r="FM2162" s="19"/>
      <c r="FN2162" s="19"/>
      <c r="FO2162" s="19"/>
      <c r="FP2162" s="19"/>
      <c r="FQ2162" s="19"/>
      <c r="FR2162" s="19"/>
      <c r="FS2162" s="19"/>
      <c r="FT2162" s="19"/>
      <c r="FU2162" s="19"/>
      <c r="FV2162" s="19"/>
      <c r="FW2162" s="19"/>
      <c r="FX2162" s="19"/>
      <c r="FY2162" s="19"/>
      <c r="FZ2162" s="19"/>
      <c r="GA2162" s="19"/>
      <c r="GB2162" s="19"/>
      <c r="GC2162" s="19"/>
      <c r="GD2162" s="19"/>
      <c r="GE2162" s="19"/>
      <c r="GF2162" s="19"/>
      <c r="GG2162" s="19"/>
      <c r="GH2162" s="19"/>
      <c r="GI2162" s="19"/>
      <c r="GJ2162" s="19"/>
      <c r="GK2162" s="19"/>
    </row>
    <row r="2163" spans="7:193" x14ac:dyDescent="0.2">
      <c r="G2163" s="8"/>
      <c r="H2163" s="8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  <c r="S2163" s="17"/>
      <c r="T2163" s="17"/>
      <c r="U2163" s="17"/>
      <c r="V2163" s="17"/>
      <c r="W2163" s="17"/>
      <c r="X2163" s="17"/>
      <c r="FF2163" s="20"/>
      <c r="FG2163" s="20"/>
      <c r="FH2163" s="20"/>
      <c r="FI2163" s="20"/>
      <c r="FJ2163" s="20"/>
      <c r="FK2163" s="20"/>
      <c r="FL2163" s="20"/>
      <c r="FM2163" s="20"/>
      <c r="FN2163" s="20"/>
      <c r="FO2163" s="20"/>
      <c r="FP2163" s="20"/>
      <c r="FQ2163" s="20"/>
      <c r="FR2163" s="20"/>
      <c r="FS2163" s="20"/>
      <c r="FT2163" s="20"/>
      <c r="FU2163" s="20"/>
      <c r="FV2163" s="20"/>
      <c r="FW2163" s="20"/>
      <c r="FX2163" s="20"/>
      <c r="FY2163" s="20"/>
      <c r="FZ2163" s="20"/>
      <c r="GA2163" s="20"/>
      <c r="GB2163" s="20"/>
      <c r="GC2163" s="20"/>
      <c r="GD2163" s="20"/>
      <c r="GE2163" s="20"/>
      <c r="GF2163" s="20"/>
      <c r="GG2163" s="20"/>
      <c r="GH2163" s="20"/>
      <c r="GI2163" s="20"/>
      <c r="GJ2163" s="20"/>
      <c r="GK2163" s="20"/>
    </row>
    <row r="2164" spans="7:193" x14ac:dyDescent="0.2">
      <c r="G2164" s="8"/>
      <c r="H2164" s="8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17"/>
      <c r="T2164" s="17"/>
      <c r="U2164" s="17"/>
      <c r="V2164" s="17"/>
      <c r="W2164" s="17"/>
      <c r="X2164" s="17"/>
      <c r="FF2164" s="9"/>
      <c r="FG2164" s="9"/>
      <c r="FH2164" s="9"/>
      <c r="FI2164" s="9"/>
      <c r="FJ2164" s="9"/>
      <c r="FK2164" s="9"/>
      <c r="FL2164" s="9"/>
      <c r="FM2164" s="9"/>
      <c r="FN2164" s="9"/>
      <c r="FO2164" s="9"/>
      <c r="FP2164" s="9"/>
      <c r="FQ2164" s="9"/>
      <c r="FR2164" s="9"/>
      <c r="FS2164" s="9"/>
      <c r="FT2164" s="9"/>
      <c r="FU2164" s="9"/>
      <c r="FV2164" s="9"/>
      <c r="FW2164" s="9"/>
      <c r="FX2164" s="9"/>
      <c r="FY2164" s="9"/>
      <c r="FZ2164" s="9"/>
      <c r="GA2164" s="9"/>
      <c r="GB2164" s="9"/>
      <c r="GC2164" s="9"/>
      <c r="GD2164" s="9"/>
      <c r="GE2164" s="9"/>
      <c r="GF2164" s="9"/>
      <c r="GG2164" s="9"/>
      <c r="GH2164" s="9"/>
      <c r="GI2164" s="9"/>
      <c r="GJ2164" s="9"/>
      <c r="GK2164" s="9"/>
    </row>
    <row r="2165" spans="7:193" x14ac:dyDescent="0.2">
      <c r="G2165" s="8"/>
      <c r="H2165" s="8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  <c r="S2165" s="17"/>
      <c r="T2165" s="17"/>
      <c r="U2165" s="17"/>
      <c r="V2165" s="17"/>
      <c r="W2165" s="17"/>
      <c r="X2165" s="17"/>
      <c r="FF2165" s="9"/>
      <c r="FG2165" s="9"/>
      <c r="FH2165" s="9"/>
      <c r="FI2165" s="9"/>
      <c r="FJ2165" s="9"/>
      <c r="FK2165" s="9"/>
      <c r="FL2165" s="9"/>
      <c r="FM2165" s="9"/>
      <c r="FN2165" s="9"/>
      <c r="FO2165" s="9"/>
      <c r="FP2165" s="9"/>
      <c r="FQ2165" s="9"/>
      <c r="FR2165" s="9"/>
      <c r="FS2165" s="9"/>
      <c r="FT2165" s="9"/>
      <c r="FU2165" s="9"/>
      <c r="FV2165" s="9"/>
      <c r="FW2165" s="9"/>
      <c r="FX2165" s="9"/>
      <c r="FY2165" s="9"/>
      <c r="FZ2165" s="9"/>
      <c r="GA2165" s="9"/>
      <c r="GB2165" s="9"/>
      <c r="GC2165" s="9"/>
      <c r="GD2165" s="9"/>
      <c r="GE2165" s="9"/>
      <c r="GF2165" s="9"/>
      <c r="GG2165" s="9"/>
      <c r="GH2165" s="9"/>
      <c r="GI2165" s="9"/>
      <c r="GJ2165" s="9"/>
      <c r="GK2165" s="9"/>
    </row>
    <row r="2166" spans="7:193" x14ac:dyDescent="0.2">
      <c r="G2166" s="8"/>
      <c r="H2166" s="8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  <c r="S2166" s="17"/>
      <c r="T2166" s="17"/>
      <c r="U2166" s="17"/>
      <c r="V2166" s="17"/>
      <c r="W2166" s="17"/>
      <c r="X2166" s="17"/>
      <c r="FF2166" s="19"/>
      <c r="FG2166" s="19"/>
      <c r="FH2166" s="19"/>
      <c r="FI2166" s="19"/>
      <c r="FJ2166" s="19"/>
      <c r="FK2166" s="19"/>
      <c r="FL2166" s="19"/>
      <c r="FM2166" s="19"/>
      <c r="FN2166" s="19"/>
      <c r="FO2166" s="19"/>
      <c r="FP2166" s="19"/>
      <c r="FQ2166" s="19"/>
      <c r="FR2166" s="19"/>
      <c r="FS2166" s="19"/>
      <c r="FT2166" s="19"/>
      <c r="FU2166" s="19"/>
      <c r="FV2166" s="19"/>
      <c r="FW2166" s="19"/>
      <c r="FX2166" s="19"/>
      <c r="FY2166" s="19"/>
      <c r="FZ2166" s="19"/>
      <c r="GA2166" s="19"/>
      <c r="GB2166" s="19"/>
      <c r="GC2166" s="19"/>
      <c r="GD2166" s="19"/>
      <c r="GE2166" s="19"/>
      <c r="GF2166" s="19"/>
      <c r="GG2166" s="19"/>
      <c r="GH2166" s="19"/>
      <c r="GI2166" s="19"/>
      <c r="GJ2166" s="19"/>
      <c r="GK2166" s="19"/>
    </row>
    <row r="2167" spans="7:193" x14ac:dyDescent="0.2">
      <c r="G2167" s="8"/>
      <c r="H2167" s="8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  <c r="S2167" s="17"/>
      <c r="T2167" s="17"/>
      <c r="U2167" s="17"/>
      <c r="V2167" s="17"/>
      <c r="W2167" s="17"/>
      <c r="X2167" s="17"/>
      <c r="FF2167" s="20"/>
      <c r="FG2167" s="20"/>
      <c r="FH2167" s="20"/>
      <c r="FI2167" s="20"/>
      <c r="FJ2167" s="20"/>
      <c r="FK2167" s="20"/>
      <c r="FL2167" s="20"/>
      <c r="FM2167" s="20"/>
      <c r="FN2167" s="20"/>
      <c r="FO2167" s="20"/>
      <c r="FP2167" s="20"/>
      <c r="FQ2167" s="20"/>
      <c r="FR2167" s="20"/>
      <c r="FS2167" s="20"/>
      <c r="FT2167" s="20"/>
      <c r="FU2167" s="20"/>
      <c r="FV2167" s="20"/>
      <c r="FW2167" s="20"/>
      <c r="FX2167" s="20"/>
      <c r="FY2167" s="20"/>
      <c r="FZ2167" s="20"/>
      <c r="GA2167" s="20"/>
      <c r="GB2167" s="20"/>
      <c r="GC2167" s="20"/>
      <c r="GD2167" s="20"/>
      <c r="GE2167" s="20"/>
      <c r="GF2167" s="20"/>
      <c r="GG2167" s="20"/>
      <c r="GH2167" s="20"/>
      <c r="GI2167" s="20"/>
      <c r="GJ2167" s="20"/>
      <c r="GK2167" s="20"/>
    </row>
    <row r="2168" spans="7:193" x14ac:dyDescent="0.2">
      <c r="G2168" s="8"/>
      <c r="H2168" s="8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  <c r="S2168" s="17"/>
      <c r="T2168" s="17"/>
      <c r="U2168" s="17"/>
      <c r="V2168" s="17"/>
      <c r="W2168" s="17"/>
      <c r="X2168" s="17"/>
      <c r="FF2168" s="9"/>
      <c r="FG2168" s="9"/>
      <c r="FH2168" s="9"/>
      <c r="FI2168" s="9"/>
      <c r="FJ2168" s="9"/>
      <c r="FK2168" s="9"/>
      <c r="FL2168" s="9"/>
      <c r="FM2168" s="9"/>
      <c r="FN2168" s="9"/>
      <c r="FO2168" s="9"/>
      <c r="FP2168" s="9"/>
      <c r="FQ2168" s="9"/>
      <c r="FR2168" s="9"/>
      <c r="FS2168" s="9"/>
      <c r="FT2168" s="9"/>
      <c r="FU2168" s="9"/>
      <c r="FV2168" s="9"/>
      <c r="FW2168" s="9"/>
      <c r="FX2168" s="9"/>
      <c r="FY2168" s="9"/>
      <c r="FZ2168" s="9"/>
      <c r="GA2168" s="9"/>
      <c r="GB2168" s="9"/>
      <c r="GC2168" s="9"/>
      <c r="GD2168" s="9"/>
      <c r="GE2168" s="9"/>
      <c r="GF2168" s="9"/>
      <c r="GG2168" s="9"/>
      <c r="GH2168" s="9"/>
      <c r="GI2168" s="9"/>
      <c r="GJ2168" s="9"/>
      <c r="GK2168" s="9"/>
    </row>
    <row r="2169" spans="7:193" x14ac:dyDescent="0.2">
      <c r="G2169" s="8"/>
      <c r="H2169" s="8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  <c r="S2169" s="17"/>
      <c r="T2169" s="17"/>
      <c r="U2169" s="17"/>
      <c r="V2169" s="17"/>
      <c r="W2169" s="17"/>
      <c r="X2169" s="17"/>
      <c r="FF2169" s="9"/>
      <c r="FG2169" s="9"/>
      <c r="FH2169" s="9"/>
      <c r="FI2169" s="9"/>
      <c r="FJ2169" s="9"/>
      <c r="FK2169" s="9"/>
      <c r="FL2169" s="9"/>
      <c r="FM2169" s="9"/>
      <c r="FN2169" s="9"/>
      <c r="FO2169" s="9"/>
      <c r="FP2169" s="9"/>
      <c r="FQ2169" s="9"/>
      <c r="FR2169" s="9"/>
      <c r="FS2169" s="9"/>
      <c r="FT2169" s="9"/>
      <c r="FU2169" s="9"/>
      <c r="FV2169" s="9"/>
      <c r="FW2169" s="9"/>
      <c r="FX2169" s="9"/>
      <c r="FY2169" s="9"/>
      <c r="FZ2169" s="9"/>
      <c r="GA2169" s="9"/>
      <c r="GB2169" s="9"/>
      <c r="GC2169" s="9"/>
      <c r="GD2169" s="9"/>
      <c r="GE2169" s="9"/>
      <c r="GF2169" s="9"/>
      <c r="GG2169" s="9"/>
      <c r="GH2169" s="9"/>
      <c r="GI2169" s="9"/>
      <c r="GJ2169" s="9"/>
      <c r="GK2169" s="9"/>
    </row>
    <row r="2170" spans="7:193" x14ac:dyDescent="0.2">
      <c r="G2170" s="8"/>
      <c r="H2170" s="8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  <c r="S2170" s="17"/>
      <c r="T2170" s="17"/>
      <c r="U2170" s="17"/>
      <c r="V2170" s="17"/>
      <c r="W2170" s="17"/>
      <c r="X2170" s="17"/>
      <c r="FF2170" s="19"/>
      <c r="FG2170" s="19"/>
      <c r="FH2170" s="19"/>
      <c r="FI2170" s="19"/>
      <c r="FJ2170" s="19"/>
      <c r="FK2170" s="19"/>
      <c r="FL2170" s="19"/>
      <c r="FM2170" s="19"/>
      <c r="FN2170" s="19"/>
      <c r="FO2170" s="19"/>
      <c r="FP2170" s="19"/>
      <c r="FQ2170" s="19"/>
      <c r="FR2170" s="19"/>
      <c r="FS2170" s="19"/>
      <c r="FT2170" s="19"/>
      <c r="FU2170" s="19"/>
      <c r="FV2170" s="19"/>
      <c r="FW2170" s="19"/>
      <c r="FX2170" s="19"/>
      <c r="FY2170" s="19"/>
      <c r="FZ2170" s="19"/>
      <c r="GA2170" s="19"/>
      <c r="GB2170" s="19"/>
      <c r="GC2170" s="19"/>
      <c r="GD2170" s="19"/>
      <c r="GE2170" s="19"/>
      <c r="GF2170" s="19"/>
      <c r="GG2170" s="19"/>
      <c r="GH2170" s="19"/>
      <c r="GI2170" s="19"/>
      <c r="GJ2170" s="19"/>
      <c r="GK2170" s="19"/>
    </row>
    <row r="2171" spans="7:193" x14ac:dyDescent="0.2">
      <c r="G2171" s="8"/>
      <c r="H2171" s="8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  <c r="S2171" s="17"/>
      <c r="T2171" s="17"/>
      <c r="U2171" s="17"/>
      <c r="V2171" s="17"/>
      <c r="W2171" s="17"/>
      <c r="X2171" s="17"/>
      <c r="FF2171" s="20"/>
      <c r="FG2171" s="20"/>
      <c r="FH2171" s="20"/>
      <c r="FI2171" s="20"/>
      <c r="FJ2171" s="20"/>
      <c r="FK2171" s="20"/>
      <c r="FL2171" s="20"/>
      <c r="FM2171" s="20"/>
      <c r="FN2171" s="20"/>
      <c r="FO2171" s="20"/>
      <c r="FP2171" s="20"/>
      <c r="FQ2171" s="20"/>
      <c r="FR2171" s="20"/>
      <c r="FS2171" s="20"/>
      <c r="FT2171" s="20"/>
      <c r="FU2171" s="20"/>
      <c r="FV2171" s="20"/>
      <c r="FW2171" s="20"/>
      <c r="FX2171" s="20"/>
      <c r="FY2171" s="20"/>
      <c r="FZ2171" s="20"/>
      <c r="GA2171" s="20"/>
      <c r="GB2171" s="20"/>
      <c r="GC2171" s="20"/>
      <c r="GD2171" s="20"/>
      <c r="GE2171" s="20"/>
      <c r="GF2171" s="20"/>
      <c r="GG2171" s="20"/>
      <c r="GH2171" s="20"/>
      <c r="GI2171" s="20"/>
      <c r="GJ2171" s="20"/>
      <c r="GK2171" s="20"/>
    </row>
    <row r="2172" spans="7:193" x14ac:dyDescent="0.2">
      <c r="G2172" s="8"/>
      <c r="H2172" s="8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  <c r="S2172" s="17"/>
      <c r="T2172" s="17"/>
      <c r="U2172" s="17"/>
      <c r="V2172" s="17"/>
      <c r="W2172" s="17"/>
      <c r="X2172" s="17"/>
      <c r="FF2172" s="9"/>
      <c r="FG2172" s="9"/>
      <c r="FH2172" s="9"/>
      <c r="FI2172" s="9"/>
      <c r="FJ2172" s="9"/>
      <c r="FK2172" s="9"/>
      <c r="FL2172" s="9"/>
      <c r="FM2172" s="9"/>
      <c r="FN2172" s="9"/>
      <c r="FO2172" s="9"/>
      <c r="FP2172" s="9"/>
      <c r="FQ2172" s="9"/>
      <c r="FR2172" s="9"/>
      <c r="FS2172" s="9"/>
      <c r="FT2172" s="9"/>
      <c r="FU2172" s="9"/>
      <c r="FV2172" s="9"/>
      <c r="FW2172" s="9"/>
      <c r="FX2172" s="9"/>
      <c r="FY2172" s="9"/>
      <c r="FZ2172" s="9"/>
      <c r="GA2172" s="9"/>
      <c r="GB2172" s="9"/>
      <c r="GC2172" s="9"/>
      <c r="GD2172" s="9"/>
      <c r="GE2172" s="9"/>
      <c r="GF2172" s="9"/>
      <c r="GG2172" s="9"/>
      <c r="GH2172" s="9"/>
      <c r="GI2172" s="9"/>
      <c r="GJ2172" s="9"/>
      <c r="GK2172" s="9"/>
    </row>
    <row r="2173" spans="7:193" x14ac:dyDescent="0.2">
      <c r="G2173" s="8"/>
      <c r="H2173" s="8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  <c r="S2173" s="17"/>
      <c r="T2173" s="17"/>
      <c r="U2173" s="17"/>
      <c r="V2173" s="17"/>
      <c r="W2173" s="17"/>
      <c r="X2173" s="17"/>
      <c r="FF2173" s="9"/>
      <c r="FG2173" s="9"/>
      <c r="FH2173" s="9"/>
      <c r="FI2173" s="9"/>
      <c r="FJ2173" s="9"/>
      <c r="FK2173" s="9"/>
      <c r="FL2173" s="9"/>
      <c r="FM2173" s="9"/>
      <c r="FN2173" s="9"/>
      <c r="FO2173" s="9"/>
      <c r="FP2173" s="9"/>
      <c r="FQ2173" s="9"/>
      <c r="FR2173" s="9"/>
      <c r="FS2173" s="9"/>
      <c r="FT2173" s="9"/>
      <c r="FU2173" s="9"/>
      <c r="FV2173" s="9"/>
      <c r="FW2173" s="9"/>
      <c r="FX2173" s="9"/>
      <c r="FY2173" s="9"/>
      <c r="FZ2173" s="9"/>
      <c r="GA2173" s="9"/>
      <c r="GB2173" s="9"/>
      <c r="GC2173" s="9"/>
      <c r="GD2173" s="9"/>
      <c r="GE2173" s="9"/>
      <c r="GF2173" s="9"/>
      <c r="GG2173" s="9"/>
      <c r="GH2173" s="9"/>
      <c r="GI2173" s="9"/>
      <c r="GJ2173" s="9"/>
      <c r="GK2173" s="9"/>
    </row>
    <row r="2174" spans="7:193" x14ac:dyDescent="0.2">
      <c r="G2174" s="8"/>
      <c r="H2174" s="8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  <c r="S2174" s="17"/>
      <c r="T2174" s="17"/>
      <c r="U2174" s="17"/>
      <c r="V2174" s="17"/>
      <c r="W2174" s="17"/>
      <c r="X2174" s="17"/>
      <c r="FF2174" s="19"/>
      <c r="FG2174" s="19"/>
      <c r="FH2174" s="19"/>
      <c r="FI2174" s="19"/>
      <c r="FJ2174" s="19"/>
      <c r="FK2174" s="19"/>
      <c r="FL2174" s="19"/>
      <c r="FM2174" s="19"/>
      <c r="FN2174" s="19"/>
      <c r="FO2174" s="19"/>
      <c r="FP2174" s="19"/>
      <c r="FQ2174" s="19"/>
      <c r="FR2174" s="19"/>
      <c r="FS2174" s="19"/>
      <c r="FT2174" s="19"/>
      <c r="FU2174" s="19"/>
      <c r="FV2174" s="19"/>
      <c r="FW2174" s="19"/>
      <c r="FX2174" s="19"/>
      <c r="FY2174" s="19"/>
      <c r="FZ2174" s="19"/>
      <c r="GA2174" s="19"/>
      <c r="GB2174" s="19"/>
      <c r="GC2174" s="19"/>
      <c r="GD2174" s="19"/>
      <c r="GE2174" s="19"/>
      <c r="GF2174" s="19"/>
      <c r="GG2174" s="19"/>
      <c r="GH2174" s="19"/>
      <c r="GI2174" s="19"/>
      <c r="GJ2174" s="19"/>
      <c r="GK2174" s="19"/>
    </row>
    <row r="2175" spans="7:193" x14ac:dyDescent="0.2">
      <c r="G2175" s="8"/>
      <c r="H2175" s="8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  <c r="S2175" s="17"/>
      <c r="T2175" s="17"/>
      <c r="U2175" s="17"/>
      <c r="V2175" s="17"/>
      <c r="W2175" s="17"/>
      <c r="X2175" s="17"/>
      <c r="FF2175" s="20"/>
      <c r="FG2175" s="20"/>
      <c r="FH2175" s="20"/>
      <c r="FI2175" s="20"/>
      <c r="FJ2175" s="20"/>
      <c r="FK2175" s="20"/>
      <c r="FL2175" s="20"/>
      <c r="FM2175" s="20"/>
      <c r="FN2175" s="20"/>
      <c r="FO2175" s="20"/>
      <c r="FP2175" s="20"/>
      <c r="FQ2175" s="20"/>
      <c r="FR2175" s="20"/>
      <c r="FS2175" s="20"/>
      <c r="FT2175" s="20"/>
      <c r="FU2175" s="20"/>
      <c r="FV2175" s="20"/>
      <c r="FW2175" s="20"/>
      <c r="FX2175" s="20"/>
      <c r="FY2175" s="20"/>
      <c r="FZ2175" s="20"/>
      <c r="GA2175" s="20"/>
      <c r="GB2175" s="20"/>
      <c r="GC2175" s="20"/>
      <c r="GD2175" s="20"/>
      <c r="GE2175" s="20"/>
      <c r="GF2175" s="20"/>
      <c r="GG2175" s="20"/>
      <c r="GH2175" s="20"/>
      <c r="GI2175" s="20"/>
      <c r="GJ2175" s="20"/>
      <c r="GK2175" s="20"/>
    </row>
    <row r="2176" spans="7:193" x14ac:dyDescent="0.2">
      <c r="G2176" s="8"/>
      <c r="H2176" s="8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17"/>
      <c r="T2176" s="17"/>
      <c r="U2176" s="17"/>
      <c r="V2176" s="17"/>
      <c r="W2176" s="17"/>
      <c r="X2176" s="17"/>
      <c r="FF2176" s="9"/>
      <c r="FG2176" s="9"/>
      <c r="FH2176" s="9"/>
      <c r="FI2176" s="9"/>
      <c r="FJ2176" s="9"/>
      <c r="FK2176" s="9"/>
      <c r="FL2176" s="9"/>
      <c r="FM2176" s="9"/>
      <c r="FN2176" s="9"/>
      <c r="FO2176" s="9"/>
      <c r="FP2176" s="9"/>
      <c r="FQ2176" s="9"/>
      <c r="FR2176" s="9"/>
      <c r="FS2176" s="9"/>
      <c r="FT2176" s="9"/>
      <c r="FU2176" s="9"/>
      <c r="FV2176" s="9"/>
      <c r="FW2176" s="9"/>
      <c r="FX2176" s="9"/>
      <c r="FY2176" s="9"/>
      <c r="FZ2176" s="9"/>
      <c r="GA2176" s="9"/>
      <c r="GB2176" s="9"/>
      <c r="GC2176" s="9"/>
      <c r="GD2176" s="9"/>
      <c r="GE2176" s="9"/>
      <c r="GF2176" s="9"/>
      <c r="GG2176" s="9"/>
      <c r="GH2176" s="9"/>
      <c r="GI2176" s="9"/>
      <c r="GJ2176" s="9"/>
      <c r="GK2176" s="9"/>
    </row>
    <row r="2177" spans="7:193" x14ac:dyDescent="0.2">
      <c r="G2177" s="8"/>
      <c r="H2177" s="8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  <c r="S2177" s="17"/>
      <c r="T2177" s="17"/>
      <c r="U2177" s="17"/>
      <c r="V2177" s="17"/>
      <c r="W2177" s="17"/>
      <c r="X2177" s="17"/>
      <c r="FF2177" s="9"/>
      <c r="FG2177" s="9"/>
      <c r="FH2177" s="9"/>
      <c r="FI2177" s="9"/>
      <c r="FJ2177" s="9"/>
      <c r="FK2177" s="9"/>
      <c r="FL2177" s="9"/>
      <c r="FM2177" s="9"/>
      <c r="FN2177" s="9"/>
      <c r="FO2177" s="9"/>
      <c r="FP2177" s="9"/>
      <c r="FQ2177" s="9"/>
      <c r="FR2177" s="9"/>
      <c r="FS2177" s="9"/>
      <c r="FT2177" s="9"/>
      <c r="FU2177" s="9"/>
      <c r="FV2177" s="9"/>
      <c r="FW2177" s="9"/>
      <c r="FX2177" s="9"/>
      <c r="FY2177" s="9"/>
      <c r="FZ2177" s="9"/>
      <c r="GA2177" s="9"/>
      <c r="GB2177" s="9"/>
      <c r="GC2177" s="9"/>
      <c r="GD2177" s="9"/>
      <c r="GE2177" s="9"/>
      <c r="GF2177" s="9"/>
      <c r="GG2177" s="9"/>
      <c r="GH2177" s="9"/>
      <c r="GI2177" s="9"/>
      <c r="GJ2177" s="9"/>
      <c r="GK2177" s="9"/>
    </row>
    <row r="2178" spans="7:193" x14ac:dyDescent="0.2">
      <c r="G2178" s="8"/>
      <c r="H2178" s="8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17"/>
      <c r="T2178" s="17"/>
      <c r="U2178" s="17"/>
      <c r="V2178" s="17"/>
      <c r="W2178" s="17"/>
      <c r="X2178" s="17"/>
      <c r="FF2178" s="19"/>
      <c r="FG2178" s="19"/>
      <c r="FH2178" s="19"/>
      <c r="FI2178" s="19"/>
      <c r="FJ2178" s="19"/>
      <c r="FK2178" s="19"/>
      <c r="FL2178" s="19"/>
      <c r="FM2178" s="19"/>
      <c r="FN2178" s="19"/>
      <c r="FO2178" s="19"/>
      <c r="FP2178" s="19"/>
      <c r="FQ2178" s="19"/>
      <c r="FR2178" s="19"/>
      <c r="FS2178" s="19"/>
      <c r="FT2178" s="19"/>
      <c r="FU2178" s="19"/>
      <c r="FV2178" s="19"/>
      <c r="FW2178" s="19"/>
      <c r="FX2178" s="19"/>
      <c r="FY2178" s="19"/>
      <c r="FZ2178" s="19"/>
      <c r="GA2178" s="19"/>
      <c r="GB2178" s="19"/>
      <c r="GC2178" s="19"/>
      <c r="GD2178" s="19"/>
      <c r="GE2178" s="19"/>
      <c r="GF2178" s="19"/>
      <c r="GG2178" s="19"/>
      <c r="GH2178" s="19"/>
      <c r="GI2178" s="19"/>
      <c r="GJ2178" s="19"/>
      <c r="GK2178" s="19"/>
    </row>
    <row r="2179" spans="7:193" x14ac:dyDescent="0.2">
      <c r="G2179" s="8"/>
      <c r="H2179" s="8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  <c r="S2179" s="17"/>
      <c r="T2179" s="17"/>
      <c r="U2179" s="17"/>
      <c r="V2179" s="17"/>
      <c r="W2179" s="17"/>
      <c r="X2179" s="17"/>
      <c r="FF2179" s="20"/>
      <c r="FG2179" s="20"/>
      <c r="FH2179" s="20"/>
      <c r="FI2179" s="20"/>
      <c r="FJ2179" s="20"/>
      <c r="FK2179" s="20"/>
      <c r="FL2179" s="20"/>
      <c r="FM2179" s="20"/>
      <c r="FN2179" s="20"/>
      <c r="FO2179" s="20"/>
      <c r="FP2179" s="20"/>
      <c r="FQ2179" s="20"/>
      <c r="FR2179" s="20"/>
      <c r="FS2179" s="20"/>
      <c r="FT2179" s="20"/>
      <c r="FU2179" s="20"/>
      <c r="FV2179" s="20"/>
      <c r="FW2179" s="20"/>
      <c r="FX2179" s="20"/>
      <c r="FY2179" s="20"/>
      <c r="FZ2179" s="20"/>
      <c r="GA2179" s="20"/>
      <c r="GB2179" s="20"/>
      <c r="GC2179" s="20"/>
      <c r="GD2179" s="20"/>
      <c r="GE2179" s="20"/>
      <c r="GF2179" s="20"/>
      <c r="GG2179" s="20"/>
      <c r="GH2179" s="20"/>
      <c r="GI2179" s="20"/>
      <c r="GJ2179" s="20"/>
      <c r="GK2179" s="20"/>
    </row>
    <row r="2180" spans="7:193" x14ac:dyDescent="0.2">
      <c r="G2180" s="8"/>
      <c r="H2180" s="8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  <c r="S2180" s="17"/>
      <c r="T2180" s="17"/>
      <c r="U2180" s="17"/>
      <c r="V2180" s="17"/>
      <c r="W2180" s="17"/>
      <c r="X2180" s="17"/>
      <c r="FF2180" s="9"/>
      <c r="FG2180" s="9"/>
      <c r="FH2180" s="9"/>
      <c r="FI2180" s="9"/>
      <c r="FJ2180" s="9"/>
      <c r="FK2180" s="9"/>
      <c r="FL2180" s="9"/>
      <c r="FM2180" s="9"/>
      <c r="FN2180" s="9"/>
      <c r="FO2180" s="9"/>
      <c r="FP2180" s="9"/>
      <c r="FQ2180" s="9"/>
      <c r="FR2180" s="9"/>
      <c r="FS2180" s="9"/>
      <c r="FT2180" s="9"/>
      <c r="FU2180" s="9"/>
      <c r="FV2180" s="9"/>
      <c r="FW2180" s="9"/>
      <c r="FX2180" s="9"/>
      <c r="FY2180" s="9"/>
      <c r="FZ2180" s="9"/>
      <c r="GA2180" s="9"/>
      <c r="GB2180" s="9"/>
      <c r="GC2180" s="9"/>
      <c r="GD2180" s="9"/>
      <c r="GE2180" s="9"/>
      <c r="GF2180" s="9"/>
      <c r="GG2180" s="9"/>
      <c r="GH2180" s="9"/>
      <c r="GI2180" s="9"/>
      <c r="GJ2180" s="9"/>
      <c r="GK2180" s="9"/>
    </row>
    <row r="2181" spans="7:193" x14ac:dyDescent="0.2">
      <c r="G2181" s="8"/>
      <c r="H2181" s="8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  <c r="S2181" s="17"/>
      <c r="T2181" s="17"/>
      <c r="U2181" s="17"/>
      <c r="V2181" s="17"/>
      <c r="W2181" s="17"/>
      <c r="X2181" s="17"/>
      <c r="FF2181" s="9"/>
      <c r="FG2181" s="9"/>
      <c r="FH2181" s="9"/>
      <c r="FI2181" s="9"/>
      <c r="FJ2181" s="9"/>
      <c r="FK2181" s="9"/>
      <c r="FL2181" s="9"/>
      <c r="FM2181" s="9"/>
      <c r="FN2181" s="9"/>
      <c r="FO2181" s="9"/>
      <c r="FP2181" s="9"/>
      <c r="FQ2181" s="9"/>
      <c r="FR2181" s="9"/>
      <c r="FS2181" s="9"/>
      <c r="FT2181" s="9"/>
      <c r="FU2181" s="9"/>
      <c r="FV2181" s="9"/>
      <c r="FW2181" s="9"/>
      <c r="FX2181" s="9"/>
      <c r="FY2181" s="9"/>
      <c r="FZ2181" s="9"/>
      <c r="GA2181" s="9"/>
      <c r="GB2181" s="9"/>
      <c r="GC2181" s="9"/>
      <c r="GD2181" s="9"/>
      <c r="GE2181" s="9"/>
      <c r="GF2181" s="9"/>
      <c r="GG2181" s="9"/>
      <c r="GH2181" s="9"/>
      <c r="GI2181" s="9"/>
      <c r="GJ2181" s="9"/>
      <c r="GK2181" s="9"/>
    </row>
    <row r="2182" spans="7:193" x14ac:dyDescent="0.2">
      <c r="G2182" s="8"/>
      <c r="H2182" s="8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  <c r="S2182" s="17"/>
      <c r="T2182" s="17"/>
      <c r="U2182" s="17"/>
      <c r="V2182" s="17"/>
      <c r="W2182" s="17"/>
      <c r="X2182" s="17"/>
      <c r="FF2182" s="19"/>
      <c r="FG2182" s="19"/>
      <c r="FH2182" s="19"/>
      <c r="FI2182" s="19"/>
      <c r="FJ2182" s="19"/>
      <c r="FK2182" s="19"/>
      <c r="FL2182" s="19"/>
      <c r="FM2182" s="19"/>
      <c r="FN2182" s="19"/>
      <c r="FO2182" s="19"/>
      <c r="FP2182" s="19"/>
      <c r="FQ2182" s="19"/>
      <c r="FR2182" s="19"/>
      <c r="FS2182" s="19"/>
      <c r="FT2182" s="19"/>
      <c r="FU2182" s="19"/>
      <c r="FV2182" s="19"/>
      <c r="FW2182" s="19"/>
      <c r="FX2182" s="19"/>
      <c r="FY2182" s="19"/>
      <c r="FZ2182" s="19"/>
      <c r="GA2182" s="19"/>
      <c r="GB2182" s="19"/>
      <c r="GC2182" s="19"/>
      <c r="GD2182" s="19"/>
      <c r="GE2182" s="19"/>
      <c r="GF2182" s="19"/>
      <c r="GG2182" s="19"/>
      <c r="GH2182" s="19"/>
      <c r="GI2182" s="19"/>
      <c r="GJ2182" s="19"/>
      <c r="GK2182" s="19"/>
    </row>
    <row r="2183" spans="7:193" x14ac:dyDescent="0.2">
      <c r="G2183" s="8"/>
      <c r="H2183" s="8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  <c r="S2183" s="17"/>
      <c r="T2183" s="17"/>
      <c r="U2183" s="17"/>
      <c r="V2183" s="17"/>
      <c r="W2183" s="17"/>
      <c r="X2183" s="17"/>
      <c r="FF2183" s="20"/>
      <c r="FG2183" s="20"/>
      <c r="FH2183" s="20"/>
      <c r="FI2183" s="20"/>
      <c r="FJ2183" s="20"/>
      <c r="FK2183" s="20"/>
      <c r="FL2183" s="20"/>
      <c r="FM2183" s="20"/>
      <c r="FN2183" s="20"/>
      <c r="FO2183" s="20"/>
      <c r="FP2183" s="20"/>
      <c r="FQ2183" s="20"/>
      <c r="FR2183" s="20"/>
      <c r="FS2183" s="20"/>
      <c r="FT2183" s="20"/>
      <c r="FU2183" s="20"/>
      <c r="FV2183" s="20"/>
      <c r="FW2183" s="20"/>
      <c r="FX2183" s="20"/>
      <c r="FY2183" s="20"/>
      <c r="FZ2183" s="20"/>
      <c r="GA2183" s="20"/>
      <c r="GB2183" s="20"/>
      <c r="GC2183" s="20"/>
      <c r="GD2183" s="20"/>
      <c r="GE2183" s="20"/>
      <c r="GF2183" s="20"/>
      <c r="GG2183" s="20"/>
      <c r="GH2183" s="20"/>
      <c r="GI2183" s="20"/>
      <c r="GJ2183" s="20"/>
      <c r="GK2183" s="20"/>
    </row>
    <row r="2184" spans="7:193" x14ac:dyDescent="0.2">
      <c r="G2184" s="8"/>
      <c r="H2184" s="8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  <c r="S2184" s="17"/>
      <c r="T2184" s="17"/>
      <c r="U2184" s="17"/>
      <c r="V2184" s="17"/>
      <c r="W2184" s="17"/>
      <c r="X2184" s="17"/>
      <c r="FF2184" s="9"/>
      <c r="FG2184" s="9"/>
      <c r="FH2184" s="9"/>
      <c r="FI2184" s="9"/>
      <c r="FJ2184" s="9"/>
      <c r="FK2184" s="9"/>
      <c r="FL2184" s="9"/>
      <c r="FM2184" s="9"/>
      <c r="FN2184" s="9"/>
      <c r="FO2184" s="9"/>
      <c r="FP2184" s="9"/>
      <c r="FQ2184" s="9"/>
      <c r="FR2184" s="9"/>
      <c r="FS2184" s="9"/>
      <c r="FT2184" s="9"/>
      <c r="FU2184" s="9"/>
      <c r="FV2184" s="9"/>
      <c r="FW2184" s="9"/>
      <c r="FX2184" s="9"/>
      <c r="FY2184" s="9"/>
      <c r="FZ2184" s="9"/>
      <c r="GA2184" s="9"/>
      <c r="GB2184" s="9"/>
      <c r="GC2184" s="9"/>
      <c r="GD2184" s="9"/>
      <c r="GE2184" s="9"/>
      <c r="GF2184" s="9"/>
      <c r="GG2184" s="9"/>
      <c r="GH2184" s="9"/>
      <c r="GI2184" s="9"/>
      <c r="GJ2184" s="9"/>
      <c r="GK2184" s="9"/>
    </row>
    <row r="2185" spans="7:193" x14ac:dyDescent="0.2">
      <c r="G2185" s="8"/>
      <c r="H2185" s="8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  <c r="S2185" s="17"/>
      <c r="T2185" s="17"/>
      <c r="U2185" s="17"/>
      <c r="V2185" s="17"/>
      <c r="W2185" s="17"/>
      <c r="X2185" s="17"/>
      <c r="FF2185" s="9"/>
      <c r="FG2185" s="9"/>
      <c r="FH2185" s="9"/>
      <c r="FI2185" s="9"/>
      <c r="FJ2185" s="9"/>
      <c r="FK2185" s="9"/>
      <c r="FL2185" s="9"/>
      <c r="FM2185" s="9"/>
      <c r="FN2185" s="9"/>
      <c r="FO2185" s="9"/>
      <c r="FP2185" s="9"/>
      <c r="FQ2185" s="9"/>
      <c r="FR2185" s="9"/>
      <c r="FS2185" s="9"/>
      <c r="FT2185" s="9"/>
      <c r="FU2185" s="9"/>
      <c r="FV2185" s="9"/>
      <c r="FW2185" s="9"/>
      <c r="FX2185" s="9"/>
      <c r="FY2185" s="9"/>
      <c r="FZ2185" s="9"/>
      <c r="GA2185" s="9"/>
      <c r="GB2185" s="9"/>
      <c r="GC2185" s="9"/>
      <c r="GD2185" s="9"/>
      <c r="GE2185" s="9"/>
      <c r="GF2185" s="9"/>
      <c r="GG2185" s="9"/>
      <c r="GH2185" s="9"/>
      <c r="GI2185" s="9"/>
      <c r="GJ2185" s="9"/>
      <c r="GK2185" s="9"/>
    </row>
    <row r="2186" spans="7:193" x14ac:dyDescent="0.2">
      <c r="G2186" s="8"/>
      <c r="H2186" s="8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  <c r="S2186" s="17"/>
      <c r="T2186" s="17"/>
      <c r="U2186" s="17"/>
      <c r="V2186" s="17"/>
      <c r="W2186" s="17"/>
      <c r="X2186" s="17"/>
      <c r="FF2186" s="19"/>
      <c r="FG2186" s="19"/>
      <c r="FH2186" s="19"/>
      <c r="FI2186" s="19"/>
      <c r="FJ2186" s="19"/>
      <c r="FK2186" s="19"/>
      <c r="FL2186" s="19"/>
      <c r="FM2186" s="19"/>
      <c r="FN2186" s="19"/>
      <c r="FO2186" s="19"/>
      <c r="FP2186" s="19"/>
      <c r="FQ2186" s="19"/>
      <c r="FR2186" s="19"/>
      <c r="FS2186" s="19"/>
      <c r="FT2186" s="19"/>
      <c r="FU2186" s="19"/>
      <c r="FV2186" s="19"/>
      <c r="FW2186" s="19"/>
      <c r="FX2186" s="19"/>
      <c r="FY2186" s="19"/>
      <c r="FZ2186" s="19"/>
      <c r="GA2186" s="19"/>
      <c r="GB2186" s="19"/>
      <c r="GC2186" s="19"/>
      <c r="GD2186" s="19"/>
      <c r="GE2186" s="19"/>
      <c r="GF2186" s="19"/>
      <c r="GG2186" s="19"/>
      <c r="GH2186" s="19"/>
      <c r="GI2186" s="19"/>
      <c r="GJ2186" s="19"/>
      <c r="GK2186" s="19"/>
    </row>
    <row r="2187" spans="7:193" x14ac:dyDescent="0.2">
      <c r="G2187" s="8"/>
      <c r="H2187" s="8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  <c r="S2187" s="17"/>
      <c r="T2187" s="17"/>
      <c r="U2187" s="17"/>
      <c r="V2187" s="17"/>
      <c r="W2187" s="17"/>
      <c r="X2187" s="17"/>
      <c r="FF2187" s="20"/>
      <c r="FG2187" s="20"/>
      <c r="FH2187" s="20"/>
      <c r="FI2187" s="20"/>
      <c r="FJ2187" s="20"/>
      <c r="FK2187" s="20"/>
      <c r="FL2187" s="20"/>
      <c r="FM2187" s="20"/>
      <c r="FN2187" s="20"/>
      <c r="FO2187" s="20"/>
      <c r="FP2187" s="20"/>
      <c r="FQ2187" s="20"/>
      <c r="FR2187" s="20"/>
      <c r="FS2187" s="20"/>
      <c r="FT2187" s="20"/>
      <c r="FU2187" s="20"/>
      <c r="FV2187" s="20"/>
      <c r="FW2187" s="20"/>
      <c r="FX2187" s="20"/>
      <c r="FY2187" s="20"/>
      <c r="FZ2187" s="20"/>
      <c r="GA2187" s="20"/>
      <c r="GB2187" s="20"/>
      <c r="GC2187" s="20"/>
      <c r="GD2187" s="20"/>
      <c r="GE2187" s="20"/>
      <c r="GF2187" s="20"/>
      <c r="GG2187" s="20"/>
      <c r="GH2187" s="20"/>
      <c r="GI2187" s="20"/>
      <c r="GJ2187" s="20"/>
      <c r="GK2187" s="20"/>
    </row>
    <row r="2188" spans="7:193" x14ac:dyDescent="0.2">
      <c r="G2188" s="8"/>
      <c r="H2188" s="8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  <c r="S2188" s="17"/>
      <c r="T2188" s="17"/>
      <c r="U2188" s="17"/>
      <c r="V2188" s="17"/>
      <c r="W2188" s="17"/>
      <c r="X2188" s="17"/>
      <c r="FF2188" s="9"/>
      <c r="FG2188" s="9"/>
      <c r="FH2188" s="9"/>
      <c r="FI2188" s="9"/>
      <c r="FJ2188" s="9"/>
      <c r="FK2188" s="9"/>
      <c r="FL2188" s="9"/>
      <c r="FM2188" s="9"/>
      <c r="FN2188" s="9"/>
      <c r="FO2188" s="9"/>
      <c r="FP2188" s="9"/>
      <c r="FQ2188" s="9"/>
      <c r="FR2188" s="9"/>
      <c r="FS2188" s="9"/>
      <c r="FT2188" s="9"/>
      <c r="FU2188" s="9"/>
      <c r="FV2188" s="9"/>
      <c r="FW2188" s="9"/>
      <c r="FX2188" s="9"/>
      <c r="FY2188" s="9"/>
      <c r="FZ2188" s="9"/>
      <c r="GA2188" s="9"/>
      <c r="GB2188" s="9"/>
      <c r="GC2188" s="9"/>
      <c r="GD2188" s="9"/>
      <c r="GE2188" s="9"/>
      <c r="GF2188" s="9"/>
      <c r="GG2188" s="9"/>
      <c r="GH2188" s="9"/>
      <c r="GI2188" s="9"/>
      <c r="GJ2188" s="9"/>
      <c r="GK2188" s="9"/>
    </row>
    <row r="2189" spans="7:193" x14ac:dyDescent="0.2">
      <c r="G2189" s="8"/>
      <c r="H2189" s="8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  <c r="S2189" s="17"/>
      <c r="T2189" s="17"/>
      <c r="U2189" s="17"/>
      <c r="V2189" s="17"/>
      <c r="W2189" s="17"/>
      <c r="X2189" s="17"/>
      <c r="FF2189" s="9"/>
      <c r="FG2189" s="9"/>
      <c r="FH2189" s="9"/>
      <c r="FI2189" s="9"/>
      <c r="FJ2189" s="9"/>
      <c r="FK2189" s="9"/>
      <c r="FL2189" s="9"/>
      <c r="FM2189" s="9"/>
      <c r="FN2189" s="9"/>
      <c r="FO2189" s="9"/>
      <c r="FP2189" s="9"/>
      <c r="FQ2189" s="9"/>
      <c r="FR2189" s="9"/>
      <c r="FS2189" s="9"/>
      <c r="FT2189" s="9"/>
      <c r="FU2189" s="9"/>
      <c r="FV2189" s="9"/>
      <c r="FW2189" s="9"/>
      <c r="FX2189" s="9"/>
      <c r="FY2189" s="9"/>
      <c r="FZ2189" s="9"/>
      <c r="GA2189" s="9"/>
      <c r="GB2189" s="9"/>
      <c r="GC2189" s="9"/>
      <c r="GD2189" s="9"/>
      <c r="GE2189" s="9"/>
      <c r="GF2189" s="9"/>
      <c r="GG2189" s="9"/>
      <c r="GH2189" s="9"/>
      <c r="GI2189" s="9"/>
      <c r="GJ2189" s="9"/>
      <c r="GK2189" s="9"/>
    </row>
    <row r="2190" spans="7:193" x14ac:dyDescent="0.2">
      <c r="G2190" s="8"/>
      <c r="H2190" s="8"/>
      <c r="I2190" s="17"/>
      <c r="J2190" s="17"/>
      <c r="K2190" s="17"/>
      <c r="L2190" s="17"/>
      <c r="M2190" s="17"/>
      <c r="N2190" s="17"/>
      <c r="O2190" s="17"/>
      <c r="P2190" s="17"/>
      <c r="Q2190" s="17"/>
      <c r="R2190" s="17"/>
      <c r="S2190" s="17"/>
      <c r="T2190" s="17"/>
      <c r="U2190" s="17"/>
      <c r="V2190" s="17"/>
      <c r="W2190" s="17"/>
      <c r="X2190" s="17"/>
      <c r="FF2190" s="19"/>
      <c r="FG2190" s="19"/>
      <c r="FH2190" s="19"/>
      <c r="FI2190" s="19"/>
      <c r="FJ2190" s="19"/>
      <c r="FK2190" s="19"/>
      <c r="FL2190" s="19"/>
      <c r="FM2190" s="19"/>
      <c r="FN2190" s="19"/>
      <c r="FO2190" s="19"/>
      <c r="FP2190" s="19"/>
      <c r="FQ2190" s="19"/>
      <c r="FR2190" s="19"/>
      <c r="FS2190" s="19"/>
      <c r="FT2190" s="19"/>
      <c r="FU2190" s="19"/>
      <c r="FV2190" s="19"/>
      <c r="FW2190" s="19"/>
      <c r="FX2190" s="19"/>
      <c r="FY2190" s="19"/>
      <c r="FZ2190" s="19"/>
      <c r="GA2190" s="19"/>
      <c r="GB2190" s="19"/>
      <c r="GC2190" s="19"/>
      <c r="GD2190" s="19"/>
      <c r="GE2190" s="19"/>
      <c r="GF2190" s="19"/>
      <c r="GG2190" s="19"/>
      <c r="GH2190" s="19"/>
      <c r="GI2190" s="19"/>
      <c r="GJ2190" s="19"/>
      <c r="GK2190" s="19"/>
    </row>
    <row r="2191" spans="7:193" x14ac:dyDescent="0.2">
      <c r="G2191" s="8"/>
      <c r="H2191" s="8"/>
      <c r="I2191" s="17"/>
      <c r="J2191" s="17"/>
      <c r="K2191" s="17"/>
      <c r="L2191" s="17"/>
      <c r="M2191" s="17"/>
      <c r="N2191" s="17"/>
      <c r="O2191" s="17"/>
      <c r="P2191" s="17"/>
      <c r="Q2191" s="17"/>
      <c r="R2191" s="17"/>
      <c r="S2191" s="17"/>
      <c r="T2191" s="17"/>
      <c r="U2191" s="17"/>
      <c r="V2191" s="17"/>
      <c r="W2191" s="17"/>
      <c r="X2191" s="17"/>
      <c r="FF2191" s="20"/>
      <c r="FG2191" s="20"/>
      <c r="FH2191" s="20"/>
      <c r="FI2191" s="20"/>
      <c r="FJ2191" s="20"/>
      <c r="FK2191" s="20"/>
      <c r="FL2191" s="20"/>
      <c r="FM2191" s="20"/>
      <c r="FN2191" s="20"/>
      <c r="FO2191" s="20"/>
      <c r="FP2191" s="20"/>
      <c r="FQ2191" s="20"/>
      <c r="FR2191" s="20"/>
      <c r="FS2191" s="20"/>
      <c r="FT2191" s="20"/>
      <c r="FU2191" s="20"/>
      <c r="FV2191" s="20"/>
      <c r="FW2191" s="20"/>
      <c r="FX2191" s="20"/>
      <c r="FY2191" s="20"/>
      <c r="FZ2191" s="20"/>
      <c r="GA2191" s="20"/>
      <c r="GB2191" s="20"/>
      <c r="GC2191" s="20"/>
      <c r="GD2191" s="20"/>
      <c r="GE2191" s="20"/>
      <c r="GF2191" s="20"/>
      <c r="GG2191" s="20"/>
      <c r="GH2191" s="20"/>
      <c r="GI2191" s="20"/>
      <c r="GJ2191" s="20"/>
      <c r="GK2191" s="20"/>
    </row>
    <row r="2192" spans="7:193" x14ac:dyDescent="0.2">
      <c r="G2192" s="8"/>
      <c r="H2192" s="8"/>
      <c r="I2192" s="17"/>
      <c r="J2192" s="17"/>
      <c r="K2192" s="17"/>
      <c r="L2192" s="17"/>
      <c r="M2192" s="17"/>
      <c r="N2192" s="17"/>
      <c r="O2192" s="17"/>
      <c r="P2192" s="17"/>
      <c r="Q2192" s="17"/>
      <c r="R2192" s="17"/>
      <c r="S2192" s="17"/>
      <c r="T2192" s="17"/>
      <c r="U2192" s="17"/>
      <c r="V2192" s="17"/>
      <c r="W2192" s="17"/>
      <c r="X2192" s="17"/>
      <c r="FF2192" s="9"/>
      <c r="FG2192" s="9"/>
      <c r="FH2192" s="9"/>
      <c r="FI2192" s="9"/>
      <c r="FJ2192" s="9"/>
      <c r="FK2192" s="9"/>
      <c r="FL2192" s="9"/>
      <c r="FM2192" s="9"/>
      <c r="FN2192" s="9"/>
      <c r="FO2192" s="9"/>
      <c r="FP2192" s="9"/>
      <c r="FQ2192" s="9"/>
      <c r="FR2192" s="9"/>
      <c r="FS2192" s="9"/>
      <c r="FT2192" s="9"/>
      <c r="FU2192" s="9"/>
      <c r="FV2192" s="9"/>
      <c r="FW2192" s="9"/>
      <c r="FX2192" s="9"/>
      <c r="FY2192" s="9"/>
      <c r="FZ2192" s="9"/>
      <c r="GA2192" s="9"/>
      <c r="GB2192" s="9"/>
      <c r="GC2192" s="9"/>
      <c r="GD2192" s="9"/>
      <c r="GE2192" s="9"/>
      <c r="GF2192" s="9"/>
      <c r="GG2192" s="9"/>
      <c r="GH2192" s="9"/>
      <c r="GI2192" s="9"/>
      <c r="GJ2192" s="9"/>
      <c r="GK2192" s="9"/>
    </row>
    <row r="2193" spans="7:193" x14ac:dyDescent="0.2">
      <c r="G2193" s="8"/>
      <c r="H2193" s="8"/>
      <c r="I2193" s="17"/>
      <c r="J2193" s="17"/>
      <c r="K2193" s="17"/>
      <c r="L2193" s="17"/>
      <c r="M2193" s="17"/>
      <c r="N2193" s="17"/>
      <c r="O2193" s="17"/>
      <c r="P2193" s="17"/>
      <c r="Q2193" s="17"/>
      <c r="R2193" s="17"/>
      <c r="S2193" s="17"/>
      <c r="T2193" s="17"/>
      <c r="U2193" s="17"/>
      <c r="V2193" s="17"/>
      <c r="W2193" s="17"/>
      <c r="X2193" s="17"/>
      <c r="FF2193" s="9"/>
      <c r="FG2193" s="9"/>
      <c r="FH2193" s="9"/>
      <c r="FI2193" s="9"/>
      <c r="FJ2193" s="9"/>
      <c r="FK2193" s="9"/>
      <c r="FL2193" s="9"/>
      <c r="FM2193" s="9"/>
      <c r="FN2193" s="9"/>
      <c r="FO2193" s="9"/>
      <c r="FP2193" s="9"/>
      <c r="FQ2193" s="9"/>
      <c r="FR2193" s="9"/>
      <c r="FS2193" s="9"/>
      <c r="FT2193" s="9"/>
      <c r="FU2193" s="9"/>
      <c r="FV2193" s="9"/>
      <c r="FW2193" s="9"/>
      <c r="FX2193" s="9"/>
      <c r="FY2193" s="9"/>
      <c r="FZ2193" s="9"/>
      <c r="GA2193" s="9"/>
      <c r="GB2193" s="9"/>
      <c r="GC2193" s="9"/>
      <c r="GD2193" s="9"/>
      <c r="GE2193" s="9"/>
      <c r="GF2193" s="9"/>
      <c r="GG2193" s="9"/>
      <c r="GH2193" s="9"/>
      <c r="GI2193" s="9"/>
      <c r="GJ2193" s="9"/>
      <c r="GK2193" s="9"/>
    </row>
    <row r="2194" spans="7:193" x14ac:dyDescent="0.2">
      <c r="G2194" s="8"/>
      <c r="H2194" s="8"/>
      <c r="I2194" s="17"/>
      <c r="J2194" s="17"/>
      <c r="K2194" s="17"/>
      <c r="L2194" s="17"/>
      <c r="M2194" s="17"/>
      <c r="N2194" s="17"/>
      <c r="O2194" s="17"/>
      <c r="P2194" s="17"/>
      <c r="Q2194" s="17"/>
      <c r="R2194" s="17"/>
      <c r="S2194" s="17"/>
      <c r="T2194" s="17"/>
      <c r="U2194" s="17"/>
      <c r="V2194" s="17"/>
      <c r="W2194" s="17"/>
      <c r="X2194" s="17"/>
      <c r="FF2194" s="19"/>
      <c r="FG2194" s="19"/>
      <c r="FH2194" s="19"/>
      <c r="FI2194" s="19"/>
      <c r="FJ2194" s="19"/>
      <c r="FK2194" s="19"/>
      <c r="FL2194" s="19"/>
      <c r="FM2194" s="19"/>
      <c r="FN2194" s="19"/>
      <c r="FO2194" s="19"/>
      <c r="FP2194" s="19"/>
      <c r="FQ2194" s="19"/>
      <c r="FR2194" s="19"/>
      <c r="FS2194" s="19"/>
      <c r="FT2194" s="19"/>
      <c r="FU2194" s="19"/>
      <c r="FV2194" s="19"/>
      <c r="FW2194" s="19"/>
      <c r="FX2194" s="19"/>
      <c r="FY2194" s="19"/>
      <c r="FZ2194" s="19"/>
      <c r="GA2194" s="19"/>
      <c r="GB2194" s="19"/>
      <c r="GC2194" s="19"/>
      <c r="GD2194" s="19"/>
      <c r="GE2194" s="19"/>
      <c r="GF2194" s="19"/>
      <c r="GG2194" s="19"/>
      <c r="GH2194" s="19"/>
      <c r="GI2194" s="19"/>
      <c r="GJ2194" s="19"/>
      <c r="GK2194" s="19"/>
    </row>
    <row r="2195" spans="7:193" x14ac:dyDescent="0.2">
      <c r="G2195" s="8"/>
      <c r="H2195" s="8"/>
      <c r="I2195" s="17"/>
      <c r="J2195" s="17"/>
      <c r="K2195" s="17"/>
      <c r="L2195" s="17"/>
      <c r="M2195" s="17"/>
      <c r="N2195" s="17"/>
      <c r="O2195" s="17"/>
      <c r="P2195" s="17"/>
      <c r="Q2195" s="17"/>
      <c r="R2195" s="17"/>
      <c r="S2195" s="17"/>
      <c r="T2195" s="17"/>
      <c r="U2195" s="17"/>
      <c r="V2195" s="17"/>
      <c r="W2195" s="17"/>
      <c r="X2195" s="17"/>
      <c r="FF2195" s="20"/>
      <c r="FG2195" s="20"/>
      <c r="FH2195" s="20"/>
      <c r="FI2195" s="20"/>
      <c r="FJ2195" s="20"/>
      <c r="FK2195" s="20"/>
      <c r="FL2195" s="20"/>
      <c r="FM2195" s="20"/>
      <c r="FN2195" s="20"/>
      <c r="FO2195" s="20"/>
      <c r="FP2195" s="20"/>
      <c r="FQ2195" s="20"/>
      <c r="FR2195" s="20"/>
      <c r="FS2195" s="20"/>
      <c r="FT2195" s="20"/>
      <c r="FU2195" s="20"/>
      <c r="FV2195" s="20"/>
      <c r="FW2195" s="20"/>
      <c r="FX2195" s="20"/>
      <c r="FY2195" s="20"/>
      <c r="FZ2195" s="20"/>
      <c r="GA2195" s="20"/>
      <c r="GB2195" s="20"/>
      <c r="GC2195" s="20"/>
      <c r="GD2195" s="20"/>
      <c r="GE2195" s="20"/>
      <c r="GF2195" s="20"/>
      <c r="GG2195" s="20"/>
      <c r="GH2195" s="20"/>
      <c r="GI2195" s="20"/>
      <c r="GJ2195" s="20"/>
      <c r="GK2195" s="20"/>
    </row>
    <row r="2196" spans="7:193" x14ac:dyDescent="0.2">
      <c r="G2196" s="8"/>
      <c r="H2196" s="8"/>
      <c r="I2196" s="17"/>
      <c r="J2196" s="17"/>
      <c r="K2196" s="17"/>
      <c r="L2196" s="17"/>
      <c r="M2196" s="17"/>
      <c r="N2196" s="17"/>
      <c r="O2196" s="17"/>
      <c r="P2196" s="17"/>
      <c r="Q2196" s="17"/>
      <c r="R2196" s="17"/>
      <c r="S2196" s="17"/>
      <c r="T2196" s="17"/>
      <c r="U2196" s="17"/>
      <c r="V2196" s="17"/>
      <c r="W2196" s="17"/>
      <c r="X2196" s="17"/>
      <c r="FF2196" s="9"/>
      <c r="FG2196" s="9"/>
      <c r="FH2196" s="9"/>
      <c r="FI2196" s="9"/>
      <c r="FJ2196" s="9"/>
      <c r="FK2196" s="9"/>
      <c r="FL2196" s="9"/>
      <c r="FM2196" s="9"/>
      <c r="FN2196" s="9"/>
      <c r="FO2196" s="9"/>
      <c r="FP2196" s="9"/>
      <c r="FQ2196" s="9"/>
      <c r="FR2196" s="9"/>
      <c r="FS2196" s="9"/>
      <c r="FT2196" s="9"/>
      <c r="FU2196" s="9"/>
      <c r="FV2196" s="9"/>
      <c r="FW2196" s="9"/>
      <c r="FX2196" s="9"/>
      <c r="FY2196" s="9"/>
      <c r="FZ2196" s="9"/>
      <c r="GA2196" s="9"/>
      <c r="GB2196" s="9"/>
      <c r="GC2196" s="9"/>
      <c r="GD2196" s="9"/>
      <c r="GE2196" s="9"/>
      <c r="GF2196" s="9"/>
      <c r="GG2196" s="9"/>
      <c r="GH2196" s="9"/>
      <c r="GI2196" s="9"/>
      <c r="GJ2196" s="9"/>
      <c r="GK2196" s="9"/>
    </row>
    <row r="2197" spans="7:193" x14ac:dyDescent="0.2">
      <c r="G2197" s="8"/>
      <c r="H2197" s="8"/>
      <c r="I2197" s="17"/>
      <c r="J2197" s="17"/>
      <c r="K2197" s="17"/>
      <c r="L2197" s="17"/>
      <c r="M2197" s="17"/>
      <c r="N2197" s="17"/>
      <c r="O2197" s="17"/>
      <c r="P2197" s="17"/>
      <c r="Q2197" s="17"/>
      <c r="R2197" s="17"/>
      <c r="S2197" s="17"/>
      <c r="T2197" s="17"/>
      <c r="U2197" s="17"/>
      <c r="V2197" s="17"/>
      <c r="W2197" s="17"/>
      <c r="X2197" s="17"/>
      <c r="FF2197" s="9"/>
      <c r="FG2197" s="9"/>
      <c r="FH2197" s="9"/>
      <c r="FI2197" s="9"/>
      <c r="FJ2197" s="9"/>
      <c r="FK2197" s="9"/>
      <c r="FL2197" s="9"/>
      <c r="FM2197" s="9"/>
      <c r="FN2197" s="9"/>
      <c r="FO2197" s="9"/>
      <c r="FP2197" s="9"/>
      <c r="FQ2197" s="9"/>
      <c r="FR2197" s="9"/>
      <c r="FS2197" s="9"/>
      <c r="FT2197" s="9"/>
      <c r="FU2197" s="9"/>
      <c r="FV2197" s="9"/>
      <c r="FW2197" s="9"/>
      <c r="FX2197" s="9"/>
      <c r="FY2197" s="9"/>
      <c r="FZ2197" s="9"/>
      <c r="GA2197" s="9"/>
      <c r="GB2197" s="9"/>
      <c r="GC2197" s="9"/>
      <c r="GD2197" s="9"/>
      <c r="GE2197" s="9"/>
      <c r="GF2197" s="9"/>
      <c r="GG2197" s="9"/>
      <c r="GH2197" s="9"/>
      <c r="GI2197" s="9"/>
      <c r="GJ2197" s="9"/>
      <c r="GK2197" s="9"/>
    </row>
    <row r="2198" spans="7:193" x14ac:dyDescent="0.2">
      <c r="G2198" s="8"/>
      <c r="H2198" s="8"/>
      <c r="I2198" s="17"/>
      <c r="J2198" s="17"/>
      <c r="K2198" s="17"/>
      <c r="L2198" s="17"/>
      <c r="M2198" s="17"/>
      <c r="N2198" s="17"/>
      <c r="O2198" s="17"/>
      <c r="P2198" s="17"/>
      <c r="Q2198" s="17"/>
      <c r="R2198" s="17"/>
      <c r="S2198" s="17"/>
      <c r="T2198" s="17"/>
      <c r="U2198" s="17"/>
      <c r="V2198" s="17"/>
      <c r="W2198" s="17"/>
      <c r="X2198" s="17"/>
      <c r="FF2198" s="19"/>
      <c r="FG2198" s="19"/>
      <c r="FH2198" s="19"/>
      <c r="FI2198" s="19"/>
      <c r="FJ2198" s="19"/>
      <c r="FK2198" s="19"/>
      <c r="FL2198" s="19"/>
      <c r="FM2198" s="19"/>
      <c r="FN2198" s="19"/>
      <c r="FO2198" s="19"/>
      <c r="FP2198" s="19"/>
      <c r="FQ2198" s="19"/>
      <c r="FR2198" s="19"/>
      <c r="FS2198" s="19"/>
      <c r="FT2198" s="19"/>
      <c r="FU2198" s="19"/>
      <c r="FV2198" s="19"/>
      <c r="FW2198" s="19"/>
      <c r="FX2198" s="19"/>
      <c r="FY2198" s="19"/>
      <c r="FZ2198" s="19"/>
      <c r="GA2198" s="19"/>
      <c r="GB2198" s="19"/>
      <c r="GC2198" s="19"/>
      <c r="GD2198" s="19"/>
      <c r="GE2198" s="19"/>
      <c r="GF2198" s="19"/>
      <c r="GG2198" s="19"/>
      <c r="GH2198" s="19"/>
      <c r="GI2198" s="19"/>
      <c r="GJ2198" s="19"/>
      <c r="GK2198" s="19"/>
    </row>
    <row r="2199" spans="7:193" x14ac:dyDescent="0.2">
      <c r="G2199" s="8"/>
      <c r="H2199" s="8"/>
      <c r="I2199" s="17"/>
      <c r="J2199" s="17"/>
      <c r="K2199" s="17"/>
      <c r="L2199" s="17"/>
      <c r="M2199" s="17"/>
      <c r="N2199" s="17"/>
      <c r="O2199" s="17"/>
      <c r="P2199" s="17"/>
      <c r="Q2199" s="17"/>
      <c r="R2199" s="17"/>
      <c r="S2199" s="17"/>
      <c r="T2199" s="17"/>
      <c r="U2199" s="17"/>
      <c r="V2199" s="17"/>
      <c r="W2199" s="17"/>
      <c r="X2199" s="17"/>
      <c r="FF2199" s="20"/>
      <c r="FG2199" s="20"/>
      <c r="FH2199" s="20"/>
      <c r="FI2199" s="20"/>
      <c r="FJ2199" s="20"/>
      <c r="FK2199" s="20"/>
      <c r="FL2199" s="20"/>
      <c r="FM2199" s="20"/>
      <c r="FN2199" s="20"/>
      <c r="FO2199" s="20"/>
      <c r="FP2199" s="20"/>
      <c r="FQ2199" s="20"/>
      <c r="FR2199" s="20"/>
      <c r="FS2199" s="20"/>
      <c r="FT2199" s="20"/>
      <c r="FU2199" s="20"/>
      <c r="FV2199" s="20"/>
      <c r="FW2199" s="20"/>
      <c r="FX2199" s="20"/>
      <c r="FY2199" s="20"/>
      <c r="FZ2199" s="20"/>
      <c r="GA2199" s="20"/>
      <c r="GB2199" s="20"/>
      <c r="GC2199" s="20"/>
      <c r="GD2199" s="20"/>
      <c r="GE2199" s="20"/>
      <c r="GF2199" s="20"/>
      <c r="GG2199" s="20"/>
      <c r="GH2199" s="20"/>
      <c r="GI2199" s="20"/>
      <c r="GJ2199" s="20"/>
      <c r="GK2199" s="20"/>
    </row>
    <row r="2200" spans="7:193" x14ac:dyDescent="0.2">
      <c r="G2200" s="8"/>
      <c r="H2200" s="8"/>
      <c r="I2200" s="17"/>
      <c r="J2200" s="17"/>
      <c r="K2200" s="17"/>
      <c r="L2200" s="17"/>
      <c r="M2200" s="17"/>
      <c r="N2200" s="17"/>
      <c r="O2200" s="17"/>
      <c r="P2200" s="17"/>
      <c r="Q2200" s="17"/>
      <c r="R2200" s="17"/>
      <c r="S2200" s="17"/>
      <c r="T2200" s="17"/>
      <c r="U2200" s="17"/>
      <c r="V2200" s="17"/>
      <c r="W2200" s="17"/>
      <c r="X2200" s="17"/>
      <c r="FF2200" s="9"/>
      <c r="FG2200" s="9"/>
      <c r="FH2200" s="9"/>
      <c r="FI2200" s="9"/>
      <c r="FJ2200" s="9"/>
      <c r="FK2200" s="9"/>
      <c r="FL2200" s="9"/>
      <c r="FM2200" s="9"/>
      <c r="FN2200" s="9"/>
      <c r="FO2200" s="9"/>
      <c r="FP2200" s="9"/>
      <c r="FQ2200" s="9"/>
      <c r="FR2200" s="9"/>
      <c r="FS2200" s="9"/>
      <c r="FT2200" s="9"/>
      <c r="FU2200" s="9"/>
      <c r="FV2200" s="9"/>
      <c r="FW2200" s="9"/>
      <c r="FX2200" s="9"/>
      <c r="FY2200" s="9"/>
      <c r="FZ2200" s="9"/>
      <c r="GA2200" s="9"/>
      <c r="GB2200" s="9"/>
      <c r="GC2200" s="9"/>
      <c r="GD2200" s="9"/>
      <c r="GE2200" s="9"/>
      <c r="GF2200" s="9"/>
      <c r="GG2200" s="9"/>
      <c r="GH2200" s="9"/>
      <c r="GI2200" s="9"/>
      <c r="GJ2200" s="9"/>
      <c r="GK2200" s="9"/>
    </row>
    <row r="2201" spans="7:193" x14ac:dyDescent="0.2">
      <c r="G2201" s="8"/>
      <c r="H2201" s="8"/>
      <c r="I2201" s="17"/>
      <c r="J2201" s="17"/>
      <c r="K2201" s="17"/>
      <c r="L2201" s="17"/>
      <c r="M2201" s="17"/>
      <c r="N2201" s="17"/>
      <c r="O2201" s="17"/>
      <c r="P2201" s="17"/>
      <c r="Q2201" s="17"/>
      <c r="R2201" s="17"/>
      <c r="S2201" s="17"/>
      <c r="T2201" s="17"/>
      <c r="U2201" s="17"/>
      <c r="V2201" s="17"/>
      <c r="W2201" s="17"/>
      <c r="X2201" s="17"/>
      <c r="FF2201" s="9"/>
      <c r="FG2201" s="9"/>
      <c r="FH2201" s="9"/>
      <c r="FI2201" s="9"/>
      <c r="FJ2201" s="9"/>
      <c r="FK2201" s="9"/>
      <c r="FL2201" s="9"/>
      <c r="FM2201" s="9"/>
      <c r="FN2201" s="9"/>
      <c r="FO2201" s="9"/>
      <c r="FP2201" s="9"/>
      <c r="FQ2201" s="9"/>
      <c r="FR2201" s="9"/>
      <c r="FS2201" s="9"/>
      <c r="FT2201" s="9"/>
      <c r="FU2201" s="9"/>
      <c r="FV2201" s="9"/>
      <c r="FW2201" s="9"/>
      <c r="FX2201" s="9"/>
      <c r="FY2201" s="9"/>
      <c r="FZ2201" s="9"/>
      <c r="GA2201" s="9"/>
      <c r="GB2201" s="9"/>
      <c r="GC2201" s="9"/>
      <c r="GD2201" s="9"/>
      <c r="GE2201" s="9"/>
      <c r="GF2201" s="9"/>
      <c r="GG2201" s="9"/>
      <c r="GH2201" s="9"/>
      <c r="GI2201" s="9"/>
      <c r="GJ2201" s="9"/>
      <c r="GK2201" s="9"/>
    </row>
    <row r="2202" spans="7:193" x14ac:dyDescent="0.2">
      <c r="G2202" s="8"/>
      <c r="H2202" s="8"/>
      <c r="I2202" s="17"/>
      <c r="J2202" s="17"/>
      <c r="K2202" s="17"/>
      <c r="L2202" s="17"/>
      <c r="M2202" s="17"/>
      <c r="N2202" s="17"/>
      <c r="O2202" s="17"/>
      <c r="P2202" s="17"/>
      <c r="Q2202" s="17"/>
      <c r="R2202" s="17"/>
      <c r="S2202" s="17"/>
      <c r="T2202" s="17"/>
      <c r="U2202" s="17"/>
      <c r="V2202" s="17"/>
      <c r="W2202" s="17"/>
      <c r="X2202" s="17"/>
      <c r="FF2202" s="19"/>
      <c r="FG2202" s="19"/>
      <c r="FH2202" s="19"/>
      <c r="FI2202" s="19"/>
      <c r="FJ2202" s="19"/>
      <c r="FK2202" s="19"/>
      <c r="FL2202" s="19"/>
      <c r="FM2202" s="19"/>
      <c r="FN2202" s="19"/>
      <c r="FO2202" s="19"/>
      <c r="FP2202" s="19"/>
      <c r="FQ2202" s="19"/>
      <c r="FR2202" s="19"/>
      <c r="FS2202" s="19"/>
      <c r="FT2202" s="19"/>
      <c r="FU2202" s="19"/>
      <c r="FV2202" s="19"/>
      <c r="FW2202" s="19"/>
      <c r="FX2202" s="19"/>
      <c r="FY2202" s="19"/>
      <c r="FZ2202" s="19"/>
      <c r="GA2202" s="19"/>
      <c r="GB2202" s="19"/>
      <c r="GC2202" s="19"/>
      <c r="GD2202" s="19"/>
      <c r="GE2202" s="19"/>
      <c r="GF2202" s="19"/>
      <c r="GG2202" s="19"/>
      <c r="GH2202" s="19"/>
      <c r="GI2202" s="19"/>
      <c r="GJ2202" s="19"/>
      <c r="GK2202" s="19"/>
    </row>
    <row r="2203" spans="7:193" x14ac:dyDescent="0.2">
      <c r="G2203" s="8"/>
      <c r="H2203" s="8"/>
      <c r="I2203" s="17"/>
      <c r="J2203" s="17"/>
      <c r="K2203" s="17"/>
      <c r="L2203" s="17"/>
      <c r="M2203" s="17"/>
      <c r="N2203" s="17"/>
      <c r="O2203" s="17"/>
      <c r="P2203" s="17"/>
      <c r="Q2203" s="17"/>
      <c r="R2203" s="17"/>
      <c r="S2203" s="17"/>
      <c r="T2203" s="17"/>
      <c r="U2203" s="17"/>
      <c r="V2203" s="17"/>
      <c r="W2203" s="17"/>
      <c r="X2203" s="17"/>
      <c r="FF2203" s="20"/>
      <c r="FG2203" s="20"/>
      <c r="FH2203" s="20"/>
      <c r="FI2203" s="20"/>
      <c r="FJ2203" s="20"/>
      <c r="FK2203" s="20"/>
      <c r="FL2203" s="20"/>
      <c r="FM2203" s="20"/>
      <c r="FN2203" s="20"/>
      <c r="FO2203" s="20"/>
      <c r="FP2203" s="20"/>
      <c r="FQ2203" s="20"/>
      <c r="FR2203" s="20"/>
      <c r="FS2203" s="20"/>
      <c r="FT2203" s="20"/>
      <c r="FU2203" s="20"/>
      <c r="FV2203" s="20"/>
      <c r="FW2203" s="20"/>
      <c r="FX2203" s="20"/>
      <c r="FY2203" s="20"/>
      <c r="FZ2203" s="20"/>
      <c r="GA2203" s="20"/>
      <c r="GB2203" s="20"/>
      <c r="GC2203" s="20"/>
      <c r="GD2203" s="20"/>
      <c r="GE2203" s="20"/>
      <c r="GF2203" s="20"/>
      <c r="GG2203" s="20"/>
      <c r="GH2203" s="20"/>
      <c r="GI2203" s="20"/>
      <c r="GJ2203" s="20"/>
      <c r="GK2203" s="20"/>
    </row>
    <row r="2204" spans="7:193" x14ac:dyDescent="0.2">
      <c r="G2204" s="8"/>
      <c r="H2204" s="8"/>
      <c r="I2204" s="17"/>
      <c r="J2204" s="17"/>
      <c r="K2204" s="17"/>
      <c r="L2204" s="17"/>
      <c r="M2204" s="17"/>
      <c r="N2204" s="17"/>
      <c r="O2204" s="17"/>
      <c r="P2204" s="17"/>
      <c r="Q2204" s="17"/>
      <c r="R2204" s="17"/>
      <c r="S2204" s="17"/>
      <c r="T2204" s="17"/>
      <c r="U2204" s="17"/>
      <c r="V2204" s="17"/>
      <c r="W2204" s="17"/>
      <c r="X2204" s="17"/>
      <c r="FF2204" s="9"/>
      <c r="FG2204" s="9"/>
      <c r="FH2204" s="9"/>
      <c r="FI2204" s="9"/>
      <c r="FJ2204" s="9"/>
      <c r="FK2204" s="9"/>
      <c r="FL2204" s="9"/>
      <c r="FM2204" s="9"/>
      <c r="FN2204" s="9"/>
      <c r="FO2204" s="9"/>
      <c r="FP2204" s="9"/>
      <c r="FQ2204" s="9"/>
      <c r="FR2204" s="9"/>
      <c r="FS2204" s="9"/>
      <c r="FT2204" s="9"/>
      <c r="FU2204" s="9"/>
      <c r="FV2204" s="9"/>
      <c r="FW2204" s="9"/>
      <c r="FX2204" s="9"/>
      <c r="FY2204" s="9"/>
      <c r="FZ2204" s="9"/>
      <c r="GA2204" s="9"/>
      <c r="GB2204" s="9"/>
      <c r="GC2204" s="9"/>
      <c r="GD2204" s="9"/>
      <c r="GE2204" s="9"/>
      <c r="GF2204" s="9"/>
      <c r="GG2204" s="9"/>
      <c r="GH2204" s="9"/>
      <c r="GI2204" s="9"/>
      <c r="GJ2204" s="9"/>
      <c r="GK2204" s="9"/>
    </row>
    <row r="2205" spans="7:193" x14ac:dyDescent="0.2">
      <c r="G2205" s="8"/>
      <c r="H2205" s="8"/>
      <c r="I2205" s="17"/>
      <c r="J2205" s="17"/>
      <c r="K2205" s="17"/>
      <c r="L2205" s="17"/>
      <c r="M2205" s="17"/>
      <c r="N2205" s="17"/>
      <c r="O2205" s="17"/>
      <c r="P2205" s="17"/>
      <c r="Q2205" s="17"/>
      <c r="R2205" s="17"/>
      <c r="S2205" s="17"/>
      <c r="T2205" s="17"/>
      <c r="U2205" s="17"/>
      <c r="V2205" s="17"/>
      <c r="W2205" s="17"/>
      <c r="X2205" s="17"/>
      <c r="FF2205" s="9"/>
      <c r="FG2205" s="9"/>
      <c r="FH2205" s="9"/>
      <c r="FI2205" s="9"/>
      <c r="FJ2205" s="9"/>
      <c r="FK2205" s="9"/>
      <c r="FL2205" s="9"/>
      <c r="FM2205" s="9"/>
      <c r="FN2205" s="9"/>
      <c r="FO2205" s="9"/>
      <c r="FP2205" s="9"/>
      <c r="FQ2205" s="9"/>
      <c r="FR2205" s="9"/>
      <c r="FS2205" s="9"/>
      <c r="FT2205" s="9"/>
      <c r="FU2205" s="9"/>
      <c r="FV2205" s="9"/>
      <c r="FW2205" s="9"/>
      <c r="FX2205" s="9"/>
      <c r="FY2205" s="9"/>
      <c r="FZ2205" s="9"/>
      <c r="GA2205" s="9"/>
      <c r="GB2205" s="9"/>
      <c r="GC2205" s="9"/>
      <c r="GD2205" s="9"/>
      <c r="GE2205" s="9"/>
      <c r="GF2205" s="9"/>
      <c r="GG2205" s="9"/>
      <c r="GH2205" s="9"/>
      <c r="GI2205" s="9"/>
      <c r="GJ2205" s="9"/>
      <c r="GK2205" s="9"/>
    </row>
    <row r="2206" spans="7:193" x14ac:dyDescent="0.2">
      <c r="G2206" s="8"/>
      <c r="H2206" s="8"/>
      <c r="I2206" s="17"/>
      <c r="J2206" s="17"/>
      <c r="K2206" s="17"/>
      <c r="L2206" s="17"/>
      <c r="M2206" s="17"/>
      <c r="N2206" s="17"/>
      <c r="O2206" s="17"/>
      <c r="P2206" s="17"/>
      <c r="Q2206" s="17"/>
      <c r="R2206" s="17"/>
      <c r="S2206" s="17"/>
      <c r="T2206" s="17"/>
      <c r="U2206" s="17"/>
      <c r="V2206" s="17"/>
      <c r="W2206" s="17"/>
      <c r="X2206" s="17"/>
      <c r="FF2206" s="19"/>
      <c r="FG2206" s="19"/>
      <c r="FH2206" s="19"/>
      <c r="FI2206" s="19"/>
      <c r="FJ2206" s="19"/>
      <c r="FK2206" s="19"/>
      <c r="FL2206" s="19"/>
      <c r="FM2206" s="19"/>
      <c r="FN2206" s="19"/>
      <c r="FO2206" s="19"/>
      <c r="FP2206" s="19"/>
      <c r="FQ2206" s="19"/>
      <c r="FR2206" s="19"/>
      <c r="FS2206" s="19"/>
      <c r="FT2206" s="19"/>
      <c r="FU2206" s="19"/>
      <c r="FV2206" s="19"/>
      <c r="FW2206" s="19"/>
      <c r="FX2206" s="19"/>
      <c r="FY2206" s="19"/>
      <c r="FZ2206" s="19"/>
      <c r="GA2206" s="19"/>
      <c r="GB2206" s="19"/>
      <c r="GC2206" s="19"/>
      <c r="GD2206" s="19"/>
      <c r="GE2206" s="19"/>
      <c r="GF2206" s="19"/>
      <c r="GG2206" s="19"/>
      <c r="GH2206" s="19"/>
      <c r="GI2206" s="19"/>
      <c r="GJ2206" s="19"/>
      <c r="GK2206" s="19"/>
    </row>
    <row r="2207" spans="7:193" x14ac:dyDescent="0.2">
      <c r="G2207" s="8"/>
      <c r="H2207" s="8"/>
      <c r="I2207" s="17"/>
      <c r="J2207" s="17"/>
      <c r="K2207" s="17"/>
      <c r="L2207" s="17"/>
      <c r="M2207" s="17"/>
      <c r="N2207" s="17"/>
      <c r="O2207" s="17"/>
      <c r="P2207" s="17"/>
      <c r="Q2207" s="17"/>
      <c r="R2207" s="17"/>
      <c r="S2207" s="17"/>
      <c r="T2207" s="17"/>
      <c r="U2207" s="17"/>
      <c r="V2207" s="17"/>
      <c r="W2207" s="17"/>
      <c r="X2207" s="17"/>
      <c r="FF2207" s="20"/>
      <c r="FG2207" s="20"/>
      <c r="FH2207" s="20"/>
      <c r="FI2207" s="20"/>
      <c r="FJ2207" s="20"/>
      <c r="FK2207" s="20"/>
      <c r="FL2207" s="20"/>
      <c r="FM2207" s="20"/>
      <c r="FN2207" s="20"/>
      <c r="FO2207" s="20"/>
      <c r="FP2207" s="20"/>
      <c r="FQ2207" s="20"/>
      <c r="FR2207" s="20"/>
      <c r="FS2207" s="20"/>
      <c r="FT2207" s="20"/>
      <c r="FU2207" s="20"/>
      <c r="FV2207" s="20"/>
      <c r="FW2207" s="20"/>
      <c r="FX2207" s="20"/>
      <c r="FY2207" s="20"/>
      <c r="FZ2207" s="20"/>
      <c r="GA2207" s="20"/>
      <c r="GB2207" s="20"/>
      <c r="GC2207" s="20"/>
      <c r="GD2207" s="20"/>
      <c r="GE2207" s="20"/>
      <c r="GF2207" s="20"/>
      <c r="GG2207" s="20"/>
      <c r="GH2207" s="20"/>
      <c r="GI2207" s="20"/>
      <c r="GJ2207" s="20"/>
      <c r="GK2207" s="20"/>
    </row>
    <row r="2208" spans="7:193" x14ac:dyDescent="0.2">
      <c r="G2208" s="8"/>
      <c r="H2208" s="8"/>
      <c r="I2208" s="17"/>
      <c r="J2208" s="17"/>
      <c r="K2208" s="17"/>
      <c r="L2208" s="17"/>
      <c r="M2208" s="17"/>
      <c r="N2208" s="17"/>
      <c r="O2208" s="17"/>
      <c r="P2208" s="17"/>
      <c r="Q2208" s="17"/>
      <c r="R2208" s="17"/>
      <c r="S2208" s="17"/>
      <c r="T2208" s="17"/>
      <c r="U2208" s="17"/>
      <c r="V2208" s="17"/>
      <c r="W2208" s="17"/>
      <c r="X2208" s="17"/>
      <c r="FF2208" s="9"/>
      <c r="FG2208" s="9"/>
      <c r="FH2208" s="9"/>
      <c r="FI2208" s="9"/>
      <c r="FJ2208" s="9"/>
      <c r="FK2208" s="9"/>
      <c r="FL2208" s="9"/>
      <c r="FM2208" s="9"/>
      <c r="FN2208" s="9"/>
      <c r="FO2208" s="9"/>
      <c r="FP2208" s="9"/>
      <c r="FQ2208" s="9"/>
      <c r="FR2208" s="9"/>
      <c r="FS2208" s="9"/>
      <c r="FT2208" s="9"/>
      <c r="FU2208" s="9"/>
      <c r="FV2208" s="9"/>
      <c r="FW2208" s="9"/>
      <c r="FX2208" s="9"/>
      <c r="FY2208" s="9"/>
      <c r="FZ2208" s="9"/>
      <c r="GA2208" s="9"/>
      <c r="GB2208" s="9"/>
      <c r="GC2208" s="9"/>
      <c r="GD2208" s="9"/>
      <c r="GE2208" s="9"/>
      <c r="GF2208" s="9"/>
      <c r="GG2208" s="9"/>
      <c r="GH2208" s="9"/>
      <c r="GI2208" s="9"/>
      <c r="GJ2208" s="9"/>
      <c r="GK2208" s="9"/>
    </row>
    <row r="2209" spans="7:193" x14ac:dyDescent="0.2">
      <c r="G2209" s="8"/>
      <c r="H2209" s="8"/>
      <c r="I2209" s="17"/>
      <c r="J2209" s="17"/>
      <c r="K2209" s="17"/>
      <c r="L2209" s="17"/>
      <c r="M2209" s="17"/>
      <c r="N2209" s="17"/>
      <c r="O2209" s="17"/>
      <c r="P2209" s="17"/>
      <c r="Q2209" s="17"/>
      <c r="R2209" s="17"/>
      <c r="S2209" s="17"/>
      <c r="T2209" s="17"/>
      <c r="U2209" s="17"/>
      <c r="V2209" s="17"/>
      <c r="W2209" s="17"/>
      <c r="X2209" s="17"/>
      <c r="FF2209" s="9"/>
      <c r="FG2209" s="9"/>
      <c r="FH2209" s="9"/>
      <c r="FI2209" s="9"/>
      <c r="FJ2209" s="9"/>
      <c r="FK2209" s="9"/>
      <c r="FL2209" s="9"/>
      <c r="FM2209" s="9"/>
      <c r="FN2209" s="9"/>
      <c r="FO2209" s="9"/>
      <c r="FP2209" s="9"/>
      <c r="FQ2209" s="9"/>
      <c r="FR2209" s="9"/>
      <c r="FS2209" s="9"/>
      <c r="FT2209" s="9"/>
      <c r="FU2209" s="9"/>
      <c r="FV2209" s="9"/>
      <c r="FW2209" s="9"/>
      <c r="FX2209" s="9"/>
      <c r="FY2209" s="9"/>
      <c r="FZ2209" s="9"/>
      <c r="GA2209" s="9"/>
      <c r="GB2209" s="9"/>
      <c r="GC2209" s="9"/>
      <c r="GD2209" s="9"/>
      <c r="GE2209" s="9"/>
      <c r="GF2209" s="9"/>
      <c r="GG2209" s="9"/>
      <c r="GH2209" s="9"/>
      <c r="GI2209" s="9"/>
      <c r="GJ2209" s="9"/>
      <c r="GK2209" s="9"/>
    </row>
    <row r="2210" spans="7:193" x14ac:dyDescent="0.2">
      <c r="G2210" s="8"/>
      <c r="H2210" s="8"/>
      <c r="I2210" s="17"/>
      <c r="J2210" s="17"/>
      <c r="K2210" s="17"/>
      <c r="L2210" s="17"/>
      <c r="M2210" s="17"/>
      <c r="N2210" s="17"/>
      <c r="O2210" s="17"/>
      <c r="P2210" s="17"/>
      <c r="Q2210" s="17"/>
      <c r="R2210" s="17"/>
      <c r="S2210" s="17"/>
      <c r="T2210" s="17"/>
      <c r="U2210" s="17"/>
      <c r="V2210" s="17"/>
      <c r="W2210" s="17"/>
      <c r="X2210" s="17"/>
      <c r="FF2210" s="19"/>
      <c r="FG2210" s="19"/>
      <c r="FH2210" s="19"/>
      <c r="FI2210" s="19"/>
      <c r="FJ2210" s="19"/>
      <c r="FK2210" s="19"/>
      <c r="FL2210" s="19"/>
      <c r="FM2210" s="19"/>
      <c r="FN2210" s="19"/>
      <c r="FO2210" s="19"/>
      <c r="FP2210" s="19"/>
      <c r="FQ2210" s="19"/>
      <c r="FR2210" s="19"/>
      <c r="FS2210" s="19"/>
      <c r="FT2210" s="19"/>
      <c r="FU2210" s="19"/>
      <c r="FV2210" s="19"/>
      <c r="FW2210" s="19"/>
      <c r="FX2210" s="19"/>
      <c r="FY2210" s="19"/>
      <c r="FZ2210" s="19"/>
      <c r="GA2210" s="19"/>
      <c r="GB2210" s="19"/>
      <c r="GC2210" s="19"/>
      <c r="GD2210" s="19"/>
      <c r="GE2210" s="19"/>
      <c r="GF2210" s="19"/>
      <c r="GG2210" s="19"/>
      <c r="GH2210" s="19"/>
      <c r="GI2210" s="19"/>
      <c r="GJ2210" s="19"/>
      <c r="GK2210" s="19"/>
    </row>
    <row r="2211" spans="7:193" x14ac:dyDescent="0.2">
      <c r="G2211" s="8"/>
      <c r="H2211" s="8"/>
      <c r="I2211" s="17"/>
      <c r="J2211" s="17"/>
      <c r="K2211" s="17"/>
      <c r="L2211" s="17"/>
      <c r="M2211" s="17"/>
      <c r="N2211" s="17"/>
      <c r="O2211" s="17"/>
      <c r="P2211" s="17"/>
      <c r="Q2211" s="17"/>
      <c r="R2211" s="17"/>
      <c r="S2211" s="17"/>
      <c r="T2211" s="17"/>
      <c r="U2211" s="17"/>
      <c r="V2211" s="17"/>
      <c r="W2211" s="17"/>
      <c r="X2211" s="17"/>
      <c r="FF2211" s="20"/>
      <c r="FG2211" s="20"/>
      <c r="FH2211" s="20"/>
      <c r="FI2211" s="20"/>
      <c r="FJ2211" s="20"/>
      <c r="FK2211" s="20"/>
      <c r="FL2211" s="20"/>
      <c r="FM2211" s="20"/>
      <c r="FN2211" s="20"/>
      <c r="FO2211" s="20"/>
      <c r="FP2211" s="20"/>
      <c r="FQ2211" s="20"/>
      <c r="FR2211" s="20"/>
      <c r="FS2211" s="20"/>
      <c r="FT2211" s="20"/>
      <c r="FU2211" s="20"/>
      <c r="FV2211" s="20"/>
      <c r="FW2211" s="20"/>
      <c r="FX2211" s="20"/>
      <c r="FY2211" s="20"/>
      <c r="FZ2211" s="20"/>
      <c r="GA2211" s="20"/>
      <c r="GB2211" s="20"/>
      <c r="GC2211" s="20"/>
      <c r="GD2211" s="20"/>
      <c r="GE2211" s="20"/>
      <c r="GF2211" s="20"/>
      <c r="GG2211" s="20"/>
      <c r="GH2211" s="20"/>
      <c r="GI2211" s="20"/>
      <c r="GJ2211" s="20"/>
      <c r="GK2211" s="20"/>
    </row>
    <row r="2212" spans="7:193" x14ac:dyDescent="0.2">
      <c r="G2212" s="8"/>
      <c r="H2212" s="8"/>
      <c r="I2212" s="17"/>
      <c r="J2212" s="17"/>
      <c r="K2212" s="17"/>
      <c r="L2212" s="17"/>
      <c r="M2212" s="17"/>
      <c r="N2212" s="17"/>
      <c r="O2212" s="17"/>
      <c r="P2212" s="17"/>
      <c r="Q2212" s="17"/>
      <c r="R2212" s="17"/>
      <c r="S2212" s="17"/>
      <c r="T2212" s="17"/>
      <c r="U2212" s="17"/>
      <c r="V2212" s="17"/>
      <c r="W2212" s="17"/>
      <c r="X2212" s="17"/>
      <c r="FF2212" s="9"/>
      <c r="FG2212" s="9"/>
      <c r="FH2212" s="9"/>
      <c r="FI2212" s="9"/>
      <c r="FJ2212" s="9"/>
      <c r="FK2212" s="9"/>
      <c r="FL2212" s="9"/>
      <c r="FM2212" s="9"/>
      <c r="FN2212" s="9"/>
      <c r="FO2212" s="9"/>
      <c r="FP2212" s="9"/>
      <c r="FQ2212" s="9"/>
      <c r="FR2212" s="9"/>
      <c r="FS2212" s="9"/>
      <c r="FT2212" s="9"/>
      <c r="FU2212" s="9"/>
      <c r="FV2212" s="9"/>
      <c r="FW2212" s="9"/>
      <c r="FX2212" s="9"/>
      <c r="FY2212" s="9"/>
      <c r="FZ2212" s="9"/>
      <c r="GA2212" s="9"/>
      <c r="GB2212" s="9"/>
      <c r="GC2212" s="9"/>
      <c r="GD2212" s="9"/>
      <c r="GE2212" s="9"/>
      <c r="GF2212" s="9"/>
      <c r="GG2212" s="9"/>
      <c r="GH2212" s="9"/>
      <c r="GI2212" s="9"/>
      <c r="GJ2212" s="9"/>
      <c r="GK2212" s="9"/>
    </row>
    <row r="2213" spans="7:193" x14ac:dyDescent="0.2">
      <c r="G2213" s="8"/>
      <c r="H2213" s="8"/>
      <c r="I2213" s="17"/>
      <c r="J2213" s="17"/>
      <c r="K2213" s="17"/>
      <c r="L2213" s="17"/>
      <c r="M2213" s="17"/>
      <c r="N2213" s="17"/>
      <c r="O2213" s="17"/>
      <c r="P2213" s="17"/>
      <c r="Q2213" s="17"/>
      <c r="R2213" s="17"/>
      <c r="S2213" s="17"/>
      <c r="T2213" s="17"/>
      <c r="U2213" s="17"/>
      <c r="V2213" s="17"/>
      <c r="W2213" s="17"/>
      <c r="X2213" s="17"/>
      <c r="FF2213" s="9"/>
      <c r="FG2213" s="9"/>
      <c r="FH2213" s="9"/>
      <c r="FI2213" s="9"/>
      <c r="FJ2213" s="9"/>
      <c r="FK2213" s="9"/>
      <c r="FL2213" s="9"/>
      <c r="FM2213" s="9"/>
      <c r="FN2213" s="9"/>
      <c r="FO2213" s="9"/>
      <c r="FP2213" s="9"/>
      <c r="FQ2213" s="9"/>
      <c r="FR2213" s="9"/>
      <c r="FS2213" s="9"/>
      <c r="FT2213" s="9"/>
      <c r="FU2213" s="9"/>
      <c r="FV2213" s="9"/>
      <c r="FW2213" s="9"/>
      <c r="FX2213" s="9"/>
      <c r="FY2213" s="9"/>
      <c r="FZ2213" s="9"/>
      <c r="GA2213" s="9"/>
      <c r="GB2213" s="9"/>
      <c r="GC2213" s="9"/>
      <c r="GD2213" s="9"/>
      <c r="GE2213" s="9"/>
      <c r="GF2213" s="9"/>
      <c r="GG2213" s="9"/>
      <c r="GH2213" s="9"/>
      <c r="GI2213" s="9"/>
      <c r="GJ2213" s="9"/>
      <c r="GK2213" s="9"/>
    </row>
    <row r="2214" spans="7:193" x14ac:dyDescent="0.2">
      <c r="G2214" s="8"/>
      <c r="H2214" s="8"/>
      <c r="I2214" s="17"/>
      <c r="J2214" s="17"/>
      <c r="K2214" s="17"/>
      <c r="L2214" s="17"/>
      <c r="M2214" s="17"/>
      <c r="N2214" s="17"/>
      <c r="O2214" s="17"/>
      <c r="P2214" s="17"/>
      <c r="Q2214" s="17"/>
      <c r="R2214" s="17"/>
      <c r="S2214" s="17"/>
      <c r="T2214" s="17"/>
      <c r="U2214" s="17"/>
      <c r="V2214" s="17"/>
      <c r="W2214" s="17"/>
      <c r="X2214" s="17"/>
      <c r="FF2214" s="19"/>
      <c r="FG2214" s="19"/>
      <c r="FH2214" s="19"/>
      <c r="FI2214" s="19"/>
      <c r="FJ2214" s="19"/>
      <c r="FK2214" s="19"/>
      <c r="FL2214" s="19"/>
      <c r="FM2214" s="19"/>
      <c r="FN2214" s="19"/>
      <c r="FO2214" s="19"/>
      <c r="FP2214" s="19"/>
      <c r="FQ2214" s="19"/>
      <c r="FR2214" s="19"/>
      <c r="FS2214" s="19"/>
      <c r="FT2214" s="19"/>
      <c r="FU2214" s="19"/>
      <c r="FV2214" s="19"/>
      <c r="FW2214" s="19"/>
      <c r="FX2214" s="19"/>
      <c r="FY2214" s="19"/>
      <c r="FZ2214" s="19"/>
      <c r="GA2214" s="19"/>
      <c r="GB2214" s="19"/>
      <c r="GC2214" s="19"/>
      <c r="GD2214" s="19"/>
      <c r="GE2214" s="19"/>
      <c r="GF2214" s="19"/>
      <c r="GG2214" s="19"/>
      <c r="GH2214" s="19"/>
      <c r="GI2214" s="19"/>
      <c r="GJ2214" s="19"/>
      <c r="GK2214" s="19"/>
    </row>
    <row r="2215" spans="7:193" x14ac:dyDescent="0.2">
      <c r="G2215" s="8"/>
      <c r="H2215" s="8"/>
      <c r="I2215" s="17"/>
      <c r="J2215" s="17"/>
      <c r="K2215" s="17"/>
      <c r="L2215" s="17"/>
      <c r="M2215" s="17"/>
      <c r="N2215" s="17"/>
      <c r="O2215" s="17"/>
      <c r="P2215" s="17"/>
      <c r="Q2215" s="17"/>
      <c r="R2215" s="17"/>
      <c r="S2215" s="17"/>
      <c r="T2215" s="17"/>
      <c r="U2215" s="17"/>
      <c r="V2215" s="17"/>
      <c r="W2215" s="17"/>
      <c r="X2215" s="17"/>
      <c r="FF2215" s="20"/>
      <c r="FG2215" s="20"/>
      <c r="FH2215" s="20"/>
      <c r="FI2215" s="20"/>
      <c r="FJ2215" s="20"/>
      <c r="FK2215" s="20"/>
      <c r="FL2215" s="20"/>
      <c r="FM2215" s="20"/>
      <c r="FN2215" s="20"/>
      <c r="FO2215" s="20"/>
      <c r="FP2215" s="20"/>
      <c r="FQ2215" s="20"/>
      <c r="FR2215" s="20"/>
      <c r="FS2215" s="20"/>
      <c r="FT2215" s="20"/>
      <c r="FU2215" s="20"/>
      <c r="FV2215" s="20"/>
      <c r="FW2215" s="20"/>
      <c r="FX2215" s="20"/>
      <c r="FY2215" s="20"/>
      <c r="FZ2215" s="20"/>
      <c r="GA2215" s="20"/>
      <c r="GB2215" s="20"/>
      <c r="GC2215" s="20"/>
      <c r="GD2215" s="20"/>
      <c r="GE2215" s="20"/>
      <c r="GF2215" s="20"/>
      <c r="GG2215" s="20"/>
      <c r="GH2215" s="20"/>
      <c r="GI2215" s="20"/>
      <c r="GJ2215" s="20"/>
      <c r="GK2215" s="20"/>
    </row>
    <row r="2216" spans="7:193" x14ac:dyDescent="0.2">
      <c r="G2216" s="8"/>
      <c r="H2216" s="8"/>
      <c r="I2216" s="17"/>
      <c r="J2216" s="17"/>
      <c r="K2216" s="17"/>
      <c r="L2216" s="17"/>
      <c r="M2216" s="17"/>
      <c r="N2216" s="17"/>
      <c r="O2216" s="17"/>
      <c r="P2216" s="17"/>
      <c r="Q2216" s="17"/>
      <c r="R2216" s="17"/>
      <c r="S2216" s="17"/>
      <c r="T2216" s="17"/>
      <c r="U2216" s="17"/>
      <c r="V2216" s="17"/>
      <c r="W2216" s="17"/>
      <c r="X2216" s="17"/>
      <c r="FF2216" s="9"/>
      <c r="FG2216" s="9"/>
      <c r="FH2216" s="9"/>
      <c r="FI2216" s="9"/>
      <c r="FJ2216" s="9"/>
      <c r="FK2216" s="9"/>
      <c r="FL2216" s="9"/>
      <c r="FM2216" s="9"/>
      <c r="FN2216" s="9"/>
      <c r="FO2216" s="9"/>
      <c r="FP2216" s="9"/>
      <c r="FQ2216" s="9"/>
      <c r="FR2216" s="9"/>
      <c r="FS2216" s="9"/>
      <c r="FT2216" s="9"/>
      <c r="FU2216" s="9"/>
      <c r="FV2216" s="9"/>
      <c r="FW2216" s="9"/>
      <c r="FX2216" s="9"/>
      <c r="FY2216" s="9"/>
      <c r="FZ2216" s="9"/>
      <c r="GA2216" s="9"/>
      <c r="GB2216" s="9"/>
      <c r="GC2216" s="9"/>
      <c r="GD2216" s="9"/>
      <c r="GE2216" s="9"/>
      <c r="GF2216" s="9"/>
      <c r="GG2216" s="9"/>
      <c r="GH2216" s="9"/>
      <c r="GI2216" s="9"/>
      <c r="GJ2216" s="9"/>
      <c r="GK2216" s="9"/>
    </row>
    <row r="2217" spans="7:193" x14ac:dyDescent="0.2">
      <c r="G2217" s="8"/>
      <c r="H2217" s="8"/>
      <c r="I2217" s="17"/>
      <c r="J2217" s="17"/>
      <c r="K2217" s="17"/>
      <c r="L2217" s="17"/>
      <c r="M2217" s="17"/>
      <c r="N2217" s="17"/>
      <c r="O2217" s="17"/>
      <c r="P2217" s="17"/>
      <c r="Q2217" s="17"/>
      <c r="R2217" s="17"/>
      <c r="S2217" s="17"/>
      <c r="T2217" s="17"/>
      <c r="U2217" s="17"/>
      <c r="V2217" s="17"/>
      <c r="W2217" s="17"/>
      <c r="X2217" s="17"/>
      <c r="FF2217" s="9"/>
      <c r="FG2217" s="9"/>
      <c r="FH2217" s="9"/>
      <c r="FI2217" s="9"/>
      <c r="FJ2217" s="9"/>
      <c r="FK2217" s="9"/>
      <c r="FL2217" s="9"/>
      <c r="FM2217" s="9"/>
      <c r="FN2217" s="9"/>
      <c r="FO2217" s="9"/>
      <c r="FP2217" s="9"/>
      <c r="FQ2217" s="9"/>
      <c r="FR2217" s="9"/>
      <c r="FS2217" s="9"/>
      <c r="FT2217" s="9"/>
      <c r="FU2217" s="9"/>
      <c r="FV2217" s="9"/>
      <c r="FW2217" s="9"/>
      <c r="FX2217" s="9"/>
      <c r="FY2217" s="9"/>
      <c r="FZ2217" s="9"/>
      <c r="GA2217" s="9"/>
      <c r="GB2217" s="9"/>
      <c r="GC2217" s="9"/>
      <c r="GD2217" s="9"/>
      <c r="GE2217" s="9"/>
      <c r="GF2217" s="9"/>
      <c r="GG2217" s="9"/>
      <c r="GH2217" s="9"/>
      <c r="GI2217" s="9"/>
      <c r="GJ2217" s="9"/>
      <c r="GK2217" s="9"/>
    </row>
    <row r="2218" spans="7:193" x14ac:dyDescent="0.2">
      <c r="G2218" s="8"/>
      <c r="H2218" s="8"/>
      <c r="I2218" s="17"/>
      <c r="J2218" s="17"/>
      <c r="K2218" s="17"/>
      <c r="L2218" s="17"/>
      <c r="M2218" s="17"/>
      <c r="N2218" s="17"/>
      <c r="O2218" s="17"/>
      <c r="P2218" s="17"/>
      <c r="Q2218" s="17"/>
      <c r="R2218" s="17"/>
      <c r="S2218" s="17"/>
      <c r="T2218" s="17"/>
      <c r="U2218" s="17"/>
      <c r="V2218" s="17"/>
      <c r="W2218" s="17"/>
      <c r="X2218" s="17"/>
      <c r="FF2218" s="19"/>
      <c r="FG2218" s="19"/>
      <c r="FH2218" s="19"/>
      <c r="FI2218" s="19"/>
      <c r="FJ2218" s="19"/>
      <c r="FK2218" s="19"/>
      <c r="FL2218" s="19"/>
      <c r="FM2218" s="19"/>
      <c r="FN2218" s="19"/>
      <c r="FO2218" s="19"/>
      <c r="FP2218" s="19"/>
      <c r="FQ2218" s="19"/>
      <c r="FR2218" s="19"/>
      <c r="FS2218" s="19"/>
      <c r="FT2218" s="19"/>
      <c r="FU2218" s="19"/>
      <c r="FV2218" s="19"/>
      <c r="FW2218" s="19"/>
      <c r="FX2218" s="19"/>
      <c r="FY2218" s="19"/>
      <c r="FZ2218" s="19"/>
      <c r="GA2218" s="19"/>
      <c r="GB2218" s="19"/>
      <c r="GC2218" s="19"/>
      <c r="GD2218" s="19"/>
      <c r="GE2218" s="19"/>
      <c r="GF2218" s="19"/>
      <c r="GG2218" s="19"/>
      <c r="GH2218" s="19"/>
      <c r="GI2218" s="19"/>
      <c r="GJ2218" s="19"/>
      <c r="GK2218" s="19"/>
    </row>
    <row r="2219" spans="7:193" x14ac:dyDescent="0.2">
      <c r="G2219" s="8"/>
      <c r="H2219" s="8"/>
      <c r="I2219" s="17"/>
      <c r="J2219" s="17"/>
      <c r="K2219" s="17"/>
      <c r="L2219" s="17"/>
      <c r="M2219" s="17"/>
      <c r="N2219" s="17"/>
      <c r="O2219" s="17"/>
      <c r="P2219" s="17"/>
      <c r="Q2219" s="17"/>
      <c r="R2219" s="17"/>
      <c r="S2219" s="17"/>
      <c r="T2219" s="17"/>
      <c r="U2219" s="17"/>
      <c r="V2219" s="17"/>
      <c r="W2219" s="17"/>
      <c r="X2219" s="17"/>
      <c r="FF2219" s="20"/>
      <c r="FG2219" s="20"/>
      <c r="FH2219" s="20"/>
      <c r="FI2219" s="20"/>
      <c r="FJ2219" s="20"/>
      <c r="FK2219" s="20"/>
      <c r="FL2219" s="20"/>
      <c r="FM2219" s="20"/>
      <c r="FN2219" s="20"/>
      <c r="FO2219" s="20"/>
      <c r="FP2219" s="20"/>
      <c r="FQ2219" s="20"/>
      <c r="FR2219" s="20"/>
      <c r="FS2219" s="20"/>
      <c r="FT2219" s="20"/>
      <c r="FU2219" s="20"/>
      <c r="FV2219" s="20"/>
      <c r="FW2219" s="20"/>
      <c r="FX2219" s="20"/>
      <c r="FY2219" s="20"/>
      <c r="FZ2219" s="20"/>
      <c r="GA2219" s="20"/>
      <c r="GB2219" s="20"/>
      <c r="GC2219" s="20"/>
      <c r="GD2219" s="20"/>
      <c r="GE2219" s="20"/>
      <c r="GF2219" s="20"/>
      <c r="GG2219" s="20"/>
      <c r="GH2219" s="20"/>
      <c r="GI2219" s="20"/>
      <c r="GJ2219" s="20"/>
      <c r="GK2219" s="20"/>
    </row>
    <row r="2220" spans="7:193" x14ac:dyDescent="0.2">
      <c r="G2220" s="8"/>
      <c r="H2220" s="8"/>
      <c r="I2220" s="17"/>
      <c r="J2220" s="17"/>
      <c r="K2220" s="17"/>
      <c r="L2220" s="17"/>
      <c r="M2220" s="17"/>
      <c r="N2220" s="17"/>
      <c r="O2220" s="17"/>
      <c r="P2220" s="17"/>
      <c r="Q2220" s="17"/>
      <c r="R2220" s="17"/>
      <c r="S2220" s="17"/>
      <c r="T2220" s="17"/>
      <c r="U2220" s="17"/>
      <c r="V2220" s="17"/>
      <c r="W2220" s="17"/>
      <c r="X2220" s="17"/>
      <c r="FF2220" s="9"/>
      <c r="FG2220" s="9"/>
      <c r="FH2220" s="9"/>
      <c r="FI2220" s="9"/>
      <c r="FJ2220" s="9"/>
      <c r="FK2220" s="9"/>
      <c r="FL2220" s="9"/>
      <c r="FM2220" s="9"/>
      <c r="FN2220" s="9"/>
      <c r="FO2220" s="9"/>
      <c r="FP2220" s="9"/>
      <c r="FQ2220" s="9"/>
      <c r="FR2220" s="9"/>
      <c r="FS2220" s="9"/>
      <c r="FT2220" s="9"/>
      <c r="FU2220" s="9"/>
      <c r="FV2220" s="9"/>
      <c r="FW2220" s="9"/>
      <c r="FX2220" s="9"/>
      <c r="FY2220" s="9"/>
      <c r="FZ2220" s="9"/>
      <c r="GA2220" s="9"/>
      <c r="GB2220" s="9"/>
      <c r="GC2220" s="9"/>
      <c r="GD2220" s="9"/>
      <c r="GE2220" s="9"/>
      <c r="GF2220" s="9"/>
      <c r="GG2220" s="9"/>
      <c r="GH2220" s="9"/>
      <c r="GI2220" s="9"/>
      <c r="GJ2220" s="9"/>
      <c r="GK2220" s="9"/>
    </row>
    <row r="2221" spans="7:193" x14ac:dyDescent="0.2">
      <c r="G2221" s="8"/>
      <c r="H2221" s="8"/>
      <c r="I2221" s="17"/>
      <c r="J2221" s="17"/>
      <c r="K2221" s="17"/>
      <c r="L2221" s="17"/>
      <c r="M2221" s="17"/>
      <c r="N2221" s="17"/>
      <c r="O2221" s="17"/>
      <c r="P2221" s="17"/>
      <c r="Q2221" s="17"/>
      <c r="R2221" s="17"/>
      <c r="S2221" s="17"/>
      <c r="T2221" s="17"/>
      <c r="U2221" s="17"/>
      <c r="V2221" s="17"/>
      <c r="W2221" s="17"/>
      <c r="X2221" s="17"/>
      <c r="FF2221" s="9"/>
      <c r="FG2221" s="9"/>
      <c r="FH2221" s="9"/>
      <c r="FI2221" s="9"/>
      <c r="FJ2221" s="9"/>
      <c r="FK2221" s="9"/>
      <c r="FL2221" s="9"/>
      <c r="FM2221" s="9"/>
      <c r="FN2221" s="9"/>
      <c r="FO2221" s="9"/>
      <c r="FP2221" s="9"/>
      <c r="FQ2221" s="9"/>
      <c r="FR2221" s="9"/>
      <c r="FS2221" s="9"/>
      <c r="FT2221" s="9"/>
      <c r="FU2221" s="9"/>
      <c r="FV2221" s="9"/>
      <c r="FW2221" s="9"/>
      <c r="FX2221" s="9"/>
      <c r="FY2221" s="9"/>
      <c r="FZ2221" s="9"/>
      <c r="GA2221" s="9"/>
      <c r="GB2221" s="9"/>
      <c r="GC2221" s="9"/>
      <c r="GD2221" s="9"/>
      <c r="GE2221" s="9"/>
      <c r="GF2221" s="9"/>
      <c r="GG2221" s="9"/>
      <c r="GH2221" s="9"/>
      <c r="GI2221" s="9"/>
      <c r="GJ2221" s="9"/>
      <c r="GK2221" s="9"/>
    </row>
    <row r="2222" spans="7:193" x14ac:dyDescent="0.2">
      <c r="G2222" s="8"/>
      <c r="H2222" s="8"/>
      <c r="I2222" s="17"/>
      <c r="J2222" s="17"/>
      <c r="K2222" s="17"/>
      <c r="L2222" s="17"/>
      <c r="M2222" s="17"/>
      <c r="N2222" s="17"/>
      <c r="O2222" s="17"/>
      <c r="P2222" s="17"/>
      <c r="Q2222" s="17"/>
      <c r="R2222" s="17"/>
      <c r="S2222" s="17"/>
      <c r="T2222" s="17"/>
      <c r="U2222" s="17"/>
      <c r="V2222" s="17"/>
      <c r="W2222" s="17"/>
      <c r="X2222" s="17"/>
      <c r="FF2222" s="19"/>
      <c r="FG2222" s="19"/>
      <c r="FH2222" s="19"/>
      <c r="FI2222" s="19"/>
      <c r="FJ2222" s="19"/>
      <c r="FK2222" s="19"/>
      <c r="FL2222" s="19"/>
      <c r="FM2222" s="19"/>
      <c r="FN2222" s="19"/>
      <c r="FO2222" s="19"/>
      <c r="FP2222" s="19"/>
      <c r="FQ2222" s="19"/>
      <c r="FR2222" s="19"/>
      <c r="FS2222" s="19"/>
      <c r="FT2222" s="19"/>
      <c r="FU2222" s="19"/>
      <c r="FV2222" s="19"/>
      <c r="FW2222" s="19"/>
      <c r="FX2222" s="19"/>
      <c r="FY2222" s="19"/>
      <c r="FZ2222" s="19"/>
      <c r="GA2222" s="19"/>
      <c r="GB2222" s="19"/>
      <c r="GC2222" s="19"/>
      <c r="GD2222" s="19"/>
      <c r="GE2222" s="19"/>
      <c r="GF2222" s="19"/>
      <c r="GG2222" s="19"/>
      <c r="GH2222" s="19"/>
      <c r="GI2222" s="19"/>
      <c r="GJ2222" s="19"/>
      <c r="GK2222" s="19"/>
    </row>
    <row r="2223" spans="7:193" x14ac:dyDescent="0.2">
      <c r="G2223" s="8"/>
      <c r="H2223" s="8"/>
      <c r="I2223" s="17"/>
      <c r="J2223" s="17"/>
      <c r="K2223" s="17"/>
      <c r="L2223" s="17"/>
      <c r="M2223" s="17"/>
      <c r="N2223" s="17"/>
      <c r="O2223" s="17"/>
      <c r="P2223" s="17"/>
      <c r="Q2223" s="17"/>
      <c r="R2223" s="17"/>
      <c r="S2223" s="17"/>
      <c r="T2223" s="17"/>
      <c r="U2223" s="17"/>
      <c r="V2223" s="17"/>
      <c r="W2223" s="17"/>
      <c r="X2223" s="17"/>
      <c r="FF2223" s="20"/>
      <c r="FG2223" s="20"/>
      <c r="FH2223" s="20"/>
      <c r="FI2223" s="20"/>
      <c r="FJ2223" s="20"/>
      <c r="FK2223" s="20"/>
      <c r="FL2223" s="20"/>
      <c r="FM2223" s="20"/>
      <c r="FN2223" s="20"/>
      <c r="FO2223" s="20"/>
      <c r="FP2223" s="20"/>
      <c r="FQ2223" s="20"/>
      <c r="FR2223" s="20"/>
      <c r="FS2223" s="20"/>
      <c r="FT2223" s="20"/>
      <c r="FU2223" s="20"/>
      <c r="FV2223" s="20"/>
      <c r="FW2223" s="20"/>
      <c r="FX2223" s="20"/>
      <c r="FY2223" s="20"/>
      <c r="FZ2223" s="20"/>
      <c r="GA2223" s="20"/>
      <c r="GB2223" s="20"/>
      <c r="GC2223" s="20"/>
      <c r="GD2223" s="20"/>
      <c r="GE2223" s="20"/>
      <c r="GF2223" s="20"/>
      <c r="GG2223" s="20"/>
      <c r="GH2223" s="20"/>
      <c r="GI2223" s="20"/>
      <c r="GJ2223" s="20"/>
      <c r="GK2223" s="20"/>
    </row>
    <row r="2224" spans="7:193" x14ac:dyDescent="0.2">
      <c r="G2224" s="8"/>
      <c r="H2224" s="8"/>
      <c r="I2224" s="17"/>
      <c r="J2224" s="17"/>
      <c r="K2224" s="17"/>
      <c r="L2224" s="17"/>
      <c r="M2224" s="17"/>
      <c r="N2224" s="17"/>
      <c r="O2224" s="17"/>
      <c r="P2224" s="17"/>
      <c r="Q2224" s="17"/>
      <c r="R2224" s="17"/>
      <c r="S2224" s="17"/>
      <c r="T2224" s="17"/>
      <c r="U2224" s="17"/>
      <c r="V2224" s="17"/>
      <c r="W2224" s="17"/>
      <c r="X2224" s="17"/>
      <c r="FF2224" s="9"/>
      <c r="FG2224" s="9"/>
      <c r="FH2224" s="9"/>
      <c r="FI2224" s="9"/>
      <c r="FJ2224" s="9"/>
      <c r="FK2224" s="9"/>
      <c r="FL2224" s="9"/>
      <c r="FM2224" s="9"/>
      <c r="FN2224" s="9"/>
      <c r="FO2224" s="9"/>
      <c r="FP2224" s="9"/>
      <c r="FQ2224" s="9"/>
      <c r="FR2224" s="9"/>
      <c r="FS2224" s="9"/>
      <c r="FT2224" s="9"/>
      <c r="FU2224" s="9"/>
      <c r="FV2224" s="9"/>
      <c r="FW2224" s="9"/>
      <c r="FX2224" s="9"/>
      <c r="FY2224" s="9"/>
      <c r="FZ2224" s="9"/>
      <c r="GA2224" s="9"/>
      <c r="GB2224" s="9"/>
      <c r="GC2224" s="9"/>
      <c r="GD2224" s="9"/>
      <c r="GE2224" s="9"/>
      <c r="GF2224" s="9"/>
      <c r="GG2224" s="9"/>
      <c r="GH2224" s="9"/>
      <c r="GI2224" s="9"/>
      <c r="GJ2224" s="9"/>
      <c r="GK2224" s="9"/>
    </row>
    <row r="2225" spans="7:193" x14ac:dyDescent="0.2">
      <c r="G2225" s="8"/>
      <c r="H2225" s="8"/>
      <c r="I2225" s="17"/>
      <c r="J2225" s="17"/>
      <c r="K2225" s="17"/>
      <c r="L2225" s="17"/>
      <c r="M2225" s="17"/>
      <c r="N2225" s="17"/>
      <c r="O2225" s="17"/>
      <c r="P2225" s="17"/>
      <c r="Q2225" s="17"/>
      <c r="R2225" s="17"/>
      <c r="S2225" s="17"/>
      <c r="T2225" s="17"/>
      <c r="U2225" s="17"/>
      <c r="V2225" s="17"/>
      <c r="W2225" s="17"/>
      <c r="X2225" s="17"/>
      <c r="FF2225" s="9"/>
      <c r="FG2225" s="9"/>
      <c r="FH2225" s="9"/>
      <c r="FI2225" s="9"/>
      <c r="FJ2225" s="9"/>
      <c r="FK2225" s="9"/>
      <c r="FL2225" s="9"/>
      <c r="FM2225" s="9"/>
      <c r="FN2225" s="9"/>
      <c r="FO2225" s="9"/>
      <c r="FP2225" s="9"/>
      <c r="FQ2225" s="9"/>
      <c r="FR2225" s="9"/>
      <c r="FS2225" s="9"/>
      <c r="FT2225" s="9"/>
      <c r="FU2225" s="9"/>
      <c r="FV2225" s="9"/>
      <c r="FW2225" s="9"/>
      <c r="FX2225" s="9"/>
      <c r="FY2225" s="9"/>
      <c r="FZ2225" s="9"/>
      <c r="GA2225" s="9"/>
      <c r="GB2225" s="9"/>
      <c r="GC2225" s="9"/>
      <c r="GD2225" s="9"/>
      <c r="GE2225" s="9"/>
      <c r="GF2225" s="9"/>
      <c r="GG2225" s="9"/>
      <c r="GH2225" s="9"/>
      <c r="GI2225" s="9"/>
      <c r="GJ2225" s="9"/>
      <c r="GK2225" s="9"/>
    </row>
    <row r="2226" spans="7:193" x14ac:dyDescent="0.2">
      <c r="G2226" s="8"/>
      <c r="H2226" s="8"/>
      <c r="I2226" s="17"/>
      <c r="J2226" s="17"/>
      <c r="K2226" s="17"/>
      <c r="L2226" s="17"/>
      <c r="M2226" s="17"/>
      <c r="N2226" s="17"/>
      <c r="O2226" s="17"/>
      <c r="P2226" s="17"/>
      <c r="Q2226" s="17"/>
      <c r="R2226" s="17"/>
      <c r="S2226" s="17"/>
      <c r="T2226" s="17"/>
      <c r="U2226" s="17"/>
      <c r="V2226" s="17"/>
      <c r="W2226" s="17"/>
      <c r="X2226" s="17"/>
      <c r="FF2226" s="19"/>
      <c r="FG2226" s="19"/>
      <c r="FH2226" s="19"/>
      <c r="FI2226" s="19"/>
      <c r="FJ2226" s="19"/>
      <c r="FK2226" s="19"/>
      <c r="FL2226" s="19"/>
      <c r="FM2226" s="19"/>
      <c r="FN2226" s="19"/>
      <c r="FO2226" s="19"/>
      <c r="FP2226" s="19"/>
      <c r="FQ2226" s="19"/>
      <c r="FR2226" s="19"/>
      <c r="FS2226" s="19"/>
      <c r="FT2226" s="19"/>
      <c r="FU2226" s="19"/>
      <c r="FV2226" s="19"/>
      <c r="FW2226" s="19"/>
      <c r="FX2226" s="19"/>
      <c r="FY2226" s="19"/>
      <c r="FZ2226" s="19"/>
      <c r="GA2226" s="19"/>
      <c r="GB2226" s="19"/>
      <c r="GC2226" s="19"/>
      <c r="GD2226" s="19"/>
      <c r="GE2226" s="19"/>
      <c r="GF2226" s="19"/>
      <c r="GG2226" s="19"/>
      <c r="GH2226" s="19"/>
      <c r="GI2226" s="19"/>
      <c r="GJ2226" s="19"/>
      <c r="GK2226" s="19"/>
    </row>
    <row r="2227" spans="7:193" x14ac:dyDescent="0.2">
      <c r="G2227" s="8"/>
      <c r="H2227" s="8"/>
      <c r="I2227" s="17"/>
      <c r="J2227" s="17"/>
      <c r="K2227" s="17"/>
      <c r="L2227" s="17"/>
      <c r="M2227" s="17"/>
      <c r="N2227" s="17"/>
      <c r="O2227" s="17"/>
      <c r="P2227" s="17"/>
      <c r="Q2227" s="17"/>
      <c r="R2227" s="17"/>
      <c r="S2227" s="17"/>
      <c r="T2227" s="17"/>
      <c r="U2227" s="17"/>
      <c r="V2227" s="17"/>
      <c r="W2227" s="17"/>
      <c r="X2227" s="17"/>
      <c r="FF2227" s="20"/>
      <c r="FG2227" s="20"/>
      <c r="FH2227" s="20"/>
      <c r="FI2227" s="20"/>
      <c r="FJ2227" s="20"/>
      <c r="FK2227" s="20"/>
      <c r="FL2227" s="20"/>
      <c r="FM2227" s="20"/>
      <c r="FN2227" s="20"/>
      <c r="FO2227" s="20"/>
      <c r="FP2227" s="20"/>
      <c r="FQ2227" s="20"/>
      <c r="FR2227" s="20"/>
      <c r="FS2227" s="20"/>
      <c r="FT2227" s="20"/>
      <c r="FU2227" s="20"/>
      <c r="FV2227" s="20"/>
      <c r="FW2227" s="20"/>
      <c r="FX2227" s="20"/>
      <c r="FY2227" s="20"/>
      <c r="FZ2227" s="20"/>
      <c r="GA2227" s="20"/>
      <c r="GB2227" s="20"/>
      <c r="GC2227" s="20"/>
      <c r="GD2227" s="20"/>
      <c r="GE2227" s="20"/>
      <c r="GF2227" s="20"/>
      <c r="GG2227" s="20"/>
      <c r="GH2227" s="20"/>
      <c r="GI2227" s="20"/>
      <c r="GJ2227" s="20"/>
      <c r="GK2227" s="20"/>
    </row>
    <row r="2228" spans="7:193" x14ac:dyDescent="0.2">
      <c r="G2228" s="8"/>
      <c r="H2228" s="8"/>
      <c r="I2228" s="17"/>
      <c r="J2228" s="17"/>
      <c r="K2228" s="17"/>
      <c r="L2228" s="17"/>
      <c r="M2228" s="17"/>
      <c r="N2228" s="17"/>
      <c r="O2228" s="17"/>
      <c r="P2228" s="17"/>
      <c r="Q2228" s="17"/>
      <c r="R2228" s="17"/>
      <c r="S2228" s="17"/>
      <c r="T2228" s="17"/>
      <c r="U2228" s="17"/>
      <c r="V2228" s="17"/>
      <c r="W2228" s="17"/>
      <c r="X2228" s="17"/>
      <c r="FF2228" s="9"/>
      <c r="FG2228" s="9"/>
      <c r="FH2228" s="9"/>
      <c r="FI2228" s="9"/>
      <c r="FJ2228" s="9"/>
      <c r="FK2228" s="9"/>
      <c r="FL2228" s="9"/>
      <c r="FM2228" s="9"/>
      <c r="FN2228" s="9"/>
      <c r="FO2228" s="9"/>
      <c r="FP2228" s="9"/>
      <c r="FQ2228" s="9"/>
      <c r="FR2228" s="9"/>
      <c r="FS2228" s="9"/>
      <c r="FT2228" s="9"/>
      <c r="FU2228" s="9"/>
      <c r="FV2228" s="9"/>
      <c r="FW2228" s="9"/>
      <c r="FX2228" s="9"/>
      <c r="FY2228" s="9"/>
      <c r="FZ2228" s="9"/>
      <c r="GA2228" s="9"/>
      <c r="GB2228" s="9"/>
      <c r="GC2228" s="9"/>
      <c r="GD2228" s="9"/>
      <c r="GE2228" s="9"/>
      <c r="GF2228" s="9"/>
      <c r="GG2228" s="9"/>
      <c r="GH2228" s="9"/>
      <c r="GI2228" s="9"/>
      <c r="GJ2228" s="9"/>
      <c r="GK2228" s="9"/>
    </row>
    <row r="2229" spans="7:193" x14ac:dyDescent="0.2">
      <c r="G2229" s="8"/>
      <c r="H2229" s="8"/>
      <c r="I2229" s="17"/>
      <c r="J2229" s="17"/>
      <c r="K2229" s="17"/>
      <c r="L2229" s="17"/>
      <c r="M2229" s="17"/>
      <c r="N2229" s="17"/>
      <c r="O2229" s="17"/>
      <c r="P2229" s="17"/>
      <c r="Q2229" s="17"/>
      <c r="R2229" s="17"/>
      <c r="S2229" s="17"/>
      <c r="T2229" s="17"/>
      <c r="U2229" s="17"/>
      <c r="V2229" s="17"/>
      <c r="W2229" s="17"/>
      <c r="X2229" s="17"/>
      <c r="FF2229" s="9"/>
      <c r="FG2229" s="9"/>
      <c r="FH2229" s="9"/>
      <c r="FI2229" s="9"/>
      <c r="FJ2229" s="9"/>
      <c r="FK2229" s="9"/>
      <c r="FL2229" s="9"/>
      <c r="FM2229" s="9"/>
      <c r="FN2229" s="9"/>
      <c r="FO2229" s="9"/>
      <c r="FP2229" s="9"/>
      <c r="FQ2229" s="9"/>
      <c r="FR2229" s="9"/>
      <c r="FS2229" s="9"/>
      <c r="FT2229" s="9"/>
      <c r="FU2229" s="9"/>
      <c r="FV2229" s="9"/>
      <c r="FW2229" s="9"/>
      <c r="FX2229" s="9"/>
      <c r="FY2229" s="9"/>
      <c r="FZ2229" s="9"/>
      <c r="GA2229" s="9"/>
      <c r="GB2229" s="9"/>
      <c r="GC2229" s="9"/>
      <c r="GD2229" s="9"/>
      <c r="GE2229" s="9"/>
      <c r="GF2229" s="9"/>
      <c r="GG2229" s="9"/>
      <c r="GH2229" s="9"/>
      <c r="GI2229" s="9"/>
      <c r="GJ2229" s="9"/>
      <c r="GK2229" s="9"/>
    </row>
    <row r="2230" spans="7:193" x14ac:dyDescent="0.2">
      <c r="G2230" s="8"/>
      <c r="H2230" s="8"/>
      <c r="I2230" s="17"/>
      <c r="J2230" s="17"/>
      <c r="K2230" s="17"/>
      <c r="L2230" s="17"/>
      <c r="M2230" s="17"/>
      <c r="N2230" s="17"/>
      <c r="O2230" s="17"/>
      <c r="P2230" s="17"/>
      <c r="Q2230" s="17"/>
      <c r="R2230" s="17"/>
      <c r="S2230" s="17"/>
      <c r="T2230" s="17"/>
      <c r="U2230" s="17"/>
      <c r="V2230" s="17"/>
      <c r="W2230" s="17"/>
      <c r="X2230" s="17"/>
      <c r="FF2230" s="19"/>
      <c r="FG2230" s="19"/>
      <c r="FH2230" s="19"/>
      <c r="FI2230" s="19"/>
      <c r="FJ2230" s="19"/>
      <c r="FK2230" s="19"/>
      <c r="FL2230" s="19"/>
      <c r="FM2230" s="19"/>
      <c r="FN2230" s="19"/>
      <c r="FO2230" s="19"/>
      <c r="FP2230" s="19"/>
      <c r="FQ2230" s="19"/>
      <c r="FR2230" s="19"/>
      <c r="FS2230" s="19"/>
      <c r="FT2230" s="19"/>
      <c r="FU2230" s="19"/>
      <c r="FV2230" s="19"/>
      <c r="FW2230" s="19"/>
      <c r="FX2230" s="19"/>
      <c r="FY2230" s="19"/>
      <c r="FZ2230" s="19"/>
      <c r="GA2230" s="19"/>
      <c r="GB2230" s="19"/>
      <c r="GC2230" s="19"/>
      <c r="GD2230" s="19"/>
      <c r="GE2230" s="19"/>
      <c r="GF2230" s="19"/>
      <c r="GG2230" s="19"/>
      <c r="GH2230" s="19"/>
      <c r="GI2230" s="19"/>
      <c r="GJ2230" s="19"/>
      <c r="GK2230" s="19"/>
    </row>
    <row r="2231" spans="7:193" x14ac:dyDescent="0.2">
      <c r="G2231" s="8"/>
      <c r="H2231" s="8"/>
      <c r="I2231" s="17"/>
      <c r="J2231" s="17"/>
      <c r="K2231" s="17"/>
      <c r="L2231" s="17"/>
      <c r="M2231" s="17"/>
      <c r="N2231" s="17"/>
      <c r="O2231" s="17"/>
      <c r="P2231" s="17"/>
      <c r="Q2231" s="17"/>
      <c r="R2231" s="17"/>
      <c r="S2231" s="17"/>
      <c r="T2231" s="17"/>
      <c r="U2231" s="17"/>
      <c r="V2231" s="17"/>
      <c r="W2231" s="17"/>
      <c r="X2231" s="17"/>
      <c r="FF2231" s="20"/>
      <c r="FG2231" s="20"/>
      <c r="FH2231" s="20"/>
      <c r="FI2231" s="20"/>
      <c r="FJ2231" s="20"/>
      <c r="FK2231" s="20"/>
      <c r="FL2231" s="20"/>
      <c r="FM2231" s="20"/>
      <c r="FN2231" s="20"/>
      <c r="FO2231" s="20"/>
      <c r="FP2231" s="20"/>
      <c r="FQ2231" s="20"/>
      <c r="FR2231" s="20"/>
      <c r="FS2231" s="20"/>
      <c r="FT2231" s="20"/>
      <c r="FU2231" s="20"/>
      <c r="FV2231" s="20"/>
      <c r="FW2231" s="20"/>
      <c r="FX2231" s="20"/>
      <c r="FY2231" s="20"/>
      <c r="FZ2231" s="20"/>
      <c r="GA2231" s="20"/>
      <c r="GB2231" s="20"/>
      <c r="GC2231" s="20"/>
      <c r="GD2231" s="20"/>
      <c r="GE2231" s="20"/>
      <c r="GF2231" s="20"/>
      <c r="GG2231" s="20"/>
      <c r="GH2231" s="20"/>
      <c r="GI2231" s="20"/>
      <c r="GJ2231" s="20"/>
      <c r="GK2231" s="20"/>
    </row>
    <row r="2232" spans="7:193" x14ac:dyDescent="0.2">
      <c r="G2232" s="8"/>
      <c r="H2232" s="8"/>
      <c r="I2232" s="17"/>
      <c r="J2232" s="17"/>
      <c r="K2232" s="17"/>
      <c r="L2232" s="17"/>
      <c r="M2232" s="17"/>
      <c r="N2232" s="17"/>
      <c r="O2232" s="17"/>
      <c r="P2232" s="17"/>
      <c r="Q2232" s="17"/>
      <c r="R2232" s="17"/>
      <c r="S2232" s="17"/>
      <c r="T2232" s="17"/>
      <c r="U2232" s="17"/>
      <c r="V2232" s="17"/>
      <c r="W2232" s="17"/>
      <c r="X2232" s="17"/>
      <c r="FF2232" s="9"/>
      <c r="FG2232" s="9"/>
      <c r="FH2232" s="9"/>
      <c r="FI2232" s="9"/>
      <c r="FJ2232" s="9"/>
      <c r="FK2232" s="9"/>
      <c r="FL2232" s="9"/>
      <c r="FM2232" s="9"/>
      <c r="FN2232" s="9"/>
      <c r="FO2232" s="9"/>
      <c r="FP2232" s="9"/>
      <c r="FQ2232" s="9"/>
      <c r="FR2232" s="9"/>
      <c r="FS2232" s="9"/>
      <c r="FT2232" s="9"/>
      <c r="FU2232" s="9"/>
      <c r="FV2232" s="9"/>
      <c r="FW2232" s="9"/>
      <c r="FX2232" s="9"/>
      <c r="FY2232" s="9"/>
      <c r="FZ2232" s="9"/>
      <c r="GA2232" s="9"/>
      <c r="GB2232" s="9"/>
      <c r="GC2232" s="9"/>
      <c r="GD2232" s="9"/>
      <c r="GE2232" s="9"/>
      <c r="GF2232" s="9"/>
      <c r="GG2232" s="9"/>
      <c r="GH2232" s="9"/>
      <c r="GI2232" s="9"/>
      <c r="GJ2232" s="9"/>
      <c r="GK2232" s="9"/>
    </row>
    <row r="2233" spans="7:193" x14ac:dyDescent="0.2">
      <c r="G2233" s="8"/>
      <c r="H2233" s="8"/>
      <c r="I2233" s="17"/>
      <c r="J2233" s="17"/>
      <c r="K2233" s="17"/>
      <c r="L2233" s="17"/>
      <c r="M2233" s="17"/>
      <c r="N2233" s="17"/>
      <c r="O2233" s="17"/>
      <c r="P2233" s="17"/>
      <c r="Q2233" s="17"/>
      <c r="R2233" s="17"/>
      <c r="S2233" s="17"/>
      <c r="T2233" s="17"/>
      <c r="U2233" s="17"/>
      <c r="V2233" s="17"/>
      <c r="W2233" s="17"/>
      <c r="X2233" s="17"/>
      <c r="FF2233" s="9"/>
      <c r="FG2233" s="9"/>
      <c r="FH2233" s="9"/>
      <c r="FI2233" s="9"/>
      <c r="FJ2233" s="9"/>
      <c r="FK2233" s="9"/>
      <c r="FL2233" s="9"/>
      <c r="FM2233" s="9"/>
      <c r="FN2233" s="9"/>
      <c r="FO2233" s="9"/>
      <c r="FP2233" s="9"/>
      <c r="FQ2233" s="9"/>
      <c r="FR2233" s="9"/>
      <c r="FS2233" s="9"/>
      <c r="FT2233" s="9"/>
      <c r="FU2233" s="9"/>
      <c r="FV2233" s="9"/>
      <c r="FW2233" s="9"/>
      <c r="FX2233" s="9"/>
      <c r="FY2233" s="9"/>
      <c r="FZ2233" s="9"/>
      <c r="GA2233" s="9"/>
      <c r="GB2233" s="9"/>
      <c r="GC2233" s="9"/>
      <c r="GD2233" s="9"/>
      <c r="GE2233" s="9"/>
      <c r="GF2233" s="9"/>
      <c r="GG2233" s="9"/>
      <c r="GH2233" s="9"/>
      <c r="GI2233" s="9"/>
      <c r="GJ2233" s="9"/>
      <c r="GK2233" s="9"/>
    </row>
    <row r="2234" spans="7:193" x14ac:dyDescent="0.2">
      <c r="G2234" s="8"/>
      <c r="H2234" s="8"/>
      <c r="I2234" s="17"/>
      <c r="J2234" s="17"/>
      <c r="K2234" s="17"/>
      <c r="L2234" s="17"/>
      <c r="M2234" s="17"/>
      <c r="N2234" s="17"/>
      <c r="O2234" s="17"/>
      <c r="P2234" s="17"/>
      <c r="Q2234" s="17"/>
      <c r="R2234" s="17"/>
      <c r="S2234" s="17"/>
      <c r="T2234" s="17"/>
      <c r="U2234" s="17"/>
      <c r="V2234" s="17"/>
      <c r="W2234" s="17"/>
      <c r="X2234" s="17"/>
      <c r="FF2234" s="19"/>
      <c r="FG2234" s="19"/>
      <c r="FH2234" s="19"/>
      <c r="FI2234" s="19"/>
      <c r="FJ2234" s="19"/>
      <c r="FK2234" s="19"/>
      <c r="FL2234" s="19"/>
      <c r="FM2234" s="19"/>
      <c r="FN2234" s="19"/>
      <c r="FO2234" s="19"/>
      <c r="FP2234" s="19"/>
      <c r="FQ2234" s="19"/>
      <c r="FR2234" s="19"/>
      <c r="FS2234" s="19"/>
      <c r="FT2234" s="19"/>
      <c r="FU2234" s="19"/>
      <c r="FV2234" s="19"/>
      <c r="FW2234" s="19"/>
      <c r="FX2234" s="19"/>
      <c r="FY2234" s="19"/>
      <c r="FZ2234" s="19"/>
      <c r="GA2234" s="19"/>
      <c r="GB2234" s="19"/>
      <c r="GC2234" s="19"/>
      <c r="GD2234" s="19"/>
      <c r="GE2234" s="19"/>
      <c r="GF2234" s="19"/>
      <c r="GG2234" s="19"/>
      <c r="GH2234" s="19"/>
      <c r="GI2234" s="19"/>
      <c r="GJ2234" s="19"/>
      <c r="GK2234" s="19"/>
    </row>
    <row r="2235" spans="7:193" x14ac:dyDescent="0.2">
      <c r="G2235" s="8"/>
      <c r="H2235" s="8"/>
      <c r="I2235" s="17"/>
      <c r="J2235" s="17"/>
      <c r="K2235" s="17"/>
      <c r="L2235" s="17"/>
      <c r="M2235" s="17"/>
      <c r="N2235" s="17"/>
      <c r="O2235" s="17"/>
      <c r="P2235" s="17"/>
      <c r="Q2235" s="17"/>
      <c r="R2235" s="17"/>
      <c r="S2235" s="17"/>
      <c r="T2235" s="17"/>
      <c r="U2235" s="17"/>
      <c r="V2235" s="17"/>
      <c r="W2235" s="17"/>
      <c r="X2235" s="17"/>
      <c r="FF2235" s="20"/>
      <c r="FG2235" s="20"/>
      <c r="FH2235" s="20"/>
      <c r="FI2235" s="20"/>
      <c r="FJ2235" s="20"/>
      <c r="FK2235" s="20"/>
      <c r="FL2235" s="20"/>
      <c r="FM2235" s="20"/>
      <c r="FN2235" s="20"/>
      <c r="FO2235" s="20"/>
      <c r="FP2235" s="20"/>
      <c r="FQ2235" s="20"/>
      <c r="FR2235" s="20"/>
      <c r="FS2235" s="20"/>
      <c r="FT2235" s="20"/>
      <c r="FU2235" s="20"/>
      <c r="FV2235" s="20"/>
      <c r="FW2235" s="20"/>
      <c r="FX2235" s="20"/>
      <c r="FY2235" s="20"/>
      <c r="FZ2235" s="20"/>
      <c r="GA2235" s="20"/>
      <c r="GB2235" s="20"/>
      <c r="GC2235" s="20"/>
      <c r="GD2235" s="20"/>
      <c r="GE2235" s="20"/>
      <c r="GF2235" s="20"/>
      <c r="GG2235" s="20"/>
      <c r="GH2235" s="20"/>
      <c r="GI2235" s="20"/>
      <c r="GJ2235" s="20"/>
      <c r="GK2235" s="20"/>
    </row>
    <row r="2236" spans="7:193" x14ac:dyDescent="0.2">
      <c r="G2236" s="8"/>
      <c r="H2236" s="8"/>
      <c r="I2236" s="17"/>
      <c r="J2236" s="17"/>
      <c r="K2236" s="17"/>
      <c r="L2236" s="17"/>
      <c r="M2236" s="17"/>
      <c r="N2236" s="17"/>
      <c r="O2236" s="17"/>
      <c r="P2236" s="17"/>
      <c r="Q2236" s="17"/>
      <c r="R2236" s="17"/>
      <c r="S2236" s="17"/>
      <c r="T2236" s="17"/>
      <c r="U2236" s="17"/>
      <c r="V2236" s="17"/>
      <c r="W2236" s="17"/>
      <c r="X2236" s="17"/>
      <c r="FF2236" s="9"/>
      <c r="FG2236" s="9"/>
      <c r="FH2236" s="9"/>
      <c r="FI2236" s="9"/>
      <c r="FJ2236" s="9"/>
      <c r="FK2236" s="9"/>
      <c r="FL2236" s="9"/>
      <c r="FM2236" s="9"/>
      <c r="FN2236" s="9"/>
      <c r="FO2236" s="9"/>
      <c r="FP2236" s="9"/>
      <c r="FQ2236" s="9"/>
      <c r="FR2236" s="9"/>
      <c r="FS2236" s="9"/>
      <c r="FT2236" s="9"/>
      <c r="FU2236" s="9"/>
      <c r="FV2236" s="9"/>
      <c r="FW2236" s="9"/>
      <c r="FX2236" s="9"/>
      <c r="FY2236" s="9"/>
      <c r="FZ2236" s="9"/>
      <c r="GA2236" s="9"/>
      <c r="GB2236" s="9"/>
      <c r="GC2236" s="9"/>
      <c r="GD2236" s="9"/>
      <c r="GE2236" s="9"/>
      <c r="GF2236" s="9"/>
      <c r="GG2236" s="9"/>
      <c r="GH2236" s="9"/>
      <c r="GI2236" s="9"/>
      <c r="GJ2236" s="9"/>
      <c r="GK2236" s="9"/>
    </row>
    <row r="2237" spans="7:193" x14ac:dyDescent="0.2">
      <c r="G2237" s="8"/>
      <c r="H2237" s="8"/>
      <c r="I2237" s="17"/>
      <c r="J2237" s="17"/>
      <c r="K2237" s="17"/>
      <c r="L2237" s="17"/>
      <c r="M2237" s="17"/>
      <c r="N2237" s="17"/>
      <c r="O2237" s="17"/>
      <c r="P2237" s="17"/>
      <c r="Q2237" s="17"/>
      <c r="R2237" s="17"/>
      <c r="S2237" s="17"/>
      <c r="T2237" s="17"/>
      <c r="U2237" s="17"/>
      <c r="V2237" s="17"/>
      <c r="W2237" s="17"/>
      <c r="X2237" s="17"/>
      <c r="FF2237" s="9"/>
      <c r="FG2237" s="9"/>
      <c r="FH2237" s="9"/>
      <c r="FI2237" s="9"/>
      <c r="FJ2237" s="9"/>
      <c r="FK2237" s="9"/>
      <c r="FL2237" s="9"/>
      <c r="FM2237" s="9"/>
      <c r="FN2237" s="9"/>
      <c r="FO2237" s="9"/>
      <c r="FP2237" s="9"/>
      <c r="FQ2237" s="9"/>
      <c r="FR2237" s="9"/>
      <c r="FS2237" s="9"/>
      <c r="FT2237" s="9"/>
      <c r="FU2237" s="9"/>
      <c r="FV2237" s="9"/>
      <c r="FW2237" s="9"/>
      <c r="FX2237" s="9"/>
      <c r="FY2237" s="9"/>
      <c r="FZ2237" s="9"/>
      <c r="GA2237" s="9"/>
      <c r="GB2237" s="9"/>
      <c r="GC2237" s="9"/>
      <c r="GD2237" s="9"/>
      <c r="GE2237" s="9"/>
      <c r="GF2237" s="9"/>
      <c r="GG2237" s="9"/>
      <c r="GH2237" s="9"/>
      <c r="GI2237" s="9"/>
      <c r="GJ2237" s="9"/>
      <c r="GK2237" s="9"/>
    </row>
    <row r="2238" spans="7:193" x14ac:dyDescent="0.2">
      <c r="G2238" s="8"/>
      <c r="H2238" s="8"/>
      <c r="I2238" s="17"/>
      <c r="J2238" s="17"/>
      <c r="K2238" s="17"/>
      <c r="L2238" s="17"/>
      <c r="M2238" s="17"/>
      <c r="N2238" s="17"/>
      <c r="O2238" s="17"/>
      <c r="P2238" s="17"/>
      <c r="Q2238" s="17"/>
      <c r="R2238" s="17"/>
      <c r="S2238" s="17"/>
      <c r="T2238" s="17"/>
      <c r="U2238" s="17"/>
      <c r="V2238" s="17"/>
      <c r="W2238" s="17"/>
      <c r="X2238" s="17"/>
      <c r="FF2238" s="19"/>
      <c r="FG2238" s="19"/>
      <c r="FH2238" s="19"/>
      <c r="FI2238" s="19"/>
      <c r="FJ2238" s="19"/>
      <c r="FK2238" s="19"/>
      <c r="FL2238" s="19"/>
      <c r="FM2238" s="19"/>
      <c r="FN2238" s="19"/>
      <c r="FO2238" s="19"/>
      <c r="FP2238" s="19"/>
      <c r="FQ2238" s="19"/>
      <c r="FR2238" s="19"/>
      <c r="FS2238" s="19"/>
      <c r="FT2238" s="19"/>
      <c r="FU2238" s="19"/>
      <c r="FV2238" s="19"/>
      <c r="FW2238" s="19"/>
      <c r="FX2238" s="19"/>
      <c r="FY2238" s="19"/>
      <c r="FZ2238" s="19"/>
      <c r="GA2238" s="19"/>
      <c r="GB2238" s="19"/>
      <c r="GC2238" s="19"/>
      <c r="GD2238" s="19"/>
      <c r="GE2238" s="19"/>
      <c r="GF2238" s="19"/>
      <c r="GG2238" s="19"/>
      <c r="GH2238" s="19"/>
      <c r="GI2238" s="19"/>
      <c r="GJ2238" s="19"/>
      <c r="GK2238" s="19"/>
    </row>
    <row r="2239" spans="7:193" x14ac:dyDescent="0.2">
      <c r="G2239" s="8"/>
      <c r="H2239" s="8"/>
      <c r="I2239" s="17"/>
      <c r="J2239" s="17"/>
      <c r="K2239" s="17"/>
      <c r="L2239" s="17"/>
      <c r="M2239" s="17"/>
      <c r="N2239" s="17"/>
      <c r="O2239" s="17"/>
      <c r="P2239" s="17"/>
      <c r="Q2239" s="17"/>
      <c r="R2239" s="17"/>
      <c r="S2239" s="17"/>
      <c r="T2239" s="17"/>
      <c r="U2239" s="17"/>
      <c r="V2239" s="17"/>
      <c r="W2239" s="17"/>
      <c r="X2239" s="17"/>
      <c r="FF2239" s="20"/>
      <c r="FG2239" s="20"/>
      <c r="FH2239" s="20"/>
      <c r="FI2239" s="20"/>
      <c r="FJ2239" s="20"/>
      <c r="FK2239" s="20"/>
      <c r="FL2239" s="20"/>
      <c r="FM2239" s="20"/>
      <c r="FN2239" s="20"/>
      <c r="FO2239" s="20"/>
      <c r="FP2239" s="20"/>
      <c r="FQ2239" s="20"/>
      <c r="FR2239" s="20"/>
      <c r="FS2239" s="20"/>
      <c r="FT2239" s="20"/>
      <c r="FU2239" s="20"/>
      <c r="FV2239" s="20"/>
      <c r="FW2239" s="20"/>
      <c r="FX2239" s="20"/>
      <c r="FY2239" s="20"/>
      <c r="FZ2239" s="20"/>
      <c r="GA2239" s="20"/>
      <c r="GB2239" s="20"/>
      <c r="GC2239" s="20"/>
      <c r="GD2239" s="20"/>
      <c r="GE2239" s="20"/>
      <c r="GF2239" s="20"/>
      <c r="GG2239" s="20"/>
      <c r="GH2239" s="20"/>
      <c r="GI2239" s="20"/>
      <c r="GJ2239" s="20"/>
      <c r="GK2239" s="20"/>
    </row>
    <row r="2240" spans="7:193" x14ac:dyDescent="0.2">
      <c r="G2240" s="8"/>
      <c r="H2240" s="8"/>
      <c r="I2240" s="17"/>
      <c r="J2240" s="17"/>
      <c r="K2240" s="17"/>
      <c r="L2240" s="17"/>
      <c r="M2240" s="17"/>
      <c r="N2240" s="17"/>
      <c r="O2240" s="17"/>
      <c r="P2240" s="17"/>
      <c r="Q2240" s="17"/>
      <c r="R2240" s="17"/>
      <c r="S2240" s="17"/>
      <c r="T2240" s="17"/>
      <c r="U2240" s="17"/>
      <c r="V2240" s="17"/>
      <c r="W2240" s="17"/>
      <c r="X2240" s="17"/>
    </row>
    <row r="2241" spans="7:24" x14ac:dyDescent="0.2">
      <c r="G2241" s="8"/>
      <c r="H2241" s="8"/>
      <c r="I2241" s="17"/>
      <c r="J2241" s="17"/>
      <c r="K2241" s="17"/>
      <c r="L2241" s="17"/>
      <c r="M2241" s="17"/>
      <c r="N2241" s="17"/>
      <c r="O2241" s="17"/>
      <c r="P2241" s="17"/>
      <c r="Q2241" s="17"/>
      <c r="R2241" s="17"/>
      <c r="S2241" s="17"/>
      <c r="T2241" s="17"/>
      <c r="U2241" s="17"/>
      <c r="V2241" s="17"/>
      <c r="W2241" s="17"/>
      <c r="X2241" s="17"/>
    </row>
    <row r="2242" spans="7:24" x14ac:dyDescent="0.2">
      <c r="G2242" s="8"/>
      <c r="H2242" s="8"/>
      <c r="I2242" s="17"/>
      <c r="J2242" s="17"/>
      <c r="K2242" s="17"/>
      <c r="L2242" s="17"/>
      <c r="M2242" s="17"/>
      <c r="N2242" s="17"/>
      <c r="O2242" s="17"/>
      <c r="P2242" s="17"/>
      <c r="Q2242" s="17"/>
      <c r="R2242" s="17"/>
      <c r="S2242" s="17"/>
      <c r="T2242" s="17"/>
      <c r="U2242" s="17"/>
      <c r="V2242" s="17"/>
      <c r="W2242" s="17"/>
      <c r="X2242" s="17"/>
    </row>
    <row r="2243" spans="7:24" x14ac:dyDescent="0.2">
      <c r="G2243" s="8"/>
      <c r="H2243" s="8"/>
      <c r="I2243" s="17"/>
      <c r="J2243" s="17"/>
      <c r="K2243" s="17"/>
      <c r="L2243" s="17"/>
      <c r="M2243" s="17"/>
      <c r="N2243" s="17"/>
      <c r="O2243" s="17"/>
      <c r="P2243" s="17"/>
      <c r="Q2243" s="17"/>
      <c r="R2243" s="17"/>
      <c r="S2243" s="17"/>
      <c r="T2243" s="17"/>
      <c r="U2243" s="17"/>
      <c r="V2243" s="17"/>
      <c r="W2243" s="17"/>
      <c r="X2243" s="17"/>
    </row>
    <row r="2244" spans="7:24" x14ac:dyDescent="0.2">
      <c r="G2244" s="8"/>
      <c r="H2244" s="8"/>
      <c r="I2244" s="17"/>
      <c r="J2244" s="17"/>
      <c r="K2244" s="17"/>
      <c r="L2244" s="17"/>
      <c r="M2244" s="17"/>
      <c r="N2244" s="17"/>
      <c r="O2244" s="17"/>
      <c r="P2244" s="17"/>
      <c r="Q2244" s="17"/>
      <c r="R2244" s="17"/>
      <c r="S2244" s="17"/>
      <c r="T2244" s="17"/>
      <c r="U2244" s="17"/>
      <c r="V2244" s="17"/>
      <c r="W2244" s="17"/>
      <c r="X2244" s="17"/>
    </row>
    <row r="2245" spans="7:24" x14ac:dyDescent="0.2">
      <c r="G2245" s="8"/>
      <c r="H2245" s="8"/>
      <c r="I2245" s="17"/>
      <c r="J2245" s="17"/>
      <c r="K2245" s="17"/>
      <c r="L2245" s="17"/>
      <c r="M2245" s="17"/>
      <c r="N2245" s="17"/>
      <c r="O2245" s="17"/>
      <c r="P2245" s="17"/>
      <c r="Q2245" s="17"/>
      <c r="R2245" s="17"/>
      <c r="S2245" s="17"/>
      <c r="T2245" s="17"/>
      <c r="U2245" s="17"/>
      <c r="V2245" s="17"/>
      <c r="W2245" s="17"/>
      <c r="X2245" s="17"/>
    </row>
    <row r="2246" spans="7:24" x14ac:dyDescent="0.2">
      <c r="G2246" s="8"/>
      <c r="H2246" s="8"/>
      <c r="I2246" s="17"/>
      <c r="J2246" s="17"/>
      <c r="K2246" s="17"/>
      <c r="L2246" s="17"/>
      <c r="M2246" s="17"/>
      <c r="N2246" s="17"/>
      <c r="O2246" s="17"/>
      <c r="P2246" s="17"/>
      <c r="Q2246" s="17"/>
      <c r="R2246" s="17"/>
      <c r="S2246" s="17"/>
      <c r="T2246" s="17"/>
      <c r="U2246" s="17"/>
      <c r="V2246" s="17"/>
      <c r="W2246" s="17"/>
      <c r="X2246" s="17"/>
    </row>
    <row r="2247" spans="7:24" x14ac:dyDescent="0.2">
      <c r="G2247" s="8"/>
      <c r="H2247" s="8"/>
      <c r="I2247" s="17"/>
      <c r="J2247" s="17"/>
      <c r="K2247" s="17"/>
      <c r="L2247" s="17"/>
      <c r="M2247" s="17"/>
      <c r="N2247" s="17"/>
      <c r="O2247" s="17"/>
      <c r="P2247" s="17"/>
      <c r="Q2247" s="17"/>
      <c r="R2247" s="17"/>
      <c r="S2247" s="17"/>
      <c r="T2247" s="17"/>
      <c r="U2247" s="17"/>
      <c r="V2247" s="17"/>
      <c r="W2247" s="17"/>
      <c r="X2247" s="17"/>
    </row>
    <row r="2248" spans="7:24" x14ac:dyDescent="0.2">
      <c r="G2248" s="8"/>
      <c r="H2248" s="8"/>
      <c r="I2248" s="17"/>
      <c r="J2248" s="17"/>
      <c r="K2248" s="17"/>
      <c r="L2248" s="17"/>
      <c r="M2248" s="17"/>
      <c r="N2248" s="17"/>
      <c r="O2248" s="17"/>
      <c r="P2248" s="17"/>
      <c r="Q2248" s="17"/>
      <c r="R2248" s="17"/>
      <c r="S2248" s="17"/>
      <c r="T2248" s="17"/>
      <c r="U2248" s="17"/>
      <c r="V2248" s="17"/>
      <c r="W2248" s="17"/>
      <c r="X2248" s="17"/>
    </row>
    <row r="2249" spans="7:24" x14ac:dyDescent="0.2">
      <c r="G2249" s="8"/>
      <c r="H2249" s="8"/>
      <c r="I2249" s="17"/>
      <c r="J2249" s="17"/>
      <c r="K2249" s="17"/>
      <c r="L2249" s="17"/>
      <c r="M2249" s="17"/>
      <c r="N2249" s="17"/>
      <c r="O2249" s="17"/>
      <c r="P2249" s="17"/>
      <c r="Q2249" s="17"/>
      <c r="R2249" s="17"/>
      <c r="S2249" s="17"/>
      <c r="T2249" s="17"/>
      <c r="U2249" s="17"/>
      <c r="V2249" s="17"/>
      <c r="W2249" s="17"/>
      <c r="X2249" s="17"/>
    </row>
    <row r="2250" spans="7:24" x14ac:dyDescent="0.2">
      <c r="G2250" s="8"/>
      <c r="H2250" s="8"/>
      <c r="I2250" s="17"/>
      <c r="J2250" s="17"/>
      <c r="K2250" s="17"/>
      <c r="L2250" s="17"/>
      <c r="M2250" s="17"/>
      <c r="N2250" s="17"/>
      <c r="O2250" s="17"/>
      <c r="P2250" s="17"/>
      <c r="Q2250" s="17"/>
      <c r="R2250" s="17"/>
      <c r="S2250" s="17"/>
      <c r="T2250" s="17"/>
      <c r="U2250" s="17"/>
      <c r="V2250" s="17"/>
      <c r="W2250" s="17"/>
      <c r="X2250" s="17"/>
    </row>
    <row r="2251" spans="7:24" x14ac:dyDescent="0.2">
      <c r="G2251" s="8"/>
      <c r="H2251" s="8"/>
      <c r="I2251" s="17"/>
      <c r="J2251" s="17"/>
      <c r="K2251" s="17"/>
      <c r="L2251" s="17"/>
      <c r="M2251" s="17"/>
      <c r="N2251" s="17"/>
      <c r="O2251" s="17"/>
      <c r="P2251" s="17"/>
      <c r="Q2251" s="17"/>
      <c r="R2251" s="17"/>
      <c r="S2251" s="17"/>
      <c r="T2251" s="17"/>
      <c r="U2251" s="17"/>
      <c r="V2251" s="17"/>
      <c r="W2251" s="17"/>
      <c r="X2251" s="17"/>
    </row>
    <row r="2252" spans="7:24" x14ac:dyDescent="0.2">
      <c r="G2252" s="8"/>
      <c r="H2252" s="8"/>
      <c r="I2252" s="17"/>
      <c r="J2252" s="17"/>
      <c r="K2252" s="17"/>
      <c r="L2252" s="17"/>
      <c r="M2252" s="17"/>
      <c r="N2252" s="17"/>
      <c r="O2252" s="17"/>
      <c r="P2252" s="17"/>
      <c r="Q2252" s="17"/>
      <c r="R2252" s="17"/>
      <c r="S2252" s="17"/>
      <c r="T2252" s="17"/>
      <c r="U2252" s="17"/>
      <c r="V2252" s="17"/>
      <c r="W2252" s="17"/>
      <c r="X2252" s="17"/>
    </row>
    <row r="2253" spans="7:24" x14ac:dyDescent="0.2">
      <c r="G2253" s="8"/>
      <c r="H2253" s="8"/>
      <c r="I2253" s="17"/>
      <c r="J2253" s="17"/>
      <c r="K2253" s="17"/>
      <c r="L2253" s="17"/>
      <c r="M2253" s="17"/>
      <c r="N2253" s="17"/>
      <c r="O2253" s="17"/>
      <c r="P2253" s="17"/>
      <c r="Q2253" s="17"/>
      <c r="R2253" s="17"/>
      <c r="S2253" s="17"/>
      <c r="T2253" s="17"/>
      <c r="U2253" s="17"/>
      <c r="V2253" s="17"/>
      <c r="W2253" s="17"/>
      <c r="X2253" s="17"/>
    </row>
    <row r="2254" spans="7:24" x14ac:dyDescent="0.2">
      <c r="G2254" s="8"/>
      <c r="H2254" s="8"/>
      <c r="I2254" s="17"/>
      <c r="J2254" s="17"/>
      <c r="K2254" s="17"/>
      <c r="L2254" s="17"/>
      <c r="M2254" s="17"/>
      <c r="N2254" s="17"/>
      <c r="O2254" s="17"/>
      <c r="P2254" s="17"/>
      <c r="Q2254" s="17"/>
      <c r="R2254" s="17"/>
      <c r="S2254" s="17"/>
      <c r="T2254" s="17"/>
      <c r="U2254" s="17"/>
      <c r="V2254" s="17"/>
      <c r="W2254" s="17"/>
      <c r="X2254" s="17"/>
    </row>
    <row r="2255" spans="7:24" x14ac:dyDescent="0.2">
      <c r="G2255" s="8"/>
      <c r="H2255" s="8"/>
      <c r="I2255" s="17"/>
      <c r="J2255" s="17"/>
      <c r="K2255" s="17"/>
      <c r="L2255" s="17"/>
      <c r="M2255" s="17"/>
      <c r="N2255" s="17"/>
      <c r="O2255" s="17"/>
      <c r="P2255" s="17"/>
      <c r="Q2255" s="17"/>
      <c r="R2255" s="17"/>
      <c r="S2255" s="17"/>
      <c r="T2255" s="17"/>
      <c r="U2255" s="17"/>
      <c r="V2255" s="17"/>
      <c r="W2255" s="17"/>
      <c r="X2255" s="17"/>
    </row>
    <row r="2256" spans="7:24" x14ac:dyDescent="0.2">
      <c r="G2256" s="8"/>
      <c r="H2256" s="8"/>
      <c r="I2256" s="17"/>
      <c r="J2256" s="17"/>
      <c r="K2256" s="17"/>
      <c r="L2256" s="17"/>
      <c r="M2256" s="17"/>
      <c r="N2256" s="17"/>
      <c r="O2256" s="17"/>
      <c r="P2256" s="17"/>
      <c r="Q2256" s="17"/>
      <c r="R2256" s="17"/>
      <c r="S2256" s="17"/>
      <c r="T2256" s="17"/>
      <c r="U2256" s="17"/>
      <c r="V2256" s="17"/>
      <c r="W2256" s="17"/>
      <c r="X2256" s="17"/>
    </row>
    <row r="2257" spans="7:24" x14ac:dyDescent="0.2">
      <c r="G2257" s="8"/>
      <c r="H2257" s="8"/>
      <c r="I2257" s="17"/>
      <c r="J2257" s="17"/>
      <c r="K2257" s="17"/>
      <c r="L2257" s="17"/>
      <c r="M2257" s="17"/>
      <c r="N2257" s="17"/>
      <c r="O2257" s="17"/>
      <c r="P2257" s="17"/>
      <c r="Q2257" s="17"/>
      <c r="R2257" s="17"/>
      <c r="S2257" s="17"/>
      <c r="T2257" s="17"/>
      <c r="U2257" s="17"/>
      <c r="V2257" s="17"/>
      <c r="W2257" s="17"/>
      <c r="X2257" s="17"/>
    </row>
    <row r="2258" spans="7:24" x14ac:dyDescent="0.2">
      <c r="G2258" s="8"/>
      <c r="H2258" s="8"/>
      <c r="I2258" s="17"/>
      <c r="J2258" s="17"/>
      <c r="K2258" s="17"/>
      <c r="L2258" s="17"/>
      <c r="M2258" s="17"/>
      <c r="N2258" s="17"/>
      <c r="O2258" s="17"/>
      <c r="P2258" s="17"/>
      <c r="Q2258" s="17"/>
      <c r="R2258" s="17"/>
      <c r="S2258" s="17"/>
      <c r="T2258" s="17"/>
      <c r="U2258" s="17"/>
      <c r="V2258" s="17"/>
      <c r="W2258" s="17"/>
      <c r="X2258" s="17"/>
    </row>
    <row r="2259" spans="7:24" x14ac:dyDescent="0.2">
      <c r="G2259" s="8"/>
      <c r="H2259" s="8"/>
      <c r="I2259" s="17"/>
      <c r="J2259" s="17"/>
      <c r="K2259" s="17"/>
      <c r="L2259" s="17"/>
      <c r="M2259" s="17"/>
      <c r="N2259" s="17"/>
      <c r="O2259" s="17"/>
      <c r="P2259" s="17"/>
      <c r="Q2259" s="17"/>
      <c r="R2259" s="17"/>
      <c r="S2259" s="17"/>
      <c r="T2259" s="17"/>
      <c r="U2259" s="17"/>
      <c r="V2259" s="17"/>
      <c r="W2259" s="17"/>
      <c r="X2259" s="17"/>
    </row>
    <row r="2260" spans="7:24" x14ac:dyDescent="0.2">
      <c r="G2260" s="8"/>
      <c r="H2260" s="8"/>
      <c r="I2260" s="17"/>
      <c r="J2260" s="17"/>
      <c r="K2260" s="17"/>
      <c r="L2260" s="17"/>
      <c r="M2260" s="17"/>
      <c r="N2260" s="17"/>
      <c r="O2260" s="17"/>
      <c r="P2260" s="17"/>
      <c r="Q2260" s="17"/>
      <c r="R2260" s="17"/>
      <c r="S2260" s="17"/>
      <c r="T2260" s="17"/>
      <c r="U2260" s="17"/>
      <c r="V2260" s="17"/>
      <c r="W2260" s="17"/>
      <c r="X2260" s="17"/>
    </row>
    <row r="2261" spans="7:24" x14ac:dyDescent="0.2">
      <c r="G2261" s="8"/>
      <c r="H2261" s="8"/>
      <c r="I2261" s="17"/>
      <c r="J2261" s="17"/>
      <c r="K2261" s="17"/>
      <c r="L2261" s="17"/>
      <c r="M2261" s="17"/>
      <c r="N2261" s="17"/>
      <c r="O2261" s="17"/>
      <c r="P2261" s="17"/>
      <c r="Q2261" s="17"/>
      <c r="R2261" s="17"/>
      <c r="S2261" s="17"/>
      <c r="T2261" s="17"/>
      <c r="U2261" s="17"/>
      <c r="V2261" s="17"/>
      <c r="W2261" s="17"/>
      <c r="X2261" s="17"/>
    </row>
    <row r="2262" spans="7:24" x14ac:dyDescent="0.2">
      <c r="G2262" s="8"/>
      <c r="H2262" s="8"/>
      <c r="I2262" s="17"/>
      <c r="J2262" s="17"/>
      <c r="K2262" s="17"/>
      <c r="L2262" s="17"/>
      <c r="M2262" s="17"/>
      <c r="N2262" s="17"/>
      <c r="O2262" s="17"/>
      <c r="P2262" s="17"/>
      <c r="Q2262" s="17"/>
      <c r="R2262" s="17"/>
      <c r="S2262" s="17"/>
      <c r="T2262" s="17"/>
      <c r="U2262" s="17"/>
      <c r="V2262" s="17"/>
      <c r="W2262" s="17"/>
      <c r="X2262" s="17"/>
    </row>
    <row r="2263" spans="7:24" x14ac:dyDescent="0.2">
      <c r="G2263" s="8"/>
      <c r="H2263" s="8"/>
      <c r="I2263" s="17"/>
      <c r="J2263" s="17"/>
      <c r="K2263" s="17"/>
      <c r="L2263" s="17"/>
      <c r="M2263" s="17"/>
      <c r="N2263" s="17"/>
      <c r="O2263" s="17"/>
      <c r="P2263" s="17"/>
      <c r="Q2263" s="17"/>
      <c r="R2263" s="17"/>
      <c r="S2263" s="17"/>
      <c r="T2263" s="17"/>
      <c r="U2263" s="17"/>
      <c r="V2263" s="17"/>
      <c r="W2263" s="17"/>
      <c r="X2263" s="17"/>
    </row>
    <row r="2264" spans="7:24" x14ac:dyDescent="0.2">
      <c r="G2264" s="8"/>
      <c r="H2264" s="8"/>
      <c r="I2264" s="17"/>
      <c r="J2264" s="17"/>
      <c r="K2264" s="17"/>
      <c r="L2264" s="17"/>
      <c r="M2264" s="17"/>
      <c r="N2264" s="17"/>
      <c r="O2264" s="17"/>
      <c r="P2264" s="17"/>
      <c r="Q2264" s="17"/>
      <c r="R2264" s="17"/>
      <c r="S2264" s="17"/>
      <c r="T2264" s="17"/>
      <c r="U2264" s="17"/>
      <c r="V2264" s="17"/>
      <c r="W2264" s="17"/>
      <c r="X2264" s="17"/>
    </row>
    <row r="2265" spans="7:24" x14ac:dyDescent="0.2">
      <c r="G2265" s="8"/>
      <c r="H2265" s="8"/>
      <c r="I2265" s="17"/>
      <c r="J2265" s="17"/>
      <c r="K2265" s="17"/>
      <c r="L2265" s="17"/>
      <c r="M2265" s="17"/>
      <c r="N2265" s="17"/>
      <c r="O2265" s="17"/>
      <c r="P2265" s="17"/>
      <c r="Q2265" s="17"/>
      <c r="R2265" s="17"/>
      <c r="S2265" s="17"/>
      <c r="T2265" s="17"/>
      <c r="U2265" s="17"/>
      <c r="V2265" s="17"/>
      <c r="W2265" s="17"/>
      <c r="X2265" s="17"/>
    </row>
    <row r="2266" spans="7:24" x14ac:dyDescent="0.2">
      <c r="G2266" s="8"/>
      <c r="H2266" s="8"/>
      <c r="I2266" s="17"/>
      <c r="J2266" s="17"/>
      <c r="K2266" s="17"/>
      <c r="L2266" s="17"/>
      <c r="M2266" s="17"/>
      <c r="N2266" s="17"/>
      <c r="O2266" s="17"/>
      <c r="P2266" s="17"/>
      <c r="Q2266" s="17"/>
      <c r="R2266" s="17"/>
      <c r="S2266" s="17"/>
      <c r="T2266" s="17"/>
      <c r="U2266" s="17"/>
      <c r="V2266" s="17"/>
      <c r="W2266" s="17"/>
      <c r="X2266" s="17"/>
    </row>
    <row r="2267" spans="7:24" x14ac:dyDescent="0.2">
      <c r="G2267" s="8"/>
      <c r="H2267" s="8"/>
      <c r="I2267" s="17"/>
      <c r="J2267" s="17"/>
      <c r="K2267" s="17"/>
      <c r="L2267" s="17"/>
      <c r="M2267" s="17"/>
      <c r="N2267" s="17"/>
      <c r="O2267" s="17"/>
      <c r="P2267" s="17"/>
      <c r="Q2267" s="17"/>
      <c r="R2267" s="17"/>
      <c r="S2267" s="17"/>
      <c r="T2267" s="17"/>
      <c r="U2267" s="17"/>
      <c r="V2267" s="17"/>
      <c r="W2267" s="17"/>
      <c r="X2267" s="17"/>
    </row>
    <row r="2268" spans="7:24" x14ac:dyDescent="0.2">
      <c r="G2268" s="8"/>
      <c r="H2268" s="8"/>
      <c r="I2268" s="17"/>
      <c r="J2268" s="17"/>
      <c r="K2268" s="17"/>
      <c r="L2268" s="17"/>
      <c r="M2268" s="17"/>
      <c r="N2268" s="17"/>
      <c r="O2268" s="17"/>
      <c r="P2268" s="17"/>
      <c r="Q2268" s="17"/>
      <c r="R2268" s="17"/>
      <c r="S2268" s="17"/>
      <c r="T2268" s="17"/>
      <c r="U2268" s="17"/>
      <c r="V2268" s="17"/>
      <c r="W2268" s="17"/>
      <c r="X2268" s="17"/>
    </row>
    <row r="2269" spans="7:24" x14ac:dyDescent="0.2">
      <c r="G2269" s="8"/>
      <c r="H2269" s="8"/>
      <c r="I2269" s="17"/>
      <c r="J2269" s="17"/>
      <c r="K2269" s="17"/>
      <c r="L2269" s="17"/>
      <c r="M2269" s="17"/>
      <c r="N2269" s="17"/>
      <c r="O2269" s="17"/>
      <c r="P2269" s="17"/>
      <c r="Q2269" s="17"/>
      <c r="R2269" s="17"/>
      <c r="S2269" s="17"/>
      <c r="T2269" s="17"/>
      <c r="U2269" s="17"/>
      <c r="V2269" s="17"/>
      <c r="W2269" s="17"/>
      <c r="X2269" s="17"/>
    </row>
    <row r="2270" spans="7:24" x14ac:dyDescent="0.2">
      <c r="G2270" s="8"/>
      <c r="H2270" s="8"/>
      <c r="I2270" s="17"/>
      <c r="J2270" s="17"/>
      <c r="K2270" s="17"/>
      <c r="L2270" s="17"/>
      <c r="M2270" s="17"/>
      <c r="N2270" s="17"/>
      <c r="O2270" s="17"/>
      <c r="P2270" s="17"/>
      <c r="Q2270" s="17"/>
      <c r="R2270" s="17"/>
      <c r="S2270" s="17"/>
      <c r="T2270" s="17"/>
      <c r="U2270" s="17"/>
      <c r="V2270" s="17"/>
      <c r="W2270" s="17"/>
      <c r="X2270" s="17"/>
    </row>
    <row r="2271" spans="7:24" x14ac:dyDescent="0.2">
      <c r="G2271" s="8"/>
      <c r="H2271" s="8"/>
      <c r="I2271" s="17"/>
      <c r="J2271" s="17"/>
      <c r="K2271" s="17"/>
      <c r="L2271" s="17"/>
      <c r="M2271" s="17"/>
      <c r="N2271" s="17"/>
      <c r="O2271" s="17"/>
      <c r="P2271" s="17"/>
      <c r="Q2271" s="17"/>
      <c r="R2271" s="17"/>
      <c r="S2271" s="17"/>
      <c r="T2271" s="17"/>
      <c r="U2271" s="17"/>
      <c r="V2271" s="17"/>
      <c r="W2271" s="17"/>
      <c r="X2271" s="17"/>
    </row>
    <row r="2272" spans="7:24" x14ac:dyDescent="0.2">
      <c r="G2272" s="8"/>
      <c r="H2272" s="8"/>
      <c r="I2272" s="17"/>
      <c r="J2272" s="17"/>
      <c r="K2272" s="17"/>
      <c r="L2272" s="17"/>
      <c r="M2272" s="17"/>
      <c r="N2272" s="17"/>
      <c r="O2272" s="17"/>
      <c r="P2272" s="17"/>
      <c r="Q2272" s="17"/>
      <c r="R2272" s="17"/>
      <c r="S2272" s="17"/>
      <c r="T2272" s="17"/>
      <c r="U2272" s="17"/>
      <c r="V2272" s="17"/>
      <c r="W2272" s="17"/>
      <c r="X2272" s="17"/>
    </row>
    <row r="2273" spans="7:24" x14ac:dyDescent="0.2">
      <c r="G2273" s="8"/>
      <c r="H2273" s="8"/>
      <c r="I2273" s="17"/>
      <c r="J2273" s="17"/>
      <c r="K2273" s="17"/>
      <c r="L2273" s="17"/>
      <c r="M2273" s="17"/>
      <c r="N2273" s="17"/>
      <c r="O2273" s="17"/>
      <c r="P2273" s="17"/>
      <c r="Q2273" s="17"/>
      <c r="R2273" s="17"/>
      <c r="S2273" s="17"/>
      <c r="T2273" s="17"/>
      <c r="U2273" s="17"/>
      <c r="V2273" s="17"/>
      <c r="W2273" s="17"/>
      <c r="X2273" s="17"/>
    </row>
    <row r="2274" spans="7:24" x14ac:dyDescent="0.2">
      <c r="G2274" s="8"/>
      <c r="H2274" s="8"/>
      <c r="I2274" s="17"/>
      <c r="J2274" s="17"/>
      <c r="K2274" s="17"/>
      <c r="L2274" s="17"/>
      <c r="M2274" s="17"/>
      <c r="N2274" s="17"/>
      <c r="O2274" s="17"/>
      <c r="P2274" s="17"/>
      <c r="Q2274" s="17"/>
      <c r="R2274" s="17"/>
      <c r="S2274" s="17"/>
      <c r="T2274" s="17"/>
      <c r="U2274" s="17"/>
      <c r="V2274" s="17"/>
      <c r="W2274" s="17"/>
      <c r="X2274" s="17"/>
    </row>
    <row r="2275" spans="7:24" x14ac:dyDescent="0.2">
      <c r="G2275" s="8"/>
      <c r="H2275" s="8"/>
      <c r="I2275" s="17"/>
      <c r="J2275" s="17"/>
      <c r="K2275" s="17"/>
      <c r="L2275" s="17"/>
      <c r="M2275" s="17"/>
      <c r="N2275" s="17"/>
      <c r="O2275" s="17"/>
      <c r="P2275" s="17"/>
      <c r="Q2275" s="17"/>
      <c r="R2275" s="17"/>
      <c r="S2275" s="17"/>
      <c r="T2275" s="17"/>
      <c r="U2275" s="17"/>
      <c r="V2275" s="17"/>
      <c r="W2275" s="17"/>
      <c r="X2275" s="17"/>
    </row>
    <row r="2276" spans="7:24" x14ac:dyDescent="0.2">
      <c r="G2276" s="8"/>
      <c r="H2276" s="8"/>
      <c r="I2276" s="17"/>
      <c r="J2276" s="17"/>
      <c r="K2276" s="17"/>
      <c r="L2276" s="17"/>
      <c r="M2276" s="17"/>
      <c r="N2276" s="17"/>
      <c r="O2276" s="17"/>
      <c r="P2276" s="17"/>
      <c r="Q2276" s="17"/>
      <c r="R2276" s="17"/>
      <c r="S2276" s="17"/>
      <c r="T2276" s="17"/>
      <c r="U2276" s="17"/>
      <c r="V2276" s="17"/>
      <c r="W2276" s="17"/>
      <c r="X2276" s="17"/>
    </row>
    <row r="2277" spans="7:24" x14ac:dyDescent="0.2">
      <c r="G2277" s="8"/>
      <c r="H2277" s="8"/>
      <c r="I2277" s="17"/>
      <c r="J2277" s="17"/>
      <c r="K2277" s="17"/>
      <c r="L2277" s="17"/>
      <c r="M2277" s="17"/>
      <c r="N2277" s="17"/>
      <c r="O2277" s="17"/>
      <c r="P2277" s="17"/>
      <c r="Q2277" s="17"/>
      <c r="R2277" s="17"/>
      <c r="S2277" s="17"/>
      <c r="T2277" s="17"/>
      <c r="U2277" s="17"/>
      <c r="V2277" s="17"/>
      <c r="W2277" s="17"/>
      <c r="X2277" s="17"/>
    </row>
    <row r="2278" spans="7:24" x14ac:dyDescent="0.2">
      <c r="G2278" s="8"/>
      <c r="H2278" s="8"/>
      <c r="I2278" s="17"/>
      <c r="J2278" s="17"/>
      <c r="K2278" s="17"/>
      <c r="L2278" s="17"/>
      <c r="M2278" s="17"/>
      <c r="N2278" s="17"/>
      <c r="O2278" s="17"/>
      <c r="P2278" s="17"/>
      <c r="Q2278" s="17"/>
      <c r="R2278" s="17"/>
      <c r="S2278" s="17"/>
      <c r="T2278" s="17"/>
      <c r="U2278" s="17"/>
      <c r="V2278" s="17"/>
      <c r="W2278" s="17"/>
      <c r="X2278" s="17"/>
    </row>
    <row r="2279" spans="7:24" x14ac:dyDescent="0.2">
      <c r="G2279" s="8"/>
      <c r="H2279" s="8"/>
      <c r="I2279" s="17"/>
      <c r="J2279" s="17"/>
      <c r="K2279" s="17"/>
      <c r="L2279" s="17"/>
      <c r="M2279" s="17"/>
      <c r="N2279" s="17"/>
      <c r="O2279" s="17"/>
      <c r="P2279" s="17"/>
      <c r="Q2279" s="17"/>
      <c r="R2279" s="17"/>
      <c r="S2279" s="17"/>
      <c r="T2279" s="17"/>
      <c r="U2279" s="17"/>
      <c r="V2279" s="17"/>
      <c r="W2279" s="17"/>
      <c r="X2279" s="17"/>
    </row>
    <row r="2280" spans="7:24" x14ac:dyDescent="0.2">
      <c r="G2280" s="8"/>
      <c r="H2280" s="8"/>
      <c r="I2280" s="17"/>
      <c r="J2280" s="17"/>
      <c r="K2280" s="17"/>
      <c r="L2280" s="17"/>
      <c r="M2280" s="17"/>
      <c r="N2280" s="17"/>
      <c r="O2280" s="17"/>
      <c r="P2280" s="17"/>
      <c r="Q2280" s="17"/>
      <c r="R2280" s="17"/>
      <c r="S2280" s="17"/>
      <c r="T2280" s="17"/>
      <c r="U2280" s="17"/>
      <c r="V2280" s="17"/>
      <c r="W2280" s="17"/>
      <c r="X2280" s="17"/>
    </row>
    <row r="2281" spans="7:24" x14ac:dyDescent="0.2">
      <c r="G2281" s="8"/>
      <c r="H2281" s="8"/>
      <c r="I2281" s="17"/>
      <c r="J2281" s="17"/>
      <c r="K2281" s="17"/>
      <c r="L2281" s="17"/>
      <c r="M2281" s="17"/>
      <c r="N2281" s="17"/>
      <c r="O2281" s="17"/>
      <c r="P2281" s="17"/>
      <c r="Q2281" s="17"/>
      <c r="R2281" s="17"/>
      <c r="S2281" s="17"/>
      <c r="T2281" s="17"/>
      <c r="U2281" s="17"/>
      <c r="V2281" s="17"/>
      <c r="W2281" s="17"/>
      <c r="X2281" s="17"/>
    </row>
    <row r="2282" spans="7:24" x14ac:dyDescent="0.2">
      <c r="G2282" s="8"/>
      <c r="H2282" s="8"/>
      <c r="I2282" s="17"/>
      <c r="J2282" s="17"/>
      <c r="K2282" s="17"/>
      <c r="L2282" s="17"/>
      <c r="M2282" s="17"/>
      <c r="N2282" s="17"/>
      <c r="O2282" s="17"/>
      <c r="P2282" s="17"/>
      <c r="Q2282" s="17"/>
      <c r="R2282" s="17"/>
      <c r="S2282" s="17"/>
      <c r="T2282" s="17"/>
      <c r="U2282" s="17"/>
      <c r="V2282" s="17"/>
      <c r="W2282" s="17"/>
      <c r="X2282" s="17"/>
    </row>
    <row r="2283" spans="7:24" x14ac:dyDescent="0.2">
      <c r="G2283" s="8"/>
      <c r="H2283" s="8"/>
      <c r="I2283" s="17"/>
      <c r="J2283" s="17"/>
      <c r="K2283" s="17"/>
      <c r="L2283" s="17"/>
      <c r="M2283" s="17"/>
      <c r="N2283" s="17"/>
      <c r="O2283" s="17"/>
      <c r="P2283" s="17"/>
      <c r="Q2283" s="17"/>
      <c r="R2283" s="17"/>
      <c r="S2283" s="17"/>
      <c r="T2283" s="17"/>
      <c r="U2283" s="17"/>
      <c r="V2283" s="17"/>
      <c r="W2283" s="17"/>
      <c r="X2283" s="17"/>
    </row>
    <row r="2284" spans="7:24" x14ac:dyDescent="0.2">
      <c r="G2284" s="8"/>
      <c r="H2284" s="8"/>
      <c r="I2284" s="17"/>
      <c r="J2284" s="17"/>
      <c r="K2284" s="17"/>
      <c r="L2284" s="17"/>
      <c r="M2284" s="17"/>
      <c r="N2284" s="17"/>
      <c r="O2284" s="17"/>
      <c r="P2284" s="17"/>
      <c r="Q2284" s="17"/>
      <c r="R2284" s="17"/>
      <c r="S2284" s="17"/>
      <c r="T2284" s="17"/>
      <c r="U2284" s="17"/>
      <c r="V2284" s="17"/>
      <c r="W2284" s="17"/>
      <c r="X2284" s="17"/>
    </row>
    <row r="2285" spans="7:24" x14ac:dyDescent="0.2">
      <c r="G2285" s="8"/>
      <c r="H2285" s="8"/>
      <c r="I2285" s="17"/>
      <c r="J2285" s="17"/>
      <c r="K2285" s="17"/>
      <c r="L2285" s="17"/>
      <c r="M2285" s="17"/>
      <c r="N2285" s="17"/>
      <c r="O2285" s="17"/>
      <c r="P2285" s="17"/>
      <c r="Q2285" s="17"/>
      <c r="R2285" s="17"/>
      <c r="S2285" s="17"/>
      <c r="T2285" s="17"/>
      <c r="U2285" s="17"/>
      <c r="V2285" s="17"/>
      <c r="W2285" s="17"/>
      <c r="X2285" s="17"/>
    </row>
    <row r="2286" spans="7:24" x14ac:dyDescent="0.2">
      <c r="G2286" s="8"/>
      <c r="H2286" s="8"/>
      <c r="I2286" s="17"/>
      <c r="J2286" s="17"/>
      <c r="K2286" s="17"/>
      <c r="L2286" s="17"/>
      <c r="M2286" s="17"/>
      <c r="N2286" s="17"/>
      <c r="O2286" s="17"/>
      <c r="P2286" s="17"/>
      <c r="Q2286" s="17"/>
      <c r="R2286" s="17"/>
      <c r="S2286" s="17"/>
      <c r="T2286" s="17"/>
      <c r="U2286" s="17"/>
      <c r="V2286" s="17"/>
      <c r="W2286" s="17"/>
      <c r="X2286" s="17"/>
    </row>
    <row r="2287" spans="7:24" x14ac:dyDescent="0.2">
      <c r="G2287" s="8"/>
      <c r="H2287" s="8"/>
      <c r="I2287" s="17"/>
      <c r="J2287" s="17"/>
      <c r="K2287" s="17"/>
      <c r="L2287" s="17"/>
      <c r="M2287" s="17"/>
      <c r="N2287" s="17"/>
      <c r="O2287" s="17"/>
      <c r="P2287" s="17"/>
      <c r="Q2287" s="17"/>
      <c r="R2287" s="17"/>
      <c r="S2287" s="17"/>
      <c r="T2287" s="17"/>
      <c r="U2287" s="17"/>
      <c r="V2287" s="17"/>
      <c r="W2287" s="17"/>
      <c r="X2287" s="17"/>
    </row>
    <row r="2288" spans="7:24" x14ac:dyDescent="0.2">
      <c r="G2288" s="8"/>
      <c r="H2288" s="8"/>
      <c r="I2288" s="17"/>
      <c r="J2288" s="17"/>
      <c r="K2288" s="17"/>
      <c r="L2288" s="17"/>
      <c r="M2288" s="17"/>
      <c r="N2288" s="17"/>
      <c r="O2288" s="17"/>
      <c r="P2288" s="17"/>
      <c r="Q2288" s="17"/>
      <c r="R2288" s="17"/>
      <c r="S2288" s="17"/>
      <c r="T2288" s="17"/>
      <c r="U2288" s="17"/>
      <c r="V2288" s="17"/>
      <c r="W2288" s="17"/>
      <c r="X2288" s="17"/>
    </row>
    <row r="2289" spans="7:24" x14ac:dyDescent="0.2">
      <c r="G2289" s="8"/>
      <c r="H2289" s="8"/>
      <c r="I2289" s="17"/>
      <c r="J2289" s="17"/>
      <c r="K2289" s="17"/>
      <c r="L2289" s="17"/>
      <c r="M2289" s="17"/>
      <c r="N2289" s="17"/>
      <c r="O2289" s="17"/>
      <c r="P2289" s="17"/>
      <c r="Q2289" s="17"/>
      <c r="R2289" s="17"/>
      <c r="S2289" s="17"/>
      <c r="T2289" s="17"/>
      <c r="U2289" s="17"/>
      <c r="V2289" s="17"/>
      <c r="W2289" s="17"/>
      <c r="X2289" s="17"/>
    </row>
    <row r="2290" spans="7:24" x14ac:dyDescent="0.2">
      <c r="G2290" s="8"/>
      <c r="H2290" s="8"/>
      <c r="I2290" s="17"/>
      <c r="J2290" s="17"/>
      <c r="K2290" s="17"/>
      <c r="L2290" s="17"/>
      <c r="M2290" s="17"/>
      <c r="N2290" s="17"/>
      <c r="O2290" s="17"/>
      <c r="P2290" s="17"/>
      <c r="Q2290" s="17"/>
      <c r="R2290" s="17"/>
      <c r="S2290" s="17"/>
      <c r="T2290" s="17"/>
      <c r="U2290" s="17"/>
      <c r="V2290" s="17"/>
      <c r="W2290" s="17"/>
      <c r="X2290" s="17"/>
    </row>
    <row r="2291" spans="7:24" x14ac:dyDescent="0.2">
      <c r="G2291" s="8"/>
      <c r="H2291" s="8"/>
      <c r="I2291" s="17"/>
      <c r="J2291" s="17"/>
      <c r="K2291" s="17"/>
      <c r="L2291" s="17"/>
      <c r="M2291" s="17"/>
      <c r="N2291" s="17"/>
      <c r="O2291" s="17"/>
      <c r="P2291" s="17"/>
      <c r="Q2291" s="17"/>
      <c r="R2291" s="17"/>
      <c r="S2291" s="17"/>
      <c r="T2291" s="17"/>
      <c r="U2291" s="17"/>
      <c r="V2291" s="17"/>
      <c r="W2291" s="17"/>
      <c r="X2291" s="17"/>
    </row>
    <row r="2292" spans="7:24" x14ac:dyDescent="0.2">
      <c r="G2292" s="8"/>
      <c r="H2292" s="8"/>
      <c r="I2292" s="17"/>
      <c r="J2292" s="17"/>
      <c r="K2292" s="17"/>
      <c r="L2292" s="17"/>
      <c r="M2292" s="17"/>
      <c r="N2292" s="17"/>
      <c r="O2292" s="17"/>
      <c r="P2292" s="17"/>
      <c r="Q2292" s="17"/>
      <c r="R2292" s="17"/>
      <c r="S2292" s="17"/>
      <c r="T2292" s="17"/>
      <c r="U2292" s="17"/>
      <c r="V2292" s="17"/>
      <c r="W2292" s="17"/>
      <c r="X2292" s="17"/>
    </row>
    <row r="2293" spans="7:24" x14ac:dyDescent="0.2">
      <c r="G2293" s="8"/>
      <c r="H2293" s="8"/>
      <c r="I2293" s="17"/>
      <c r="J2293" s="17"/>
      <c r="K2293" s="17"/>
      <c r="L2293" s="17"/>
      <c r="M2293" s="17"/>
      <c r="N2293" s="17"/>
      <c r="O2293" s="17"/>
      <c r="P2293" s="17"/>
      <c r="Q2293" s="17"/>
      <c r="R2293" s="17"/>
      <c r="S2293" s="17"/>
      <c r="T2293" s="17"/>
      <c r="U2293" s="17"/>
      <c r="V2293" s="17"/>
      <c r="W2293" s="17"/>
      <c r="X2293" s="17"/>
    </row>
    <row r="2294" spans="7:24" x14ac:dyDescent="0.2">
      <c r="G2294" s="8"/>
      <c r="H2294" s="8"/>
      <c r="I2294" s="17"/>
      <c r="J2294" s="17"/>
      <c r="K2294" s="17"/>
      <c r="L2294" s="17"/>
      <c r="M2294" s="17"/>
      <c r="N2294" s="17"/>
      <c r="O2294" s="17"/>
      <c r="P2294" s="17"/>
      <c r="Q2294" s="17"/>
      <c r="R2294" s="17"/>
      <c r="S2294" s="17"/>
      <c r="T2294" s="17"/>
      <c r="U2294" s="17"/>
      <c r="V2294" s="17"/>
      <c r="W2294" s="17"/>
      <c r="X2294" s="17"/>
    </row>
    <row r="2295" spans="7:24" x14ac:dyDescent="0.2">
      <c r="G2295" s="8"/>
      <c r="H2295" s="8"/>
      <c r="I2295" s="17"/>
      <c r="J2295" s="17"/>
      <c r="K2295" s="17"/>
      <c r="L2295" s="17"/>
      <c r="M2295" s="17"/>
      <c r="N2295" s="17"/>
      <c r="O2295" s="17"/>
      <c r="P2295" s="17"/>
      <c r="Q2295" s="17"/>
      <c r="R2295" s="17"/>
      <c r="S2295" s="17"/>
      <c r="T2295" s="17"/>
      <c r="U2295" s="17"/>
      <c r="V2295" s="17"/>
      <c r="W2295" s="17"/>
      <c r="X2295" s="17"/>
    </row>
    <row r="2296" spans="7:24" x14ac:dyDescent="0.2">
      <c r="G2296" s="8"/>
      <c r="H2296" s="8"/>
      <c r="I2296" s="17"/>
      <c r="J2296" s="17"/>
      <c r="K2296" s="17"/>
      <c r="L2296" s="17"/>
      <c r="M2296" s="17"/>
      <c r="N2296" s="17"/>
      <c r="O2296" s="17"/>
      <c r="P2296" s="17"/>
      <c r="Q2296" s="17"/>
      <c r="R2296" s="17"/>
      <c r="S2296" s="17"/>
      <c r="T2296" s="17"/>
      <c r="U2296" s="17"/>
      <c r="V2296" s="17"/>
      <c r="W2296" s="17"/>
      <c r="X2296" s="17"/>
    </row>
    <row r="2297" spans="7:24" x14ac:dyDescent="0.2">
      <c r="G2297" s="8"/>
      <c r="H2297" s="8"/>
      <c r="I2297" s="17"/>
      <c r="J2297" s="17"/>
      <c r="K2297" s="17"/>
      <c r="L2297" s="17"/>
      <c r="M2297" s="17"/>
      <c r="N2297" s="17"/>
      <c r="O2297" s="17"/>
      <c r="P2297" s="17"/>
      <c r="Q2297" s="17"/>
      <c r="R2297" s="17"/>
      <c r="S2297" s="17"/>
      <c r="T2297" s="17"/>
      <c r="U2297" s="17"/>
      <c r="V2297" s="17"/>
      <c r="W2297" s="17"/>
      <c r="X2297" s="17"/>
    </row>
    <row r="2298" spans="7:24" x14ac:dyDescent="0.2">
      <c r="G2298" s="8"/>
      <c r="H2298" s="8"/>
      <c r="I2298" s="17"/>
      <c r="J2298" s="17"/>
      <c r="K2298" s="17"/>
      <c r="L2298" s="17"/>
      <c r="M2298" s="17"/>
      <c r="N2298" s="17"/>
      <c r="O2298" s="17"/>
      <c r="P2298" s="17"/>
      <c r="Q2298" s="17"/>
      <c r="R2298" s="17"/>
      <c r="S2298" s="17"/>
      <c r="T2298" s="17"/>
      <c r="U2298" s="17"/>
      <c r="V2298" s="17"/>
      <c r="W2298" s="17"/>
      <c r="X2298" s="17"/>
    </row>
    <row r="2299" spans="7:24" x14ac:dyDescent="0.2">
      <c r="G2299" s="8"/>
      <c r="H2299" s="8"/>
      <c r="I2299" s="17"/>
      <c r="J2299" s="17"/>
      <c r="K2299" s="17"/>
      <c r="L2299" s="17"/>
      <c r="M2299" s="17"/>
      <c r="N2299" s="17"/>
      <c r="O2299" s="17"/>
      <c r="P2299" s="17"/>
      <c r="Q2299" s="17"/>
      <c r="R2299" s="17"/>
      <c r="S2299" s="17"/>
      <c r="T2299" s="17"/>
      <c r="U2299" s="17"/>
      <c r="V2299" s="17"/>
      <c r="W2299" s="17"/>
      <c r="X2299" s="17"/>
    </row>
    <row r="2300" spans="7:24" x14ac:dyDescent="0.2">
      <c r="G2300" s="8"/>
      <c r="H2300" s="8"/>
      <c r="I2300" s="17"/>
      <c r="J2300" s="17"/>
      <c r="K2300" s="17"/>
      <c r="L2300" s="17"/>
      <c r="M2300" s="17"/>
      <c r="N2300" s="17"/>
      <c r="O2300" s="17"/>
      <c r="P2300" s="17"/>
      <c r="Q2300" s="17"/>
      <c r="R2300" s="17"/>
      <c r="S2300" s="17"/>
      <c r="T2300" s="17"/>
      <c r="U2300" s="17"/>
      <c r="V2300" s="17"/>
      <c r="W2300" s="17"/>
      <c r="X2300" s="17"/>
    </row>
    <row r="2301" spans="7:24" x14ac:dyDescent="0.2">
      <c r="G2301" s="8"/>
      <c r="H2301" s="8"/>
      <c r="I2301" s="17"/>
      <c r="J2301" s="17"/>
      <c r="K2301" s="17"/>
      <c r="L2301" s="17"/>
      <c r="M2301" s="17"/>
      <c r="N2301" s="17"/>
      <c r="O2301" s="17"/>
      <c r="P2301" s="17"/>
      <c r="Q2301" s="17"/>
      <c r="R2301" s="17"/>
      <c r="S2301" s="17"/>
      <c r="T2301" s="17"/>
      <c r="U2301" s="17"/>
      <c r="V2301" s="17"/>
      <c r="W2301" s="17"/>
      <c r="X2301" s="17"/>
    </row>
    <row r="2302" spans="7:24" x14ac:dyDescent="0.2">
      <c r="G2302" s="8"/>
      <c r="H2302" s="8"/>
      <c r="I2302" s="17"/>
      <c r="J2302" s="17"/>
      <c r="K2302" s="17"/>
      <c r="L2302" s="17"/>
      <c r="M2302" s="17"/>
      <c r="N2302" s="17"/>
      <c r="O2302" s="17"/>
      <c r="P2302" s="17"/>
      <c r="Q2302" s="17"/>
      <c r="R2302" s="17"/>
      <c r="S2302" s="17"/>
      <c r="T2302" s="17"/>
      <c r="U2302" s="17"/>
      <c r="V2302" s="17"/>
      <c r="W2302" s="17"/>
      <c r="X2302" s="17"/>
    </row>
    <row r="2303" spans="7:24" x14ac:dyDescent="0.2">
      <c r="G2303" s="8"/>
      <c r="H2303" s="8"/>
      <c r="I2303" s="17"/>
      <c r="J2303" s="17"/>
      <c r="K2303" s="17"/>
      <c r="L2303" s="17"/>
      <c r="M2303" s="17"/>
      <c r="N2303" s="17"/>
      <c r="O2303" s="17"/>
      <c r="P2303" s="17"/>
      <c r="Q2303" s="17"/>
      <c r="R2303" s="17"/>
      <c r="S2303" s="17"/>
      <c r="T2303" s="17"/>
      <c r="U2303" s="17"/>
      <c r="V2303" s="17"/>
      <c r="W2303" s="17"/>
      <c r="X2303" s="17"/>
    </row>
    <row r="2304" spans="7:24" x14ac:dyDescent="0.2">
      <c r="G2304" s="8"/>
      <c r="H2304" s="8"/>
      <c r="I2304" s="17"/>
      <c r="J2304" s="17"/>
      <c r="K2304" s="17"/>
      <c r="L2304" s="17"/>
      <c r="M2304" s="17"/>
      <c r="N2304" s="17"/>
      <c r="O2304" s="17"/>
      <c r="P2304" s="17"/>
      <c r="Q2304" s="17"/>
      <c r="R2304" s="17"/>
      <c r="S2304" s="17"/>
      <c r="T2304" s="17"/>
      <c r="U2304" s="17"/>
      <c r="V2304" s="17"/>
      <c r="W2304" s="17"/>
      <c r="X2304" s="17"/>
    </row>
    <row r="2305" spans="7:24" x14ac:dyDescent="0.2">
      <c r="G2305" s="8"/>
      <c r="H2305" s="8"/>
      <c r="I2305" s="17"/>
      <c r="J2305" s="17"/>
      <c r="K2305" s="17"/>
      <c r="L2305" s="17"/>
      <c r="M2305" s="17"/>
      <c r="N2305" s="17"/>
      <c r="O2305" s="17"/>
      <c r="P2305" s="17"/>
      <c r="Q2305" s="17"/>
      <c r="R2305" s="17"/>
      <c r="S2305" s="17"/>
      <c r="T2305" s="17"/>
      <c r="U2305" s="17"/>
      <c r="V2305" s="17"/>
      <c r="W2305" s="17"/>
      <c r="X2305" s="17"/>
    </row>
    <row r="2306" spans="7:24" x14ac:dyDescent="0.2">
      <c r="G2306" s="8"/>
      <c r="H2306" s="8"/>
      <c r="I2306" s="17"/>
      <c r="J2306" s="17"/>
      <c r="K2306" s="17"/>
      <c r="L2306" s="17"/>
      <c r="M2306" s="17"/>
      <c r="N2306" s="17"/>
      <c r="O2306" s="17"/>
      <c r="P2306" s="17"/>
      <c r="Q2306" s="17"/>
      <c r="R2306" s="17"/>
      <c r="S2306" s="17"/>
      <c r="T2306" s="17"/>
      <c r="U2306" s="17"/>
      <c r="V2306" s="17"/>
      <c r="W2306" s="17"/>
      <c r="X2306" s="17"/>
    </row>
    <row r="2307" spans="7:24" x14ac:dyDescent="0.2">
      <c r="G2307" s="8"/>
      <c r="H2307" s="8"/>
      <c r="I2307" s="17"/>
      <c r="J2307" s="17"/>
      <c r="K2307" s="17"/>
      <c r="L2307" s="17"/>
      <c r="M2307" s="17"/>
      <c r="N2307" s="17"/>
      <c r="O2307" s="17"/>
      <c r="P2307" s="17"/>
      <c r="Q2307" s="17"/>
      <c r="R2307" s="17"/>
      <c r="S2307" s="17"/>
      <c r="T2307" s="17"/>
      <c r="U2307" s="17"/>
      <c r="V2307" s="17"/>
      <c r="W2307" s="17"/>
      <c r="X2307" s="17"/>
    </row>
    <row r="2308" spans="7:24" x14ac:dyDescent="0.2">
      <c r="G2308" s="8"/>
      <c r="H2308" s="8"/>
      <c r="I2308" s="17"/>
      <c r="J2308" s="17"/>
      <c r="K2308" s="17"/>
      <c r="L2308" s="17"/>
      <c r="M2308" s="17"/>
      <c r="N2308" s="17"/>
      <c r="O2308" s="17"/>
      <c r="P2308" s="17"/>
      <c r="Q2308" s="17"/>
      <c r="R2308" s="17"/>
      <c r="S2308" s="17"/>
      <c r="T2308" s="17"/>
      <c r="U2308" s="17"/>
      <c r="V2308" s="17"/>
      <c r="W2308" s="17"/>
      <c r="X2308" s="17"/>
    </row>
    <row r="2309" spans="7:24" x14ac:dyDescent="0.2">
      <c r="G2309" s="8"/>
      <c r="H2309" s="8"/>
      <c r="I2309" s="17"/>
      <c r="J2309" s="17"/>
      <c r="K2309" s="17"/>
      <c r="L2309" s="17"/>
      <c r="M2309" s="17"/>
      <c r="N2309" s="17"/>
      <c r="O2309" s="17"/>
      <c r="P2309" s="17"/>
      <c r="Q2309" s="17"/>
      <c r="R2309" s="17"/>
      <c r="S2309" s="17"/>
      <c r="T2309" s="17"/>
      <c r="U2309" s="17"/>
      <c r="V2309" s="17"/>
      <c r="W2309" s="17"/>
      <c r="X2309" s="17"/>
    </row>
    <row r="2310" spans="7:24" x14ac:dyDescent="0.2">
      <c r="G2310" s="8"/>
      <c r="H2310" s="8"/>
      <c r="I2310" s="17"/>
      <c r="J2310" s="17"/>
      <c r="K2310" s="17"/>
      <c r="L2310" s="17"/>
      <c r="M2310" s="17"/>
      <c r="N2310" s="17"/>
      <c r="O2310" s="17"/>
      <c r="P2310" s="17"/>
      <c r="Q2310" s="17"/>
      <c r="R2310" s="17"/>
      <c r="S2310" s="17"/>
      <c r="T2310" s="17"/>
      <c r="U2310" s="17"/>
      <c r="V2310" s="17"/>
      <c r="W2310" s="17"/>
      <c r="X2310" s="17"/>
    </row>
    <row r="2311" spans="7:24" x14ac:dyDescent="0.2">
      <c r="G2311" s="8"/>
      <c r="H2311" s="8"/>
      <c r="I2311" s="17"/>
      <c r="J2311" s="17"/>
      <c r="K2311" s="17"/>
      <c r="L2311" s="17"/>
      <c r="M2311" s="17"/>
      <c r="N2311" s="17"/>
      <c r="O2311" s="17"/>
      <c r="P2311" s="17"/>
      <c r="Q2311" s="17"/>
      <c r="R2311" s="17"/>
      <c r="S2311" s="17"/>
      <c r="T2311" s="17"/>
      <c r="U2311" s="17"/>
      <c r="V2311" s="17"/>
      <c r="W2311" s="17"/>
      <c r="X2311" s="17"/>
    </row>
    <row r="2312" spans="7:24" x14ac:dyDescent="0.2">
      <c r="G2312" s="8"/>
      <c r="H2312" s="8"/>
      <c r="I2312" s="17"/>
      <c r="J2312" s="17"/>
      <c r="K2312" s="17"/>
      <c r="L2312" s="17"/>
      <c r="M2312" s="17"/>
      <c r="N2312" s="17"/>
      <c r="O2312" s="17"/>
      <c r="P2312" s="17"/>
      <c r="Q2312" s="17"/>
      <c r="R2312" s="17"/>
      <c r="S2312" s="17"/>
      <c r="T2312" s="17"/>
      <c r="U2312" s="17"/>
      <c r="V2312" s="17"/>
      <c r="W2312" s="17"/>
      <c r="X2312" s="17"/>
    </row>
    <row r="2313" spans="7:24" x14ac:dyDescent="0.2">
      <c r="G2313" s="8"/>
      <c r="H2313" s="8"/>
      <c r="I2313" s="17"/>
      <c r="J2313" s="17"/>
      <c r="K2313" s="17"/>
      <c r="L2313" s="17"/>
      <c r="M2313" s="17"/>
      <c r="N2313" s="17"/>
      <c r="O2313" s="17"/>
      <c r="P2313" s="17"/>
      <c r="Q2313" s="17"/>
      <c r="R2313" s="17"/>
      <c r="S2313" s="17"/>
      <c r="T2313" s="17"/>
      <c r="U2313" s="17"/>
      <c r="V2313" s="17"/>
      <c r="W2313" s="17"/>
      <c r="X2313" s="17"/>
    </row>
    <row r="2314" spans="7:24" x14ac:dyDescent="0.2">
      <c r="G2314" s="8"/>
      <c r="H2314" s="8"/>
      <c r="I2314" s="17"/>
      <c r="J2314" s="17"/>
      <c r="K2314" s="17"/>
      <c r="L2314" s="17"/>
      <c r="M2314" s="17"/>
      <c r="N2314" s="17"/>
      <c r="O2314" s="17"/>
      <c r="P2314" s="17"/>
      <c r="Q2314" s="17"/>
      <c r="R2314" s="17"/>
      <c r="S2314" s="17"/>
      <c r="T2314" s="17"/>
      <c r="U2314" s="17"/>
      <c r="V2314" s="17"/>
      <c r="W2314" s="17"/>
      <c r="X2314" s="17"/>
    </row>
    <row r="2315" spans="7:24" x14ac:dyDescent="0.2">
      <c r="G2315" s="8"/>
      <c r="H2315" s="8"/>
      <c r="I2315" s="17"/>
      <c r="J2315" s="17"/>
      <c r="K2315" s="17"/>
      <c r="L2315" s="17"/>
      <c r="M2315" s="17"/>
      <c r="N2315" s="17"/>
      <c r="O2315" s="17"/>
      <c r="P2315" s="17"/>
      <c r="Q2315" s="17"/>
      <c r="R2315" s="17"/>
      <c r="S2315" s="17"/>
      <c r="T2315" s="17"/>
      <c r="U2315" s="17"/>
      <c r="V2315" s="17"/>
      <c r="W2315" s="17"/>
      <c r="X2315" s="17"/>
    </row>
    <row r="2316" spans="7:24" x14ac:dyDescent="0.2">
      <c r="G2316" s="8"/>
      <c r="H2316" s="8"/>
      <c r="I2316" s="17"/>
      <c r="J2316" s="17"/>
      <c r="K2316" s="17"/>
      <c r="L2316" s="17"/>
      <c r="M2316" s="17"/>
      <c r="N2316" s="17"/>
      <c r="O2316" s="17"/>
      <c r="P2316" s="17"/>
      <c r="Q2316" s="17"/>
      <c r="R2316" s="17"/>
      <c r="S2316" s="17"/>
      <c r="T2316" s="17"/>
      <c r="U2316" s="17"/>
      <c r="V2316" s="17"/>
      <c r="W2316" s="17"/>
      <c r="X2316" s="17"/>
    </row>
    <row r="2317" spans="7:24" x14ac:dyDescent="0.2">
      <c r="G2317" s="8"/>
      <c r="H2317" s="8"/>
      <c r="I2317" s="17"/>
      <c r="J2317" s="17"/>
      <c r="K2317" s="17"/>
      <c r="L2317" s="17"/>
      <c r="M2317" s="17"/>
      <c r="N2317" s="17"/>
      <c r="O2317" s="17"/>
      <c r="P2317" s="17"/>
      <c r="Q2317" s="17"/>
      <c r="R2317" s="17"/>
      <c r="S2317" s="17"/>
      <c r="T2317" s="17"/>
      <c r="U2317" s="17"/>
      <c r="V2317" s="17"/>
      <c r="W2317" s="17"/>
      <c r="X2317" s="17"/>
    </row>
    <row r="2318" spans="7:24" x14ac:dyDescent="0.2">
      <c r="G2318" s="8"/>
      <c r="H2318" s="8"/>
      <c r="I2318" s="17"/>
      <c r="J2318" s="17"/>
      <c r="K2318" s="17"/>
      <c r="L2318" s="17"/>
      <c r="M2318" s="17"/>
      <c r="N2318" s="17"/>
      <c r="O2318" s="17"/>
      <c r="P2318" s="17"/>
      <c r="Q2318" s="17"/>
      <c r="R2318" s="17"/>
      <c r="S2318" s="17"/>
      <c r="T2318" s="17"/>
      <c r="U2318" s="17"/>
      <c r="V2318" s="17"/>
      <c r="W2318" s="17"/>
      <c r="X2318" s="17"/>
    </row>
    <row r="2319" spans="7:24" x14ac:dyDescent="0.2">
      <c r="G2319" s="8"/>
      <c r="H2319" s="8"/>
      <c r="I2319" s="17"/>
      <c r="J2319" s="17"/>
      <c r="K2319" s="17"/>
      <c r="L2319" s="17"/>
      <c r="M2319" s="17"/>
      <c r="N2319" s="17"/>
      <c r="O2319" s="17"/>
      <c r="P2319" s="17"/>
      <c r="Q2319" s="17"/>
      <c r="R2319" s="17"/>
      <c r="S2319" s="17"/>
      <c r="T2319" s="17"/>
      <c r="U2319" s="17"/>
      <c r="V2319" s="17"/>
      <c r="W2319" s="17"/>
      <c r="X2319" s="17"/>
    </row>
    <row r="2320" spans="7:24" x14ac:dyDescent="0.2">
      <c r="G2320" s="8"/>
      <c r="H2320" s="8"/>
      <c r="I2320" s="17"/>
      <c r="J2320" s="17"/>
      <c r="K2320" s="17"/>
      <c r="L2320" s="17"/>
      <c r="M2320" s="17"/>
      <c r="N2320" s="17"/>
      <c r="O2320" s="17"/>
      <c r="P2320" s="17"/>
      <c r="Q2320" s="17"/>
      <c r="R2320" s="17"/>
      <c r="S2320" s="17"/>
      <c r="T2320" s="17"/>
      <c r="U2320" s="17"/>
      <c r="V2320" s="17"/>
      <c r="W2320" s="17"/>
      <c r="X2320" s="17"/>
    </row>
    <row r="2321" spans="7:24" x14ac:dyDescent="0.2">
      <c r="G2321" s="8"/>
      <c r="H2321" s="8"/>
      <c r="I2321" s="17"/>
      <c r="J2321" s="17"/>
      <c r="K2321" s="17"/>
      <c r="L2321" s="17"/>
      <c r="M2321" s="17"/>
      <c r="N2321" s="17"/>
      <c r="O2321" s="17"/>
      <c r="P2321" s="17"/>
      <c r="Q2321" s="17"/>
      <c r="R2321" s="17"/>
      <c r="S2321" s="17"/>
      <c r="T2321" s="17"/>
      <c r="U2321" s="17"/>
      <c r="V2321" s="17"/>
      <c r="W2321" s="17"/>
      <c r="X2321" s="17"/>
    </row>
    <row r="2322" spans="7:24" x14ac:dyDescent="0.2">
      <c r="G2322" s="8"/>
      <c r="H2322" s="8"/>
      <c r="I2322" s="17"/>
      <c r="J2322" s="17"/>
      <c r="K2322" s="17"/>
      <c r="L2322" s="17"/>
      <c r="M2322" s="17"/>
      <c r="N2322" s="17"/>
      <c r="O2322" s="17"/>
      <c r="P2322" s="17"/>
      <c r="Q2322" s="17"/>
      <c r="R2322" s="17"/>
      <c r="S2322" s="17"/>
      <c r="T2322" s="17"/>
      <c r="U2322" s="17"/>
      <c r="V2322" s="17"/>
      <c r="W2322" s="17"/>
      <c r="X2322" s="17"/>
    </row>
    <row r="2323" spans="7:24" x14ac:dyDescent="0.2">
      <c r="G2323" s="8"/>
      <c r="H2323" s="8"/>
      <c r="I2323" s="17"/>
      <c r="J2323" s="17"/>
      <c r="K2323" s="17"/>
      <c r="L2323" s="17"/>
      <c r="M2323" s="17"/>
      <c r="N2323" s="17"/>
      <c r="O2323" s="17"/>
      <c r="P2323" s="17"/>
      <c r="Q2323" s="17"/>
      <c r="R2323" s="17"/>
      <c r="S2323" s="17"/>
      <c r="T2323" s="17"/>
      <c r="U2323" s="17"/>
      <c r="V2323" s="17"/>
      <c r="W2323" s="17"/>
      <c r="X2323" s="17"/>
    </row>
    <row r="2324" spans="7:24" x14ac:dyDescent="0.2">
      <c r="G2324" s="8"/>
      <c r="H2324" s="8"/>
      <c r="I2324" s="17"/>
      <c r="J2324" s="17"/>
      <c r="K2324" s="17"/>
      <c r="L2324" s="17"/>
      <c r="M2324" s="17"/>
      <c r="N2324" s="17"/>
      <c r="O2324" s="17"/>
      <c r="P2324" s="17"/>
      <c r="Q2324" s="17"/>
      <c r="R2324" s="17"/>
      <c r="S2324" s="17"/>
      <c r="T2324" s="17"/>
      <c r="U2324" s="17"/>
      <c r="V2324" s="17"/>
      <c r="W2324" s="17"/>
      <c r="X2324" s="17"/>
    </row>
    <row r="2325" spans="7:24" x14ac:dyDescent="0.2">
      <c r="G2325" s="8"/>
      <c r="H2325" s="8"/>
      <c r="I2325" s="17"/>
      <c r="J2325" s="17"/>
      <c r="K2325" s="17"/>
      <c r="L2325" s="17"/>
      <c r="M2325" s="17"/>
      <c r="N2325" s="17"/>
      <c r="O2325" s="17"/>
      <c r="P2325" s="17"/>
      <c r="Q2325" s="17"/>
      <c r="R2325" s="17"/>
      <c r="S2325" s="17"/>
      <c r="T2325" s="17"/>
      <c r="U2325" s="17"/>
      <c r="V2325" s="17"/>
      <c r="W2325" s="17"/>
      <c r="X2325" s="17"/>
    </row>
    <row r="2326" spans="7:24" x14ac:dyDescent="0.2">
      <c r="G2326" s="8"/>
      <c r="H2326" s="8"/>
      <c r="I2326" s="17"/>
      <c r="J2326" s="17"/>
      <c r="K2326" s="17"/>
      <c r="L2326" s="17"/>
      <c r="M2326" s="17"/>
      <c r="N2326" s="17"/>
      <c r="O2326" s="17"/>
      <c r="P2326" s="17"/>
      <c r="Q2326" s="17"/>
      <c r="R2326" s="17"/>
      <c r="S2326" s="17"/>
      <c r="T2326" s="17"/>
      <c r="U2326" s="17"/>
      <c r="V2326" s="17"/>
      <c r="W2326" s="17"/>
      <c r="X2326" s="17"/>
    </row>
    <row r="2327" spans="7:24" x14ac:dyDescent="0.2">
      <c r="G2327" s="8"/>
      <c r="H2327" s="8"/>
      <c r="I2327" s="17"/>
      <c r="J2327" s="17"/>
      <c r="K2327" s="17"/>
      <c r="L2327" s="17"/>
      <c r="M2327" s="17"/>
      <c r="N2327" s="17"/>
      <c r="O2327" s="17"/>
      <c r="P2327" s="17"/>
      <c r="Q2327" s="17"/>
      <c r="R2327" s="17"/>
      <c r="S2327" s="17"/>
      <c r="T2327" s="17"/>
      <c r="U2327" s="17"/>
      <c r="V2327" s="17"/>
      <c r="W2327" s="17"/>
      <c r="X2327" s="17"/>
    </row>
    <row r="2328" spans="7:24" x14ac:dyDescent="0.2">
      <c r="G2328" s="8"/>
      <c r="H2328" s="8"/>
      <c r="I2328" s="17"/>
      <c r="J2328" s="17"/>
      <c r="K2328" s="17"/>
      <c r="L2328" s="17"/>
      <c r="M2328" s="17"/>
      <c r="N2328" s="17"/>
      <c r="O2328" s="17"/>
      <c r="P2328" s="17"/>
      <c r="Q2328" s="17"/>
      <c r="R2328" s="17"/>
      <c r="S2328" s="17"/>
      <c r="T2328" s="17"/>
      <c r="U2328" s="17"/>
      <c r="V2328" s="17"/>
      <c r="W2328" s="17"/>
      <c r="X2328" s="17"/>
    </row>
    <row r="2329" spans="7:24" x14ac:dyDescent="0.2">
      <c r="G2329" s="8"/>
      <c r="H2329" s="8"/>
      <c r="I2329" s="17"/>
      <c r="J2329" s="17"/>
      <c r="K2329" s="17"/>
      <c r="L2329" s="17"/>
      <c r="M2329" s="17"/>
      <c r="N2329" s="17"/>
      <c r="O2329" s="17"/>
      <c r="P2329" s="17"/>
      <c r="Q2329" s="17"/>
      <c r="R2329" s="17"/>
      <c r="S2329" s="17"/>
      <c r="T2329" s="17"/>
      <c r="U2329" s="17"/>
      <c r="V2329" s="17"/>
      <c r="W2329" s="17"/>
      <c r="X2329" s="17"/>
    </row>
    <row r="2330" spans="7:24" x14ac:dyDescent="0.2">
      <c r="G2330" s="8"/>
      <c r="H2330" s="8"/>
      <c r="I2330" s="17"/>
      <c r="J2330" s="17"/>
      <c r="K2330" s="17"/>
      <c r="L2330" s="17"/>
      <c r="M2330" s="17"/>
      <c r="N2330" s="17"/>
      <c r="O2330" s="17"/>
      <c r="P2330" s="17"/>
      <c r="Q2330" s="17"/>
      <c r="R2330" s="17"/>
      <c r="S2330" s="17"/>
      <c r="T2330" s="17"/>
      <c r="U2330" s="17"/>
      <c r="V2330" s="17"/>
      <c r="W2330" s="17"/>
      <c r="X2330" s="17"/>
    </row>
    <row r="2331" spans="7:24" x14ac:dyDescent="0.2">
      <c r="G2331" s="8"/>
      <c r="H2331" s="8"/>
      <c r="I2331" s="17"/>
      <c r="J2331" s="17"/>
      <c r="K2331" s="17"/>
      <c r="L2331" s="17"/>
      <c r="M2331" s="17"/>
      <c r="N2331" s="17"/>
      <c r="O2331" s="17"/>
      <c r="P2331" s="17"/>
      <c r="Q2331" s="17"/>
      <c r="R2331" s="17"/>
      <c r="S2331" s="17"/>
      <c r="T2331" s="17"/>
      <c r="U2331" s="17"/>
      <c r="V2331" s="17"/>
      <c r="W2331" s="17"/>
      <c r="X2331" s="17"/>
    </row>
    <row r="2332" spans="7:24" x14ac:dyDescent="0.2">
      <c r="G2332" s="8"/>
      <c r="H2332" s="8"/>
      <c r="I2332" s="17"/>
      <c r="J2332" s="17"/>
      <c r="K2332" s="17"/>
      <c r="L2332" s="17"/>
      <c r="M2332" s="17"/>
      <c r="N2332" s="17"/>
      <c r="O2332" s="17"/>
      <c r="P2332" s="17"/>
      <c r="Q2332" s="17"/>
      <c r="R2332" s="17"/>
      <c r="S2332" s="17"/>
      <c r="T2332" s="17"/>
      <c r="U2332" s="17"/>
      <c r="V2332" s="17"/>
      <c r="W2332" s="17"/>
      <c r="X2332" s="17"/>
    </row>
    <row r="2333" spans="7:24" x14ac:dyDescent="0.2">
      <c r="G2333" s="8"/>
      <c r="H2333" s="8"/>
      <c r="I2333" s="17"/>
      <c r="J2333" s="17"/>
      <c r="K2333" s="17"/>
      <c r="L2333" s="17"/>
      <c r="M2333" s="17"/>
      <c r="N2333" s="17"/>
      <c r="O2333" s="17"/>
      <c r="P2333" s="17"/>
      <c r="Q2333" s="17"/>
      <c r="R2333" s="17"/>
      <c r="S2333" s="17"/>
      <c r="T2333" s="17"/>
      <c r="U2333" s="17"/>
      <c r="V2333" s="17"/>
      <c r="W2333" s="17"/>
      <c r="X2333" s="17"/>
    </row>
    <row r="2334" spans="7:24" x14ac:dyDescent="0.2">
      <c r="G2334" s="8"/>
      <c r="H2334" s="8"/>
      <c r="I2334" s="17"/>
      <c r="J2334" s="17"/>
      <c r="K2334" s="17"/>
      <c r="L2334" s="17"/>
      <c r="M2334" s="17"/>
      <c r="N2334" s="17"/>
      <c r="O2334" s="17"/>
      <c r="P2334" s="17"/>
      <c r="Q2334" s="17"/>
      <c r="R2334" s="17"/>
      <c r="S2334" s="17"/>
      <c r="T2334" s="17"/>
      <c r="U2334" s="17"/>
      <c r="V2334" s="17"/>
      <c r="W2334" s="17"/>
      <c r="X2334" s="17"/>
    </row>
    <row r="2335" spans="7:24" x14ac:dyDescent="0.2">
      <c r="G2335" s="8"/>
      <c r="H2335" s="8"/>
      <c r="I2335" s="17"/>
      <c r="J2335" s="17"/>
      <c r="K2335" s="17"/>
      <c r="L2335" s="17"/>
      <c r="M2335" s="17"/>
      <c r="N2335" s="17"/>
      <c r="O2335" s="17"/>
      <c r="P2335" s="17"/>
      <c r="Q2335" s="17"/>
      <c r="R2335" s="17"/>
      <c r="S2335" s="17"/>
      <c r="T2335" s="17"/>
      <c r="U2335" s="17"/>
      <c r="V2335" s="17"/>
      <c r="W2335" s="17"/>
      <c r="X2335" s="17"/>
    </row>
    <row r="2336" spans="7:24" x14ac:dyDescent="0.2">
      <c r="G2336" s="8"/>
      <c r="H2336" s="8"/>
      <c r="I2336" s="17"/>
      <c r="J2336" s="17"/>
      <c r="K2336" s="17"/>
      <c r="L2336" s="17"/>
      <c r="M2336" s="17"/>
      <c r="N2336" s="17"/>
      <c r="O2336" s="17"/>
      <c r="P2336" s="17"/>
      <c r="Q2336" s="17"/>
      <c r="R2336" s="17"/>
      <c r="S2336" s="17"/>
      <c r="T2336" s="17"/>
      <c r="U2336" s="17"/>
      <c r="V2336" s="17"/>
      <c r="W2336" s="17"/>
      <c r="X2336" s="17"/>
    </row>
    <row r="2337" spans="7:24" x14ac:dyDescent="0.2">
      <c r="G2337" s="8"/>
      <c r="H2337" s="8"/>
      <c r="I2337" s="17"/>
      <c r="J2337" s="17"/>
      <c r="K2337" s="17"/>
      <c r="L2337" s="17"/>
      <c r="M2337" s="17"/>
      <c r="N2337" s="17"/>
      <c r="O2337" s="17"/>
      <c r="P2337" s="17"/>
      <c r="Q2337" s="17"/>
      <c r="R2337" s="17"/>
      <c r="S2337" s="17"/>
      <c r="T2337" s="17"/>
      <c r="U2337" s="17"/>
      <c r="V2337" s="17"/>
      <c r="W2337" s="17"/>
      <c r="X2337" s="17"/>
    </row>
    <row r="2338" spans="7:24" x14ac:dyDescent="0.2">
      <c r="G2338" s="8"/>
      <c r="H2338" s="8"/>
      <c r="I2338" s="17"/>
      <c r="J2338" s="17"/>
      <c r="K2338" s="17"/>
      <c r="L2338" s="17"/>
      <c r="M2338" s="17"/>
      <c r="N2338" s="17"/>
      <c r="O2338" s="17"/>
      <c r="P2338" s="17"/>
      <c r="Q2338" s="17"/>
      <c r="R2338" s="17"/>
      <c r="S2338" s="17"/>
      <c r="T2338" s="17"/>
      <c r="U2338" s="17"/>
      <c r="V2338" s="17"/>
      <c r="W2338" s="17"/>
      <c r="X2338" s="17"/>
    </row>
    <row r="2339" spans="7:24" x14ac:dyDescent="0.2">
      <c r="G2339" s="8"/>
      <c r="H2339" s="8"/>
      <c r="I2339" s="17"/>
      <c r="J2339" s="17"/>
      <c r="K2339" s="17"/>
      <c r="L2339" s="17"/>
      <c r="M2339" s="17"/>
      <c r="N2339" s="17"/>
      <c r="O2339" s="17"/>
      <c r="P2339" s="17"/>
      <c r="Q2339" s="17"/>
      <c r="R2339" s="17"/>
      <c r="S2339" s="17"/>
      <c r="T2339" s="17"/>
      <c r="U2339" s="17"/>
      <c r="V2339" s="17"/>
      <c r="W2339" s="17"/>
      <c r="X2339" s="17"/>
    </row>
    <row r="2340" spans="7:24" x14ac:dyDescent="0.2">
      <c r="G2340" s="8"/>
      <c r="H2340" s="8"/>
      <c r="I2340" s="17"/>
      <c r="J2340" s="17"/>
      <c r="K2340" s="17"/>
      <c r="L2340" s="17"/>
      <c r="M2340" s="17"/>
      <c r="N2340" s="17"/>
      <c r="O2340" s="17"/>
      <c r="P2340" s="17"/>
      <c r="Q2340" s="17"/>
      <c r="R2340" s="17"/>
      <c r="S2340" s="17"/>
      <c r="T2340" s="17"/>
      <c r="U2340" s="17"/>
      <c r="V2340" s="17"/>
      <c r="W2340" s="17"/>
      <c r="X2340" s="17"/>
    </row>
    <row r="2341" spans="7:24" x14ac:dyDescent="0.2">
      <c r="G2341" s="8"/>
      <c r="H2341" s="8"/>
      <c r="I2341" s="17"/>
      <c r="J2341" s="17"/>
      <c r="K2341" s="17"/>
      <c r="L2341" s="17"/>
      <c r="M2341" s="17"/>
      <c r="N2341" s="17"/>
      <c r="O2341" s="17"/>
      <c r="P2341" s="17"/>
      <c r="Q2341" s="17"/>
      <c r="R2341" s="17"/>
      <c r="S2341" s="17"/>
      <c r="T2341" s="17"/>
      <c r="U2341" s="17"/>
      <c r="V2341" s="17"/>
      <c r="W2341" s="17"/>
      <c r="X2341" s="17"/>
    </row>
    <row r="2342" spans="7:24" x14ac:dyDescent="0.2">
      <c r="G2342" s="8"/>
      <c r="H2342" s="8"/>
      <c r="I2342" s="17"/>
      <c r="J2342" s="17"/>
      <c r="K2342" s="17"/>
      <c r="L2342" s="17"/>
      <c r="M2342" s="17"/>
      <c r="N2342" s="17"/>
      <c r="O2342" s="17"/>
      <c r="P2342" s="17"/>
      <c r="Q2342" s="17"/>
      <c r="R2342" s="17"/>
      <c r="S2342" s="17"/>
      <c r="T2342" s="17"/>
      <c r="U2342" s="17"/>
      <c r="V2342" s="17"/>
      <c r="W2342" s="17"/>
      <c r="X2342" s="17"/>
    </row>
    <row r="2343" spans="7:24" x14ac:dyDescent="0.2">
      <c r="G2343" s="8"/>
      <c r="H2343" s="8"/>
      <c r="I2343" s="17"/>
      <c r="J2343" s="17"/>
      <c r="K2343" s="17"/>
      <c r="L2343" s="17"/>
      <c r="M2343" s="17"/>
      <c r="N2343" s="17"/>
      <c r="O2343" s="17"/>
      <c r="P2343" s="17"/>
      <c r="Q2343" s="17"/>
      <c r="R2343" s="17"/>
      <c r="S2343" s="17"/>
      <c r="T2343" s="17"/>
      <c r="U2343" s="17"/>
      <c r="V2343" s="17"/>
      <c r="W2343" s="17"/>
      <c r="X2343" s="17"/>
    </row>
    <row r="2344" spans="7:24" x14ac:dyDescent="0.2">
      <c r="G2344" s="8"/>
      <c r="H2344" s="8"/>
      <c r="I2344" s="17"/>
      <c r="J2344" s="17"/>
      <c r="K2344" s="17"/>
      <c r="L2344" s="17"/>
      <c r="M2344" s="17"/>
      <c r="N2344" s="17"/>
      <c r="O2344" s="17"/>
      <c r="P2344" s="17"/>
      <c r="Q2344" s="17"/>
      <c r="R2344" s="17"/>
      <c r="S2344" s="17"/>
      <c r="T2344" s="17"/>
      <c r="U2344" s="17"/>
      <c r="V2344" s="17"/>
      <c r="W2344" s="17"/>
      <c r="X2344" s="17"/>
    </row>
    <row r="2345" spans="7:24" x14ac:dyDescent="0.2">
      <c r="G2345" s="8"/>
      <c r="H2345" s="8"/>
      <c r="I2345" s="17"/>
      <c r="J2345" s="17"/>
      <c r="K2345" s="17"/>
      <c r="L2345" s="17"/>
      <c r="M2345" s="17"/>
      <c r="N2345" s="17"/>
      <c r="O2345" s="17"/>
      <c r="P2345" s="17"/>
      <c r="Q2345" s="17"/>
      <c r="R2345" s="17"/>
      <c r="S2345" s="17"/>
      <c r="T2345" s="17"/>
      <c r="U2345" s="17"/>
      <c r="V2345" s="17"/>
      <c r="W2345" s="17"/>
      <c r="X2345" s="17"/>
    </row>
    <row r="2346" spans="7:24" x14ac:dyDescent="0.2">
      <c r="G2346" s="8"/>
      <c r="H2346" s="8"/>
      <c r="I2346" s="17"/>
      <c r="J2346" s="17"/>
      <c r="K2346" s="17"/>
      <c r="L2346" s="17"/>
      <c r="M2346" s="17"/>
      <c r="N2346" s="17"/>
      <c r="O2346" s="17"/>
      <c r="P2346" s="17"/>
      <c r="Q2346" s="17"/>
      <c r="R2346" s="17"/>
      <c r="S2346" s="17"/>
      <c r="T2346" s="17"/>
      <c r="U2346" s="17"/>
      <c r="V2346" s="17"/>
      <c r="W2346" s="17"/>
      <c r="X2346" s="17"/>
    </row>
    <row r="2347" spans="7:24" x14ac:dyDescent="0.2">
      <c r="G2347" s="8"/>
      <c r="H2347" s="8"/>
      <c r="I2347" s="17"/>
      <c r="J2347" s="17"/>
      <c r="K2347" s="17"/>
      <c r="L2347" s="17"/>
      <c r="M2347" s="17"/>
      <c r="N2347" s="17"/>
      <c r="O2347" s="17"/>
      <c r="P2347" s="17"/>
      <c r="Q2347" s="17"/>
      <c r="R2347" s="17"/>
      <c r="S2347" s="17"/>
      <c r="T2347" s="17"/>
      <c r="U2347" s="17"/>
      <c r="V2347" s="17"/>
      <c r="W2347" s="17"/>
      <c r="X2347" s="17"/>
    </row>
    <row r="2348" spans="7:24" x14ac:dyDescent="0.2">
      <c r="G2348" s="8"/>
      <c r="H2348" s="8"/>
      <c r="I2348" s="17"/>
      <c r="J2348" s="17"/>
      <c r="K2348" s="17"/>
      <c r="L2348" s="17"/>
      <c r="M2348" s="17"/>
      <c r="N2348" s="17"/>
      <c r="O2348" s="17"/>
      <c r="P2348" s="17"/>
      <c r="Q2348" s="17"/>
      <c r="R2348" s="17"/>
      <c r="S2348" s="17"/>
      <c r="T2348" s="17"/>
      <c r="U2348" s="17"/>
      <c r="V2348" s="17"/>
      <c r="W2348" s="17"/>
      <c r="X2348" s="17"/>
    </row>
    <row r="2349" spans="7:24" x14ac:dyDescent="0.2">
      <c r="G2349" s="8"/>
      <c r="H2349" s="8"/>
      <c r="I2349" s="17"/>
      <c r="J2349" s="17"/>
      <c r="K2349" s="17"/>
      <c r="L2349" s="17"/>
      <c r="M2349" s="17"/>
      <c r="N2349" s="17"/>
      <c r="O2349" s="17"/>
      <c r="P2349" s="17"/>
      <c r="Q2349" s="17"/>
      <c r="R2349" s="17"/>
      <c r="S2349" s="17"/>
      <c r="T2349" s="17"/>
      <c r="U2349" s="17"/>
      <c r="V2349" s="17"/>
      <c r="W2349" s="17"/>
      <c r="X2349" s="17"/>
    </row>
    <row r="2350" spans="7:24" x14ac:dyDescent="0.2">
      <c r="G2350" s="8"/>
      <c r="H2350" s="8"/>
      <c r="I2350" s="17"/>
      <c r="J2350" s="17"/>
      <c r="K2350" s="17"/>
      <c r="L2350" s="17"/>
      <c r="M2350" s="17"/>
      <c r="N2350" s="17"/>
      <c r="O2350" s="17"/>
      <c r="P2350" s="17"/>
      <c r="Q2350" s="17"/>
      <c r="R2350" s="17"/>
      <c r="S2350" s="17"/>
      <c r="T2350" s="17"/>
      <c r="U2350" s="17"/>
      <c r="V2350" s="17"/>
      <c r="W2350" s="17"/>
      <c r="X2350" s="17"/>
    </row>
    <row r="2351" spans="7:24" x14ac:dyDescent="0.2">
      <c r="G2351" s="8"/>
      <c r="H2351" s="8"/>
      <c r="I2351" s="17"/>
      <c r="J2351" s="17"/>
      <c r="K2351" s="17"/>
      <c r="L2351" s="17"/>
      <c r="M2351" s="17"/>
      <c r="N2351" s="17"/>
      <c r="O2351" s="17"/>
      <c r="P2351" s="17"/>
      <c r="Q2351" s="17"/>
      <c r="R2351" s="17"/>
      <c r="S2351" s="17"/>
      <c r="T2351" s="17"/>
      <c r="U2351" s="17"/>
      <c r="V2351" s="17"/>
      <c r="W2351" s="17"/>
      <c r="X2351" s="17"/>
    </row>
    <row r="2352" spans="7:24" x14ac:dyDescent="0.2">
      <c r="G2352" s="8"/>
      <c r="H2352" s="8"/>
      <c r="I2352" s="17"/>
      <c r="J2352" s="17"/>
      <c r="K2352" s="17"/>
      <c r="L2352" s="17"/>
      <c r="M2352" s="17"/>
      <c r="N2352" s="17"/>
      <c r="O2352" s="17"/>
      <c r="P2352" s="17"/>
      <c r="Q2352" s="17"/>
      <c r="R2352" s="17"/>
      <c r="S2352" s="17"/>
      <c r="T2352" s="17"/>
      <c r="U2352" s="17"/>
      <c r="V2352" s="17"/>
      <c r="W2352" s="17"/>
      <c r="X2352" s="17"/>
    </row>
    <row r="2353" spans="7:24" x14ac:dyDescent="0.2">
      <c r="G2353" s="8"/>
      <c r="H2353" s="8"/>
      <c r="I2353" s="17"/>
      <c r="J2353" s="17"/>
      <c r="K2353" s="17"/>
      <c r="L2353" s="17"/>
      <c r="M2353" s="17"/>
      <c r="N2353" s="17"/>
      <c r="O2353" s="17"/>
      <c r="P2353" s="17"/>
      <c r="Q2353" s="17"/>
      <c r="R2353" s="17"/>
      <c r="S2353" s="17"/>
      <c r="T2353" s="17"/>
      <c r="U2353" s="17"/>
      <c r="V2353" s="17"/>
      <c r="W2353" s="17"/>
      <c r="X2353" s="17"/>
    </row>
    <row r="2354" spans="7:24" x14ac:dyDescent="0.2">
      <c r="G2354" s="8"/>
      <c r="H2354" s="8"/>
      <c r="I2354" s="17"/>
      <c r="J2354" s="17"/>
      <c r="K2354" s="17"/>
      <c r="L2354" s="17"/>
      <c r="M2354" s="17"/>
      <c r="N2354" s="17"/>
      <c r="O2354" s="17"/>
      <c r="P2354" s="17"/>
      <c r="Q2354" s="17"/>
      <c r="R2354" s="17"/>
      <c r="S2354" s="17"/>
      <c r="T2354" s="17"/>
      <c r="U2354" s="17"/>
      <c r="V2354" s="17"/>
      <c r="W2354" s="17"/>
      <c r="X2354" s="17"/>
    </row>
    <row r="2355" spans="7:24" x14ac:dyDescent="0.2">
      <c r="G2355" s="8"/>
      <c r="H2355" s="8"/>
      <c r="I2355" s="17"/>
      <c r="J2355" s="17"/>
      <c r="K2355" s="17"/>
      <c r="L2355" s="17"/>
      <c r="M2355" s="17"/>
      <c r="N2355" s="17"/>
      <c r="O2355" s="17"/>
      <c r="P2355" s="17"/>
      <c r="Q2355" s="17"/>
      <c r="R2355" s="17"/>
      <c r="S2355" s="17"/>
      <c r="T2355" s="17"/>
      <c r="U2355" s="17"/>
      <c r="V2355" s="17"/>
      <c r="W2355" s="17"/>
      <c r="X2355" s="17"/>
    </row>
    <row r="2356" spans="7:24" x14ac:dyDescent="0.2">
      <c r="G2356" s="8"/>
      <c r="H2356" s="8"/>
      <c r="I2356" s="17"/>
      <c r="J2356" s="17"/>
      <c r="K2356" s="17"/>
      <c r="L2356" s="17"/>
      <c r="M2356" s="17"/>
      <c r="N2356" s="17"/>
      <c r="O2356" s="17"/>
      <c r="P2356" s="17"/>
      <c r="Q2356" s="17"/>
      <c r="R2356" s="17"/>
      <c r="S2356" s="17"/>
      <c r="T2356" s="17"/>
      <c r="U2356" s="17"/>
      <c r="V2356" s="17"/>
      <c r="W2356" s="17"/>
      <c r="X2356" s="17"/>
    </row>
    <row r="2357" spans="7:24" x14ac:dyDescent="0.2">
      <c r="G2357" s="8"/>
      <c r="H2357" s="8"/>
      <c r="I2357" s="17"/>
      <c r="J2357" s="17"/>
      <c r="K2357" s="17"/>
      <c r="L2357" s="17"/>
      <c r="M2357" s="17"/>
      <c r="N2357" s="17"/>
      <c r="O2357" s="17"/>
      <c r="P2357" s="17"/>
      <c r="Q2357" s="17"/>
      <c r="R2357" s="17"/>
      <c r="S2357" s="17"/>
      <c r="T2357" s="17"/>
      <c r="U2357" s="17"/>
      <c r="V2357" s="17"/>
      <c r="W2357" s="17"/>
      <c r="X2357" s="17"/>
    </row>
    <row r="2358" spans="7:24" x14ac:dyDescent="0.2">
      <c r="G2358" s="8"/>
      <c r="H2358" s="8"/>
      <c r="I2358" s="17"/>
      <c r="J2358" s="17"/>
      <c r="K2358" s="17"/>
      <c r="L2358" s="17"/>
      <c r="M2358" s="17"/>
      <c r="N2358" s="17"/>
      <c r="O2358" s="17"/>
      <c r="P2358" s="17"/>
      <c r="Q2358" s="17"/>
      <c r="R2358" s="17"/>
      <c r="S2358" s="17"/>
      <c r="T2358" s="17"/>
      <c r="U2358" s="17"/>
      <c r="V2358" s="17"/>
      <c r="W2358" s="17"/>
      <c r="X2358" s="17"/>
    </row>
    <row r="2359" spans="7:24" x14ac:dyDescent="0.2">
      <c r="G2359" s="8"/>
      <c r="H2359" s="8"/>
      <c r="I2359" s="17"/>
      <c r="J2359" s="17"/>
      <c r="K2359" s="17"/>
      <c r="L2359" s="17"/>
      <c r="M2359" s="17"/>
      <c r="N2359" s="17"/>
      <c r="O2359" s="17"/>
      <c r="P2359" s="17"/>
      <c r="Q2359" s="17"/>
      <c r="R2359" s="17"/>
      <c r="S2359" s="17"/>
      <c r="T2359" s="17"/>
      <c r="U2359" s="17"/>
      <c r="V2359" s="17"/>
      <c r="W2359" s="17"/>
      <c r="X2359" s="17"/>
    </row>
    <row r="2360" spans="7:24" x14ac:dyDescent="0.2">
      <c r="G2360" s="8"/>
      <c r="H2360" s="8"/>
      <c r="I2360" s="17"/>
      <c r="J2360" s="17"/>
      <c r="K2360" s="17"/>
      <c r="L2360" s="17"/>
      <c r="M2360" s="17"/>
      <c r="N2360" s="17"/>
      <c r="O2360" s="17"/>
      <c r="P2360" s="17"/>
      <c r="Q2360" s="17"/>
      <c r="R2360" s="17"/>
      <c r="S2360" s="17"/>
      <c r="T2360" s="17"/>
      <c r="U2360" s="17"/>
      <c r="V2360" s="17"/>
      <c r="W2360" s="17"/>
      <c r="X2360" s="17"/>
    </row>
    <row r="2361" spans="7:24" x14ac:dyDescent="0.2">
      <c r="G2361" s="8"/>
      <c r="H2361" s="8"/>
      <c r="I2361" s="17"/>
      <c r="J2361" s="17"/>
      <c r="K2361" s="17"/>
      <c r="L2361" s="17"/>
      <c r="M2361" s="17"/>
      <c r="N2361" s="17"/>
      <c r="O2361" s="17"/>
      <c r="P2361" s="17"/>
      <c r="Q2361" s="17"/>
      <c r="R2361" s="17"/>
      <c r="S2361" s="17"/>
      <c r="T2361" s="17"/>
      <c r="U2361" s="17"/>
      <c r="V2361" s="17"/>
      <c r="W2361" s="17"/>
      <c r="X2361" s="17"/>
    </row>
    <row r="2362" spans="7:24" x14ac:dyDescent="0.2">
      <c r="G2362" s="8"/>
      <c r="H2362" s="8"/>
      <c r="I2362" s="17"/>
      <c r="J2362" s="17"/>
      <c r="K2362" s="17"/>
      <c r="L2362" s="17"/>
      <c r="M2362" s="17"/>
      <c r="N2362" s="17"/>
      <c r="O2362" s="17"/>
      <c r="P2362" s="17"/>
      <c r="Q2362" s="17"/>
      <c r="R2362" s="17"/>
      <c r="S2362" s="17"/>
      <c r="T2362" s="17"/>
      <c r="U2362" s="17"/>
      <c r="V2362" s="17"/>
      <c r="W2362" s="17"/>
      <c r="X2362" s="17"/>
    </row>
    <row r="2363" spans="7:24" x14ac:dyDescent="0.2">
      <c r="G2363" s="8"/>
      <c r="H2363" s="8"/>
      <c r="I2363" s="17"/>
      <c r="J2363" s="17"/>
      <c r="K2363" s="17"/>
      <c r="L2363" s="17"/>
      <c r="M2363" s="17"/>
      <c r="N2363" s="17"/>
      <c r="O2363" s="17"/>
      <c r="P2363" s="17"/>
      <c r="Q2363" s="17"/>
      <c r="R2363" s="17"/>
      <c r="S2363" s="17"/>
      <c r="T2363" s="17"/>
      <c r="U2363" s="17"/>
      <c r="V2363" s="17"/>
      <c r="W2363" s="17"/>
      <c r="X2363" s="17"/>
    </row>
    <row r="2364" spans="7:24" x14ac:dyDescent="0.2">
      <c r="G2364" s="8"/>
      <c r="H2364" s="8"/>
      <c r="I2364" s="17"/>
      <c r="J2364" s="17"/>
      <c r="K2364" s="17"/>
      <c r="L2364" s="17"/>
      <c r="M2364" s="17"/>
      <c r="N2364" s="17"/>
      <c r="O2364" s="17"/>
      <c r="P2364" s="17"/>
      <c r="Q2364" s="17"/>
      <c r="R2364" s="17"/>
      <c r="S2364" s="17"/>
      <c r="T2364" s="17"/>
      <c r="U2364" s="17"/>
      <c r="V2364" s="17"/>
      <c r="W2364" s="17"/>
      <c r="X2364" s="17"/>
    </row>
    <row r="2365" spans="7:24" x14ac:dyDescent="0.2">
      <c r="G2365" s="8"/>
      <c r="H2365" s="8"/>
      <c r="I2365" s="17"/>
      <c r="J2365" s="17"/>
      <c r="K2365" s="17"/>
      <c r="L2365" s="17"/>
      <c r="M2365" s="17"/>
      <c r="N2365" s="17"/>
      <c r="O2365" s="17"/>
      <c r="P2365" s="17"/>
      <c r="Q2365" s="17"/>
      <c r="R2365" s="17"/>
      <c r="S2365" s="17"/>
      <c r="T2365" s="17"/>
      <c r="U2365" s="17"/>
      <c r="V2365" s="17"/>
      <c r="W2365" s="17"/>
      <c r="X2365" s="17"/>
    </row>
    <row r="2366" spans="7:24" x14ac:dyDescent="0.2">
      <c r="G2366" s="8"/>
      <c r="H2366" s="8"/>
      <c r="I2366" s="17"/>
      <c r="J2366" s="17"/>
      <c r="K2366" s="17"/>
      <c r="L2366" s="17"/>
      <c r="M2366" s="17"/>
      <c r="N2366" s="17"/>
      <c r="O2366" s="17"/>
      <c r="P2366" s="17"/>
      <c r="Q2366" s="17"/>
      <c r="R2366" s="17"/>
      <c r="S2366" s="17"/>
      <c r="T2366" s="17"/>
      <c r="U2366" s="17"/>
      <c r="V2366" s="17"/>
      <c r="W2366" s="17"/>
      <c r="X2366" s="17"/>
    </row>
    <row r="2367" spans="7:24" x14ac:dyDescent="0.2">
      <c r="G2367" s="8"/>
      <c r="H2367" s="8"/>
      <c r="I2367" s="17"/>
      <c r="J2367" s="17"/>
      <c r="K2367" s="17"/>
      <c r="L2367" s="17"/>
      <c r="M2367" s="17"/>
      <c r="N2367" s="17"/>
      <c r="O2367" s="17"/>
      <c r="P2367" s="17"/>
      <c r="Q2367" s="17"/>
      <c r="R2367" s="17"/>
      <c r="S2367" s="17"/>
      <c r="T2367" s="17"/>
      <c r="U2367" s="17"/>
      <c r="V2367" s="17"/>
      <c r="W2367" s="17"/>
      <c r="X2367" s="17"/>
    </row>
    <row r="2368" spans="7:24" x14ac:dyDescent="0.2">
      <c r="G2368" s="8"/>
      <c r="H2368" s="8"/>
      <c r="I2368" s="17"/>
      <c r="J2368" s="17"/>
      <c r="K2368" s="17"/>
      <c r="L2368" s="17"/>
      <c r="M2368" s="17"/>
      <c r="N2368" s="17"/>
      <c r="O2368" s="17"/>
      <c r="P2368" s="17"/>
      <c r="Q2368" s="17"/>
      <c r="R2368" s="17"/>
      <c r="S2368" s="17"/>
      <c r="T2368" s="17"/>
      <c r="U2368" s="17"/>
      <c r="V2368" s="17"/>
      <c r="W2368" s="17"/>
      <c r="X2368" s="17"/>
    </row>
    <row r="2369" spans="7:24" x14ac:dyDescent="0.2">
      <c r="G2369" s="8"/>
      <c r="H2369" s="8"/>
      <c r="I2369" s="17"/>
      <c r="J2369" s="17"/>
      <c r="K2369" s="17"/>
      <c r="L2369" s="17"/>
      <c r="M2369" s="17"/>
      <c r="N2369" s="17"/>
      <c r="O2369" s="17"/>
      <c r="P2369" s="17"/>
      <c r="Q2369" s="17"/>
      <c r="R2369" s="17"/>
      <c r="S2369" s="17"/>
      <c r="T2369" s="17"/>
      <c r="U2369" s="17"/>
      <c r="V2369" s="17"/>
      <c r="W2369" s="17"/>
      <c r="X2369" s="17"/>
    </row>
    <row r="2370" spans="7:24" x14ac:dyDescent="0.2">
      <c r="G2370" s="8"/>
      <c r="H2370" s="8"/>
      <c r="I2370" s="17"/>
      <c r="J2370" s="17"/>
      <c r="K2370" s="17"/>
      <c r="L2370" s="17"/>
      <c r="M2370" s="17"/>
      <c r="N2370" s="17"/>
      <c r="O2370" s="17"/>
      <c r="P2370" s="17"/>
      <c r="Q2370" s="17"/>
      <c r="R2370" s="17"/>
      <c r="S2370" s="17"/>
      <c r="T2370" s="17"/>
      <c r="U2370" s="17"/>
      <c r="V2370" s="17"/>
      <c r="W2370" s="17"/>
      <c r="X2370" s="17"/>
    </row>
    <row r="2371" spans="7:24" x14ac:dyDescent="0.2">
      <c r="G2371" s="8"/>
      <c r="H2371" s="8"/>
      <c r="I2371" s="17"/>
      <c r="J2371" s="17"/>
      <c r="K2371" s="17"/>
      <c r="L2371" s="17"/>
      <c r="M2371" s="17"/>
      <c r="N2371" s="17"/>
      <c r="O2371" s="17"/>
      <c r="P2371" s="17"/>
      <c r="Q2371" s="17"/>
      <c r="R2371" s="17"/>
      <c r="S2371" s="17"/>
      <c r="T2371" s="17"/>
      <c r="U2371" s="17"/>
      <c r="V2371" s="17"/>
      <c r="W2371" s="17"/>
      <c r="X2371" s="17"/>
    </row>
    <row r="2372" spans="7:24" x14ac:dyDescent="0.2">
      <c r="G2372" s="8"/>
      <c r="H2372" s="8"/>
      <c r="I2372" s="17"/>
      <c r="J2372" s="17"/>
      <c r="K2372" s="17"/>
      <c r="L2372" s="17"/>
      <c r="M2372" s="17"/>
      <c r="N2372" s="17"/>
      <c r="O2372" s="17"/>
      <c r="P2372" s="17"/>
      <c r="Q2372" s="17"/>
      <c r="R2372" s="17"/>
      <c r="S2372" s="17"/>
      <c r="T2372" s="17"/>
      <c r="U2372" s="17"/>
      <c r="V2372" s="17"/>
      <c r="W2372" s="17"/>
      <c r="X2372" s="17"/>
    </row>
    <row r="2373" spans="7:24" x14ac:dyDescent="0.2">
      <c r="G2373" s="8"/>
      <c r="H2373" s="8"/>
      <c r="I2373" s="17"/>
      <c r="J2373" s="17"/>
      <c r="K2373" s="17"/>
      <c r="L2373" s="17"/>
      <c r="M2373" s="17"/>
      <c r="N2373" s="17"/>
      <c r="O2373" s="17"/>
      <c r="P2373" s="17"/>
      <c r="Q2373" s="17"/>
      <c r="R2373" s="17"/>
      <c r="S2373" s="17"/>
      <c r="T2373" s="17"/>
      <c r="U2373" s="17"/>
      <c r="V2373" s="17"/>
      <c r="W2373" s="17"/>
      <c r="X2373" s="17"/>
    </row>
    <row r="2374" spans="7:24" x14ac:dyDescent="0.2">
      <c r="G2374" s="8"/>
      <c r="H2374" s="8"/>
      <c r="I2374" s="17"/>
      <c r="J2374" s="17"/>
      <c r="K2374" s="17"/>
      <c r="L2374" s="17"/>
      <c r="M2374" s="17"/>
      <c r="N2374" s="17"/>
      <c r="O2374" s="17"/>
      <c r="P2374" s="17"/>
      <c r="Q2374" s="17"/>
      <c r="R2374" s="17"/>
      <c r="S2374" s="17"/>
      <c r="T2374" s="17"/>
      <c r="U2374" s="17"/>
      <c r="V2374" s="17"/>
      <c r="W2374" s="17"/>
      <c r="X2374" s="17"/>
    </row>
    <row r="2375" spans="7:24" x14ac:dyDescent="0.2">
      <c r="G2375" s="8"/>
      <c r="H2375" s="8"/>
      <c r="I2375" s="17"/>
      <c r="J2375" s="17"/>
      <c r="K2375" s="17"/>
      <c r="L2375" s="17"/>
      <c r="M2375" s="17"/>
      <c r="N2375" s="17"/>
      <c r="O2375" s="17"/>
      <c r="P2375" s="17"/>
      <c r="Q2375" s="17"/>
      <c r="R2375" s="17"/>
      <c r="S2375" s="17"/>
      <c r="T2375" s="17"/>
      <c r="U2375" s="17"/>
      <c r="V2375" s="17"/>
      <c r="W2375" s="17"/>
      <c r="X2375" s="17"/>
    </row>
    <row r="2376" spans="7:24" x14ac:dyDescent="0.2">
      <c r="G2376" s="8"/>
      <c r="H2376" s="8"/>
      <c r="I2376" s="17"/>
      <c r="J2376" s="17"/>
      <c r="K2376" s="17"/>
      <c r="L2376" s="17"/>
      <c r="M2376" s="17"/>
      <c r="N2376" s="17"/>
      <c r="O2376" s="17"/>
      <c r="P2376" s="17"/>
      <c r="Q2376" s="17"/>
      <c r="R2376" s="17"/>
      <c r="S2376" s="17"/>
      <c r="T2376" s="17"/>
      <c r="U2376" s="17"/>
      <c r="V2376" s="17"/>
      <c r="W2376" s="17"/>
      <c r="X2376" s="17"/>
    </row>
    <row r="2377" spans="7:24" x14ac:dyDescent="0.2">
      <c r="G2377" s="8"/>
      <c r="H2377" s="8"/>
      <c r="I2377" s="17"/>
      <c r="J2377" s="17"/>
      <c r="K2377" s="17"/>
      <c r="L2377" s="17"/>
      <c r="M2377" s="17"/>
      <c r="N2377" s="17"/>
      <c r="O2377" s="17"/>
      <c r="P2377" s="17"/>
      <c r="Q2377" s="17"/>
      <c r="R2377" s="17"/>
      <c r="S2377" s="17"/>
      <c r="T2377" s="17"/>
      <c r="U2377" s="17"/>
      <c r="V2377" s="17"/>
      <c r="W2377" s="17"/>
      <c r="X2377" s="17"/>
    </row>
    <row r="2378" spans="7:24" x14ac:dyDescent="0.2">
      <c r="G2378" s="8"/>
      <c r="H2378" s="8"/>
      <c r="I2378" s="17"/>
      <c r="J2378" s="17"/>
      <c r="K2378" s="17"/>
      <c r="L2378" s="17"/>
      <c r="M2378" s="17"/>
      <c r="N2378" s="17"/>
      <c r="O2378" s="17"/>
      <c r="P2378" s="17"/>
      <c r="Q2378" s="17"/>
      <c r="R2378" s="17"/>
      <c r="S2378" s="17"/>
      <c r="T2378" s="17"/>
      <c r="U2378" s="17"/>
      <c r="V2378" s="17"/>
      <c r="W2378" s="17"/>
      <c r="X2378" s="17"/>
    </row>
    <row r="2379" spans="7:24" x14ac:dyDescent="0.2">
      <c r="G2379" s="8"/>
      <c r="H2379" s="8"/>
      <c r="I2379" s="17"/>
      <c r="J2379" s="17"/>
      <c r="K2379" s="17"/>
      <c r="L2379" s="17"/>
      <c r="M2379" s="17"/>
      <c r="N2379" s="17"/>
      <c r="O2379" s="17"/>
      <c r="P2379" s="17"/>
      <c r="Q2379" s="17"/>
      <c r="R2379" s="17"/>
      <c r="S2379" s="17"/>
      <c r="T2379" s="17"/>
      <c r="U2379" s="17"/>
      <c r="V2379" s="17"/>
      <c r="W2379" s="17"/>
      <c r="X2379" s="17"/>
    </row>
    <row r="2380" spans="7:24" x14ac:dyDescent="0.2">
      <c r="G2380" s="8"/>
      <c r="H2380" s="8"/>
      <c r="I2380" s="17"/>
      <c r="J2380" s="17"/>
      <c r="K2380" s="17"/>
      <c r="L2380" s="17"/>
      <c r="M2380" s="17"/>
      <c r="N2380" s="17"/>
      <c r="O2380" s="17"/>
      <c r="P2380" s="17"/>
      <c r="Q2380" s="17"/>
      <c r="R2380" s="17"/>
      <c r="S2380" s="17"/>
      <c r="T2380" s="17"/>
      <c r="U2380" s="17"/>
      <c r="V2380" s="17"/>
      <c r="W2380" s="17"/>
      <c r="X2380" s="17"/>
    </row>
    <row r="2381" spans="7:24" x14ac:dyDescent="0.2">
      <c r="G2381" s="8"/>
      <c r="H2381" s="8"/>
      <c r="I2381" s="17"/>
      <c r="J2381" s="17"/>
      <c r="K2381" s="17"/>
      <c r="L2381" s="17"/>
      <c r="M2381" s="17"/>
      <c r="N2381" s="17"/>
      <c r="O2381" s="17"/>
      <c r="P2381" s="17"/>
      <c r="Q2381" s="17"/>
      <c r="R2381" s="17"/>
      <c r="S2381" s="17"/>
      <c r="T2381" s="17"/>
      <c r="U2381" s="17"/>
      <c r="V2381" s="17"/>
      <c r="W2381" s="17"/>
      <c r="X2381" s="17"/>
    </row>
    <row r="2382" spans="7:24" x14ac:dyDescent="0.2">
      <c r="G2382" s="8"/>
      <c r="H2382" s="8"/>
      <c r="I2382" s="17"/>
      <c r="J2382" s="17"/>
      <c r="K2382" s="17"/>
      <c r="L2382" s="17"/>
      <c r="M2382" s="17"/>
      <c r="N2382" s="17"/>
      <c r="O2382" s="17"/>
      <c r="P2382" s="17"/>
      <c r="Q2382" s="17"/>
      <c r="R2382" s="17"/>
      <c r="S2382" s="17"/>
      <c r="T2382" s="17"/>
      <c r="U2382" s="17"/>
      <c r="V2382" s="17"/>
      <c r="W2382" s="17"/>
      <c r="X2382" s="17"/>
    </row>
    <row r="2383" spans="7:24" x14ac:dyDescent="0.2">
      <c r="G2383" s="8"/>
      <c r="H2383" s="8"/>
      <c r="I2383" s="17"/>
      <c r="J2383" s="17"/>
      <c r="K2383" s="17"/>
      <c r="L2383" s="17"/>
      <c r="M2383" s="17"/>
      <c r="N2383" s="17"/>
      <c r="O2383" s="17"/>
      <c r="P2383" s="17"/>
      <c r="Q2383" s="17"/>
      <c r="R2383" s="17"/>
      <c r="S2383" s="17"/>
      <c r="T2383" s="17"/>
      <c r="U2383" s="17"/>
      <c r="V2383" s="17"/>
      <c r="W2383" s="17"/>
      <c r="X2383" s="17"/>
    </row>
    <row r="2384" spans="7:24" x14ac:dyDescent="0.2">
      <c r="G2384" s="8"/>
      <c r="H2384" s="8"/>
      <c r="I2384" s="17"/>
      <c r="J2384" s="17"/>
      <c r="K2384" s="17"/>
      <c r="L2384" s="17"/>
      <c r="M2384" s="17"/>
      <c r="N2384" s="17"/>
      <c r="O2384" s="17"/>
      <c r="P2384" s="17"/>
      <c r="Q2384" s="17"/>
      <c r="R2384" s="17"/>
      <c r="S2384" s="17"/>
      <c r="T2384" s="17"/>
      <c r="U2384" s="17"/>
      <c r="V2384" s="17"/>
      <c r="W2384" s="17"/>
      <c r="X2384" s="17"/>
    </row>
    <row r="2385" spans="7:24" x14ac:dyDescent="0.2">
      <c r="G2385" s="8"/>
      <c r="H2385" s="8"/>
      <c r="I2385" s="17"/>
      <c r="J2385" s="17"/>
      <c r="K2385" s="17"/>
      <c r="L2385" s="17"/>
      <c r="M2385" s="17"/>
      <c r="N2385" s="17"/>
      <c r="O2385" s="17"/>
      <c r="P2385" s="17"/>
      <c r="Q2385" s="17"/>
      <c r="R2385" s="17"/>
      <c r="S2385" s="17"/>
      <c r="T2385" s="17"/>
      <c r="U2385" s="17"/>
      <c r="V2385" s="17"/>
      <c r="W2385" s="17"/>
      <c r="X2385" s="17"/>
    </row>
    <row r="2386" spans="7:24" x14ac:dyDescent="0.2">
      <c r="G2386" s="8"/>
      <c r="H2386" s="8"/>
      <c r="I2386" s="17"/>
      <c r="J2386" s="17"/>
      <c r="K2386" s="17"/>
      <c r="L2386" s="17"/>
      <c r="M2386" s="17"/>
      <c r="N2386" s="17"/>
      <c r="O2386" s="17"/>
      <c r="P2386" s="17"/>
      <c r="Q2386" s="17"/>
      <c r="R2386" s="17"/>
      <c r="S2386" s="17"/>
      <c r="T2386" s="17"/>
      <c r="U2386" s="17"/>
      <c r="V2386" s="17"/>
      <c r="W2386" s="17"/>
      <c r="X2386" s="17"/>
    </row>
    <row r="2387" spans="7:24" x14ac:dyDescent="0.2">
      <c r="G2387" s="8"/>
      <c r="H2387" s="8"/>
      <c r="I2387" s="17"/>
      <c r="J2387" s="17"/>
      <c r="K2387" s="17"/>
      <c r="L2387" s="17"/>
      <c r="M2387" s="17"/>
      <c r="N2387" s="17"/>
      <c r="O2387" s="17"/>
      <c r="P2387" s="17"/>
      <c r="Q2387" s="17"/>
      <c r="R2387" s="17"/>
      <c r="S2387" s="17"/>
      <c r="T2387" s="17"/>
      <c r="U2387" s="17"/>
      <c r="V2387" s="17"/>
      <c r="W2387" s="17"/>
      <c r="X2387" s="17"/>
    </row>
    <row r="2388" spans="7:24" x14ac:dyDescent="0.2">
      <c r="G2388" s="8"/>
      <c r="H2388" s="8"/>
      <c r="I2388" s="17"/>
      <c r="J2388" s="17"/>
      <c r="K2388" s="17"/>
      <c r="L2388" s="17"/>
      <c r="M2388" s="17"/>
      <c r="N2388" s="17"/>
      <c r="O2388" s="17"/>
      <c r="P2388" s="17"/>
      <c r="Q2388" s="17"/>
      <c r="R2388" s="17"/>
      <c r="S2388" s="17"/>
      <c r="T2388" s="17"/>
      <c r="U2388" s="17"/>
      <c r="V2388" s="17"/>
      <c r="W2388" s="17"/>
      <c r="X2388" s="17"/>
    </row>
    <row r="2389" spans="7:24" x14ac:dyDescent="0.2">
      <c r="G2389" s="8"/>
      <c r="H2389" s="8"/>
      <c r="I2389" s="17"/>
      <c r="J2389" s="17"/>
      <c r="K2389" s="17"/>
      <c r="L2389" s="17"/>
      <c r="M2389" s="17"/>
      <c r="N2389" s="17"/>
      <c r="O2389" s="17"/>
      <c r="P2389" s="17"/>
      <c r="Q2389" s="17"/>
      <c r="R2389" s="17"/>
      <c r="S2389" s="17"/>
      <c r="T2389" s="17"/>
      <c r="U2389" s="17"/>
      <c r="V2389" s="17"/>
      <c r="W2389" s="17"/>
      <c r="X2389" s="17"/>
    </row>
    <row r="2390" spans="7:24" x14ac:dyDescent="0.2">
      <c r="G2390" s="8"/>
      <c r="H2390" s="8"/>
      <c r="I2390" s="17"/>
      <c r="J2390" s="17"/>
      <c r="K2390" s="17"/>
      <c r="L2390" s="17"/>
      <c r="M2390" s="17"/>
      <c r="N2390" s="17"/>
      <c r="O2390" s="17"/>
      <c r="P2390" s="17"/>
      <c r="Q2390" s="17"/>
      <c r="R2390" s="17"/>
      <c r="S2390" s="17"/>
      <c r="T2390" s="17"/>
      <c r="U2390" s="17"/>
      <c r="V2390" s="17"/>
      <c r="W2390" s="17"/>
      <c r="X2390" s="17"/>
    </row>
    <row r="2391" spans="7:24" x14ac:dyDescent="0.2">
      <c r="G2391" s="8"/>
      <c r="H2391" s="8"/>
      <c r="I2391" s="17"/>
      <c r="J2391" s="17"/>
      <c r="K2391" s="17"/>
      <c r="L2391" s="17"/>
      <c r="M2391" s="17"/>
      <c r="N2391" s="17"/>
      <c r="O2391" s="17"/>
      <c r="P2391" s="17"/>
      <c r="Q2391" s="17"/>
      <c r="R2391" s="17"/>
      <c r="S2391" s="17"/>
      <c r="T2391" s="17"/>
      <c r="U2391" s="17"/>
      <c r="V2391" s="17"/>
      <c r="W2391" s="17"/>
      <c r="X2391" s="17"/>
    </row>
    <row r="2392" spans="7:24" x14ac:dyDescent="0.2">
      <c r="G2392" s="8"/>
      <c r="H2392" s="8"/>
      <c r="I2392" s="17"/>
      <c r="J2392" s="17"/>
      <c r="K2392" s="17"/>
      <c r="L2392" s="17"/>
      <c r="M2392" s="17"/>
      <c r="N2392" s="17"/>
      <c r="O2392" s="17"/>
      <c r="P2392" s="17"/>
      <c r="Q2392" s="17"/>
      <c r="R2392" s="17"/>
      <c r="S2392" s="17"/>
      <c r="T2392" s="17"/>
      <c r="U2392" s="17"/>
      <c r="V2392" s="17"/>
      <c r="W2392" s="17"/>
      <c r="X2392" s="17"/>
    </row>
    <row r="2393" spans="7:24" x14ac:dyDescent="0.2">
      <c r="G2393" s="8"/>
      <c r="H2393" s="8"/>
      <c r="I2393" s="17"/>
      <c r="J2393" s="17"/>
      <c r="K2393" s="17"/>
      <c r="L2393" s="17"/>
      <c r="M2393" s="17"/>
      <c r="N2393" s="17"/>
      <c r="O2393" s="17"/>
      <c r="P2393" s="17"/>
      <c r="Q2393" s="17"/>
      <c r="R2393" s="17"/>
      <c r="S2393" s="17"/>
      <c r="T2393" s="17"/>
      <c r="U2393" s="17"/>
      <c r="V2393" s="17"/>
      <c r="W2393" s="17"/>
      <c r="X2393" s="17"/>
    </row>
    <row r="2394" spans="7:24" x14ac:dyDescent="0.2">
      <c r="G2394" s="8"/>
      <c r="H2394" s="8"/>
      <c r="I2394" s="17"/>
      <c r="J2394" s="17"/>
      <c r="K2394" s="17"/>
      <c r="L2394" s="17"/>
      <c r="M2394" s="17"/>
      <c r="N2394" s="17"/>
      <c r="O2394" s="17"/>
      <c r="P2394" s="17"/>
      <c r="Q2394" s="17"/>
      <c r="R2394" s="17"/>
      <c r="S2394" s="17"/>
      <c r="T2394" s="17"/>
      <c r="U2394" s="17"/>
      <c r="V2394" s="17"/>
      <c r="W2394" s="17"/>
      <c r="X2394" s="17"/>
    </row>
    <row r="2395" spans="7:24" x14ac:dyDescent="0.2">
      <c r="G2395" s="8"/>
      <c r="H2395" s="8"/>
      <c r="I2395" s="17"/>
      <c r="J2395" s="17"/>
      <c r="K2395" s="17"/>
      <c r="L2395" s="17"/>
      <c r="M2395" s="17"/>
      <c r="N2395" s="17"/>
      <c r="O2395" s="17"/>
      <c r="P2395" s="17"/>
      <c r="Q2395" s="17"/>
      <c r="R2395" s="17"/>
      <c r="S2395" s="17"/>
      <c r="T2395" s="17"/>
      <c r="U2395" s="17"/>
      <c r="V2395" s="17"/>
      <c r="W2395" s="17"/>
      <c r="X2395" s="17"/>
    </row>
    <row r="2396" spans="7:24" x14ac:dyDescent="0.2">
      <c r="G2396" s="8"/>
      <c r="H2396" s="8"/>
      <c r="I2396" s="17"/>
      <c r="J2396" s="17"/>
      <c r="K2396" s="17"/>
      <c r="L2396" s="17"/>
      <c r="M2396" s="17"/>
      <c r="N2396" s="17"/>
      <c r="O2396" s="17"/>
      <c r="P2396" s="17"/>
      <c r="Q2396" s="17"/>
      <c r="R2396" s="17"/>
      <c r="S2396" s="17"/>
      <c r="T2396" s="17"/>
      <c r="U2396" s="17"/>
      <c r="V2396" s="17"/>
      <c r="W2396" s="17"/>
      <c r="X2396" s="17"/>
    </row>
    <row r="2397" spans="7:24" x14ac:dyDescent="0.2">
      <c r="G2397" s="8"/>
      <c r="H2397" s="8"/>
      <c r="I2397" s="17"/>
      <c r="J2397" s="17"/>
      <c r="K2397" s="17"/>
      <c r="L2397" s="17"/>
      <c r="M2397" s="17"/>
      <c r="N2397" s="17"/>
      <c r="O2397" s="17"/>
      <c r="P2397" s="17"/>
      <c r="Q2397" s="17"/>
      <c r="R2397" s="17"/>
      <c r="S2397" s="17"/>
      <c r="T2397" s="17"/>
      <c r="U2397" s="17"/>
      <c r="V2397" s="17"/>
      <c r="W2397" s="17"/>
      <c r="X2397" s="17"/>
    </row>
    <row r="2398" spans="7:24" x14ac:dyDescent="0.2">
      <c r="G2398" s="8"/>
      <c r="H2398" s="8"/>
      <c r="I2398" s="17"/>
      <c r="J2398" s="17"/>
      <c r="K2398" s="17"/>
      <c r="L2398" s="17"/>
      <c r="M2398" s="17"/>
      <c r="N2398" s="17"/>
      <c r="O2398" s="17"/>
      <c r="P2398" s="17"/>
      <c r="Q2398" s="17"/>
      <c r="R2398" s="17"/>
      <c r="S2398" s="17"/>
      <c r="T2398" s="17"/>
      <c r="U2398" s="17"/>
      <c r="V2398" s="17"/>
      <c r="W2398" s="17"/>
      <c r="X2398" s="17"/>
    </row>
    <row r="2399" spans="7:24" x14ac:dyDescent="0.2">
      <c r="G2399" s="8"/>
      <c r="H2399" s="8"/>
      <c r="I2399" s="17"/>
      <c r="J2399" s="17"/>
      <c r="K2399" s="17"/>
      <c r="L2399" s="17"/>
      <c r="M2399" s="17"/>
      <c r="N2399" s="17"/>
      <c r="O2399" s="17"/>
      <c r="P2399" s="17"/>
      <c r="Q2399" s="17"/>
      <c r="R2399" s="17"/>
      <c r="S2399" s="17"/>
      <c r="T2399" s="17"/>
      <c r="U2399" s="17"/>
      <c r="V2399" s="17"/>
      <c r="W2399" s="17"/>
      <c r="X2399" s="17"/>
    </row>
    <row r="2400" spans="7:24" x14ac:dyDescent="0.2">
      <c r="G2400" s="8"/>
      <c r="H2400" s="8"/>
      <c r="I2400" s="17"/>
      <c r="J2400" s="17"/>
      <c r="K2400" s="17"/>
      <c r="L2400" s="17"/>
      <c r="M2400" s="17"/>
      <c r="N2400" s="17"/>
      <c r="O2400" s="17"/>
      <c r="P2400" s="17"/>
      <c r="Q2400" s="17"/>
      <c r="R2400" s="17"/>
      <c r="S2400" s="17"/>
      <c r="T2400" s="17"/>
      <c r="U2400" s="17"/>
      <c r="V2400" s="17"/>
      <c r="W2400" s="17"/>
      <c r="X2400" s="17"/>
    </row>
    <row r="2401" spans="7:24" x14ac:dyDescent="0.2">
      <c r="G2401" s="8"/>
      <c r="H2401" s="8"/>
      <c r="I2401" s="17"/>
      <c r="J2401" s="17"/>
      <c r="K2401" s="17"/>
      <c r="L2401" s="17"/>
      <c r="M2401" s="17"/>
      <c r="N2401" s="17"/>
      <c r="O2401" s="17"/>
      <c r="P2401" s="17"/>
      <c r="Q2401" s="17"/>
      <c r="R2401" s="17"/>
      <c r="S2401" s="17"/>
      <c r="T2401" s="17"/>
      <c r="U2401" s="17"/>
      <c r="V2401" s="17"/>
      <c r="W2401" s="17"/>
      <c r="X2401" s="17"/>
    </row>
    <row r="2402" spans="7:24" x14ac:dyDescent="0.2">
      <c r="G2402" s="8"/>
      <c r="H2402" s="8"/>
      <c r="I2402" s="17"/>
      <c r="J2402" s="17"/>
      <c r="K2402" s="17"/>
      <c r="L2402" s="17"/>
      <c r="M2402" s="17"/>
      <c r="N2402" s="17"/>
      <c r="O2402" s="17"/>
      <c r="P2402" s="17"/>
      <c r="Q2402" s="17"/>
      <c r="R2402" s="17"/>
      <c r="S2402" s="17"/>
      <c r="T2402" s="17"/>
      <c r="U2402" s="17"/>
      <c r="V2402" s="17"/>
      <c r="W2402" s="17"/>
      <c r="X2402" s="17"/>
    </row>
    <row r="2403" spans="7:24" x14ac:dyDescent="0.2">
      <c r="G2403" s="8"/>
      <c r="H2403" s="8"/>
      <c r="I2403" s="17"/>
      <c r="J2403" s="17"/>
      <c r="K2403" s="17"/>
      <c r="L2403" s="17"/>
      <c r="M2403" s="17"/>
      <c r="N2403" s="17"/>
      <c r="O2403" s="17"/>
      <c r="P2403" s="17"/>
      <c r="Q2403" s="17"/>
      <c r="R2403" s="17"/>
      <c r="S2403" s="17"/>
      <c r="T2403" s="17"/>
      <c r="U2403" s="17"/>
      <c r="V2403" s="17"/>
      <c r="W2403" s="17"/>
      <c r="X2403" s="17"/>
    </row>
    <row r="2404" spans="7:24" x14ac:dyDescent="0.2">
      <c r="G2404" s="8"/>
      <c r="H2404" s="8"/>
      <c r="I2404" s="17"/>
      <c r="J2404" s="17"/>
      <c r="K2404" s="17"/>
      <c r="L2404" s="17"/>
      <c r="M2404" s="17"/>
      <c r="N2404" s="17"/>
      <c r="O2404" s="17"/>
      <c r="P2404" s="17"/>
      <c r="Q2404" s="17"/>
      <c r="R2404" s="17"/>
      <c r="S2404" s="17"/>
      <c r="T2404" s="17"/>
      <c r="U2404" s="17"/>
      <c r="V2404" s="17"/>
      <c r="W2404" s="17"/>
      <c r="X2404" s="17"/>
    </row>
    <row r="2405" spans="7:24" x14ac:dyDescent="0.2">
      <c r="G2405" s="8"/>
      <c r="H2405" s="8"/>
      <c r="I2405" s="17"/>
      <c r="J2405" s="17"/>
      <c r="K2405" s="17"/>
      <c r="L2405" s="17"/>
      <c r="M2405" s="17"/>
      <c r="N2405" s="17"/>
      <c r="O2405" s="17"/>
      <c r="P2405" s="17"/>
      <c r="Q2405" s="17"/>
      <c r="R2405" s="17"/>
      <c r="S2405" s="17"/>
      <c r="T2405" s="17"/>
      <c r="U2405" s="17"/>
      <c r="V2405" s="17"/>
      <c r="W2405" s="17"/>
      <c r="X2405" s="17"/>
    </row>
    <row r="2406" spans="7:24" x14ac:dyDescent="0.2">
      <c r="G2406" s="8"/>
      <c r="H2406" s="8"/>
      <c r="I2406" s="17"/>
      <c r="J2406" s="17"/>
      <c r="K2406" s="17"/>
      <c r="L2406" s="17"/>
      <c r="M2406" s="17"/>
      <c r="N2406" s="17"/>
      <c r="O2406" s="17"/>
      <c r="P2406" s="17"/>
      <c r="Q2406" s="17"/>
      <c r="R2406" s="17"/>
      <c r="S2406" s="17"/>
      <c r="T2406" s="17"/>
      <c r="U2406" s="17"/>
      <c r="V2406" s="17"/>
      <c r="W2406" s="17"/>
      <c r="X2406" s="17"/>
    </row>
    <row r="2407" spans="7:24" x14ac:dyDescent="0.2">
      <c r="G2407" s="8"/>
      <c r="H2407" s="8"/>
      <c r="I2407" s="17"/>
      <c r="J2407" s="17"/>
      <c r="K2407" s="17"/>
      <c r="L2407" s="17"/>
      <c r="M2407" s="17"/>
      <c r="N2407" s="17"/>
      <c r="O2407" s="17"/>
      <c r="P2407" s="17"/>
      <c r="Q2407" s="17"/>
      <c r="R2407" s="17"/>
      <c r="S2407" s="17"/>
      <c r="T2407" s="17"/>
      <c r="U2407" s="17"/>
      <c r="V2407" s="17"/>
      <c r="W2407" s="17"/>
      <c r="X2407" s="17"/>
    </row>
    <row r="2408" spans="7:24" x14ac:dyDescent="0.2">
      <c r="G2408" s="8"/>
      <c r="H2408" s="8"/>
      <c r="I2408" s="17"/>
      <c r="J2408" s="17"/>
      <c r="K2408" s="17"/>
      <c r="L2408" s="17"/>
      <c r="M2408" s="17"/>
      <c r="N2408" s="17"/>
      <c r="O2408" s="17"/>
      <c r="P2408" s="17"/>
      <c r="Q2408" s="17"/>
      <c r="R2408" s="17"/>
      <c r="S2408" s="17"/>
      <c r="T2408" s="17"/>
      <c r="U2408" s="17"/>
      <c r="V2408" s="17"/>
      <c r="W2408" s="17"/>
      <c r="X2408" s="17"/>
    </row>
    <row r="2409" spans="7:24" x14ac:dyDescent="0.2">
      <c r="G2409" s="8"/>
      <c r="H2409" s="8"/>
      <c r="I2409" s="17"/>
      <c r="J2409" s="17"/>
      <c r="K2409" s="17"/>
      <c r="L2409" s="17"/>
      <c r="M2409" s="17"/>
      <c r="N2409" s="17"/>
      <c r="O2409" s="17"/>
      <c r="P2409" s="17"/>
      <c r="Q2409" s="17"/>
      <c r="R2409" s="17"/>
      <c r="S2409" s="17"/>
      <c r="T2409" s="17"/>
      <c r="U2409" s="17"/>
      <c r="V2409" s="17"/>
      <c r="W2409" s="17"/>
      <c r="X2409" s="17"/>
    </row>
    <row r="2410" spans="7:24" x14ac:dyDescent="0.2">
      <c r="G2410" s="8"/>
      <c r="H2410" s="8"/>
      <c r="I2410" s="17"/>
      <c r="J2410" s="17"/>
      <c r="K2410" s="17"/>
      <c r="L2410" s="17"/>
      <c r="M2410" s="17"/>
      <c r="N2410" s="17"/>
      <c r="O2410" s="17"/>
      <c r="P2410" s="17"/>
      <c r="Q2410" s="17"/>
      <c r="R2410" s="17"/>
      <c r="S2410" s="17"/>
      <c r="T2410" s="17"/>
      <c r="U2410" s="17"/>
      <c r="V2410" s="17"/>
      <c r="W2410" s="17"/>
      <c r="X2410" s="17"/>
    </row>
    <row r="2411" spans="7:24" x14ac:dyDescent="0.2">
      <c r="G2411" s="8"/>
      <c r="H2411" s="8"/>
      <c r="I2411" s="17"/>
      <c r="J2411" s="17"/>
      <c r="K2411" s="17"/>
      <c r="L2411" s="17"/>
      <c r="M2411" s="17"/>
      <c r="N2411" s="17"/>
      <c r="O2411" s="17"/>
      <c r="P2411" s="17"/>
      <c r="Q2411" s="17"/>
      <c r="R2411" s="17"/>
      <c r="S2411" s="17"/>
      <c r="T2411" s="17"/>
      <c r="U2411" s="17"/>
      <c r="V2411" s="17"/>
      <c r="W2411" s="17"/>
      <c r="X2411" s="17"/>
    </row>
    <row r="2412" spans="7:24" x14ac:dyDescent="0.2">
      <c r="G2412" s="8"/>
      <c r="H2412" s="8"/>
      <c r="I2412" s="17"/>
      <c r="J2412" s="17"/>
      <c r="K2412" s="17"/>
      <c r="L2412" s="17"/>
      <c r="M2412" s="17"/>
      <c r="N2412" s="17"/>
      <c r="O2412" s="17"/>
      <c r="P2412" s="17"/>
      <c r="Q2412" s="17"/>
      <c r="R2412" s="17"/>
      <c r="S2412" s="17"/>
      <c r="T2412" s="17"/>
      <c r="U2412" s="17"/>
      <c r="V2412" s="17"/>
      <c r="W2412" s="17"/>
      <c r="X2412" s="17"/>
    </row>
    <row r="2413" spans="7:24" x14ac:dyDescent="0.2">
      <c r="G2413" s="8"/>
      <c r="H2413" s="8"/>
      <c r="I2413" s="17"/>
      <c r="J2413" s="17"/>
      <c r="K2413" s="17"/>
      <c r="L2413" s="17"/>
      <c r="M2413" s="17"/>
      <c r="N2413" s="17"/>
      <c r="O2413" s="17"/>
      <c r="P2413" s="17"/>
      <c r="Q2413" s="17"/>
      <c r="R2413" s="17"/>
      <c r="S2413" s="17"/>
      <c r="T2413" s="17"/>
      <c r="U2413" s="17"/>
      <c r="V2413" s="17"/>
      <c r="W2413" s="17"/>
      <c r="X2413" s="17"/>
    </row>
    <row r="2414" spans="7:24" x14ac:dyDescent="0.2">
      <c r="G2414" s="8"/>
      <c r="H2414" s="8"/>
      <c r="I2414" s="17"/>
      <c r="J2414" s="17"/>
      <c r="K2414" s="17"/>
      <c r="L2414" s="17"/>
      <c r="M2414" s="17"/>
      <c r="N2414" s="17"/>
      <c r="O2414" s="17"/>
      <c r="P2414" s="17"/>
      <c r="Q2414" s="17"/>
      <c r="R2414" s="17"/>
      <c r="S2414" s="17"/>
      <c r="T2414" s="17"/>
      <c r="U2414" s="17"/>
      <c r="V2414" s="17"/>
      <c r="W2414" s="17"/>
      <c r="X2414" s="17"/>
    </row>
    <row r="2415" spans="7:24" x14ac:dyDescent="0.2">
      <c r="G2415" s="8"/>
      <c r="H2415" s="8"/>
      <c r="I2415" s="17"/>
      <c r="J2415" s="17"/>
      <c r="K2415" s="17"/>
      <c r="L2415" s="17"/>
      <c r="M2415" s="17"/>
      <c r="N2415" s="17"/>
      <c r="O2415" s="17"/>
      <c r="P2415" s="17"/>
      <c r="Q2415" s="17"/>
      <c r="R2415" s="17"/>
      <c r="S2415" s="17"/>
      <c r="T2415" s="17"/>
      <c r="U2415" s="17"/>
      <c r="V2415" s="17"/>
      <c r="W2415" s="17"/>
      <c r="X2415" s="17"/>
    </row>
    <row r="2416" spans="7:24" x14ac:dyDescent="0.2">
      <c r="G2416" s="8"/>
      <c r="H2416" s="8"/>
      <c r="I2416" s="17"/>
      <c r="J2416" s="17"/>
      <c r="K2416" s="17"/>
      <c r="L2416" s="17"/>
      <c r="M2416" s="17"/>
      <c r="N2416" s="17"/>
      <c r="O2416" s="17"/>
      <c r="P2416" s="17"/>
      <c r="Q2416" s="17"/>
      <c r="R2416" s="17"/>
      <c r="S2416" s="17"/>
      <c r="T2416" s="17"/>
      <c r="U2416" s="17"/>
      <c r="V2416" s="17"/>
      <c r="W2416" s="17"/>
      <c r="X2416" s="17"/>
    </row>
    <row r="2417" spans="7:24" x14ac:dyDescent="0.2">
      <c r="G2417" s="8"/>
      <c r="H2417" s="8"/>
      <c r="I2417" s="17"/>
      <c r="J2417" s="17"/>
      <c r="K2417" s="17"/>
      <c r="L2417" s="17"/>
      <c r="M2417" s="17"/>
      <c r="N2417" s="17"/>
      <c r="O2417" s="17"/>
      <c r="P2417" s="17"/>
      <c r="Q2417" s="17"/>
      <c r="R2417" s="17"/>
      <c r="S2417" s="17"/>
      <c r="T2417" s="17"/>
      <c r="U2417" s="17"/>
      <c r="V2417" s="17"/>
      <c r="W2417" s="17"/>
      <c r="X2417" s="17"/>
    </row>
    <row r="2418" spans="7:24" x14ac:dyDescent="0.2">
      <c r="G2418" s="8"/>
      <c r="H2418" s="8"/>
      <c r="I2418" s="17"/>
      <c r="J2418" s="17"/>
      <c r="K2418" s="17"/>
      <c r="L2418" s="17"/>
      <c r="M2418" s="17"/>
      <c r="N2418" s="17"/>
      <c r="O2418" s="17"/>
      <c r="P2418" s="17"/>
      <c r="Q2418" s="17"/>
      <c r="R2418" s="17"/>
      <c r="S2418" s="17"/>
      <c r="T2418" s="17"/>
      <c r="U2418" s="17"/>
      <c r="V2418" s="17"/>
      <c r="W2418" s="17"/>
      <c r="X2418" s="17"/>
    </row>
    <row r="2419" spans="7:24" x14ac:dyDescent="0.2">
      <c r="G2419" s="8"/>
      <c r="H2419" s="8"/>
      <c r="I2419" s="17"/>
      <c r="J2419" s="17"/>
      <c r="K2419" s="17"/>
      <c r="L2419" s="17"/>
      <c r="M2419" s="17"/>
      <c r="N2419" s="17"/>
      <c r="O2419" s="17"/>
      <c r="P2419" s="17"/>
      <c r="Q2419" s="17"/>
      <c r="R2419" s="17"/>
      <c r="S2419" s="17"/>
      <c r="T2419" s="17"/>
      <c r="U2419" s="17"/>
      <c r="V2419" s="17"/>
      <c r="W2419" s="17"/>
      <c r="X2419" s="17"/>
    </row>
    <row r="2420" spans="7:24" x14ac:dyDescent="0.2">
      <c r="G2420" s="8"/>
      <c r="H2420" s="8"/>
      <c r="I2420" s="17"/>
      <c r="J2420" s="17"/>
      <c r="K2420" s="17"/>
      <c r="L2420" s="17"/>
      <c r="M2420" s="17"/>
      <c r="N2420" s="17"/>
      <c r="O2420" s="17"/>
      <c r="P2420" s="17"/>
      <c r="Q2420" s="17"/>
      <c r="R2420" s="17"/>
      <c r="S2420" s="17"/>
      <c r="T2420" s="17"/>
      <c r="U2420" s="17"/>
      <c r="V2420" s="17"/>
      <c r="W2420" s="17"/>
      <c r="X2420" s="17"/>
    </row>
    <row r="2421" spans="7:24" x14ac:dyDescent="0.2">
      <c r="G2421" s="8"/>
      <c r="H2421" s="8"/>
      <c r="I2421" s="17"/>
      <c r="J2421" s="17"/>
      <c r="K2421" s="17"/>
      <c r="L2421" s="17"/>
      <c r="M2421" s="17"/>
      <c r="N2421" s="17"/>
      <c r="O2421" s="17"/>
      <c r="P2421" s="17"/>
      <c r="Q2421" s="17"/>
      <c r="R2421" s="17"/>
      <c r="S2421" s="17"/>
      <c r="T2421" s="17"/>
      <c r="U2421" s="17"/>
      <c r="V2421" s="17"/>
      <c r="W2421" s="17"/>
      <c r="X2421" s="17"/>
    </row>
    <row r="2422" spans="7:24" x14ac:dyDescent="0.2">
      <c r="G2422" s="8"/>
      <c r="H2422" s="8"/>
      <c r="I2422" s="17"/>
      <c r="J2422" s="17"/>
      <c r="K2422" s="17"/>
      <c r="L2422" s="17"/>
      <c r="M2422" s="17"/>
      <c r="N2422" s="17"/>
      <c r="O2422" s="17"/>
      <c r="P2422" s="17"/>
      <c r="Q2422" s="17"/>
      <c r="R2422" s="17"/>
      <c r="S2422" s="17"/>
      <c r="T2422" s="17"/>
      <c r="U2422" s="17"/>
      <c r="V2422" s="17"/>
      <c r="W2422" s="17"/>
      <c r="X2422" s="17"/>
    </row>
    <row r="2423" spans="7:24" x14ac:dyDescent="0.2">
      <c r="G2423" s="8"/>
      <c r="H2423" s="8"/>
      <c r="I2423" s="17"/>
      <c r="J2423" s="17"/>
      <c r="K2423" s="17"/>
      <c r="L2423" s="17"/>
      <c r="M2423" s="17"/>
      <c r="N2423" s="17"/>
      <c r="O2423" s="17"/>
      <c r="P2423" s="17"/>
      <c r="Q2423" s="17"/>
      <c r="R2423" s="17"/>
      <c r="S2423" s="17"/>
      <c r="T2423" s="17"/>
      <c r="U2423" s="17"/>
      <c r="V2423" s="17"/>
      <c r="W2423" s="17"/>
      <c r="X2423" s="17"/>
    </row>
    <row r="2424" spans="7:24" x14ac:dyDescent="0.2">
      <c r="G2424" s="8"/>
      <c r="H2424" s="8"/>
      <c r="I2424" s="17"/>
      <c r="J2424" s="17"/>
      <c r="K2424" s="17"/>
      <c r="L2424" s="17"/>
      <c r="M2424" s="17"/>
      <c r="N2424" s="17"/>
      <c r="O2424" s="17"/>
      <c r="P2424" s="17"/>
      <c r="Q2424" s="17"/>
      <c r="R2424" s="17"/>
      <c r="S2424" s="17"/>
      <c r="T2424" s="17"/>
      <c r="U2424" s="17"/>
      <c r="V2424" s="17"/>
      <c r="W2424" s="17"/>
      <c r="X2424" s="17"/>
    </row>
    <row r="2425" spans="7:24" x14ac:dyDescent="0.2">
      <c r="G2425" s="8"/>
      <c r="H2425" s="8"/>
      <c r="I2425" s="17"/>
      <c r="J2425" s="17"/>
      <c r="K2425" s="17"/>
      <c r="L2425" s="17"/>
      <c r="M2425" s="17"/>
      <c r="N2425" s="17"/>
      <c r="O2425" s="17"/>
      <c r="P2425" s="17"/>
      <c r="Q2425" s="17"/>
      <c r="R2425" s="17"/>
      <c r="S2425" s="17"/>
      <c r="T2425" s="17"/>
      <c r="U2425" s="17"/>
      <c r="V2425" s="17"/>
      <c r="W2425" s="17"/>
      <c r="X2425" s="17"/>
    </row>
    <row r="2426" spans="7:24" x14ac:dyDescent="0.2">
      <c r="G2426" s="8"/>
      <c r="H2426" s="8"/>
      <c r="I2426" s="17"/>
      <c r="J2426" s="17"/>
      <c r="K2426" s="17"/>
      <c r="L2426" s="17"/>
      <c r="M2426" s="17"/>
      <c r="N2426" s="17"/>
      <c r="O2426" s="17"/>
      <c r="P2426" s="17"/>
      <c r="Q2426" s="17"/>
      <c r="R2426" s="17"/>
      <c r="S2426" s="17"/>
      <c r="T2426" s="17"/>
      <c r="U2426" s="17"/>
      <c r="V2426" s="17"/>
      <c r="W2426" s="17"/>
      <c r="X2426" s="17"/>
    </row>
    <row r="2427" spans="7:24" x14ac:dyDescent="0.2">
      <c r="G2427" s="8"/>
      <c r="H2427" s="8"/>
      <c r="I2427" s="17"/>
      <c r="J2427" s="17"/>
      <c r="K2427" s="17"/>
      <c r="L2427" s="17"/>
      <c r="M2427" s="17"/>
      <c r="N2427" s="17"/>
      <c r="O2427" s="17"/>
      <c r="P2427" s="17"/>
      <c r="Q2427" s="17"/>
      <c r="R2427" s="17"/>
      <c r="S2427" s="17"/>
      <c r="T2427" s="17"/>
      <c r="U2427" s="17"/>
      <c r="V2427" s="17"/>
      <c r="W2427" s="17"/>
      <c r="X2427" s="17"/>
    </row>
    <row r="2428" spans="7:24" x14ac:dyDescent="0.2">
      <c r="G2428" s="8"/>
      <c r="H2428" s="8"/>
      <c r="I2428" s="17"/>
      <c r="J2428" s="17"/>
      <c r="K2428" s="17"/>
      <c r="L2428" s="17"/>
      <c r="M2428" s="17"/>
      <c r="N2428" s="17"/>
      <c r="O2428" s="17"/>
      <c r="P2428" s="17"/>
      <c r="Q2428" s="17"/>
      <c r="R2428" s="17"/>
      <c r="S2428" s="17"/>
      <c r="T2428" s="17"/>
      <c r="U2428" s="17"/>
      <c r="V2428" s="17"/>
      <c r="W2428" s="17"/>
      <c r="X2428" s="17"/>
    </row>
    <row r="2429" spans="7:24" x14ac:dyDescent="0.2">
      <c r="G2429" s="8"/>
      <c r="H2429" s="8"/>
      <c r="I2429" s="17"/>
      <c r="J2429" s="17"/>
      <c r="K2429" s="17"/>
      <c r="L2429" s="17"/>
      <c r="M2429" s="17"/>
      <c r="N2429" s="17"/>
      <c r="O2429" s="17"/>
      <c r="P2429" s="17"/>
      <c r="Q2429" s="17"/>
      <c r="R2429" s="17"/>
      <c r="S2429" s="17"/>
      <c r="T2429" s="17"/>
      <c r="U2429" s="17"/>
      <c r="V2429" s="17"/>
      <c r="W2429" s="17"/>
      <c r="X2429" s="17"/>
    </row>
    <row r="2430" spans="7:24" x14ac:dyDescent="0.2">
      <c r="G2430" s="8"/>
      <c r="H2430" s="8"/>
      <c r="I2430" s="17"/>
      <c r="J2430" s="17"/>
      <c r="K2430" s="17"/>
      <c r="L2430" s="17"/>
      <c r="M2430" s="17"/>
      <c r="N2430" s="17"/>
      <c r="O2430" s="17"/>
      <c r="P2430" s="17"/>
      <c r="Q2430" s="17"/>
      <c r="R2430" s="17"/>
      <c r="S2430" s="17"/>
      <c r="T2430" s="17"/>
      <c r="U2430" s="17"/>
      <c r="V2430" s="17"/>
      <c r="W2430" s="17"/>
      <c r="X2430" s="17"/>
    </row>
    <row r="2431" spans="7:24" x14ac:dyDescent="0.2">
      <c r="G2431" s="8"/>
      <c r="H2431" s="8"/>
      <c r="I2431" s="17"/>
      <c r="J2431" s="17"/>
      <c r="K2431" s="17"/>
      <c r="L2431" s="17"/>
      <c r="M2431" s="17"/>
      <c r="N2431" s="17"/>
      <c r="O2431" s="17"/>
      <c r="P2431" s="17"/>
      <c r="Q2431" s="17"/>
      <c r="R2431" s="17"/>
      <c r="S2431" s="17"/>
      <c r="T2431" s="17"/>
      <c r="U2431" s="17"/>
      <c r="V2431" s="17"/>
      <c r="W2431" s="17"/>
      <c r="X2431" s="17"/>
    </row>
    <row r="2432" spans="7:24" x14ac:dyDescent="0.2">
      <c r="G2432" s="8"/>
      <c r="H2432" s="8"/>
      <c r="I2432" s="17"/>
      <c r="J2432" s="17"/>
      <c r="K2432" s="17"/>
      <c r="L2432" s="17"/>
      <c r="M2432" s="17"/>
      <c r="N2432" s="17"/>
      <c r="O2432" s="17"/>
      <c r="P2432" s="17"/>
      <c r="Q2432" s="17"/>
      <c r="R2432" s="17"/>
      <c r="S2432" s="17"/>
      <c r="T2432" s="17"/>
      <c r="U2432" s="17"/>
      <c r="V2432" s="17"/>
      <c r="W2432" s="17"/>
      <c r="X2432" s="17"/>
    </row>
    <row r="2433" spans="7:24" x14ac:dyDescent="0.2">
      <c r="G2433" s="8"/>
      <c r="H2433" s="8"/>
      <c r="I2433" s="17"/>
      <c r="J2433" s="17"/>
      <c r="K2433" s="17"/>
      <c r="L2433" s="17"/>
      <c r="M2433" s="17"/>
      <c r="N2433" s="17"/>
      <c r="O2433" s="17"/>
      <c r="P2433" s="17"/>
      <c r="Q2433" s="17"/>
      <c r="R2433" s="17"/>
      <c r="S2433" s="17"/>
      <c r="T2433" s="17"/>
      <c r="U2433" s="17"/>
      <c r="V2433" s="17"/>
      <c r="W2433" s="17"/>
      <c r="X2433" s="17"/>
    </row>
    <row r="2434" spans="7:24" x14ac:dyDescent="0.2">
      <c r="G2434" s="8"/>
      <c r="H2434" s="8"/>
      <c r="I2434" s="17"/>
      <c r="J2434" s="17"/>
      <c r="K2434" s="17"/>
      <c r="L2434" s="17"/>
      <c r="M2434" s="17"/>
      <c r="N2434" s="17"/>
      <c r="O2434" s="17"/>
      <c r="P2434" s="17"/>
      <c r="Q2434" s="17"/>
      <c r="R2434" s="17"/>
      <c r="S2434" s="17"/>
      <c r="T2434" s="17"/>
      <c r="U2434" s="17"/>
      <c r="V2434" s="17"/>
      <c r="W2434" s="17"/>
      <c r="X2434" s="17"/>
    </row>
    <row r="2435" spans="7:24" x14ac:dyDescent="0.2">
      <c r="G2435" s="8"/>
      <c r="H2435" s="8"/>
      <c r="I2435" s="17"/>
      <c r="J2435" s="17"/>
      <c r="K2435" s="17"/>
      <c r="L2435" s="17"/>
      <c r="M2435" s="17"/>
      <c r="N2435" s="17"/>
      <c r="O2435" s="17"/>
      <c r="P2435" s="17"/>
      <c r="Q2435" s="17"/>
      <c r="R2435" s="17"/>
      <c r="S2435" s="17"/>
      <c r="T2435" s="17"/>
      <c r="U2435" s="17"/>
      <c r="V2435" s="17"/>
      <c r="W2435" s="17"/>
      <c r="X2435" s="17"/>
    </row>
    <row r="2436" spans="7:24" x14ac:dyDescent="0.2">
      <c r="G2436" s="8"/>
      <c r="H2436" s="8"/>
      <c r="I2436" s="17"/>
      <c r="J2436" s="17"/>
      <c r="K2436" s="17"/>
      <c r="L2436" s="17"/>
      <c r="M2436" s="17"/>
      <c r="N2436" s="17"/>
      <c r="O2436" s="17"/>
      <c r="P2436" s="17"/>
      <c r="Q2436" s="17"/>
      <c r="R2436" s="17"/>
      <c r="S2436" s="17"/>
      <c r="T2436" s="17"/>
      <c r="U2436" s="17"/>
      <c r="V2436" s="17"/>
      <c r="W2436" s="17"/>
      <c r="X2436" s="17"/>
    </row>
    <row r="2437" spans="7:24" x14ac:dyDescent="0.2">
      <c r="G2437" s="8"/>
      <c r="H2437" s="8"/>
      <c r="I2437" s="17"/>
      <c r="J2437" s="17"/>
      <c r="K2437" s="17"/>
      <c r="L2437" s="17"/>
      <c r="M2437" s="17"/>
      <c r="N2437" s="17"/>
      <c r="O2437" s="17"/>
      <c r="P2437" s="17"/>
      <c r="Q2437" s="17"/>
      <c r="R2437" s="17"/>
      <c r="S2437" s="17"/>
      <c r="T2437" s="17"/>
      <c r="U2437" s="17"/>
      <c r="V2437" s="17"/>
      <c r="W2437" s="17"/>
      <c r="X2437" s="17"/>
    </row>
    <row r="2438" spans="7:24" x14ac:dyDescent="0.2">
      <c r="G2438" s="8"/>
      <c r="H2438" s="8"/>
      <c r="I2438" s="17"/>
      <c r="J2438" s="17"/>
      <c r="K2438" s="17"/>
      <c r="L2438" s="17"/>
      <c r="M2438" s="17"/>
      <c r="N2438" s="17"/>
      <c r="O2438" s="17"/>
      <c r="P2438" s="17"/>
      <c r="Q2438" s="17"/>
      <c r="R2438" s="17"/>
      <c r="S2438" s="17"/>
      <c r="T2438" s="17"/>
      <c r="U2438" s="17"/>
      <c r="V2438" s="17"/>
      <c r="W2438" s="17"/>
      <c r="X2438" s="17"/>
    </row>
    <row r="2439" spans="7:24" x14ac:dyDescent="0.2">
      <c r="G2439" s="8"/>
      <c r="H2439" s="8"/>
      <c r="I2439" s="17"/>
      <c r="J2439" s="17"/>
      <c r="K2439" s="17"/>
      <c r="L2439" s="17"/>
      <c r="M2439" s="17"/>
      <c r="N2439" s="17"/>
      <c r="O2439" s="17"/>
      <c r="P2439" s="17"/>
      <c r="Q2439" s="17"/>
      <c r="R2439" s="17"/>
      <c r="S2439" s="17"/>
      <c r="T2439" s="17"/>
      <c r="U2439" s="17"/>
      <c r="V2439" s="17"/>
      <c r="W2439" s="17"/>
      <c r="X2439" s="17"/>
    </row>
    <row r="2440" spans="7:24" x14ac:dyDescent="0.2">
      <c r="G2440" s="8"/>
      <c r="H2440" s="8"/>
      <c r="I2440" s="17"/>
      <c r="J2440" s="17"/>
      <c r="K2440" s="17"/>
      <c r="L2440" s="17"/>
      <c r="M2440" s="17"/>
      <c r="N2440" s="17"/>
      <c r="O2440" s="17"/>
      <c r="P2440" s="17"/>
      <c r="Q2440" s="17"/>
      <c r="R2440" s="17"/>
      <c r="S2440" s="17"/>
      <c r="T2440" s="17"/>
      <c r="U2440" s="17"/>
      <c r="V2440" s="17"/>
      <c r="W2440" s="17"/>
      <c r="X2440" s="17"/>
    </row>
    <row r="2441" spans="7:24" x14ac:dyDescent="0.2">
      <c r="G2441" s="8"/>
      <c r="H2441" s="8"/>
      <c r="I2441" s="17"/>
      <c r="J2441" s="17"/>
      <c r="K2441" s="17"/>
      <c r="L2441" s="17"/>
      <c r="M2441" s="17"/>
      <c r="N2441" s="17"/>
      <c r="O2441" s="17"/>
      <c r="P2441" s="17"/>
      <c r="Q2441" s="17"/>
      <c r="R2441" s="17"/>
      <c r="S2441" s="17"/>
      <c r="T2441" s="17"/>
      <c r="U2441" s="17"/>
      <c r="V2441" s="17"/>
      <c r="W2441" s="17"/>
      <c r="X2441" s="17"/>
    </row>
    <row r="2442" spans="7:24" x14ac:dyDescent="0.2">
      <c r="G2442" s="8"/>
      <c r="H2442" s="8"/>
      <c r="I2442" s="17"/>
      <c r="J2442" s="17"/>
      <c r="K2442" s="17"/>
      <c r="L2442" s="17"/>
      <c r="M2442" s="17"/>
      <c r="N2442" s="17"/>
      <c r="O2442" s="17"/>
      <c r="P2442" s="17"/>
      <c r="Q2442" s="17"/>
      <c r="R2442" s="17"/>
      <c r="S2442" s="17"/>
      <c r="T2442" s="17"/>
      <c r="U2442" s="17"/>
      <c r="V2442" s="17"/>
      <c r="W2442" s="17"/>
      <c r="X2442" s="17"/>
    </row>
    <row r="2443" spans="7:24" x14ac:dyDescent="0.2">
      <c r="G2443" s="8"/>
      <c r="H2443" s="8"/>
      <c r="I2443" s="17"/>
      <c r="J2443" s="17"/>
      <c r="K2443" s="17"/>
      <c r="L2443" s="17"/>
      <c r="M2443" s="17"/>
      <c r="N2443" s="17"/>
      <c r="O2443" s="17"/>
      <c r="P2443" s="17"/>
      <c r="Q2443" s="17"/>
      <c r="R2443" s="17"/>
      <c r="S2443" s="17"/>
      <c r="T2443" s="17"/>
      <c r="U2443" s="17"/>
      <c r="V2443" s="17"/>
      <c r="W2443" s="17"/>
      <c r="X2443" s="17"/>
    </row>
    <row r="2444" spans="7:24" x14ac:dyDescent="0.2">
      <c r="G2444" s="8"/>
      <c r="H2444" s="8"/>
      <c r="I2444" s="17"/>
      <c r="J2444" s="17"/>
      <c r="K2444" s="17"/>
      <c r="L2444" s="17"/>
      <c r="M2444" s="17"/>
      <c r="N2444" s="17"/>
      <c r="O2444" s="17"/>
      <c r="P2444" s="17"/>
      <c r="Q2444" s="17"/>
      <c r="R2444" s="17"/>
      <c r="S2444" s="17"/>
      <c r="T2444" s="17"/>
      <c r="U2444" s="17"/>
      <c r="V2444" s="17"/>
      <c r="W2444" s="17"/>
      <c r="X2444" s="17"/>
    </row>
    <row r="2445" spans="7:24" x14ac:dyDescent="0.2">
      <c r="G2445" s="8"/>
      <c r="H2445" s="8"/>
      <c r="I2445" s="17"/>
      <c r="J2445" s="17"/>
      <c r="K2445" s="17"/>
      <c r="L2445" s="17"/>
      <c r="M2445" s="17"/>
      <c r="N2445" s="17"/>
      <c r="O2445" s="17"/>
      <c r="P2445" s="17"/>
      <c r="Q2445" s="17"/>
      <c r="R2445" s="17"/>
      <c r="S2445" s="17"/>
      <c r="T2445" s="17"/>
      <c r="U2445" s="17"/>
      <c r="V2445" s="17"/>
      <c r="W2445" s="17"/>
      <c r="X2445" s="17"/>
    </row>
    <row r="2446" spans="7:24" x14ac:dyDescent="0.2">
      <c r="G2446" s="8"/>
      <c r="H2446" s="8"/>
      <c r="I2446" s="17"/>
      <c r="J2446" s="17"/>
      <c r="K2446" s="17"/>
      <c r="L2446" s="17"/>
      <c r="M2446" s="17"/>
      <c r="N2446" s="17"/>
      <c r="O2446" s="17"/>
      <c r="P2446" s="17"/>
      <c r="Q2446" s="17"/>
      <c r="R2446" s="17"/>
      <c r="S2446" s="17"/>
      <c r="T2446" s="17"/>
      <c r="U2446" s="17"/>
      <c r="V2446" s="17"/>
      <c r="W2446" s="17"/>
      <c r="X2446" s="17"/>
    </row>
    <row r="2447" spans="7:24" x14ac:dyDescent="0.2">
      <c r="G2447" s="8"/>
      <c r="H2447" s="8"/>
      <c r="I2447" s="17"/>
      <c r="J2447" s="17"/>
      <c r="K2447" s="17"/>
      <c r="L2447" s="17"/>
      <c r="M2447" s="17"/>
      <c r="N2447" s="17"/>
      <c r="O2447" s="17"/>
      <c r="P2447" s="17"/>
      <c r="Q2447" s="17"/>
      <c r="R2447" s="17"/>
      <c r="S2447" s="17"/>
      <c r="T2447" s="17"/>
      <c r="U2447" s="17"/>
      <c r="V2447" s="17"/>
      <c r="W2447" s="17"/>
      <c r="X2447" s="17"/>
    </row>
    <row r="2448" spans="7:24" x14ac:dyDescent="0.2">
      <c r="G2448" s="8"/>
      <c r="H2448" s="8"/>
      <c r="I2448" s="17"/>
      <c r="J2448" s="17"/>
      <c r="K2448" s="17"/>
      <c r="L2448" s="17"/>
      <c r="M2448" s="17"/>
      <c r="N2448" s="17"/>
      <c r="O2448" s="17"/>
      <c r="P2448" s="17"/>
      <c r="Q2448" s="17"/>
      <c r="R2448" s="17"/>
      <c r="S2448" s="17"/>
      <c r="T2448" s="17"/>
      <c r="U2448" s="17"/>
      <c r="V2448" s="17"/>
      <c r="W2448" s="17"/>
      <c r="X2448" s="17"/>
    </row>
    <row r="2449" spans="7:24" x14ac:dyDescent="0.2">
      <c r="G2449" s="8"/>
      <c r="H2449" s="8"/>
      <c r="I2449" s="17"/>
      <c r="J2449" s="17"/>
      <c r="K2449" s="17"/>
      <c r="L2449" s="17"/>
      <c r="M2449" s="17"/>
      <c r="N2449" s="17"/>
      <c r="O2449" s="17"/>
      <c r="P2449" s="17"/>
      <c r="Q2449" s="17"/>
      <c r="R2449" s="17"/>
      <c r="S2449" s="17"/>
      <c r="T2449" s="17"/>
      <c r="U2449" s="17"/>
      <c r="V2449" s="17"/>
      <c r="W2449" s="17"/>
      <c r="X2449" s="17"/>
    </row>
    <row r="2450" spans="7:24" x14ac:dyDescent="0.2">
      <c r="G2450" s="8"/>
      <c r="H2450" s="8"/>
      <c r="I2450" s="17"/>
      <c r="J2450" s="17"/>
      <c r="K2450" s="17"/>
      <c r="L2450" s="17"/>
      <c r="M2450" s="17"/>
      <c r="N2450" s="17"/>
      <c r="O2450" s="17"/>
      <c r="P2450" s="17"/>
      <c r="Q2450" s="17"/>
      <c r="R2450" s="17"/>
      <c r="S2450" s="17"/>
      <c r="T2450" s="17"/>
      <c r="U2450" s="17"/>
      <c r="V2450" s="17"/>
      <c r="W2450" s="17"/>
      <c r="X2450" s="17"/>
    </row>
    <row r="2451" spans="7:24" x14ac:dyDescent="0.2">
      <c r="G2451" s="8"/>
      <c r="H2451" s="8"/>
      <c r="I2451" s="17"/>
      <c r="J2451" s="17"/>
      <c r="K2451" s="17"/>
      <c r="L2451" s="17"/>
      <c r="M2451" s="17"/>
      <c r="N2451" s="17"/>
      <c r="O2451" s="17"/>
      <c r="P2451" s="17"/>
      <c r="Q2451" s="17"/>
      <c r="R2451" s="17"/>
      <c r="S2451" s="17"/>
      <c r="T2451" s="17"/>
      <c r="U2451" s="17"/>
      <c r="V2451" s="17"/>
      <c r="W2451" s="17"/>
      <c r="X2451" s="17"/>
    </row>
    <row r="2452" spans="7:24" x14ac:dyDescent="0.2">
      <c r="G2452" s="8"/>
      <c r="H2452" s="8"/>
      <c r="I2452" s="17"/>
      <c r="J2452" s="17"/>
      <c r="K2452" s="17"/>
      <c r="L2452" s="17"/>
      <c r="M2452" s="17"/>
      <c r="N2452" s="17"/>
      <c r="O2452" s="17"/>
      <c r="P2452" s="17"/>
      <c r="Q2452" s="17"/>
      <c r="R2452" s="17"/>
      <c r="S2452" s="17"/>
      <c r="T2452" s="17"/>
      <c r="U2452" s="17"/>
      <c r="V2452" s="17"/>
      <c r="W2452" s="17"/>
      <c r="X2452" s="17"/>
    </row>
    <row r="2453" spans="7:24" x14ac:dyDescent="0.2">
      <c r="G2453" s="8"/>
      <c r="H2453" s="8"/>
      <c r="I2453" s="17"/>
      <c r="J2453" s="17"/>
      <c r="K2453" s="17"/>
      <c r="L2453" s="17"/>
      <c r="M2453" s="17"/>
      <c r="N2453" s="17"/>
      <c r="O2453" s="17"/>
      <c r="P2453" s="17"/>
      <c r="Q2453" s="17"/>
      <c r="R2453" s="17"/>
      <c r="S2453" s="17"/>
      <c r="T2453" s="17"/>
      <c r="U2453" s="17"/>
      <c r="V2453" s="17"/>
      <c r="W2453" s="17"/>
      <c r="X2453" s="17"/>
    </row>
    <row r="2454" spans="7:24" x14ac:dyDescent="0.2">
      <c r="G2454" s="8"/>
      <c r="H2454" s="8"/>
      <c r="I2454" s="17"/>
      <c r="J2454" s="17"/>
      <c r="K2454" s="17"/>
      <c r="L2454" s="17"/>
      <c r="M2454" s="17"/>
      <c r="N2454" s="17"/>
      <c r="O2454" s="17"/>
      <c r="P2454" s="17"/>
      <c r="Q2454" s="17"/>
      <c r="R2454" s="17"/>
      <c r="S2454" s="17"/>
      <c r="T2454" s="17"/>
      <c r="U2454" s="17"/>
      <c r="V2454" s="17"/>
      <c r="W2454" s="17"/>
      <c r="X2454" s="17"/>
    </row>
    <row r="2455" spans="7:24" x14ac:dyDescent="0.2">
      <c r="G2455" s="8"/>
      <c r="H2455" s="8"/>
      <c r="I2455" s="17"/>
      <c r="J2455" s="17"/>
      <c r="K2455" s="17"/>
      <c r="L2455" s="17"/>
      <c r="M2455" s="17"/>
      <c r="N2455" s="17"/>
      <c r="O2455" s="17"/>
      <c r="P2455" s="17"/>
      <c r="Q2455" s="17"/>
      <c r="R2455" s="17"/>
      <c r="S2455" s="17"/>
      <c r="T2455" s="17"/>
      <c r="U2455" s="17"/>
      <c r="V2455" s="17"/>
      <c r="W2455" s="17"/>
      <c r="X2455" s="17"/>
    </row>
    <row r="2456" spans="7:24" x14ac:dyDescent="0.2">
      <c r="G2456" s="8"/>
      <c r="H2456" s="8"/>
      <c r="I2456" s="17"/>
      <c r="J2456" s="17"/>
      <c r="K2456" s="17"/>
      <c r="L2456" s="17"/>
      <c r="M2456" s="17"/>
      <c r="N2456" s="17"/>
      <c r="O2456" s="17"/>
      <c r="P2456" s="17"/>
      <c r="Q2456" s="17"/>
      <c r="R2456" s="17"/>
      <c r="S2456" s="17"/>
      <c r="T2456" s="17"/>
      <c r="U2456" s="17"/>
      <c r="V2456" s="17"/>
      <c r="W2456" s="17"/>
      <c r="X2456" s="17"/>
    </row>
    <row r="2457" spans="7:24" x14ac:dyDescent="0.2">
      <c r="G2457" s="8"/>
      <c r="H2457" s="8"/>
      <c r="I2457" s="17"/>
      <c r="J2457" s="17"/>
      <c r="K2457" s="17"/>
      <c r="L2457" s="17"/>
      <c r="M2457" s="17"/>
      <c r="N2457" s="17"/>
      <c r="O2457" s="17"/>
      <c r="P2457" s="17"/>
      <c r="Q2457" s="17"/>
      <c r="R2457" s="17"/>
      <c r="S2457" s="17"/>
      <c r="T2457" s="17"/>
      <c r="U2457" s="17"/>
      <c r="V2457" s="17"/>
      <c r="W2457" s="17"/>
      <c r="X2457" s="17"/>
    </row>
    <row r="2458" spans="7:24" x14ac:dyDescent="0.2">
      <c r="G2458" s="8"/>
      <c r="H2458" s="8"/>
      <c r="I2458" s="17"/>
      <c r="J2458" s="17"/>
      <c r="K2458" s="17"/>
      <c r="L2458" s="17"/>
      <c r="M2458" s="17"/>
      <c r="N2458" s="17"/>
      <c r="O2458" s="17"/>
      <c r="P2458" s="17"/>
      <c r="Q2458" s="17"/>
      <c r="R2458" s="17"/>
      <c r="S2458" s="17"/>
      <c r="T2458" s="17"/>
      <c r="U2458" s="17"/>
      <c r="V2458" s="17"/>
      <c r="W2458" s="17"/>
      <c r="X2458" s="17"/>
    </row>
    <row r="2459" spans="7:24" x14ac:dyDescent="0.2">
      <c r="G2459" s="8"/>
      <c r="H2459" s="8"/>
      <c r="I2459" s="17"/>
      <c r="J2459" s="17"/>
      <c r="K2459" s="17"/>
      <c r="L2459" s="17"/>
      <c r="M2459" s="17"/>
      <c r="N2459" s="17"/>
      <c r="O2459" s="17"/>
      <c r="P2459" s="17"/>
      <c r="Q2459" s="17"/>
      <c r="R2459" s="17"/>
      <c r="S2459" s="17"/>
      <c r="T2459" s="17"/>
      <c r="U2459" s="17"/>
      <c r="V2459" s="17"/>
      <c r="W2459" s="17"/>
      <c r="X2459" s="17"/>
    </row>
    <row r="2460" spans="7:24" x14ac:dyDescent="0.2">
      <c r="G2460" s="8"/>
      <c r="H2460" s="8"/>
      <c r="I2460" s="17"/>
      <c r="J2460" s="17"/>
      <c r="K2460" s="17"/>
      <c r="L2460" s="17"/>
      <c r="M2460" s="17"/>
      <c r="N2460" s="17"/>
      <c r="O2460" s="17"/>
      <c r="P2460" s="17"/>
      <c r="Q2460" s="17"/>
      <c r="R2460" s="17"/>
      <c r="S2460" s="17"/>
      <c r="T2460" s="17"/>
      <c r="U2460" s="17"/>
      <c r="V2460" s="17"/>
      <c r="W2460" s="17"/>
      <c r="X2460" s="17"/>
    </row>
    <row r="2461" spans="7:24" x14ac:dyDescent="0.2">
      <c r="G2461" s="8"/>
      <c r="H2461" s="8"/>
      <c r="I2461" s="17"/>
      <c r="J2461" s="17"/>
      <c r="K2461" s="17"/>
      <c r="L2461" s="17"/>
      <c r="M2461" s="17"/>
      <c r="N2461" s="17"/>
      <c r="O2461" s="17"/>
      <c r="P2461" s="17"/>
      <c r="Q2461" s="17"/>
      <c r="R2461" s="17"/>
      <c r="S2461" s="17"/>
      <c r="T2461" s="17"/>
      <c r="U2461" s="17"/>
      <c r="V2461" s="17"/>
      <c r="W2461" s="17"/>
      <c r="X2461" s="17"/>
    </row>
    <row r="2462" spans="7:24" x14ac:dyDescent="0.2">
      <c r="G2462" s="8"/>
      <c r="H2462" s="8"/>
      <c r="I2462" s="17"/>
      <c r="J2462" s="17"/>
      <c r="K2462" s="17"/>
      <c r="L2462" s="17"/>
      <c r="M2462" s="17"/>
      <c r="N2462" s="17"/>
      <c r="O2462" s="17"/>
      <c r="P2462" s="17"/>
      <c r="Q2462" s="17"/>
      <c r="R2462" s="17"/>
      <c r="S2462" s="17"/>
      <c r="T2462" s="17"/>
      <c r="U2462" s="17"/>
      <c r="V2462" s="17"/>
      <c r="W2462" s="17"/>
      <c r="X2462" s="17"/>
    </row>
    <row r="2463" spans="7:24" x14ac:dyDescent="0.2">
      <c r="G2463" s="8"/>
      <c r="H2463" s="8"/>
      <c r="I2463" s="17"/>
      <c r="J2463" s="17"/>
      <c r="K2463" s="17"/>
      <c r="L2463" s="17"/>
      <c r="M2463" s="17"/>
      <c r="N2463" s="17"/>
      <c r="O2463" s="17"/>
      <c r="P2463" s="17"/>
      <c r="Q2463" s="17"/>
      <c r="R2463" s="17"/>
      <c r="S2463" s="17"/>
      <c r="T2463" s="17"/>
      <c r="U2463" s="17"/>
      <c r="V2463" s="17"/>
      <c r="W2463" s="17"/>
      <c r="X2463" s="17"/>
    </row>
    <row r="2464" spans="7:24" x14ac:dyDescent="0.2">
      <c r="G2464" s="8"/>
      <c r="H2464" s="8"/>
      <c r="I2464" s="17"/>
      <c r="J2464" s="17"/>
      <c r="K2464" s="17"/>
      <c r="L2464" s="17"/>
      <c r="M2464" s="17"/>
      <c r="N2464" s="17"/>
      <c r="O2464" s="17"/>
      <c r="P2464" s="17"/>
      <c r="Q2464" s="17"/>
      <c r="R2464" s="17"/>
      <c r="S2464" s="17"/>
      <c r="T2464" s="17"/>
      <c r="U2464" s="17"/>
      <c r="V2464" s="17"/>
      <c r="W2464" s="17"/>
      <c r="X2464" s="17"/>
    </row>
    <row r="2465" spans="7:24" x14ac:dyDescent="0.2">
      <c r="G2465" s="8"/>
      <c r="H2465" s="8"/>
      <c r="I2465" s="17"/>
      <c r="J2465" s="17"/>
      <c r="K2465" s="17"/>
      <c r="L2465" s="17"/>
      <c r="M2465" s="17"/>
      <c r="N2465" s="17"/>
      <c r="O2465" s="17"/>
      <c r="P2465" s="17"/>
      <c r="Q2465" s="17"/>
      <c r="R2465" s="17"/>
      <c r="S2465" s="17"/>
      <c r="T2465" s="17"/>
      <c r="U2465" s="17"/>
      <c r="V2465" s="17"/>
      <c r="W2465" s="17"/>
      <c r="X2465" s="17"/>
    </row>
    <row r="2466" spans="7:24" x14ac:dyDescent="0.2">
      <c r="G2466" s="8"/>
      <c r="H2466" s="8"/>
      <c r="I2466" s="17"/>
      <c r="J2466" s="17"/>
      <c r="K2466" s="17"/>
      <c r="L2466" s="17"/>
      <c r="M2466" s="17"/>
      <c r="N2466" s="17"/>
      <c r="O2466" s="17"/>
      <c r="P2466" s="17"/>
      <c r="Q2466" s="17"/>
      <c r="R2466" s="17"/>
      <c r="S2466" s="17"/>
      <c r="T2466" s="17"/>
      <c r="U2466" s="17"/>
      <c r="V2466" s="17"/>
      <c r="W2466" s="17"/>
      <c r="X2466" s="17"/>
    </row>
    <row r="2467" spans="7:24" x14ac:dyDescent="0.2">
      <c r="G2467" s="8"/>
      <c r="H2467" s="8"/>
      <c r="I2467" s="17"/>
      <c r="J2467" s="17"/>
      <c r="K2467" s="17"/>
      <c r="L2467" s="17"/>
      <c r="M2467" s="17"/>
      <c r="N2467" s="17"/>
      <c r="O2467" s="17"/>
      <c r="P2467" s="17"/>
      <c r="Q2467" s="17"/>
      <c r="R2467" s="17"/>
      <c r="S2467" s="17"/>
      <c r="T2467" s="17"/>
      <c r="U2467" s="17"/>
      <c r="V2467" s="17"/>
      <c r="W2467" s="17"/>
      <c r="X2467" s="17"/>
    </row>
    <row r="2468" spans="7:24" x14ac:dyDescent="0.2">
      <c r="G2468" s="8"/>
      <c r="H2468" s="8"/>
      <c r="I2468" s="17"/>
      <c r="J2468" s="17"/>
      <c r="K2468" s="17"/>
      <c r="L2468" s="17"/>
      <c r="M2468" s="17"/>
      <c r="N2468" s="17"/>
      <c r="O2468" s="17"/>
      <c r="P2468" s="17"/>
      <c r="Q2468" s="17"/>
      <c r="R2468" s="17"/>
      <c r="S2468" s="17"/>
      <c r="T2468" s="17"/>
      <c r="U2468" s="17"/>
      <c r="V2468" s="17"/>
      <c r="W2468" s="17"/>
      <c r="X2468" s="17"/>
    </row>
    <row r="2469" spans="7:24" x14ac:dyDescent="0.2">
      <c r="G2469" s="8"/>
      <c r="H2469" s="8"/>
      <c r="I2469" s="17"/>
      <c r="J2469" s="17"/>
      <c r="K2469" s="17"/>
      <c r="L2469" s="17"/>
      <c r="M2469" s="17"/>
      <c r="N2469" s="17"/>
      <c r="O2469" s="17"/>
      <c r="P2469" s="17"/>
      <c r="Q2469" s="17"/>
      <c r="R2469" s="17"/>
      <c r="S2469" s="17"/>
      <c r="T2469" s="17"/>
      <c r="U2469" s="17"/>
      <c r="V2469" s="17"/>
      <c r="W2469" s="17"/>
      <c r="X2469" s="17"/>
    </row>
    <row r="2470" spans="7:24" x14ac:dyDescent="0.2">
      <c r="G2470" s="8"/>
      <c r="H2470" s="8"/>
      <c r="I2470" s="17"/>
      <c r="J2470" s="17"/>
      <c r="K2470" s="17"/>
      <c r="L2470" s="17"/>
      <c r="M2470" s="17"/>
      <c r="N2470" s="17"/>
      <c r="O2470" s="17"/>
      <c r="P2470" s="17"/>
      <c r="Q2470" s="17"/>
      <c r="R2470" s="17"/>
      <c r="S2470" s="17"/>
      <c r="T2470" s="17"/>
      <c r="U2470" s="17"/>
      <c r="V2470" s="17"/>
      <c r="W2470" s="17"/>
      <c r="X2470" s="17"/>
    </row>
    <row r="2471" spans="7:24" x14ac:dyDescent="0.2">
      <c r="G2471" s="8"/>
      <c r="H2471" s="8"/>
      <c r="I2471" s="17"/>
      <c r="J2471" s="17"/>
      <c r="K2471" s="17"/>
      <c r="L2471" s="17"/>
      <c r="M2471" s="17"/>
      <c r="N2471" s="17"/>
      <c r="O2471" s="17"/>
      <c r="P2471" s="17"/>
      <c r="Q2471" s="17"/>
      <c r="R2471" s="17"/>
      <c r="S2471" s="17"/>
      <c r="T2471" s="17"/>
      <c r="U2471" s="17"/>
      <c r="V2471" s="17"/>
      <c r="W2471" s="17"/>
      <c r="X2471" s="17"/>
    </row>
    <row r="2472" spans="7:24" x14ac:dyDescent="0.2">
      <c r="G2472" s="8"/>
      <c r="H2472" s="8"/>
      <c r="I2472" s="17"/>
      <c r="J2472" s="17"/>
      <c r="K2472" s="17"/>
      <c r="L2472" s="17"/>
      <c r="M2472" s="17"/>
      <c r="N2472" s="17"/>
      <c r="O2472" s="17"/>
      <c r="P2472" s="17"/>
      <c r="Q2472" s="17"/>
      <c r="R2472" s="17"/>
      <c r="S2472" s="17"/>
      <c r="T2472" s="17"/>
      <c r="U2472" s="17"/>
      <c r="V2472" s="17"/>
      <c r="W2472" s="17"/>
      <c r="X2472" s="17"/>
    </row>
    <row r="2473" spans="7:24" x14ac:dyDescent="0.2">
      <c r="G2473" s="8"/>
      <c r="H2473" s="8"/>
      <c r="I2473" s="17"/>
      <c r="J2473" s="17"/>
      <c r="K2473" s="17"/>
      <c r="L2473" s="17"/>
      <c r="M2473" s="17"/>
      <c r="N2473" s="17"/>
      <c r="O2473" s="17"/>
      <c r="P2473" s="17"/>
      <c r="Q2473" s="17"/>
      <c r="R2473" s="17"/>
      <c r="S2473" s="17"/>
      <c r="T2473" s="17"/>
      <c r="U2473" s="17"/>
      <c r="V2473" s="17"/>
      <c r="W2473" s="17"/>
      <c r="X2473" s="17"/>
    </row>
    <row r="2474" spans="7:24" x14ac:dyDescent="0.2">
      <c r="G2474" s="8"/>
      <c r="H2474" s="8"/>
      <c r="I2474" s="17"/>
      <c r="J2474" s="17"/>
      <c r="K2474" s="17"/>
      <c r="L2474" s="17"/>
      <c r="M2474" s="17"/>
      <c r="N2474" s="17"/>
      <c r="O2474" s="17"/>
      <c r="P2474" s="17"/>
      <c r="Q2474" s="17"/>
      <c r="R2474" s="17"/>
      <c r="S2474" s="17"/>
      <c r="T2474" s="17"/>
      <c r="U2474" s="17"/>
      <c r="V2474" s="17"/>
      <c r="W2474" s="17"/>
      <c r="X2474" s="17"/>
    </row>
    <row r="2475" spans="7:24" x14ac:dyDescent="0.2">
      <c r="G2475" s="8"/>
      <c r="H2475" s="8"/>
      <c r="I2475" s="17"/>
      <c r="J2475" s="17"/>
      <c r="K2475" s="17"/>
      <c r="L2475" s="17"/>
      <c r="M2475" s="17"/>
      <c r="N2475" s="17"/>
      <c r="O2475" s="17"/>
      <c r="P2475" s="17"/>
      <c r="Q2475" s="17"/>
      <c r="R2475" s="17"/>
      <c r="S2475" s="17"/>
      <c r="T2475" s="17"/>
      <c r="U2475" s="17"/>
      <c r="V2475" s="17"/>
      <c r="W2475" s="17"/>
      <c r="X2475" s="17"/>
    </row>
    <row r="2476" spans="7:24" x14ac:dyDescent="0.2">
      <c r="G2476" s="8"/>
      <c r="H2476" s="8"/>
      <c r="I2476" s="17"/>
      <c r="J2476" s="17"/>
      <c r="K2476" s="17"/>
      <c r="L2476" s="17"/>
      <c r="M2476" s="17"/>
      <c r="N2476" s="17"/>
      <c r="O2476" s="17"/>
      <c r="P2476" s="17"/>
      <c r="Q2476" s="17"/>
      <c r="R2476" s="17"/>
      <c r="S2476" s="17"/>
      <c r="T2476" s="17"/>
      <c r="U2476" s="17"/>
      <c r="V2476" s="17"/>
      <c r="W2476" s="17"/>
      <c r="X2476" s="17"/>
    </row>
    <row r="2477" spans="7:24" x14ac:dyDescent="0.2">
      <c r="G2477" s="8"/>
      <c r="H2477" s="8"/>
      <c r="I2477" s="17"/>
      <c r="J2477" s="17"/>
      <c r="K2477" s="17"/>
      <c r="L2477" s="17"/>
      <c r="M2477" s="17"/>
      <c r="N2477" s="17"/>
      <c r="O2477" s="17"/>
      <c r="P2477" s="17"/>
      <c r="Q2477" s="17"/>
      <c r="R2477" s="17"/>
      <c r="S2477" s="17"/>
      <c r="T2477" s="17"/>
      <c r="U2477" s="17"/>
      <c r="V2477" s="17"/>
      <c r="W2477" s="17"/>
      <c r="X2477" s="17"/>
    </row>
    <row r="2478" spans="7:24" x14ac:dyDescent="0.2">
      <c r="G2478" s="8"/>
      <c r="H2478" s="8"/>
      <c r="I2478" s="17"/>
      <c r="J2478" s="17"/>
      <c r="K2478" s="17"/>
      <c r="L2478" s="17"/>
      <c r="M2478" s="17"/>
      <c r="N2478" s="17"/>
      <c r="O2478" s="17"/>
      <c r="P2478" s="17"/>
      <c r="Q2478" s="17"/>
      <c r="R2478" s="17"/>
      <c r="S2478" s="17"/>
      <c r="T2478" s="17"/>
      <c r="U2478" s="17"/>
      <c r="V2478" s="17"/>
      <c r="W2478" s="17"/>
      <c r="X2478" s="17"/>
    </row>
    <row r="2479" spans="7:24" x14ac:dyDescent="0.2">
      <c r="G2479" s="8"/>
      <c r="H2479" s="8"/>
      <c r="I2479" s="17"/>
      <c r="J2479" s="17"/>
      <c r="K2479" s="17"/>
      <c r="L2479" s="17"/>
      <c r="M2479" s="17"/>
      <c r="N2479" s="17"/>
      <c r="O2479" s="17"/>
      <c r="P2479" s="17"/>
      <c r="Q2479" s="17"/>
      <c r="R2479" s="17"/>
      <c r="S2479" s="17"/>
      <c r="T2479" s="17"/>
      <c r="U2479" s="17"/>
      <c r="V2479" s="17"/>
      <c r="W2479" s="17"/>
      <c r="X2479" s="17"/>
    </row>
    <row r="2480" spans="7:24" x14ac:dyDescent="0.2">
      <c r="G2480" s="8"/>
      <c r="H2480" s="8"/>
      <c r="I2480" s="17"/>
      <c r="J2480" s="17"/>
      <c r="K2480" s="17"/>
      <c r="L2480" s="17"/>
      <c r="M2480" s="17"/>
      <c r="N2480" s="17"/>
      <c r="O2480" s="17"/>
      <c r="P2480" s="17"/>
      <c r="Q2480" s="17"/>
      <c r="R2480" s="17"/>
      <c r="S2480" s="17"/>
      <c r="T2480" s="17"/>
      <c r="U2480" s="17"/>
      <c r="V2480" s="17"/>
      <c r="W2480" s="17"/>
      <c r="X2480" s="17"/>
    </row>
    <row r="2481" spans="7:24" x14ac:dyDescent="0.2">
      <c r="G2481" s="8"/>
      <c r="H2481" s="8"/>
      <c r="I2481" s="17"/>
      <c r="J2481" s="17"/>
      <c r="K2481" s="17"/>
      <c r="L2481" s="17"/>
      <c r="M2481" s="17"/>
      <c r="N2481" s="17"/>
      <c r="O2481" s="17"/>
      <c r="P2481" s="17"/>
      <c r="Q2481" s="17"/>
      <c r="R2481" s="17"/>
      <c r="S2481" s="17"/>
      <c r="T2481" s="17"/>
      <c r="U2481" s="17"/>
      <c r="V2481" s="17"/>
      <c r="W2481" s="17"/>
      <c r="X2481" s="17"/>
    </row>
    <row r="2482" spans="7:24" x14ac:dyDescent="0.2">
      <c r="G2482" s="8"/>
      <c r="H2482" s="8"/>
      <c r="I2482" s="17"/>
      <c r="J2482" s="17"/>
      <c r="K2482" s="17"/>
      <c r="L2482" s="17"/>
      <c r="M2482" s="17"/>
      <c r="N2482" s="17"/>
      <c r="O2482" s="17"/>
      <c r="P2482" s="17"/>
      <c r="Q2482" s="17"/>
      <c r="R2482" s="17"/>
      <c r="S2482" s="17"/>
      <c r="T2482" s="17"/>
      <c r="U2482" s="17"/>
      <c r="V2482" s="17"/>
      <c r="W2482" s="17"/>
      <c r="X2482" s="17"/>
    </row>
    <row r="2483" spans="7:24" x14ac:dyDescent="0.2">
      <c r="G2483" s="8"/>
      <c r="H2483" s="8"/>
      <c r="I2483" s="17"/>
      <c r="J2483" s="17"/>
      <c r="K2483" s="17"/>
      <c r="L2483" s="17"/>
      <c r="M2483" s="17"/>
      <c r="N2483" s="17"/>
      <c r="O2483" s="17"/>
      <c r="P2483" s="17"/>
      <c r="Q2483" s="17"/>
      <c r="R2483" s="17"/>
      <c r="S2483" s="17"/>
      <c r="T2483" s="17"/>
      <c r="U2483" s="17"/>
      <c r="V2483" s="17"/>
      <c r="W2483" s="17"/>
      <c r="X2483" s="17"/>
    </row>
    <row r="2484" spans="7:24" x14ac:dyDescent="0.2">
      <c r="G2484" s="8"/>
      <c r="H2484" s="8"/>
      <c r="I2484" s="17"/>
      <c r="J2484" s="17"/>
      <c r="K2484" s="17"/>
      <c r="L2484" s="17"/>
      <c r="M2484" s="17"/>
      <c r="N2484" s="17"/>
      <c r="O2484" s="17"/>
      <c r="P2484" s="17"/>
      <c r="Q2484" s="17"/>
      <c r="R2484" s="17"/>
      <c r="S2484" s="17"/>
      <c r="T2484" s="17"/>
      <c r="U2484" s="17"/>
      <c r="V2484" s="17"/>
      <c r="W2484" s="17"/>
      <c r="X2484" s="17"/>
    </row>
    <row r="2485" spans="7:24" x14ac:dyDescent="0.2">
      <c r="G2485" s="8"/>
      <c r="H2485" s="8"/>
      <c r="I2485" s="17"/>
      <c r="J2485" s="17"/>
      <c r="K2485" s="17"/>
      <c r="L2485" s="17"/>
      <c r="M2485" s="17"/>
      <c r="N2485" s="17"/>
      <c r="O2485" s="17"/>
      <c r="P2485" s="17"/>
      <c r="Q2485" s="17"/>
      <c r="R2485" s="17"/>
      <c r="S2485" s="17"/>
      <c r="T2485" s="17"/>
      <c r="U2485" s="17"/>
      <c r="V2485" s="17"/>
      <c r="W2485" s="17"/>
      <c r="X2485" s="17"/>
    </row>
    <row r="2486" spans="7:24" x14ac:dyDescent="0.2">
      <c r="G2486" s="8"/>
      <c r="H2486" s="8"/>
      <c r="I2486" s="17"/>
      <c r="J2486" s="17"/>
      <c r="K2486" s="17"/>
      <c r="L2486" s="17"/>
      <c r="M2486" s="17"/>
      <c r="N2486" s="17"/>
      <c r="O2486" s="17"/>
      <c r="P2486" s="17"/>
      <c r="Q2486" s="17"/>
      <c r="R2486" s="17"/>
      <c r="S2486" s="17"/>
      <c r="T2486" s="17"/>
      <c r="U2486" s="17"/>
      <c r="V2486" s="17"/>
      <c r="W2486" s="17"/>
      <c r="X2486" s="17"/>
    </row>
    <row r="2487" spans="7:24" x14ac:dyDescent="0.2">
      <c r="G2487" s="8"/>
      <c r="H2487" s="8"/>
      <c r="I2487" s="17"/>
      <c r="J2487" s="17"/>
      <c r="K2487" s="17"/>
      <c r="L2487" s="17"/>
      <c r="M2487" s="17"/>
      <c r="N2487" s="17"/>
      <c r="O2487" s="17"/>
      <c r="P2487" s="17"/>
      <c r="Q2487" s="17"/>
      <c r="R2487" s="17"/>
      <c r="S2487" s="17"/>
      <c r="T2487" s="17"/>
      <c r="U2487" s="17"/>
      <c r="V2487" s="17"/>
      <c r="W2487" s="17"/>
      <c r="X2487" s="17"/>
    </row>
    <row r="2488" spans="7:24" x14ac:dyDescent="0.2">
      <c r="G2488" s="8"/>
      <c r="H2488" s="8"/>
      <c r="I2488" s="17"/>
      <c r="J2488" s="17"/>
      <c r="K2488" s="17"/>
      <c r="L2488" s="17"/>
      <c r="M2488" s="17"/>
      <c r="N2488" s="17"/>
      <c r="O2488" s="17"/>
      <c r="P2488" s="17"/>
      <c r="Q2488" s="17"/>
      <c r="R2488" s="17"/>
      <c r="S2488" s="17"/>
      <c r="T2488" s="17"/>
      <c r="U2488" s="17"/>
      <c r="V2488" s="17"/>
      <c r="W2488" s="17"/>
      <c r="X2488" s="17"/>
    </row>
    <row r="2489" spans="7:24" x14ac:dyDescent="0.2">
      <c r="G2489" s="8"/>
      <c r="H2489" s="8"/>
      <c r="I2489" s="17"/>
      <c r="J2489" s="17"/>
      <c r="K2489" s="17"/>
      <c r="L2489" s="17"/>
      <c r="M2489" s="17"/>
      <c r="N2489" s="17"/>
      <c r="O2489" s="17"/>
      <c r="P2489" s="17"/>
      <c r="Q2489" s="17"/>
      <c r="R2489" s="17"/>
      <c r="S2489" s="17"/>
      <c r="T2489" s="17"/>
      <c r="U2489" s="17"/>
      <c r="V2489" s="17"/>
      <c r="W2489" s="17"/>
      <c r="X2489" s="17"/>
    </row>
    <row r="2490" spans="7:24" x14ac:dyDescent="0.2">
      <c r="G2490" s="8"/>
      <c r="H2490" s="8"/>
      <c r="I2490" s="17"/>
      <c r="J2490" s="17"/>
      <c r="K2490" s="17"/>
      <c r="L2490" s="17"/>
      <c r="M2490" s="17"/>
      <c r="N2490" s="17"/>
      <c r="O2490" s="17"/>
      <c r="P2490" s="17"/>
      <c r="Q2490" s="17"/>
      <c r="R2490" s="17"/>
      <c r="S2490" s="17"/>
      <c r="T2490" s="17"/>
      <c r="U2490" s="17"/>
      <c r="V2490" s="17"/>
      <c r="W2490" s="17"/>
      <c r="X2490" s="17"/>
    </row>
    <row r="2491" spans="7:24" x14ac:dyDescent="0.2">
      <c r="G2491" s="8"/>
      <c r="H2491" s="8"/>
      <c r="I2491" s="17"/>
      <c r="J2491" s="17"/>
      <c r="K2491" s="17"/>
      <c r="L2491" s="17"/>
      <c r="M2491" s="17"/>
      <c r="N2491" s="17"/>
      <c r="O2491" s="17"/>
      <c r="P2491" s="17"/>
      <c r="Q2491" s="17"/>
      <c r="R2491" s="17"/>
      <c r="S2491" s="17"/>
      <c r="T2491" s="17"/>
      <c r="U2491" s="17"/>
      <c r="V2491" s="17"/>
      <c r="W2491" s="17"/>
      <c r="X2491" s="17"/>
    </row>
    <row r="2492" spans="7:24" x14ac:dyDescent="0.2">
      <c r="G2492" s="8"/>
      <c r="H2492" s="8"/>
      <c r="I2492" s="17"/>
      <c r="J2492" s="17"/>
      <c r="K2492" s="17"/>
      <c r="L2492" s="17"/>
      <c r="M2492" s="17"/>
      <c r="N2492" s="17"/>
      <c r="O2492" s="17"/>
      <c r="P2492" s="17"/>
      <c r="Q2492" s="17"/>
      <c r="R2492" s="17"/>
      <c r="S2492" s="17"/>
      <c r="T2492" s="17"/>
      <c r="U2492" s="17"/>
      <c r="V2492" s="17"/>
      <c r="W2492" s="17"/>
      <c r="X2492" s="17"/>
    </row>
    <row r="2493" spans="7:24" x14ac:dyDescent="0.2">
      <c r="G2493" s="8"/>
      <c r="H2493" s="8"/>
      <c r="I2493" s="17"/>
      <c r="J2493" s="17"/>
      <c r="K2493" s="17"/>
      <c r="L2493" s="17"/>
      <c r="M2493" s="17"/>
      <c r="N2493" s="17"/>
      <c r="O2493" s="17"/>
      <c r="P2493" s="17"/>
      <c r="Q2493" s="17"/>
      <c r="R2493" s="17"/>
      <c r="S2493" s="17"/>
      <c r="T2493" s="17"/>
      <c r="U2493" s="17"/>
      <c r="V2493" s="17"/>
      <c r="W2493" s="17"/>
      <c r="X2493" s="17"/>
    </row>
    <row r="2494" spans="7:24" x14ac:dyDescent="0.2">
      <c r="G2494" s="8"/>
      <c r="H2494" s="8"/>
      <c r="I2494" s="17"/>
      <c r="J2494" s="17"/>
      <c r="K2494" s="17"/>
      <c r="L2494" s="17"/>
      <c r="M2494" s="17"/>
      <c r="N2494" s="17"/>
      <c r="O2494" s="17"/>
      <c r="P2494" s="17"/>
      <c r="Q2494" s="17"/>
      <c r="R2494" s="17"/>
      <c r="S2494" s="17"/>
      <c r="T2494" s="17"/>
      <c r="U2494" s="17"/>
      <c r="V2494" s="17"/>
      <c r="W2494" s="17"/>
      <c r="X2494" s="17"/>
    </row>
    <row r="2495" spans="7:24" x14ac:dyDescent="0.2">
      <c r="G2495" s="8"/>
      <c r="H2495" s="8"/>
      <c r="I2495" s="17"/>
      <c r="J2495" s="17"/>
      <c r="K2495" s="17"/>
      <c r="L2495" s="17"/>
      <c r="M2495" s="17"/>
      <c r="N2495" s="17"/>
      <c r="O2495" s="17"/>
      <c r="P2495" s="17"/>
      <c r="Q2495" s="17"/>
      <c r="R2495" s="17"/>
      <c r="S2495" s="17"/>
      <c r="T2495" s="17"/>
      <c r="U2495" s="17"/>
      <c r="V2495" s="17"/>
      <c r="W2495" s="17"/>
      <c r="X2495" s="17"/>
    </row>
    <row r="2496" spans="7:24" x14ac:dyDescent="0.2">
      <c r="G2496" s="8"/>
      <c r="H2496" s="8"/>
      <c r="I2496" s="17"/>
      <c r="J2496" s="17"/>
      <c r="K2496" s="17"/>
      <c r="L2496" s="17"/>
      <c r="M2496" s="17"/>
      <c r="N2496" s="17"/>
      <c r="O2496" s="17"/>
      <c r="P2496" s="17"/>
      <c r="Q2496" s="17"/>
      <c r="R2496" s="17"/>
      <c r="S2496" s="17"/>
      <c r="T2496" s="17"/>
      <c r="U2496" s="17"/>
      <c r="V2496" s="17"/>
      <c r="W2496" s="17"/>
      <c r="X2496" s="17"/>
    </row>
    <row r="2497" spans="7:24" x14ac:dyDescent="0.2">
      <c r="G2497" s="8"/>
      <c r="H2497" s="8"/>
      <c r="I2497" s="17"/>
      <c r="J2497" s="17"/>
      <c r="K2497" s="17"/>
      <c r="L2497" s="17"/>
      <c r="M2497" s="17"/>
      <c r="N2497" s="17"/>
      <c r="O2497" s="17"/>
      <c r="P2497" s="17"/>
      <c r="Q2497" s="17"/>
      <c r="R2497" s="17"/>
      <c r="S2497" s="17"/>
      <c r="T2497" s="17"/>
      <c r="U2497" s="17"/>
      <c r="V2497" s="17"/>
      <c r="W2497" s="17"/>
      <c r="X2497" s="17"/>
    </row>
    <row r="2498" spans="7:24" x14ac:dyDescent="0.2">
      <c r="G2498" s="8"/>
      <c r="H2498" s="8"/>
      <c r="I2498" s="17"/>
      <c r="J2498" s="17"/>
      <c r="K2498" s="17"/>
      <c r="L2498" s="17"/>
      <c r="M2498" s="17"/>
      <c r="N2498" s="17"/>
      <c r="O2498" s="17"/>
      <c r="P2498" s="17"/>
      <c r="Q2498" s="17"/>
      <c r="R2498" s="17"/>
      <c r="S2498" s="17"/>
      <c r="T2498" s="17"/>
      <c r="U2498" s="17"/>
      <c r="V2498" s="17"/>
      <c r="W2498" s="17"/>
      <c r="X2498" s="17"/>
    </row>
    <row r="2499" spans="7:24" x14ac:dyDescent="0.2">
      <c r="G2499" s="8"/>
      <c r="H2499" s="8"/>
      <c r="I2499" s="17"/>
      <c r="J2499" s="17"/>
      <c r="K2499" s="17"/>
      <c r="L2499" s="17"/>
      <c r="M2499" s="17"/>
      <c r="N2499" s="17"/>
      <c r="O2499" s="17"/>
      <c r="P2499" s="17"/>
      <c r="Q2499" s="17"/>
      <c r="R2499" s="17"/>
      <c r="S2499" s="17"/>
      <c r="T2499" s="17"/>
      <c r="U2499" s="17"/>
      <c r="V2499" s="17"/>
      <c r="W2499" s="17"/>
      <c r="X2499" s="17"/>
    </row>
    <row r="2500" spans="7:24" x14ac:dyDescent="0.2">
      <c r="G2500" s="8"/>
      <c r="H2500" s="8"/>
      <c r="I2500" s="17"/>
      <c r="J2500" s="17"/>
      <c r="K2500" s="17"/>
      <c r="L2500" s="17"/>
      <c r="M2500" s="17"/>
      <c r="N2500" s="17"/>
      <c r="O2500" s="17"/>
      <c r="P2500" s="17"/>
      <c r="Q2500" s="17"/>
      <c r="R2500" s="17"/>
      <c r="S2500" s="17"/>
      <c r="T2500" s="17"/>
      <c r="U2500" s="17"/>
      <c r="V2500" s="17"/>
      <c r="W2500" s="17"/>
      <c r="X2500" s="17"/>
    </row>
    <row r="2501" spans="7:24" x14ac:dyDescent="0.2">
      <c r="G2501" s="8"/>
      <c r="H2501" s="8"/>
      <c r="I2501" s="17"/>
      <c r="J2501" s="17"/>
      <c r="K2501" s="17"/>
      <c r="L2501" s="17"/>
      <c r="M2501" s="17"/>
      <c r="N2501" s="17"/>
      <c r="O2501" s="17"/>
      <c r="P2501" s="17"/>
      <c r="Q2501" s="17"/>
      <c r="R2501" s="17"/>
      <c r="S2501" s="17"/>
      <c r="T2501" s="17"/>
      <c r="U2501" s="17"/>
      <c r="V2501" s="17"/>
      <c r="W2501" s="17"/>
      <c r="X2501" s="17"/>
    </row>
    <row r="2502" spans="7:24" x14ac:dyDescent="0.2">
      <c r="G2502" s="8"/>
      <c r="H2502" s="8"/>
      <c r="I2502" s="17"/>
      <c r="J2502" s="17"/>
      <c r="K2502" s="17"/>
      <c r="L2502" s="17"/>
      <c r="M2502" s="17"/>
      <c r="N2502" s="17"/>
      <c r="O2502" s="17"/>
      <c r="P2502" s="17"/>
      <c r="Q2502" s="17"/>
      <c r="R2502" s="17"/>
      <c r="S2502" s="17"/>
      <c r="T2502" s="17"/>
      <c r="U2502" s="17"/>
      <c r="V2502" s="17"/>
      <c r="W2502" s="17"/>
      <c r="X2502" s="17"/>
    </row>
    <row r="2503" spans="7:24" x14ac:dyDescent="0.2">
      <c r="G2503" s="8"/>
      <c r="H2503" s="8"/>
      <c r="I2503" s="17"/>
      <c r="J2503" s="17"/>
      <c r="K2503" s="17"/>
      <c r="L2503" s="17"/>
      <c r="M2503" s="17"/>
      <c r="N2503" s="17"/>
      <c r="O2503" s="17"/>
      <c r="P2503" s="17"/>
      <c r="Q2503" s="17"/>
      <c r="R2503" s="17"/>
      <c r="S2503" s="17"/>
      <c r="T2503" s="17"/>
      <c r="U2503" s="17"/>
      <c r="V2503" s="17"/>
      <c r="W2503" s="17"/>
      <c r="X2503" s="17"/>
    </row>
    <row r="2504" spans="7:24" x14ac:dyDescent="0.2">
      <c r="G2504" s="8"/>
      <c r="H2504" s="8"/>
      <c r="I2504" s="17"/>
      <c r="J2504" s="17"/>
      <c r="K2504" s="17"/>
      <c r="L2504" s="17"/>
      <c r="M2504" s="17"/>
      <c r="N2504" s="17"/>
      <c r="O2504" s="17"/>
      <c r="P2504" s="17"/>
      <c r="Q2504" s="17"/>
      <c r="R2504" s="17"/>
      <c r="S2504" s="17"/>
      <c r="T2504" s="17"/>
      <c r="U2504" s="17"/>
      <c r="V2504" s="17"/>
      <c r="W2504" s="17"/>
      <c r="X2504" s="17"/>
    </row>
    <row r="2505" spans="7:24" x14ac:dyDescent="0.2">
      <c r="G2505" s="8"/>
      <c r="H2505" s="8"/>
      <c r="I2505" s="17"/>
      <c r="J2505" s="17"/>
      <c r="K2505" s="17"/>
      <c r="L2505" s="17"/>
      <c r="M2505" s="17"/>
      <c r="N2505" s="17"/>
      <c r="O2505" s="17"/>
      <c r="P2505" s="17"/>
      <c r="Q2505" s="17"/>
      <c r="R2505" s="17"/>
      <c r="S2505" s="17"/>
      <c r="T2505" s="17"/>
      <c r="U2505" s="17"/>
      <c r="V2505" s="17"/>
      <c r="W2505" s="17"/>
      <c r="X2505" s="17"/>
    </row>
    <row r="2506" spans="7:24" x14ac:dyDescent="0.2">
      <c r="G2506" s="8"/>
      <c r="H2506" s="8"/>
      <c r="I2506" s="17"/>
      <c r="J2506" s="17"/>
      <c r="K2506" s="17"/>
      <c r="L2506" s="17"/>
      <c r="M2506" s="17"/>
      <c r="N2506" s="17"/>
      <c r="O2506" s="17"/>
      <c r="P2506" s="17"/>
      <c r="Q2506" s="17"/>
      <c r="R2506" s="17"/>
      <c r="S2506" s="17"/>
      <c r="T2506" s="17"/>
      <c r="U2506" s="17"/>
      <c r="V2506" s="17"/>
      <c r="W2506" s="17"/>
      <c r="X2506" s="17"/>
    </row>
    <row r="2507" spans="7:24" x14ac:dyDescent="0.2">
      <c r="G2507" s="8"/>
      <c r="H2507" s="8"/>
      <c r="I2507" s="17"/>
      <c r="J2507" s="17"/>
      <c r="K2507" s="17"/>
      <c r="L2507" s="17"/>
      <c r="M2507" s="17"/>
      <c r="N2507" s="17"/>
      <c r="O2507" s="17"/>
      <c r="P2507" s="17"/>
      <c r="Q2507" s="17"/>
      <c r="R2507" s="17"/>
      <c r="S2507" s="17"/>
      <c r="T2507" s="17"/>
      <c r="U2507" s="17"/>
      <c r="V2507" s="17"/>
      <c r="W2507" s="17"/>
      <c r="X2507" s="17"/>
    </row>
    <row r="2508" spans="7:24" x14ac:dyDescent="0.2">
      <c r="G2508" s="8"/>
      <c r="H2508" s="8"/>
      <c r="I2508" s="17"/>
      <c r="J2508" s="17"/>
      <c r="K2508" s="17"/>
      <c r="L2508" s="17"/>
      <c r="M2508" s="17"/>
      <c r="N2508" s="17"/>
      <c r="O2508" s="17"/>
      <c r="P2508" s="17"/>
      <c r="Q2508" s="17"/>
      <c r="R2508" s="17"/>
      <c r="S2508" s="17"/>
      <c r="T2508" s="17"/>
      <c r="U2508" s="17"/>
      <c r="V2508" s="17"/>
      <c r="W2508" s="17"/>
      <c r="X2508" s="17"/>
    </row>
    <row r="2509" spans="7:24" x14ac:dyDescent="0.2">
      <c r="G2509" s="8"/>
      <c r="H2509" s="8"/>
      <c r="I2509" s="17"/>
      <c r="J2509" s="17"/>
      <c r="K2509" s="17"/>
      <c r="L2509" s="17"/>
      <c r="M2509" s="17"/>
      <c r="N2509" s="17"/>
      <c r="O2509" s="17"/>
      <c r="P2509" s="17"/>
      <c r="Q2509" s="17"/>
      <c r="R2509" s="17"/>
      <c r="S2509" s="17"/>
      <c r="T2509" s="17"/>
      <c r="U2509" s="17"/>
      <c r="V2509" s="17"/>
      <c r="W2509" s="17"/>
      <c r="X2509" s="17"/>
    </row>
    <row r="2510" spans="7:24" x14ac:dyDescent="0.2">
      <c r="G2510" s="8"/>
      <c r="H2510" s="8"/>
      <c r="I2510" s="17"/>
      <c r="J2510" s="17"/>
      <c r="K2510" s="17"/>
      <c r="L2510" s="17"/>
      <c r="M2510" s="17"/>
      <c r="N2510" s="17"/>
      <c r="O2510" s="17"/>
      <c r="P2510" s="17"/>
      <c r="Q2510" s="17"/>
      <c r="R2510" s="17"/>
      <c r="S2510" s="17"/>
      <c r="T2510" s="17"/>
      <c r="U2510" s="17"/>
      <c r="V2510" s="17"/>
      <c r="W2510" s="17"/>
      <c r="X2510" s="17"/>
    </row>
    <row r="2511" spans="7:24" x14ac:dyDescent="0.2">
      <c r="G2511" s="8"/>
      <c r="H2511" s="8"/>
      <c r="I2511" s="17"/>
      <c r="J2511" s="17"/>
      <c r="K2511" s="17"/>
      <c r="L2511" s="17"/>
      <c r="M2511" s="17"/>
      <c r="N2511" s="17"/>
      <c r="O2511" s="17"/>
      <c r="P2511" s="17"/>
      <c r="Q2511" s="17"/>
      <c r="R2511" s="17"/>
      <c r="S2511" s="17"/>
      <c r="T2511" s="17"/>
      <c r="U2511" s="17"/>
      <c r="V2511" s="17"/>
      <c r="W2511" s="17"/>
      <c r="X2511" s="17"/>
    </row>
    <row r="2512" spans="7:24" x14ac:dyDescent="0.2">
      <c r="G2512" s="8"/>
      <c r="H2512" s="8"/>
      <c r="I2512" s="17"/>
      <c r="J2512" s="17"/>
      <c r="K2512" s="17"/>
      <c r="L2512" s="17"/>
      <c r="M2512" s="17"/>
      <c r="N2512" s="17"/>
      <c r="O2512" s="17"/>
      <c r="P2512" s="17"/>
      <c r="Q2512" s="17"/>
      <c r="R2512" s="17"/>
      <c r="S2512" s="17"/>
      <c r="T2512" s="17"/>
      <c r="U2512" s="17"/>
      <c r="V2512" s="17"/>
      <c r="W2512" s="17"/>
      <c r="X2512" s="17"/>
    </row>
    <row r="2513" spans="7:24" x14ac:dyDescent="0.2">
      <c r="G2513" s="8"/>
      <c r="H2513" s="8"/>
      <c r="I2513" s="17"/>
      <c r="J2513" s="17"/>
      <c r="K2513" s="17"/>
      <c r="L2513" s="17"/>
      <c r="M2513" s="17"/>
      <c r="N2513" s="17"/>
      <c r="O2513" s="17"/>
      <c r="P2513" s="17"/>
      <c r="Q2513" s="17"/>
      <c r="R2513" s="17"/>
      <c r="S2513" s="17"/>
      <c r="T2513" s="17"/>
      <c r="U2513" s="17"/>
      <c r="V2513" s="17"/>
      <c r="W2513" s="17"/>
      <c r="X2513" s="17"/>
    </row>
    <row r="2514" spans="7:24" x14ac:dyDescent="0.2">
      <c r="G2514" s="8"/>
      <c r="H2514" s="8"/>
      <c r="I2514" s="17"/>
      <c r="J2514" s="17"/>
      <c r="K2514" s="17"/>
      <c r="L2514" s="17"/>
      <c r="M2514" s="17"/>
      <c r="N2514" s="17"/>
      <c r="O2514" s="17"/>
      <c r="P2514" s="17"/>
      <c r="Q2514" s="17"/>
      <c r="R2514" s="17"/>
      <c r="S2514" s="17"/>
      <c r="T2514" s="17"/>
      <c r="U2514" s="17"/>
      <c r="V2514" s="17"/>
      <c r="W2514" s="17"/>
      <c r="X2514" s="17"/>
    </row>
    <row r="2515" spans="7:24" x14ac:dyDescent="0.2">
      <c r="G2515" s="8"/>
      <c r="H2515" s="8"/>
      <c r="I2515" s="17"/>
      <c r="J2515" s="17"/>
      <c r="K2515" s="17"/>
      <c r="L2515" s="17"/>
      <c r="M2515" s="17"/>
      <c r="N2515" s="17"/>
      <c r="O2515" s="17"/>
      <c r="P2515" s="17"/>
      <c r="Q2515" s="17"/>
      <c r="R2515" s="17"/>
      <c r="S2515" s="17"/>
      <c r="T2515" s="17"/>
      <c r="U2515" s="17"/>
      <c r="V2515" s="17"/>
      <c r="W2515" s="17"/>
      <c r="X2515" s="17"/>
    </row>
    <row r="2516" spans="7:24" x14ac:dyDescent="0.2">
      <c r="G2516" s="8"/>
      <c r="H2516" s="8"/>
      <c r="I2516" s="17"/>
      <c r="J2516" s="17"/>
      <c r="K2516" s="17"/>
      <c r="L2516" s="17"/>
      <c r="M2516" s="17"/>
      <c r="N2516" s="17"/>
      <c r="O2516" s="17"/>
      <c r="P2516" s="17"/>
      <c r="Q2516" s="17"/>
      <c r="R2516" s="17"/>
      <c r="S2516" s="17"/>
      <c r="T2516" s="17"/>
      <c r="U2516" s="17"/>
      <c r="V2516" s="17"/>
      <c r="W2516" s="17"/>
      <c r="X2516" s="17"/>
    </row>
    <row r="2517" spans="7:24" x14ac:dyDescent="0.2">
      <c r="G2517" s="8"/>
      <c r="H2517" s="8"/>
      <c r="I2517" s="17"/>
      <c r="J2517" s="17"/>
      <c r="K2517" s="17"/>
      <c r="L2517" s="17"/>
      <c r="M2517" s="17"/>
      <c r="N2517" s="17"/>
      <c r="O2517" s="17"/>
      <c r="P2517" s="17"/>
      <c r="Q2517" s="17"/>
      <c r="R2517" s="17"/>
      <c r="S2517" s="17"/>
      <c r="T2517" s="17"/>
      <c r="U2517" s="17"/>
      <c r="V2517" s="17"/>
      <c r="W2517" s="17"/>
      <c r="X2517" s="17"/>
    </row>
    <row r="2518" spans="7:24" x14ac:dyDescent="0.2">
      <c r="G2518" s="8"/>
      <c r="H2518" s="8"/>
      <c r="I2518" s="17"/>
      <c r="J2518" s="17"/>
      <c r="K2518" s="17"/>
      <c r="L2518" s="17"/>
      <c r="M2518" s="17"/>
      <c r="N2518" s="17"/>
      <c r="O2518" s="17"/>
      <c r="P2518" s="17"/>
      <c r="Q2518" s="17"/>
      <c r="R2518" s="17"/>
      <c r="S2518" s="17"/>
      <c r="T2518" s="17"/>
      <c r="U2518" s="17"/>
      <c r="V2518" s="17"/>
      <c r="W2518" s="17"/>
      <c r="X2518" s="17"/>
    </row>
    <row r="2519" spans="7:24" x14ac:dyDescent="0.2">
      <c r="G2519" s="8"/>
      <c r="H2519" s="8"/>
      <c r="I2519" s="17"/>
      <c r="J2519" s="17"/>
      <c r="K2519" s="17"/>
      <c r="L2519" s="17"/>
      <c r="M2519" s="17"/>
      <c r="N2519" s="17"/>
      <c r="O2519" s="17"/>
      <c r="P2519" s="17"/>
      <c r="Q2519" s="17"/>
      <c r="R2519" s="17"/>
      <c r="S2519" s="17"/>
      <c r="T2519" s="17"/>
      <c r="U2519" s="17"/>
      <c r="V2519" s="17"/>
      <c r="W2519" s="17"/>
      <c r="X2519" s="17"/>
    </row>
    <row r="2520" spans="7:24" x14ac:dyDescent="0.2">
      <c r="G2520" s="8"/>
      <c r="H2520" s="8"/>
      <c r="I2520" s="17"/>
      <c r="J2520" s="17"/>
      <c r="K2520" s="17"/>
      <c r="L2520" s="17"/>
      <c r="M2520" s="17"/>
      <c r="N2520" s="17"/>
      <c r="O2520" s="17"/>
      <c r="P2520" s="17"/>
      <c r="Q2520" s="17"/>
      <c r="R2520" s="17"/>
      <c r="S2520" s="17"/>
      <c r="T2520" s="17"/>
      <c r="U2520" s="17"/>
      <c r="V2520" s="17"/>
      <c r="W2520" s="17"/>
      <c r="X2520" s="17"/>
    </row>
    <row r="2521" spans="7:24" x14ac:dyDescent="0.2">
      <c r="G2521" s="8"/>
      <c r="H2521" s="8"/>
      <c r="I2521" s="17"/>
      <c r="J2521" s="17"/>
      <c r="K2521" s="17"/>
      <c r="L2521" s="17"/>
      <c r="M2521" s="17"/>
      <c r="N2521" s="17"/>
      <c r="O2521" s="17"/>
      <c r="P2521" s="17"/>
      <c r="Q2521" s="17"/>
      <c r="R2521" s="17"/>
      <c r="S2521" s="17"/>
      <c r="T2521" s="17"/>
      <c r="U2521" s="17"/>
      <c r="V2521" s="17"/>
      <c r="W2521" s="17"/>
      <c r="X2521" s="17"/>
    </row>
    <row r="2522" spans="7:24" x14ac:dyDescent="0.2">
      <c r="G2522" s="8"/>
      <c r="H2522" s="8"/>
      <c r="I2522" s="17"/>
      <c r="J2522" s="17"/>
      <c r="K2522" s="17"/>
      <c r="L2522" s="17"/>
      <c r="M2522" s="17"/>
      <c r="N2522" s="17"/>
      <c r="O2522" s="17"/>
      <c r="P2522" s="17"/>
      <c r="Q2522" s="17"/>
      <c r="R2522" s="17"/>
      <c r="S2522" s="17"/>
      <c r="T2522" s="17"/>
      <c r="U2522" s="17"/>
      <c r="V2522" s="17"/>
      <c r="W2522" s="17"/>
      <c r="X2522" s="17"/>
    </row>
    <row r="2523" spans="7:24" x14ac:dyDescent="0.2">
      <c r="G2523" s="8"/>
      <c r="H2523" s="8"/>
      <c r="I2523" s="17"/>
      <c r="J2523" s="17"/>
      <c r="K2523" s="17"/>
      <c r="L2523" s="17"/>
      <c r="M2523" s="17"/>
      <c r="N2523" s="17"/>
      <c r="O2523" s="17"/>
      <c r="P2523" s="17"/>
      <c r="Q2523" s="17"/>
      <c r="R2523" s="17"/>
      <c r="S2523" s="17"/>
      <c r="T2523" s="17"/>
      <c r="U2523" s="17"/>
      <c r="V2523" s="17"/>
      <c r="W2523" s="17"/>
      <c r="X2523" s="17"/>
    </row>
    <row r="2524" spans="7:24" x14ac:dyDescent="0.2">
      <c r="G2524" s="8"/>
      <c r="H2524" s="8"/>
      <c r="I2524" s="17"/>
      <c r="J2524" s="17"/>
      <c r="K2524" s="17"/>
      <c r="L2524" s="17"/>
      <c r="M2524" s="17"/>
      <c r="N2524" s="17"/>
      <c r="O2524" s="17"/>
      <c r="P2524" s="17"/>
      <c r="Q2524" s="17"/>
      <c r="R2524" s="17"/>
      <c r="S2524" s="17"/>
      <c r="T2524" s="17"/>
      <c r="U2524" s="17"/>
      <c r="V2524" s="17"/>
      <c r="W2524" s="17"/>
      <c r="X2524" s="17"/>
    </row>
    <row r="2525" spans="7:24" x14ac:dyDescent="0.2">
      <c r="G2525" s="8"/>
      <c r="H2525" s="8"/>
      <c r="I2525" s="17"/>
      <c r="J2525" s="17"/>
      <c r="K2525" s="17"/>
      <c r="L2525" s="17"/>
      <c r="M2525" s="17"/>
      <c r="N2525" s="17"/>
      <c r="O2525" s="17"/>
      <c r="P2525" s="17"/>
      <c r="Q2525" s="17"/>
      <c r="R2525" s="17"/>
      <c r="S2525" s="17"/>
      <c r="T2525" s="17"/>
      <c r="U2525" s="17"/>
      <c r="V2525" s="17"/>
      <c r="W2525" s="17"/>
      <c r="X2525" s="17"/>
    </row>
    <row r="2526" spans="7:24" x14ac:dyDescent="0.2">
      <c r="G2526" s="8"/>
      <c r="H2526" s="8"/>
      <c r="I2526" s="17"/>
      <c r="J2526" s="17"/>
      <c r="K2526" s="17"/>
      <c r="L2526" s="17"/>
      <c r="M2526" s="17"/>
      <c r="N2526" s="17"/>
      <c r="O2526" s="17"/>
      <c r="P2526" s="17"/>
      <c r="Q2526" s="17"/>
      <c r="R2526" s="17"/>
      <c r="S2526" s="17"/>
      <c r="T2526" s="17"/>
      <c r="U2526" s="17"/>
      <c r="V2526" s="17"/>
      <c r="W2526" s="17"/>
      <c r="X2526" s="17"/>
    </row>
    <row r="2527" spans="7:24" x14ac:dyDescent="0.2">
      <c r="G2527" s="8"/>
      <c r="H2527" s="8"/>
      <c r="I2527" s="17"/>
      <c r="J2527" s="17"/>
      <c r="K2527" s="17"/>
      <c r="L2527" s="17"/>
      <c r="M2527" s="17"/>
      <c r="N2527" s="17"/>
      <c r="O2527" s="17"/>
      <c r="P2527" s="17"/>
      <c r="Q2527" s="17"/>
      <c r="R2527" s="17"/>
      <c r="S2527" s="17"/>
      <c r="T2527" s="17"/>
      <c r="U2527" s="17"/>
      <c r="V2527" s="17"/>
      <c r="W2527" s="17"/>
      <c r="X2527" s="17"/>
    </row>
    <row r="2528" spans="7:24" x14ac:dyDescent="0.2">
      <c r="G2528" s="8"/>
      <c r="H2528" s="8"/>
      <c r="I2528" s="17"/>
      <c r="J2528" s="17"/>
      <c r="K2528" s="17"/>
      <c r="L2528" s="17"/>
      <c r="M2528" s="17"/>
      <c r="N2528" s="17"/>
      <c r="O2528" s="17"/>
      <c r="P2528" s="17"/>
      <c r="Q2528" s="17"/>
      <c r="R2528" s="17"/>
      <c r="S2528" s="17"/>
      <c r="T2528" s="17"/>
      <c r="U2528" s="17"/>
      <c r="V2528" s="17"/>
      <c r="W2528" s="17"/>
      <c r="X2528" s="17"/>
    </row>
    <row r="2529" spans="7:24" x14ac:dyDescent="0.2">
      <c r="G2529" s="8"/>
      <c r="H2529" s="8"/>
      <c r="I2529" s="17"/>
      <c r="J2529" s="17"/>
      <c r="K2529" s="17"/>
      <c r="L2529" s="17"/>
      <c r="M2529" s="17"/>
      <c r="N2529" s="17"/>
      <c r="O2529" s="17"/>
      <c r="P2529" s="17"/>
      <c r="Q2529" s="17"/>
      <c r="R2529" s="17"/>
      <c r="S2529" s="17"/>
      <c r="T2529" s="17"/>
      <c r="U2529" s="17"/>
      <c r="V2529" s="17"/>
      <c r="W2529" s="17"/>
      <c r="X2529" s="17"/>
    </row>
    <row r="2530" spans="7:24" x14ac:dyDescent="0.2">
      <c r="G2530" s="8"/>
      <c r="H2530" s="8"/>
      <c r="I2530" s="17"/>
      <c r="J2530" s="17"/>
      <c r="K2530" s="17"/>
      <c r="L2530" s="17"/>
      <c r="M2530" s="17"/>
      <c r="N2530" s="17"/>
      <c r="O2530" s="17"/>
      <c r="P2530" s="17"/>
      <c r="Q2530" s="17"/>
      <c r="R2530" s="17"/>
      <c r="S2530" s="17"/>
      <c r="T2530" s="17"/>
      <c r="U2530" s="17"/>
      <c r="V2530" s="17"/>
      <c r="W2530" s="17"/>
      <c r="X2530" s="17"/>
    </row>
    <row r="2531" spans="7:24" x14ac:dyDescent="0.2">
      <c r="G2531" s="8"/>
      <c r="H2531" s="8"/>
      <c r="I2531" s="17"/>
      <c r="J2531" s="17"/>
      <c r="K2531" s="17"/>
      <c r="L2531" s="17"/>
      <c r="M2531" s="17"/>
      <c r="N2531" s="17"/>
      <c r="O2531" s="17"/>
      <c r="P2531" s="17"/>
      <c r="Q2531" s="17"/>
      <c r="R2531" s="17"/>
      <c r="S2531" s="17"/>
      <c r="T2531" s="17"/>
      <c r="U2531" s="17"/>
      <c r="V2531" s="17"/>
      <c r="W2531" s="17"/>
      <c r="X2531" s="17"/>
    </row>
    <row r="2532" spans="7:24" x14ac:dyDescent="0.2">
      <c r="G2532" s="8"/>
      <c r="H2532" s="8"/>
      <c r="I2532" s="17"/>
      <c r="J2532" s="17"/>
      <c r="K2532" s="17"/>
      <c r="L2532" s="17"/>
      <c r="M2532" s="17"/>
      <c r="N2532" s="17"/>
      <c r="O2532" s="17"/>
      <c r="P2532" s="17"/>
      <c r="Q2532" s="17"/>
      <c r="R2532" s="17"/>
      <c r="S2532" s="17"/>
      <c r="T2532" s="17"/>
      <c r="U2532" s="17"/>
      <c r="V2532" s="17"/>
      <c r="W2532" s="17"/>
      <c r="X2532" s="17"/>
    </row>
    <row r="2533" spans="7:24" x14ac:dyDescent="0.2">
      <c r="G2533" s="8"/>
      <c r="H2533" s="8"/>
      <c r="I2533" s="17"/>
      <c r="J2533" s="17"/>
      <c r="K2533" s="17"/>
      <c r="L2533" s="17"/>
      <c r="M2533" s="17"/>
      <c r="N2533" s="17"/>
      <c r="O2533" s="17"/>
      <c r="P2533" s="17"/>
      <c r="Q2533" s="17"/>
      <c r="R2533" s="17"/>
      <c r="S2533" s="17"/>
      <c r="T2533" s="17"/>
      <c r="U2533" s="17"/>
      <c r="V2533" s="17"/>
      <c r="W2533" s="17"/>
      <c r="X2533" s="17"/>
    </row>
    <row r="2534" spans="7:24" x14ac:dyDescent="0.2">
      <c r="G2534" s="8"/>
      <c r="H2534" s="8"/>
      <c r="I2534" s="17"/>
      <c r="J2534" s="17"/>
      <c r="K2534" s="17"/>
      <c r="L2534" s="17"/>
      <c r="M2534" s="17"/>
      <c r="N2534" s="17"/>
      <c r="O2534" s="17"/>
      <c r="P2534" s="17"/>
      <c r="Q2534" s="17"/>
      <c r="R2534" s="17"/>
      <c r="S2534" s="17"/>
      <c r="T2534" s="17"/>
      <c r="U2534" s="17"/>
      <c r="V2534" s="17"/>
      <c r="W2534" s="17"/>
      <c r="X2534" s="17"/>
    </row>
    <row r="2535" spans="7:24" x14ac:dyDescent="0.2">
      <c r="G2535" s="8"/>
      <c r="H2535" s="8"/>
      <c r="I2535" s="17"/>
      <c r="J2535" s="17"/>
      <c r="K2535" s="17"/>
      <c r="L2535" s="17"/>
      <c r="M2535" s="17"/>
      <c r="N2535" s="17"/>
      <c r="O2535" s="17"/>
      <c r="P2535" s="17"/>
      <c r="Q2535" s="17"/>
      <c r="R2535" s="17"/>
      <c r="S2535" s="17"/>
      <c r="T2535" s="17"/>
      <c r="U2535" s="17"/>
      <c r="V2535" s="17"/>
      <c r="W2535" s="17"/>
      <c r="X2535" s="17"/>
    </row>
    <row r="2536" spans="7:24" x14ac:dyDescent="0.2">
      <c r="G2536" s="8"/>
      <c r="H2536" s="8"/>
      <c r="I2536" s="17"/>
      <c r="J2536" s="17"/>
      <c r="K2536" s="17"/>
      <c r="L2536" s="17"/>
      <c r="M2536" s="17"/>
      <c r="N2536" s="17"/>
      <c r="O2536" s="17"/>
      <c r="P2536" s="17"/>
      <c r="Q2536" s="17"/>
      <c r="R2536" s="17"/>
      <c r="S2536" s="17"/>
      <c r="T2536" s="17"/>
      <c r="U2536" s="17"/>
      <c r="V2536" s="17"/>
      <c r="W2536" s="17"/>
      <c r="X2536" s="17"/>
    </row>
    <row r="2537" spans="7:24" x14ac:dyDescent="0.2">
      <c r="G2537" s="8"/>
      <c r="H2537" s="8"/>
      <c r="I2537" s="17"/>
      <c r="J2537" s="17"/>
      <c r="K2537" s="17"/>
      <c r="L2537" s="17"/>
      <c r="M2537" s="17"/>
      <c r="N2537" s="17"/>
      <c r="O2537" s="17"/>
      <c r="P2537" s="17"/>
      <c r="Q2537" s="17"/>
      <c r="R2537" s="17"/>
      <c r="S2537" s="17"/>
      <c r="T2537" s="17"/>
      <c r="U2537" s="17"/>
      <c r="V2537" s="17"/>
      <c r="W2537" s="17"/>
      <c r="X2537" s="17"/>
    </row>
    <row r="2538" spans="7:24" x14ac:dyDescent="0.2">
      <c r="G2538" s="8"/>
      <c r="H2538" s="8"/>
      <c r="I2538" s="17"/>
      <c r="J2538" s="17"/>
      <c r="K2538" s="17"/>
      <c r="L2538" s="17"/>
      <c r="M2538" s="17"/>
      <c r="N2538" s="17"/>
      <c r="O2538" s="17"/>
      <c r="P2538" s="17"/>
      <c r="Q2538" s="17"/>
      <c r="R2538" s="17"/>
      <c r="S2538" s="17"/>
      <c r="T2538" s="17"/>
      <c r="U2538" s="17"/>
      <c r="V2538" s="17"/>
      <c r="W2538" s="17"/>
      <c r="X2538" s="17"/>
    </row>
    <row r="2539" spans="7:24" x14ac:dyDescent="0.2">
      <c r="G2539" s="8"/>
      <c r="H2539" s="8"/>
      <c r="I2539" s="17"/>
      <c r="J2539" s="17"/>
      <c r="K2539" s="17"/>
      <c r="L2539" s="17"/>
      <c r="M2539" s="17"/>
      <c r="N2539" s="17"/>
      <c r="O2539" s="17"/>
      <c r="P2539" s="17"/>
      <c r="Q2539" s="17"/>
      <c r="R2539" s="17"/>
      <c r="S2539" s="17"/>
      <c r="T2539" s="17"/>
      <c r="U2539" s="17"/>
      <c r="V2539" s="17"/>
      <c r="W2539" s="17"/>
      <c r="X2539" s="17"/>
    </row>
    <row r="2540" spans="7:24" x14ac:dyDescent="0.2">
      <c r="G2540" s="8"/>
      <c r="H2540" s="8"/>
      <c r="I2540" s="17"/>
      <c r="J2540" s="17"/>
      <c r="K2540" s="17"/>
      <c r="L2540" s="17"/>
      <c r="M2540" s="17"/>
      <c r="N2540" s="17"/>
      <c r="O2540" s="17"/>
      <c r="P2540" s="17"/>
      <c r="Q2540" s="17"/>
      <c r="R2540" s="17"/>
      <c r="S2540" s="17"/>
      <c r="T2540" s="17"/>
      <c r="U2540" s="17"/>
      <c r="V2540" s="17"/>
      <c r="W2540" s="17"/>
      <c r="X2540" s="17"/>
    </row>
    <row r="2541" spans="7:24" x14ac:dyDescent="0.2">
      <c r="G2541" s="8"/>
      <c r="H2541" s="8"/>
      <c r="I2541" s="17"/>
      <c r="J2541" s="17"/>
      <c r="K2541" s="17"/>
      <c r="L2541" s="17"/>
      <c r="M2541" s="17"/>
      <c r="N2541" s="17"/>
      <c r="O2541" s="17"/>
      <c r="P2541" s="17"/>
      <c r="Q2541" s="17"/>
      <c r="R2541" s="17"/>
      <c r="S2541" s="17"/>
      <c r="T2541" s="17"/>
      <c r="U2541" s="17"/>
      <c r="V2541" s="17"/>
      <c r="W2541" s="17"/>
      <c r="X2541" s="17"/>
    </row>
    <row r="2542" spans="7:24" x14ac:dyDescent="0.2">
      <c r="G2542" s="8"/>
      <c r="H2542" s="8"/>
      <c r="I2542" s="17"/>
      <c r="J2542" s="17"/>
      <c r="K2542" s="17"/>
      <c r="L2542" s="17"/>
      <c r="M2542" s="17"/>
      <c r="N2542" s="17"/>
      <c r="O2542" s="17"/>
      <c r="P2542" s="17"/>
      <c r="Q2542" s="17"/>
      <c r="R2542" s="17"/>
      <c r="S2542" s="17"/>
      <c r="T2542" s="17"/>
      <c r="U2542" s="17"/>
      <c r="V2542" s="17"/>
      <c r="W2542" s="17"/>
      <c r="X2542" s="17"/>
    </row>
    <row r="2543" spans="7:24" x14ac:dyDescent="0.2">
      <c r="G2543" s="8"/>
      <c r="H2543" s="8"/>
      <c r="I2543" s="17"/>
      <c r="J2543" s="17"/>
      <c r="K2543" s="17"/>
      <c r="L2543" s="17"/>
      <c r="M2543" s="17"/>
      <c r="N2543" s="17"/>
      <c r="O2543" s="17"/>
      <c r="P2543" s="17"/>
      <c r="Q2543" s="17"/>
      <c r="R2543" s="17"/>
      <c r="S2543" s="17"/>
      <c r="T2543" s="17"/>
      <c r="U2543" s="17"/>
      <c r="V2543" s="17"/>
      <c r="W2543" s="17"/>
      <c r="X2543" s="17"/>
    </row>
    <row r="2544" spans="7:24" x14ac:dyDescent="0.2">
      <c r="G2544" s="8"/>
      <c r="H2544" s="8"/>
      <c r="I2544" s="17"/>
      <c r="J2544" s="17"/>
      <c r="K2544" s="17"/>
      <c r="L2544" s="17"/>
      <c r="M2544" s="17"/>
      <c r="N2544" s="17"/>
      <c r="O2544" s="17"/>
      <c r="P2544" s="17"/>
      <c r="Q2544" s="17"/>
      <c r="R2544" s="17"/>
      <c r="S2544" s="17"/>
      <c r="T2544" s="17"/>
      <c r="U2544" s="17"/>
      <c r="V2544" s="17"/>
      <c r="W2544" s="17"/>
      <c r="X2544" s="17"/>
    </row>
    <row r="2545" spans="7:24" x14ac:dyDescent="0.2">
      <c r="G2545" s="8"/>
      <c r="H2545" s="8"/>
      <c r="I2545" s="17"/>
      <c r="J2545" s="17"/>
      <c r="K2545" s="17"/>
      <c r="L2545" s="17"/>
      <c r="M2545" s="17"/>
      <c r="N2545" s="17"/>
      <c r="O2545" s="17"/>
      <c r="P2545" s="17"/>
      <c r="Q2545" s="17"/>
      <c r="R2545" s="17"/>
      <c r="S2545" s="17"/>
      <c r="T2545" s="17"/>
      <c r="U2545" s="17"/>
      <c r="V2545" s="17"/>
      <c r="W2545" s="17"/>
      <c r="X2545" s="17"/>
    </row>
    <row r="2546" spans="7:24" x14ac:dyDescent="0.2">
      <c r="G2546" s="8"/>
      <c r="H2546" s="8"/>
      <c r="I2546" s="17"/>
      <c r="J2546" s="17"/>
      <c r="K2546" s="17"/>
      <c r="L2546" s="17"/>
      <c r="M2546" s="17"/>
      <c r="N2546" s="17"/>
      <c r="O2546" s="17"/>
      <c r="P2546" s="17"/>
      <c r="Q2546" s="17"/>
      <c r="R2546" s="17"/>
      <c r="S2546" s="17"/>
      <c r="T2546" s="17"/>
      <c r="U2546" s="17"/>
      <c r="V2546" s="17"/>
      <c r="W2546" s="17"/>
      <c r="X2546" s="17"/>
    </row>
    <row r="2547" spans="7:24" x14ac:dyDescent="0.2">
      <c r="G2547" s="8"/>
      <c r="H2547" s="8"/>
      <c r="I2547" s="17"/>
      <c r="J2547" s="17"/>
      <c r="K2547" s="17"/>
      <c r="L2547" s="17"/>
      <c r="M2547" s="17"/>
      <c r="N2547" s="17"/>
      <c r="O2547" s="17"/>
      <c r="P2547" s="17"/>
      <c r="Q2547" s="17"/>
      <c r="R2547" s="17"/>
      <c r="S2547" s="17"/>
      <c r="T2547" s="17"/>
      <c r="U2547" s="17"/>
      <c r="V2547" s="17"/>
      <c r="W2547" s="17"/>
      <c r="X2547" s="17"/>
    </row>
    <row r="2548" spans="7:24" x14ac:dyDescent="0.2">
      <c r="G2548" s="8"/>
      <c r="H2548" s="8"/>
      <c r="I2548" s="17"/>
      <c r="J2548" s="17"/>
      <c r="K2548" s="17"/>
      <c r="L2548" s="17"/>
      <c r="M2548" s="17"/>
      <c r="N2548" s="17"/>
      <c r="O2548" s="17"/>
      <c r="P2548" s="17"/>
      <c r="Q2548" s="17"/>
      <c r="R2548" s="17"/>
      <c r="S2548" s="17"/>
      <c r="T2548" s="17"/>
      <c r="U2548" s="17"/>
      <c r="V2548" s="17"/>
      <c r="W2548" s="17"/>
      <c r="X2548" s="17"/>
    </row>
    <row r="2549" spans="7:24" x14ac:dyDescent="0.2">
      <c r="G2549" s="8"/>
      <c r="H2549" s="8"/>
      <c r="I2549" s="17"/>
      <c r="J2549" s="17"/>
      <c r="K2549" s="17"/>
      <c r="L2549" s="17"/>
      <c r="M2549" s="17"/>
      <c r="N2549" s="17"/>
      <c r="O2549" s="17"/>
      <c r="P2549" s="17"/>
      <c r="Q2549" s="17"/>
      <c r="R2549" s="17"/>
      <c r="S2549" s="17"/>
      <c r="T2549" s="17"/>
      <c r="U2549" s="17"/>
      <c r="V2549" s="17"/>
      <c r="W2549" s="17"/>
      <c r="X2549" s="17"/>
    </row>
    <row r="2550" spans="7:24" x14ac:dyDescent="0.2">
      <c r="G2550" s="8"/>
      <c r="H2550" s="8"/>
      <c r="I2550" s="17"/>
      <c r="J2550" s="17"/>
      <c r="K2550" s="17"/>
      <c r="L2550" s="17"/>
      <c r="M2550" s="17"/>
      <c r="N2550" s="17"/>
      <c r="O2550" s="17"/>
      <c r="P2550" s="17"/>
      <c r="Q2550" s="17"/>
      <c r="R2550" s="17"/>
      <c r="S2550" s="17"/>
      <c r="T2550" s="17"/>
      <c r="U2550" s="17"/>
      <c r="V2550" s="17"/>
      <c r="W2550" s="17"/>
      <c r="X2550" s="17"/>
    </row>
    <row r="2551" spans="7:24" x14ac:dyDescent="0.2">
      <c r="G2551" s="8"/>
      <c r="H2551" s="8"/>
      <c r="I2551" s="17"/>
      <c r="J2551" s="17"/>
      <c r="K2551" s="17"/>
      <c r="L2551" s="17"/>
      <c r="M2551" s="17"/>
      <c r="N2551" s="17"/>
      <c r="O2551" s="17"/>
      <c r="P2551" s="17"/>
      <c r="Q2551" s="17"/>
      <c r="R2551" s="17"/>
      <c r="S2551" s="17"/>
      <c r="T2551" s="17"/>
      <c r="U2551" s="17"/>
      <c r="V2551" s="17"/>
      <c r="W2551" s="17"/>
      <c r="X2551" s="17"/>
    </row>
    <row r="2552" spans="7:24" x14ac:dyDescent="0.2">
      <c r="G2552" s="8"/>
      <c r="H2552" s="8"/>
      <c r="I2552" s="17"/>
      <c r="J2552" s="17"/>
      <c r="K2552" s="17"/>
      <c r="L2552" s="17"/>
      <c r="M2552" s="17"/>
      <c r="N2552" s="17"/>
      <c r="O2552" s="17"/>
      <c r="P2552" s="17"/>
      <c r="Q2552" s="17"/>
      <c r="R2552" s="17"/>
      <c r="S2552" s="17"/>
      <c r="T2552" s="17"/>
      <c r="U2552" s="17"/>
      <c r="V2552" s="17"/>
      <c r="W2552" s="17"/>
      <c r="X2552" s="17"/>
    </row>
    <row r="2553" spans="7:24" x14ac:dyDescent="0.2">
      <c r="G2553" s="8"/>
      <c r="H2553" s="8"/>
      <c r="I2553" s="17"/>
      <c r="J2553" s="17"/>
      <c r="K2553" s="17"/>
      <c r="L2553" s="17"/>
      <c r="M2553" s="17"/>
      <c r="N2553" s="17"/>
      <c r="O2553" s="17"/>
      <c r="P2553" s="17"/>
      <c r="Q2553" s="17"/>
      <c r="R2553" s="17"/>
      <c r="S2553" s="17"/>
      <c r="T2553" s="17"/>
      <c r="U2553" s="17"/>
      <c r="V2553" s="17"/>
      <c r="W2553" s="17"/>
      <c r="X2553" s="17"/>
    </row>
    <row r="2554" spans="7:24" x14ac:dyDescent="0.2">
      <c r="G2554" s="8"/>
      <c r="H2554" s="8"/>
      <c r="I2554" s="17"/>
      <c r="J2554" s="17"/>
      <c r="K2554" s="17"/>
      <c r="L2554" s="17"/>
      <c r="M2554" s="17"/>
      <c r="N2554" s="17"/>
      <c r="O2554" s="17"/>
      <c r="P2554" s="17"/>
      <c r="Q2554" s="17"/>
      <c r="R2554" s="17"/>
      <c r="S2554" s="17"/>
      <c r="T2554" s="17"/>
      <c r="U2554" s="17"/>
      <c r="V2554" s="17"/>
      <c r="W2554" s="17"/>
      <c r="X2554" s="17"/>
    </row>
    <row r="2555" spans="7:24" x14ac:dyDescent="0.2">
      <c r="G2555" s="8"/>
      <c r="H2555" s="8"/>
      <c r="I2555" s="17"/>
      <c r="J2555" s="17"/>
      <c r="K2555" s="17"/>
      <c r="L2555" s="17"/>
      <c r="M2555" s="17"/>
      <c r="N2555" s="17"/>
      <c r="O2555" s="17"/>
      <c r="P2555" s="17"/>
      <c r="Q2555" s="17"/>
      <c r="R2555" s="17"/>
      <c r="S2555" s="17"/>
      <c r="T2555" s="17"/>
      <c r="U2555" s="17"/>
      <c r="V2555" s="17"/>
      <c r="W2555" s="17"/>
      <c r="X2555" s="17"/>
    </row>
    <row r="2556" spans="7:24" x14ac:dyDescent="0.2">
      <c r="G2556" s="8"/>
      <c r="H2556" s="8"/>
      <c r="I2556" s="17"/>
      <c r="J2556" s="17"/>
      <c r="K2556" s="17"/>
      <c r="L2556" s="17"/>
      <c r="M2556" s="17"/>
      <c r="N2556" s="17"/>
      <c r="O2556" s="17"/>
      <c r="P2556" s="17"/>
      <c r="Q2556" s="17"/>
      <c r="R2556" s="17"/>
      <c r="S2556" s="17"/>
      <c r="T2556" s="17"/>
      <c r="U2556" s="17"/>
      <c r="V2556" s="17"/>
      <c r="W2556" s="17"/>
      <c r="X2556" s="17"/>
    </row>
    <row r="2557" spans="7:24" x14ac:dyDescent="0.2">
      <c r="G2557" s="8"/>
      <c r="H2557" s="8"/>
      <c r="I2557" s="17"/>
      <c r="J2557" s="17"/>
      <c r="K2557" s="17"/>
      <c r="L2557" s="17"/>
      <c r="M2557" s="17"/>
      <c r="N2557" s="17"/>
      <c r="O2557" s="17"/>
      <c r="P2557" s="17"/>
      <c r="Q2557" s="17"/>
      <c r="R2557" s="17"/>
      <c r="S2557" s="17"/>
      <c r="T2557" s="17"/>
      <c r="U2557" s="17"/>
      <c r="V2557" s="17"/>
      <c r="W2557" s="17"/>
      <c r="X2557" s="17"/>
    </row>
    <row r="2558" spans="7:24" x14ac:dyDescent="0.2">
      <c r="G2558" s="8"/>
      <c r="H2558" s="8"/>
      <c r="I2558" s="17"/>
      <c r="J2558" s="17"/>
      <c r="K2558" s="17"/>
      <c r="L2558" s="17"/>
      <c r="M2558" s="17"/>
      <c r="N2558" s="17"/>
      <c r="O2558" s="17"/>
      <c r="P2558" s="17"/>
      <c r="Q2558" s="17"/>
      <c r="R2558" s="17"/>
      <c r="S2558" s="17"/>
      <c r="T2558" s="17"/>
      <c r="U2558" s="17"/>
      <c r="V2558" s="17"/>
      <c r="W2558" s="17"/>
      <c r="X2558" s="17"/>
    </row>
    <row r="2559" spans="7:24" x14ac:dyDescent="0.2">
      <c r="G2559" s="8"/>
      <c r="H2559" s="8"/>
      <c r="I2559" s="17"/>
      <c r="J2559" s="17"/>
      <c r="K2559" s="17"/>
      <c r="L2559" s="17"/>
      <c r="M2559" s="17"/>
      <c r="N2559" s="17"/>
      <c r="O2559" s="17"/>
      <c r="P2559" s="17"/>
      <c r="Q2559" s="17"/>
      <c r="R2559" s="17"/>
      <c r="S2559" s="17"/>
      <c r="T2559" s="17"/>
      <c r="U2559" s="17"/>
      <c r="V2559" s="17"/>
      <c r="W2559" s="17"/>
      <c r="X2559" s="17"/>
    </row>
    <row r="2560" spans="7:24" x14ac:dyDescent="0.2">
      <c r="G2560" s="8"/>
      <c r="H2560" s="8"/>
      <c r="I2560" s="17"/>
      <c r="J2560" s="17"/>
      <c r="K2560" s="17"/>
      <c r="L2560" s="17"/>
      <c r="M2560" s="17"/>
      <c r="N2560" s="17"/>
      <c r="O2560" s="17"/>
      <c r="P2560" s="17"/>
      <c r="Q2560" s="17"/>
      <c r="R2560" s="17"/>
      <c r="S2560" s="17"/>
      <c r="T2560" s="17"/>
      <c r="U2560" s="17"/>
      <c r="V2560" s="17"/>
      <c r="W2560" s="17"/>
      <c r="X2560" s="17"/>
    </row>
    <row r="2561" spans="7:24" x14ac:dyDescent="0.2">
      <c r="G2561" s="8"/>
      <c r="H2561" s="8"/>
      <c r="I2561" s="17"/>
      <c r="J2561" s="17"/>
      <c r="K2561" s="17"/>
      <c r="L2561" s="17"/>
      <c r="M2561" s="17"/>
      <c r="N2561" s="17"/>
      <c r="O2561" s="17"/>
      <c r="P2561" s="17"/>
      <c r="Q2561" s="17"/>
      <c r="R2561" s="17"/>
      <c r="S2561" s="17"/>
      <c r="T2561" s="17"/>
      <c r="U2561" s="17"/>
      <c r="V2561" s="17"/>
      <c r="W2561" s="17"/>
      <c r="X2561" s="17"/>
    </row>
    <row r="2562" spans="7:24" x14ac:dyDescent="0.2">
      <c r="G2562" s="8"/>
      <c r="H2562" s="8"/>
      <c r="I2562" s="17"/>
      <c r="J2562" s="17"/>
      <c r="K2562" s="17"/>
      <c r="L2562" s="17"/>
      <c r="M2562" s="17"/>
      <c r="N2562" s="17"/>
      <c r="O2562" s="17"/>
      <c r="P2562" s="17"/>
      <c r="Q2562" s="17"/>
      <c r="R2562" s="17"/>
      <c r="S2562" s="17"/>
      <c r="T2562" s="17"/>
      <c r="U2562" s="17"/>
      <c r="V2562" s="17"/>
      <c r="W2562" s="17"/>
      <c r="X2562" s="17"/>
    </row>
    <row r="2563" spans="7:24" x14ac:dyDescent="0.2">
      <c r="G2563" s="8"/>
      <c r="H2563" s="8"/>
      <c r="I2563" s="17"/>
      <c r="J2563" s="17"/>
      <c r="K2563" s="17"/>
      <c r="L2563" s="17"/>
      <c r="M2563" s="17"/>
      <c r="N2563" s="17"/>
      <c r="O2563" s="17"/>
      <c r="P2563" s="17"/>
      <c r="Q2563" s="17"/>
      <c r="R2563" s="17"/>
      <c r="S2563" s="17"/>
      <c r="T2563" s="17"/>
      <c r="U2563" s="17"/>
      <c r="V2563" s="17"/>
      <c r="W2563" s="17"/>
      <c r="X2563" s="17"/>
    </row>
    <row r="2564" spans="7:24" x14ac:dyDescent="0.2">
      <c r="G2564" s="8"/>
      <c r="H2564" s="8"/>
      <c r="I2564" s="17"/>
      <c r="J2564" s="17"/>
      <c r="K2564" s="17"/>
      <c r="L2564" s="17"/>
      <c r="M2564" s="17"/>
      <c r="N2564" s="17"/>
      <c r="O2564" s="17"/>
      <c r="P2564" s="17"/>
      <c r="Q2564" s="17"/>
      <c r="R2564" s="17"/>
      <c r="S2564" s="17"/>
      <c r="T2564" s="17"/>
      <c r="U2564" s="17"/>
      <c r="V2564" s="17"/>
      <c r="W2564" s="17"/>
      <c r="X2564" s="17"/>
    </row>
    <row r="2565" spans="7:24" x14ac:dyDescent="0.2">
      <c r="G2565" s="8"/>
      <c r="H2565" s="8"/>
      <c r="I2565" s="17"/>
      <c r="J2565" s="17"/>
      <c r="K2565" s="17"/>
      <c r="L2565" s="17"/>
      <c r="M2565" s="17"/>
      <c r="N2565" s="17"/>
      <c r="O2565" s="17"/>
      <c r="P2565" s="17"/>
      <c r="Q2565" s="17"/>
      <c r="R2565" s="17"/>
      <c r="S2565" s="17"/>
      <c r="T2565" s="17"/>
      <c r="U2565" s="17"/>
      <c r="V2565" s="17"/>
      <c r="W2565" s="17"/>
      <c r="X2565" s="17"/>
    </row>
    <row r="2566" spans="7:24" x14ac:dyDescent="0.2">
      <c r="G2566" s="8"/>
      <c r="H2566" s="8"/>
      <c r="I2566" s="17"/>
      <c r="J2566" s="17"/>
      <c r="K2566" s="17"/>
      <c r="L2566" s="17"/>
      <c r="M2566" s="17"/>
      <c r="N2566" s="17"/>
      <c r="O2566" s="17"/>
      <c r="P2566" s="17"/>
      <c r="Q2566" s="17"/>
      <c r="R2566" s="17"/>
      <c r="S2566" s="17"/>
      <c r="T2566" s="17"/>
      <c r="U2566" s="17"/>
      <c r="V2566" s="17"/>
      <c r="W2566" s="17"/>
      <c r="X2566" s="17"/>
    </row>
    <row r="2567" spans="7:24" x14ac:dyDescent="0.2">
      <c r="G2567" s="8"/>
      <c r="H2567" s="8"/>
      <c r="I2567" s="17"/>
      <c r="J2567" s="17"/>
      <c r="K2567" s="17"/>
      <c r="L2567" s="17"/>
      <c r="M2567" s="17"/>
      <c r="N2567" s="17"/>
      <c r="O2567" s="17"/>
      <c r="P2567" s="17"/>
      <c r="Q2567" s="17"/>
      <c r="R2567" s="17"/>
      <c r="S2567" s="17"/>
      <c r="T2567" s="17"/>
      <c r="U2567" s="17"/>
      <c r="V2567" s="17"/>
      <c r="W2567" s="17"/>
      <c r="X2567" s="17"/>
    </row>
    <row r="2568" spans="7:24" x14ac:dyDescent="0.2">
      <c r="G2568" s="8"/>
      <c r="H2568" s="8"/>
      <c r="I2568" s="17"/>
      <c r="J2568" s="17"/>
      <c r="K2568" s="17"/>
      <c r="L2568" s="17"/>
      <c r="M2568" s="17"/>
      <c r="N2568" s="17"/>
      <c r="O2568" s="17"/>
      <c r="P2568" s="17"/>
      <c r="Q2568" s="17"/>
      <c r="R2568" s="17"/>
      <c r="S2568" s="17"/>
      <c r="T2568" s="17"/>
      <c r="U2568" s="17"/>
      <c r="V2568" s="17"/>
      <c r="W2568" s="17"/>
      <c r="X2568" s="17"/>
    </row>
    <row r="2569" spans="7:24" x14ac:dyDescent="0.2">
      <c r="G2569" s="8"/>
      <c r="H2569" s="8"/>
      <c r="I2569" s="17"/>
      <c r="J2569" s="17"/>
      <c r="K2569" s="17"/>
      <c r="L2569" s="17"/>
      <c r="M2569" s="17"/>
      <c r="N2569" s="17"/>
      <c r="O2569" s="17"/>
      <c r="P2569" s="17"/>
      <c r="Q2569" s="17"/>
      <c r="R2569" s="17"/>
      <c r="S2569" s="17"/>
      <c r="T2569" s="17"/>
      <c r="U2569" s="17"/>
      <c r="V2569" s="17"/>
      <c r="W2569" s="17"/>
      <c r="X2569" s="17"/>
    </row>
    <row r="2570" spans="7:24" x14ac:dyDescent="0.2">
      <c r="G2570" s="8"/>
      <c r="H2570" s="8"/>
      <c r="I2570" s="17"/>
      <c r="J2570" s="17"/>
      <c r="K2570" s="17"/>
      <c r="L2570" s="17"/>
      <c r="M2570" s="17"/>
      <c r="N2570" s="17"/>
      <c r="O2570" s="17"/>
      <c r="P2570" s="17"/>
      <c r="Q2570" s="17"/>
      <c r="R2570" s="17"/>
      <c r="S2570" s="17"/>
      <c r="T2570" s="17"/>
      <c r="U2570" s="17"/>
      <c r="V2570" s="17"/>
      <c r="W2570" s="17"/>
      <c r="X2570" s="17"/>
    </row>
    <row r="2571" spans="7:24" x14ac:dyDescent="0.2">
      <c r="G2571" s="8"/>
      <c r="H2571" s="8"/>
      <c r="I2571" s="17"/>
      <c r="J2571" s="17"/>
      <c r="K2571" s="17"/>
      <c r="L2571" s="17"/>
      <c r="M2571" s="17"/>
      <c r="N2571" s="17"/>
      <c r="O2571" s="17"/>
      <c r="P2571" s="17"/>
      <c r="Q2571" s="17"/>
      <c r="R2571" s="17"/>
      <c r="S2571" s="17"/>
      <c r="T2571" s="17"/>
      <c r="U2571" s="17"/>
      <c r="V2571" s="17"/>
      <c r="W2571" s="17"/>
      <c r="X2571" s="17"/>
    </row>
    <row r="2572" spans="7:24" x14ac:dyDescent="0.2">
      <c r="G2572" s="8"/>
      <c r="H2572" s="8"/>
      <c r="I2572" s="17"/>
      <c r="J2572" s="17"/>
      <c r="K2572" s="17"/>
      <c r="L2572" s="17"/>
      <c r="M2572" s="17"/>
      <c r="N2572" s="17"/>
      <c r="O2572" s="17"/>
      <c r="P2572" s="17"/>
      <c r="Q2572" s="17"/>
      <c r="R2572" s="17"/>
      <c r="S2572" s="17"/>
      <c r="T2572" s="17"/>
      <c r="U2572" s="17"/>
      <c r="V2572" s="17"/>
      <c r="W2572" s="17"/>
      <c r="X2572" s="17"/>
    </row>
    <row r="2573" spans="7:24" x14ac:dyDescent="0.2">
      <c r="G2573" s="8"/>
      <c r="H2573" s="8"/>
      <c r="I2573" s="17"/>
      <c r="J2573" s="17"/>
      <c r="K2573" s="17"/>
      <c r="L2573" s="17"/>
      <c r="M2573" s="17"/>
      <c r="N2573" s="17"/>
      <c r="O2573" s="17"/>
      <c r="P2573" s="17"/>
      <c r="Q2573" s="17"/>
      <c r="R2573" s="17"/>
      <c r="S2573" s="17"/>
      <c r="T2573" s="17"/>
      <c r="U2573" s="17"/>
      <c r="V2573" s="17"/>
      <c r="W2573" s="17"/>
      <c r="X2573" s="17"/>
    </row>
    <row r="2574" spans="7:24" x14ac:dyDescent="0.2">
      <c r="G2574" s="8"/>
      <c r="H2574" s="8"/>
      <c r="I2574" s="17"/>
      <c r="J2574" s="17"/>
      <c r="K2574" s="17"/>
      <c r="L2574" s="17"/>
      <c r="M2574" s="17"/>
      <c r="N2574" s="17"/>
      <c r="O2574" s="17"/>
      <c r="P2574" s="17"/>
      <c r="Q2574" s="17"/>
      <c r="R2574" s="17"/>
      <c r="S2574" s="17"/>
      <c r="T2574" s="17"/>
      <c r="U2574" s="17"/>
      <c r="V2574" s="17"/>
      <c r="W2574" s="17"/>
      <c r="X2574" s="17"/>
    </row>
    <row r="2575" spans="7:24" x14ac:dyDescent="0.2">
      <c r="G2575" s="8"/>
      <c r="H2575" s="8"/>
      <c r="I2575" s="17"/>
      <c r="J2575" s="17"/>
      <c r="K2575" s="17"/>
      <c r="L2575" s="17"/>
      <c r="M2575" s="17"/>
      <c r="N2575" s="17"/>
      <c r="O2575" s="17"/>
      <c r="P2575" s="17"/>
      <c r="Q2575" s="17"/>
      <c r="R2575" s="17"/>
      <c r="S2575" s="17"/>
      <c r="T2575" s="17"/>
      <c r="U2575" s="17"/>
      <c r="V2575" s="17"/>
      <c r="W2575" s="17"/>
      <c r="X2575" s="17"/>
    </row>
    <row r="2576" spans="7:24" x14ac:dyDescent="0.2">
      <c r="G2576" s="8"/>
      <c r="H2576" s="8"/>
      <c r="I2576" s="17"/>
      <c r="J2576" s="17"/>
      <c r="K2576" s="17"/>
      <c r="L2576" s="17"/>
      <c r="M2576" s="17"/>
      <c r="N2576" s="17"/>
      <c r="O2576" s="17"/>
      <c r="P2576" s="17"/>
      <c r="Q2576" s="17"/>
      <c r="R2576" s="17"/>
      <c r="S2576" s="17"/>
      <c r="T2576" s="17"/>
      <c r="U2576" s="17"/>
      <c r="V2576" s="17"/>
      <c r="W2576" s="17"/>
      <c r="X2576" s="17"/>
    </row>
    <row r="2577" spans="7:24" x14ac:dyDescent="0.2">
      <c r="G2577" s="8"/>
      <c r="H2577" s="8"/>
      <c r="I2577" s="17"/>
      <c r="J2577" s="17"/>
      <c r="K2577" s="17"/>
      <c r="L2577" s="17"/>
      <c r="M2577" s="17"/>
      <c r="N2577" s="17"/>
      <c r="O2577" s="17"/>
      <c r="P2577" s="17"/>
      <c r="Q2577" s="17"/>
      <c r="R2577" s="17"/>
      <c r="S2577" s="17"/>
      <c r="T2577" s="17"/>
      <c r="U2577" s="17"/>
      <c r="V2577" s="17"/>
      <c r="W2577" s="17"/>
      <c r="X2577" s="17"/>
    </row>
    <row r="2578" spans="7:24" x14ac:dyDescent="0.2">
      <c r="G2578" s="8"/>
      <c r="H2578" s="8"/>
      <c r="I2578" s="17"/>
      <c r="J2578" s="17"/>
      <c r="K2578" s="17"/>
      <c r="L2578" s="17"/>
      <c r="M2578" s="17"/>
      <c r="N2578" s="17"/>
      <c r="O2578" s="17"/>
      <c r="P2578" s="17"/>
      <c r="Q2578" s="17"/>
      <c r="R2578" s="17"/>
      <c r="S2578" s="17"/>
      <c r="T2578" s="17"/>
      <c r="U2578" s="17"/>
      <c r="V2578" s="17"/>
      <c r="W2578" s="17"/>
      <c r="X2578" s="17"/>
    </row>
    <row r="2579" spans="7:24" x14ac:dyDescent="0.2">
      <c r="G2579" s="8"/>
      <c r="H2579" s="8"/>
      <c r="I2579" s="17"/>
      <c r="J2579" s="17"/>
      <c r="K2579" s="17"/>
      <c r="L2579" s="17"/>
      <c r="M2579" s="17"/>
      <c r="N2579" s="17"/>
      <c r="O2579" s="17"/>
      <c r="P2579" s="17"/>
      <c r="Q2579" s="17"/>
      <c r="R2579" s="17"/>
      <c r="S2579" s="17"/>
      <c r="T2579" s="17"/>
      <c r="U2579" s="17"/>
      <c r="V2579" s="17"/>
      <c r="W2579" s="17"/>
      <c r="X2579" s="17"/>
    </row>
    <row r="2580" spans="7:24" x14ac:dyDescent="0.2">
      <c r="G2580" s="8"/>
      <c r="H2580" s="8"/>
      <c r="I2580" s="17"/>
      <c r="J2580" s="17"/>
      <c r="K2580" s="17"/>
      <c r="L2580" s="17"/>
      <c r="M2580" s="17"/>
      <c r="N2580" s="17"/>
      <c r="O2580" s="17"/>
      <c r="P2580" s="17"/>
      <c r="Q2580" s="17"/>
      <c r="R2580" s="17"/>
      <c r="S2580" s="17"/>
      <c r="T2580" s="17"/>
      <c r="U2580" s="17"/>
      <c r="V2580" s="17"/>
      <c r="W2580" s="17"/>
      <c r="X2580" s="17"/>
    </row>
    <row r="2581" spans="7:24" x14ac:dyDescent="0.2">
      <c r="G2581" s="8"/>
      <c r="H2581" s="8"/>
      <c r="I2581" s="17"/>
      <c r="J2581" s="17"/>
      <c r="K2581" s="17"/>
      <c r="L2581" s="17"/>
      <c r="M2581" s="17"/>
      <c r="N2581" s="17"/>
      <c r="O2581" s="17"/>
      <c r="P2581" s="17"/>
      <c r="Q2581" s="17"/>
      <c r="R2581" s="17"/>
      <c r="S2581" s="17"/>
      <c r="T2581" s="17"/>
      <c r="U2581" s="17"/>
      <c r="V2581" s="17"/>
      <c r="W2581" s="17"/>
      <c r="X2581" s="17"/>
    </row>
    <row r="2582" spans="7:24" x14ac:dyDescent="0.2">
      <c r="G2582" s="8"/>
      <c r="H2582" s="8"/>
      <c r="I2582" s="17"/>
      <c r="J2582" s="17"/>
      <c r="K2582" s="17"/>
      <c r="L2582" s="17"/>
      <c r="M2582" s="17"/>
      <c r="N2582" s="17"/>
      <c r="O2582" s="17"/>
      <c r="P2582" s="17"/>
      <c r="Q2582" s="17"/>
      <c r="R2582" s="17"/>
      <c r="S2582" s="17"/>
      <c r="T2582" s="17"/>
      <c r="U2582" s="17"/>
      <c r="V2582" s="17"/>
      <c r="W2582" s="17"/>
      <c r="X2582" s="17"/>
    </row>
    <row r="2583" spans="7:24" x14ac:dyDescent="0.2">
      <c r="G2583" s="8"/>
      <c r="H2583" s="8"/>
      <c r="I2583" s="17"/>
      <c r="J2583" s="17"/>
      <c r="K2583" s="17"/>
      <c r="L2583" s="17"/>
      <c r="M2583" s="17"/>
      <c r="N2583" s="17"/>
      <c r="O2583" s="17"/>
      <c r="P2583" s="17"/>
      <c r="Q2583" s="17"/>
      <c r="R2583" s="17"/>
      <c r="S2583" s="17"/>
      <c r="T2583" s="17"/>
      <c r="U2583" s="17"/>
      <c r="V2583" s="17"/>
      <c r="W2583" s="17"/>
      <c r="X2583" s="17"/>
    </row>
    <row r="2584" spans="7:24" x14ac:dyDescent="0.2">
      <c r="G2584" s="8"/>
      <c r="H2584" s="8"/>
      <c r="I2584" s="17"/>
      <c r="J2584" s="17"/>
      <c r="K2584" s="17"/>
      <c r="L2584" s="17"/>
      <c r="M2584" s="17"/>
      <c r="N2584" s="17"/>
      <c r="O2584" s="17"/>
      <c r="P2584" s="17"/>
      <c r="Q2584" s="17"/>
      <c r="R2584" s="17"/>
      <c r="S2584" s="17"/>
      <c r="T2584" s="17"/>
      <c r="U2584" s="17"/>
      <c r="V2584" s="17"/>
      <c r="W2584" s="17"/>
      <c r="X2584" s="17"/>
    </row>
    <row r="2585" spans="7:24" x14ac:dyDescent="0.2">
      <c r="G2585" s="8"/>
      <c r="H2585" s="8"/>
      <c r="I2585" s="17"/>
      <c r="J2585" s="17"/>
      <c r="K2585" s="17"/>
      <c r="L2585" s="17"/>
      <c r="M2585" s="17"/>
      <c r="N2585" s="17"/>
      <c r="O2585" s="17"/>
      <c r="P2585" s="17"/>
      <c r="Q2585" s="17"/>
      <c r="R2585" s="17"/>
      <c r="S2585" s="17"/>
      <c r="T2585" s="17"/>
      <c r="U2585" s="17"/>
      <c r="V2585" s="17"/>
      <c r="W2585" s="17"/>
      <c r="X2585" s="17"/>
    </row>
    <row r="2586" spans="7:24" x14ac:dyDescent="0.2">
      <c r="G2586" s="8"/>
      <c r="H2586" s="8"/>
      <c r="I2586" s="17"/>
      <c r="J2586" s="17"/>
      <c r="K2586" s="17"/>
      <c r="L2586" s="17"/>
      <c r="M2586" s="17"/>
      <c r="N2586" s="17"/>
      <c r="O2586" s="17"/>
      <c r="P2586" s="17"/>
      <c r="Q2586" s="17"/>
      <c r="R2586" s="17"/>
      <c r="S2586" s="17"/>
      <c r="T2586" s="17"/>
      <c r="U2586" s="17"/>
      <c r="V2586" s="17"/>
      <c r="W2586" s="17"/>
      <c r="X2586" s="17"/>
    </row>
    <row r="2587" spans="7:24" x14ac:dyDescent="0.2">
      <c r="G2587" s="8"/>
      <c r="H2587" s="8"/>
      <c r="I2587" s="17"/>
      <c r="J2587" s="17"/>
      <c r="K2587" s="17"/>
      <c r="L2587" s="17"/>
      <c r="M2587" s="17"/>
      <c r="N2587" s="17"/>
      <c r="O2587" s="17"/>
      <c r="P2587" s="17"/>
      <c r="Q2587" s="17"/>
      <c r="R2587" s="17"/>
      <c r="S2587" s="17"/>
      <c r="T2587" s="17"/>
      <c r="U2587" s="17"/>
      <c r="V2587" s="17"/>
      <c r="W2587" s="17"/>
      <c r="X2587" s="17"/>
    </row>
    <row r="2588" spans="7:24" x14ac:dyDescent="0.2">
      <c r="G2588" s="8"/>
      <c r="H2588" s="8"/>
      <c r="I2588" s="17"/>
      <c r="J2588" s="17"/>
      <c r="K2588" s="17"/>
      <c r="L2588" s="17"/>
      <c r="M2588" s="17"/>
      <c r="N2588" s="17"/>
      <c r="O2588" s="17"/>
      <c r="P2588" s="17"/>
      <c r="Q2588" s="17"/>
      <c r="R2588" s="17"/>
      <c r="S2588" s="17"/>
      <c r="T2588" s="17"/>
      <c r="U2588" s="17"/>
      <c r="V2588" s="17"/>
      <c r="W2588" s="17"/>
      <c r="X2588" s="17"/>
    </row>
    <row r="2589" spans="7:24" x14ac:dyDescent="0.2">
      <c r="G2589" s="8"/>
      <c r="H2589" s="8"/>
      <c r="I2589" s="17"/>
      <c r="J2589" s="17"/>
      <c r="K2589" s="17"/>
      <c r="L2589" s="17"/>
      <c r="M2589" s="17"/>
      <c r="N2589" s="17"/>
      <c r="O2589" s="17"/>
      <c r="P2589" s="17"/>
      <c r="Q2589" s="17"/>
      <c r="R2589" s="17"/>
      <c r="S2589" s="17"/>
      <c r="T2589" s="17"/>
      <c r="U2589" s="17"/>
      <c r="V2589" s="17"/>
      <c r="W2589" s="17"/>
      <c r="X2589" s="17"/>
    </row>
    <row r="2590" spans="7:24" x14ac:dyDescent="0.2">
      <c r="G2590" s="8"/>
      <c r="H2590" s="8"/>
      <c r="I2590" s="17"/>
      <c r="J2590" s="17"/>
      <c r="K2590" s="17"/>
      <c r="L2590" s="17"/>
      <c r="M2590" s="17"/>
      <c r="N2590" s="17"/>
      <c r="O2590" s="17"/>
      <c r="P2590" s="17"/>
      <c r="Q2590" s="17"/>
      <c r="R2590" s="17"/>
      <c r="S2590" s="17"/>
      <c r="T2590" s="17"/>
      <c r="U2590" s="17"/>
      <c r="V2590" s="17"/>
      <c r="W2590" s="17"/>
      <c r="X2590" s="17"/>
    </row>
    <row r="2591" spans="7:24" x14ac:dyDescent="0.2">
      <c r="G2591" s="8"/>
      <c r="H2591" s="8"/>
      <c r="I2591" s="17"/>
      <c r="J2591" s="17"/>
      <c r="K2591" s="17"/>
      <c r="L2591" s="17"/>
      <c r="M2591" s="17"/>
      <c r="N2591" s="17"/>
      <c r="O2591" s="17"/>
      <c r="P2591" s="17"/>
      <c r="Q2591" s="17"/>
      <c r="R2591" s="17"/>
      <c r="S2591" s="17"/>
      <c r="T2591" s="17"/>
      <c r="U2591" s="17"/>
      <c r="V2591" s="17"/>
      <c r="W2591" s="17"/>
      <c r="X2591" s="17"/>
    </row>
    <row r="2592" spans="7:24" x14ac:dyDescent="0.2">
      <c r="G2592" s="8"/>
      <c r="H2592" s="8"/>
      <c r="I2592" s="17"/>
      <c r="J2592" s="17"/>
      <c r="K2592" s="17"/>
      <c r="L2592" s="17"/>
      <c r="M2592" s="17"/>
      <c r="N2592" s="17"/>
      <c r="O2592" s="17"/>
      <c r="P2592" s="17"/>
      <c r="Q2592" s="17"/>
      <c r="R2592" s="17"/>
      <c r="S2592" s="17"/>
      <c r="T2592" s="17"/>
      <c r="U2592" s="17"/>
      <c r="V2592" s="17"/>
      <c r="W2592" s="17"/>
      <c r="X2592" s="17"/>
    </row>
    <row r="2593" spans="7:24" x14ac:dyDescent="0.2">
      <c r="G2593" s="8"/>
      <c r="H2593" s="8"/>
      <c r="I2593" s="17"/>
      <c r="J2593" s="17"/>
      <c r="K2593" s="17"/>
      <c r="L2593" s="17"/>
      <c r="M2593" s="17"/>
      <c r="N2593" s="17"/>
      <c r="O2593" s="17"/>
      <c r="P2593" s="17"/>
      <c r="Q2593" s="17"/>
      <c r="R2593" s="17"/>
      <c r="S2593" s="17"/>
      <c r="T2593" s="17"/>
      <c r="U2593" s="17"/>
      <c r="V2593" s="17"/>
      <c r="W2593" s="17"/>
      <c r="X2593" s="17"/>
    </row>
    <row r="2594" spans="7:24" x14ac:dyDescent="0.2">
      <c r="G2594" s="8"/>
      <c r="H2594" s="8"/>
      <c r="I2594" s="17"/>
      <c r="J2594" s="17"/>
      <c r="K2594" s="17"/>
      <c r="L2594" s="17"/>
      <c r="M2594" s="17"/>
      <c r="N2594" s="17"/>
      <c r="O2594" s="17"/>
      <c r="P2594" s="17"/>
      <c r="Q2594" s="17"/>
      <c r="R2594" s="17"/>
      <c r="S2594" s="17"/>
      <c r="T2594" s="17"/>
      <c r="U2594" s="17"/>
      <c r="V2594" s="17"/>
      <c r="W2594" s="17"/>
      <c r="X2594" s="17"/>
    </row>
    <row r="2595" spans="7:24" x14ac:dyDescent="0.2">
      <c r="G2595" s="8"/>
      <c r="H2595" s="8"/>
      <c r="I2595" s="17"/>
      <c r="J2595" s="17"/>
      <c r="K2595" s="17"/>
      <c r="L2595" s="17"/>
      <c r="M2595" s="17"/>
      <c r="N2595" s="17"/>
      <c r="O2595" s="17"/>
      <c r="P2595" s="17"/>
      <c r="Q2595" s="17"/>
      <c r="R2595" s="17"/>
      <c r="S2595" s="17"/>
      <c r="T2595" s="17"/>
      <c r="U2595" s="17"/>
      <c r="V2595" s="17"/>
      <c r="W2595" s="17"/>
      <c r="X2595" s="17"/>
    </row>
    <row r="2596" spans="7:24" x14ac:dyDescent="0.2">
      <c r="G2596" s="8"/>
      <c r="H2596" s="8"/>
      <c r="I2596" s="17"/>
      <c r="J2596" s="17"/>
      <c r="K2596" s="17"/>
      <c r="L2596" s="17"/>
      <c r="M2596" s="17"/>
      <c r="N2596" s="17"/>
      <c r="O2596" s="17"/>
      <c r="P2596" s="17"/>
      <c r="Q2596" s="17"/>
      <c r="R2596" s="17"/>
      <c r="S2596" s="17"/>
      <c r="T2596" s="17"/>
      <c r="U2596" s="17"/>
      <c r="V2596" s="17"/>
      <c r="W2596" s="17"/>
      <c r="X2596" s="17"/>
    </row>
    <row r="2597" spans="7:24" x14ac:dyDescent="0.2">
      <c r="G2597" s="8"/>
      <c r="H2597" s="8"/>
      <c r="I2597" s="17"/>
      <c r="J2597" s="17"/>
      <c r="K2597" s="17"/>
      <c r="L2597" s="17"/>
      <c r="M2597" s="17"/>
      <c r="N2597" s="17"/>
      <c r="O2597" s="17"/>
      <c r="P2597" s="17"/>
      <c r="Q2597" s="17"/>
      <c r="R2597" s="17"/>
      <c r="S2597" s="17"/>
      <c r="T2597" s="17"/>
      <c r="U2597" s="17"/>
      <c r="V2597" s="17"/>
      <c r="W2597" s="17"/>
      <c r="X2597" s="17"/>
    </row>
    <row r="2598" spans="7:24" x14ac:dyDescent="0.2">
      <c r="G2598" s="8"/>
      <c r="H2598" s="8"/>
      <c r="I2598" s="17"/>
      <c r="J2598" s="17"/>
      <c r="K2598" s="17"/>
      <c r="L2598" s="17"/>
      <c r="M2598" s="17"/>
      <c r="N2598" s="17"/>
      <c r="O2598" s="17"/>
      <c r="P2598" s="17"/>
      <c r="Q2598" s="17"/>
      <c r="R2598" s="17"/>
      <c r="S2598" s="17"/>
      <c r="T2598" s="17"/>
      <c r="U2598" s="17"/>
      <c r="V2598" s="17"/>
      <c r="W2598" s="17"/>
      <c r="X2598" s="17"/>
    </row>
    <row r="2599" spans="7:24" x14ac:dyDescent="0.2">
      <c r="G2599" s="8"/>
      <c r="H2599" s="8"/>
      <c r="I2599" s="17"/>
      <c r="J2599" s="17"/>
      <c r="K2599" s="17"/>
      <c r="L2599" s="17"/>
      <c r="M2599" s="17"/>
      <c r="N2599" s="17"/>
      <c r="O2599" s="17"/>
      <c r="P2599" s="17"/>
      <c r="Q2599" s="17"/>
      <c r="R2599" s="17"/>
      <c r="S2599" s="17"/>
      <c r="T2599" s="17"/>
      <c r="U2599" s="17"/>
      <c r="V2599" s="17"/>
      <c r="W2599" s="17"/>
      <c r="X2599" s="17"/>
    </row>
    <row r="2600" spans="7:24" x14ac:dyDescent="0.2">
      <c r="G2600" s="8"/>
      <c r="H2600" s="8"/>
      <c r="I2600" s="17"/>
      <c r="J2600" s="17"/>
      <c r="K2600" s="17"/>
      <c r="L2600" s="17"/>
      <c r="M2600" s="17"/>
      <c r="N2600" s="17"/>
      <c r="O2600" s="17"/>
      <c r="P2600" s="17"/>
      <c r="Q2600" s="17"/>
      <c r="R2600" s="17"/>
      <c r="S2600" s="17"/>
      <c r="T2600" s="17"/>
      <c r="U2600" s="17"/>
      <c r="V2600" s="17"/>
      <c r="W2600" s="17"/>
      <c r="X2600" s="17"/>
    </row>
    <row r="2601" spans="7:24" x14ac:dyDescent="0.2">
      <c r="G2601" s="8"/>
      <c r="H2601" s="8"/>
      <c r="I2601" s="17"/>
      <c r="J2601" s="17"/>
      <c r="K2601" s="17"/>
      <c r="L2601" s="17"/>
      <c r="M2601" s="17"/>
      <c r="N2601" s="17"/>
      <c r="O2601" s="17"/>
      <c r="P2601" s="17"/>
      <c r="Q2601" s="17"/>
      <c r="R2601" s="17"/>
      <c r="S2601" s="17"/>
      <c r="T2601" s="17"/>
      <c r="U2601" s="17"/>
      <c r="V2601" s="17"/>
      <c r="W2601" s="17"/>
      <c r="X2601" s="17"/>
    </row>
    <row r="2602" spans="7:24" x14ac:dyDescent="0.2">
      <c r="G2602" s="8"/>
      <c r="H2602" s="8"/>
      <c r="I2602" s="17"/>
      <c r="J2602" s="17"/>
      <c r="K2602" s="17"/>
      <c r="L2602" s="17"/>
      <c r="M2602" s="17"/>
      <c r="N2602" s="17"/>
      <c r="O2602" s="17"/>
      <c r="P2602" s="17"/>
      <c r="Q2602" s="17"/>
      <c r="R2602" s="17"/>
      <c r="S2602" s="17"/>
      <c r="T2602" s="17"/>
      <c r="U2602" s="17"/>
      <c r="V2602" s="17"/>
      <c r="W2602" s="17"/>
      <c r="X2602" s="17"/>
    </row>
    <row r="2603" spans="7:24" x14ac:dyDescent="0.2">
      <c r="G2603" s="8"/>
      <c r="H2603" s="8"/>
      <c r="I2603" s="17"/>
      <c r="J2603" s="17"/>
      <c r="K2603" s="17"/>
      <c r="L2603" s="17"/>
      <c r="M2603" s="17"/>
      <c r="N2603" s="17"/>
      <c r="O2603" s="17"/>
      <c r="P2603" s="17"/>
      <c r="Q2603" s="17"/>
      <c r="R2603" s="17"/>
      <c r="S2603" s="17"/>
      <c r="T2603" s="17"/>
      <c r="U2603" s="17"/>
      <c r="V2603" s="17"/>
      <c r="W2603" s="17"/>
      <c r="X2603" s="17"/>
    </row>
    <row r="2604" spans="7:24" x14ac:dyDescent="0.2">
      <c r="G2604" s="8"/>
      <c r="H2604" s="8"/>
      <c r="I2604" s="17"/>
      <c r="J2604" s="17"/>
      <c r="K2604" s="17"/>
      <c r="L2604" s="17"/>
      <c r="M2604" s="17"/>
      <c r="N2604" s="17"/>
      <c r="O2604" s="17"/>
      <c r="P2604" s="17"/>
      <c r="Q2604" s="17"/>
      <c r="R2604" s="17"/>
      <c r="S2604" s="17"/>
      <c r="T2604" s="17"/>
      <c r="U2604" s="17"/>
      <c r="V2604" s="17"/>
      <c r="W2604" s="17"/>
      <c r="X2604" s="17"/>
    </row>
    <row r="2605" spans="7:24" x14ac:dyDescent="0.2">
      <c r="G2605" s="8"/>
      <c r="H2605" s="8"/>
      <c r="I2605" s="17"/>
      <c r="J2605" s="17"/>
      <c r="K2605" s="17"/>
      <c r="L2605" s="17"/>
      <c r="M2605" s="17"/>
      <c r="N2605" s="17"/>
      <c r="O2605" s="17"/>
      <c r="P2605" s="17"/>
      <c r="Q2605" s="17"/>
      <c r="R2605" s="17"/>
      <c r="S2605" s="17"/>
      <c r="T2605" s="17"/>
      <c r="U2605" s="17"/>
      <c r="V2605" s="17"/>
      <c r="W2605" s="17"/>
      <c r="X2605" s="17"/>
    </row>
    <row r="2606" spans="7:24" x14ac:dyDescent="0.2">
      <c r="G2606" s="8"/>
      <c r="H2606" s="8"/>
      <c r="I2606" s="17"/>
      <c r="J2606" s="17"/>
      <c r="K2606" s="17"/>
      <c r="L2606" s="17"/>
      <c r="M2606" s="17"/>
      <c r="N2606" s="17"/>
      <c r="O2606" s="17"/>
      <c r="P2606" s="17"/>
      <c r="Q2606" s="17"/>
      <c r="R2606" s="17"/>
      <c r="S2606" s="17"/>
      <c r="T2606" s="17"/>
      <c r="U2606" s="17"/>
      <c r="V2606" s="17"/>
      <c r="W2606" s="17"/>
      <c r="X2606" s="17"/>
    </row>
    <row r="2607" spans="7:24" x14ac:dyDescent="0.2">
      <c r="G2607" s="8"/>
      <c r="H2607" s="8"/>
      <c r="I2607" s="17"/>
      <c r="J2607" s="17"/>
      <c r="K2607" s="17"/>
      <c r="L2607" s="17"/>
      <c r="M2607" s="17"/>
      <c r="N2607" s="17"/>
      <c r="O2607" s="17"/>
      <c r="P2607" s="17"/>
      <c r="Q2607" s="17"/>
      <c r="R2607" s="17"/>
      <c r="S2607" s="17"/>
      <c r="T2607" s="17"/>
      <c r="U2607" s="17"/>
      <c r="V2607" s="17"/>
      <c r="W2607" s="17"/>
      <c r="X2607" s="17"/>
    </row>
    <row r="2608" spans="7:24" x14ac:dyDescent="0.2">
      <c r="G2608" s="8"/>
      <c r="H2608" s="8"/>
      <c r="I2608" s="17"/>
      <c r="J2608" s="17"/>
      <c r="K2608" s="17"/>
      <c r="L2608" s="17"/>
      <c r="M2608" s="17"/>
      <c r="N2608" s="17"/>
      <c r="O2608" s="17"/>
      <c r="P2608" s="17"/>
      <c r="Q2608" s="17"/>
      <c r="R2608" s="17"/>
      <c r="S2608" s="17"/>
      <c r="T2608" s="17"/>
      <c r="U2608" s="17"/>
      <c r="V2608" s="17"/>
      <c r="W2608" s="17"/>
      <c r="X2608" s="17"/>
    </row>
    <row r="2609" spans="7:24" x14ac:dyDescent="0.2">
      <c r="G2609" s="8"/>
      <c r="H2609" s="8"/>
      <c r="I2609" s="17"/>
      <c r="J2609" s="17"/>
      <c r="K2609" s="17"/>
      <c r="L2609" s="17"/>
      <c r="M2609" s="17"/>
      <c r="N2609" s="17"/>
      <c r="O2609" s="17"/>
      <c r="P2609" s="17"/>
      <c r="Q2609" s="17"/>
      <c r="R2609" s="17"/>
      <c r="S2609" s="17"/>
      <c r="T2609" s="17"/>
      <c r="U2609" s="17"/>
      <c r="V2609" s="17"/>
      <c r="W2609" s="17"/>
      <c r="X2609" s="17"/>
    </row>
    <row r="2610" spans="7:24" x14ac:dyDescent="0.2">
      <c r="G2610" s="8"/>
      <c r="H2610" s="8"/>
      <c r="I2610" s="17"/>
      <c r="J2610" s="17"/>
      <c r="K2610" s="17"/>
      <c r="L2610" s="17"/>
      <c r="M2610" s="17"/>
      <c r="N2610" s="17"/>
      <c r="O2610" s="17"/>
      <c r="P2610" s="17"/>
      <c r="Q2610" s="17"/>
      <c r="R2610" s="17"/>
      <c r="S2610" s="17"/>
      <c r="T2610" s="17"/>
      <c r="U2610" s="17"/>
      <c r="V2610" s="17"/>
      <c r="W2610" s="17"/>
      <c r="X2610" s="17"/>
    </row>
    <row r="2611" spans="7:24" x14ac:dyDescent="0.2">
      <c r="G2611" s="8"/>
      <c r="H2611" s="8"/>
      <c r="I2611" s="17"/>
      <c r="J2611" s="17"/>
      <c r="K2611" s="17"/>
      <c r="L2611" s="17"/>
      <c r="M2611" s="17"/>
      <c r="N2611" s="17"/>
      <c r="O2611" s="17"/>
      <c r="P2611" s="17"/>
      <c r="Q2611" s="17"/>
      <c r="R2611" s="17"/>
      <c r="S2611" s="17"/>
      <c r="T2611" s="17"/>
      <c r="U2611" s="17"/>
      <c r="V2611" s="17"/>
      <c r="W2611" s="17"/>
      <c r="X2611" s="17"/>
    </row>
    <row r="2612" spans="7:24" x14ac:dyDescent="0.2">
      <c r="G2612" s="8"/>
      <c r="H2612" s="8"/>
      <c r="I2612" s="17"/>
      <c r="J2612" s="17"/>
      <c r="K2612" s="17"/>
      <c r="L2612" s="17"/>
      <c r="M2612" s="17"/>
      <c r="N2612" s="17"/>
      <c r="O2612" s="17"/>
      <c r="P2612" s="17"/>
      <c r="Q2612" s="17"/>
      <c r="R2612" s="17"/>
      <c r="S2612" s="17"/>
      <c r="T2612" s="17"/>
      <c r="U2612" s="17"/>
      <c r="V2612" s="17"/>
      <c r="W2612" s="17"/>
      <c r="X2612" s="17"/>
    </row>
    <row r="2613" spans="7:24" x14ac:dyDescent="0.2">
      <c r="G2613" s="8"/>
      <c r="H2613" s="8"/>
      <c r="I2613" s="17"/>
      <c r="J2613" s="17"/>
      <c r="K2613" s="17"/>
      <c r="L2613" s="17"/>
      <c r="M2613" s="17"/>
      <c r="N2613" s="17"/>
      <c r="O2613" s="17"/>
      <c r="P2613" s="17"/>
      <c r="Q2613" s="17"/>
      <c r="R2613" s="17"/>
      <c r="S2613" s="17"/>
      <c r="T2613" s="17"/>
      <c r="U2613" s="17"/>
      <c r="V2613" s="17"/>
      <c r="W2613" s="17"/>
      <c r="X2613" s="17"/>
    </row>
    <row r="2614" spans="7:24" x14ac:dyDescent="0.2">
      <c r="G2614" s="8"/>
      <c r="H2614" s="8"/>
      <c r="I2614" s="17"/>
      <c r="J2614" s="17"/>
      <c r="K2614" s="17"/>
      <c r="L2614" s="17"/>
      <c r="M2614" s="17"/>
      <c r="N2614" s="17"/>
      <c r="O2614" s="17"/>
      <c r="P2614" s="17"/>
      <c r="Q2614" s="17"/>
      <c r="R2614" s="17"/>
      <c r="S2614" s="17"/>
      <c r="T2614" s="17"/>
      <c r="U2614" s="17"/>
      <c r="V2614" s="17"/>
      <c r="W2614" s="17"/>
      <c r="X2614" s="17"/>
    </row>
    <row r="2615" spans="7:24" x14ac:dyDescent="0.2">
      <c r="G2615" s="8"/>
      <c r="H2615" s="8"/>
      <c r="I2615" s="17"/>
      <c r="J2615" s="17"/>
      <c r="K2615" s="17"/>
      <c r="L2615" s="17"/>
      <c r="M2615" s="17"/>
      <c r="N2615" s="17"/>
      <c r="O2615" s="17"/>
      <c r="P2615" s="17"/>
      <c r="Q2615" s="17"/>
      <c r="R2615" s="17"/>
      <c r="S2615" s="17"/>
      <c r="T2615" s="17"/>
      <c r="U2615" s="17"/>
      <c r="V2615" s="17"/>
      <c r="W2615" s="17"/>
      <c r="X2615" s="17"/>
    </row>
    <row r="2616" spans="7:24" x14ac:dyDescent="0.2">
      <c r="G2616" s="8"/>
      <c r="H2616" s="8"/>
      <c r="I2616" s="17"/>
      <c r="J2616" s="17"/>
      <c r="K2616" s="17"/>
      <c r="L2616" s="17"/>
      <c r="M2616" s="17"/>
      <c r="N2616" s="17"/>
      <c r="O2616" s="17"/>
      <c r="P2616" s="17"/>
      <c r="Q2616" s="17"/>
      <c r="R2616" s="17"/>
      <c r="S2616" s="17"/>
      <c r="T2616" s="17"/>
      <c r="U2616" s="17"/>
      <c r="V2616" s="17"/>
      <c r="W2616" s="17"/>
      <c r="X2616" s="17"/>
    </row>
    <row r="2617" spans="7:24" x14ac:dyDescent="0.2">
      <c r="G2617" s="8"/>
      <c r="H2617" s="8"/>
      <c r="I2617" s="17"/>
      <c r="J2617" s="17"/>
      <c r="K2617" s="17"/>
      <c r="L2617" s="17"/>
      <c r="M2617" s="17"/>
      <c r="N2617" s="17"/>
      <c r="O2617" s="17"/>
      <c r="P2617" s="17"/>
      <c r="Q2617" s="17"/>
      <c r="R2617" s="17"/>
      <c r="S2617" s="17"/>
      <c r="T2617" s="17"/>
      <c r="U2617" s="17"/>
      <c r="V2617" s="17"/>
      <c r="W2617" s="17"/>
      <c r="X2617" s="17"/>
    </row>
    <row r="2618" spans="7:24" x14ac:dyDescent="0.2">
      <c r="G2618" s="8"/>
      <c r="H2618" s="8"/>
      <c r="I2618" s="17"/>
      <c r="J2618" s="17"/>
      <c r="K2618" s="17"/>
      <c r="L2618" s="17"/>
      <c r="M2618" s="17"/>
      <c r="N2618" s="17"/>
      <c r="O2618" s="17"/>
      <c r="P2618" s="17"/>
      <c r="Q2618" s="17"/>
      <c r="R2618" s="17"/>
      <c r="S2618" s="17"/>
      <c r="T2618" s="17"/>
      <c r="U2618" s="17"/>
      <c r="V2618" s="17"/>
      <c r="W2618" s="17"/>
      <c r="X2618" s="17"/>
    </row>
    <row r="2619" spans="7:24" x14ac:dyDescent="0.2">
      <c r="G2619" s="8"/>
      <c r="H2619" s="8"/>
      <c r="I2619" s="17"/>
      <c r="J2619" s="17"/>
      <c r="K2619" s="17"/>
      <c r="L2619" s="17"/>
      <c r="M2619" s="17"/>
      <c r="N2619" s="17"/>
      <c r="O2619" s="17"/>
      <c r="P2619" s="17"/>
      <c r="Q2619" s="17"/>
      <c r="R2619" s="17"/>
      <c r="S2619" s="17"/>
      <c r="T2619" s="17"/>
      <c r="U2619" s="17"/>
      <c r="V2619" s="17"/>
      <c r="W2619" s="17"/>
      <c r="X2619" s="17"/>
    </row>
    <row r="2620" spans="7:24" x14ac:dyDescent="0.2">
      <c r="G2620" s="8"/>
      <c r="H2620" s="8"/>
      <c r="I2620" s="17"/>
      <c r="J2620" s="17"/>
      <c r="K2620" s="17"/>
      <c r="L2620" s="17"/>
      <c r="M2620" s="17"/>
      <c r="N2620" s="17"/>
      <c r="O2620" s="17"/>
      <c r="P2620" s="17"/>
      <c r="Q2620" s="17"/>
      <c r="R2620" s="17"/>
      <c r="S2620" s="17"/>
      <c r="T2620" s="17"/>
      <c r="U2620" s="17"/>
      <c r="V2620" s="17"/>
      <c r="W2620" s="17"/>
      <c r="X2620" s="17"/>
    </row>
    <row r="2621" spans="7:24" x14ac:dyDescent="0.2">
      <c r="G2621" s="8"/>
      <c r="H2621" s="8"/>
      <c r="I2621" s="17"/>
      <c r="J2621" s="17"/>
      <c r="K2621" s="17"/>
      <c r="L2621" s="17"/>
      <c r="M2621" s="17"/>
      <c r="N2621" s="17"/>
      <c r="O2621" s="17"/>
      <c r="P2621" s="17"/>
      <c r="Q2621" s="17"/>
      <c r="R2621" s="17"/>
      <c r="S2621" s="17"/>
      <c r="T2621" s="17"/>
      <c r="U2621" s="17"/>
      <c r="V2621" s="17"/>
      <c r="W2621" s="17"/>
      <c r="X2621" s="17"/>
    </row>
    <row r="2622" spans="7:24" x14ac:dyDescent="0.2">
      <c r="G2622" s="8"/>
      <c r="H2622" s="8"/>
      <c r="I2622" s="17"/>
      <c r="J2622" s="17"/>
      <c r="K2622" s="17"/>
      <c r="L2622" s="17"/>
      <c r="M2622" s="17"/>
      <c r="N2622" s="17"/>
      <c r="O2622" s="17"/>
      <c r="P2622" s="17"/>
      <c r="Q2622" s="17"/>
      <c r="R2622" s="17"/>
      <c r="S2622" s="17"/>
      <c r="T2622" s="17"/>
      <c r="U2622" s="17"/>
      <c r="V2622" s="17"/>
      <c r="W2622" s="17"/>
      <c r="X2622" s="17"/>
    </row>
    <row r="2623" spans="7:24" x14ac:dyDescent="0.2">
      <c r="G2623" s="8"/>
      <c r="H2623" s="8"/>
      <c r="I2623" s="17"/>
      <c r="J2623" s="17"/>
      <c r="K2623" s="17"/>
      <c r="L2623" s="17"/>
      <c r="M2623" s="17"/>
      <c r="N2623" s="17"/>
      <c r="O2623" s="17"/>
      <c r="P2623" s="17"/>
      <c r="Q2623" s="17"/>
      <c r="R2623" s="17"/>
      <c r="S2623" s="17"/>
      <c r="T2623" s="17"/>
      <c r="U2623" s="17"/>
      <c r="V2623" s="17"/>
      <c r="W2623" s="17"/>
      <c r="X2623" s="17"/>
    </row>
    <row r="2624" spans="7:24" x14ac:dyDescent="0.2">
      <c r="G2624" s="8"/>
      <c r="H2624" s="8"/>
      <c r="I2624" s="17"/>
      <c r="J2624" s="17"/>
      <c r="K2624" s="17"/>
      <c r="L2624" s="17"/>
      <c r="M2624" s="17"/>
      <c r="N2624" s="17"/>
      <c r="O2624" s="17"/>
      <c r="P2624" s="17"/>
      <c r="Q2624" s="17"/>
      <c r="R2624" s="17"/>
      <c r="S2624" s="17"/>
      <c r="T2624" s="17"/>
      <c r="U2624" s="17"/>
      <c r="V2624" s="17"/>
      <c r="W2624" s="17"/>
      <c r="X2624" s="17"/>
    </row>
    <row r="2625" spans="7:24" x14ac:dyDescent="0.2">
      <c r="G2625" s="8"/>
      <c r="H2625" s="8"/>
      <c r="I2625" s="17"/>
      <c r="J2625" s="17"/>
      <c r="K2625" s="17"/>
      <c r="L2625" s="17"/>
      <c r="M2625" s="17"/>
      <c r="N2625" s="17"/>
      <c r="O2625" s="17"/>
      <c r="P2625" s="17"/>
      <c r="Q2625" s="17"/>
      <c r="R2625" s="17"/>
      <c r="S2625" s="17"/>
      <c r="T2625" s="17"/>
      <c r="U2625" s="17"/>
      <c r="V2625" s="17"/>
      <c r="W2625" s="17"/>
      <c r="X2625" s="17"/>
    </row>
    <row r="2626" spans="7:24" x14ac:dyDescent="0.2">
      <c r="G2626" s="8"/>
      <c r="H2626" s="8"/>
      <c r="I2626" s="17"/>
      <c r="J2626" s="17"/>
      <c r="K2626" s="17"/>
      <c r="L2626" s="17"/>
      <c r="M2626" s="17"/>
      <c r="N2626" s="17"/>
      <c r="O2626" s="17"/>
      <c r="P2626" s="17"/>
      <c r="Q2626" s="17"/>
      <c r="R2626" s="17"/>
      <c r="S2626" s="17"/>
      <c r="T2626" s="17"/>
      <c r="U2626" s="17"/>
      <c r="V2626" s="17"/>
      <c r="W2626" s="17"/>
      <c r="X2626" s="17"/>
    </row>
    <row r="2627" spans="7:24" x14ac:dyDescent="0.2">
      <c r="G2627" s="8"/>
      <c r="H2627" s="8"/>
      <c r="I2627" s="17"/>
      <c r="J2627" s="17"/>
      <c r="K2627" s="17"/>
      <c r="L2627" s="17"/>
      <c r="M2627" s="17"/>
      <c r="N2627" s="17"/>
      <c r="O2627" s="17"/>
      <c r="P2627" s="17"/>
      <c r="Q2627" s="17"/>
      <c r="R2627" s="17"/>
      <c r="S2627" s="17"/>
      <c r="T2627" s="17"/>
      <c r="U2627" s="17"/>
      <c r="V2627" s="17"/>
      <c r="W2627" s="17"/>
      <c r="X2627" s="17"/>
    </row>
    <row r="2628" spans="7:24" x14ac:dyDescent="0.2">
      <c r="G2628" s="8"/>
      <c r="H2628" s="8"/>
      <c r="I2628" s="17"/>
      <c r="J2628" s="17"/>
      <c r="K2628" s="17"/>
      <c r="L2628" s="17"/>
      <c r="M2628" s="17"/>
      <c r="N2628" s="17"/>
      <c r="O2628" s="17"/>
      <c r="P2628" s="17"/>
      <c r="Q2628" s="17"/>
      <c r="R2628" s="17"/>
      <c r="S2628" s="17"/>
      <c r="T2628" s="17"/>
      <c r="U2628" s="17"/>
      <c r="V2628" s="17"/>
      <c r="W2628" s="17"/>
      <c r="X2628" s="17"/>
    </row>
    <row r="2629" spans="7:24" x14ac:dyDescent="0.2">
      <c r="G2629" s="8"/>
      <c r="H2629" s="8"/>
      <c r="I2629" s="17"/>
      <c r="J2629" s="17"/>
      <c r="K2629" s="17"/>
      <c r="L2629" s="17"/>
      <c r="M2629" s="17"/>
      <c r="N2629" s="17"/>
      <c r="O2629" s="17"/>
      <c r="P2629" s="17"/>
      <c r="Q2629" s="17"/>
      <c r="R2629" s="17"/>
      <c r="S2629" s="17"/>
      <c r="T2629" s="17"/>
      <c r="U2629" s="17"/>
      <c r="V2629" s="17"/>
      <c r="W2629" s="17"/>
      <c r="X2629" s="17"/>
    </row>
    <row r="2630" spans="7:24" x14ac:dyDescent="0.2">
      <c r="G2630" s="8"/>
      <c r="H2630" s="8"/>
      <c r="I2630" s="17"/>
      <c r="J2630" s="17"/>
      <c r="K2630" s="17"/>
      <c r="L2630" s="17"/>
      <c r="M2630" s="17"/>
      <c r="N2630" s="17"/>
      <c r="O2630" s="17"/>
      <c r="P2630" s="17"/>
      <c r="Q2630" s="17"/>
      <c r="R2630" s="17"/>
      <c r="S2630" s="17"/>
      <c r="T2630" s="17"/>
      <c r="U2630" s="17"/>
      <c r="V2630" s="17"/>
      <c r="W2630" s="17"/>
      <c r="X2630" s="17"/>
    </row>
    <row r="2631" spans="7:24" x14ac:dyDescent="0.2">
      <c r="G2631" s="8"/>
      <c r="H2631" s="8"/>
      <c r="I2631" s="17"/>
      <c r="J2631" s="17"/>
      <c r="K2631" s="17"/>
      <c r="L2631" s="17"/>
      <c r="M2631" s="17"/>
      <c r="N2631" s="17"/>
      <c r="O2631" s="17"/>
      <c r="P2631" s="17"/>
      <c r="Q2631" s="17"/>
      <c r="R2631" s="17"/>
      <c r="S2631" s="17"/>
      <c r="T2631" s="17"/>
      <c r="U2631" s="17"/>
      <c r="V2631" s="17"/>
      <c r="W2631" s="17"/>
      <c r="X2631" s="17"/>
    </row>
    <row r="2632" spans="7:24" x14ac:dyDescent="0.2">
      <c r="G2632" s="8"/>
      <c r="H2632" s="8"/>
      <c r="I2632" s="17"/>
      <c r="J2632" s="17"/>
      <c r="K2632" s="17"/>
      <c r="L2632" s="17"/>
      <c r="M2632" s="17"/>
      <c r="N2632" s="17"/>
      <c r="O2632" s="17"/>
      <c r="P2632" s="17"/>
      <c r="Q2632" s="17"/>
      <c r="R2632" s="17"/>
      <c r="S2632" s="17"/>
      <c r="T2632" s="17"/>
      <c r="U2632" s="17"/>
      <c r="V2632" s="17"/>
      <c r="W2632" s="17"/>
      <c r="X2632" s="17"/>
    </row>
    <row r="2633" spans="7:24" x14ac:dyDescent="0.2">
      <c r="G2633" s="8"/>
      <c r="H2633" s="8"/>
      <c r="I2633" s="17"/>
      <c r="J2633" s="17"/>
      <c r="K2633" s="17"/>
      <c r="L2633" s="17"/>
      <c r="M2633" s="17"/>
      <c r="N2633" s="17"/>
      <c r="O2633" s="17"/>
      <c r="P2633" s="17"/>
      <c r="Q2633" s="17"/>
      <c r="R2633" s="17"/>
      <c r="S2633" s="17"/>
      <c r="T2633" s="17"/>
      <c r="U2633" s="17"/>
      <c r="V2633" s="17"/>
      <c r="W2633" s="17"/>
      <c r="X2633" s="17"/>
    </row>
    <row r="2634" spans="7:24" x14ac:dyDescent="0.2">
      <c r="G2634" s="8"/>
      <c r="H2634" s="8"/>
      <c r="I2634" s="17"/>
      <c r="J2634" s="17"/>
      <c r="K2634" s="17"/>
      <c r="L2634" s="17"/>
      <c r="M2634" s="17"/>
      <c r="N2634" s="17"/>
      <c r="O2634" s="17"/>
      <c r="P2634" s="17"/>
      <c r="Q2634" s="17"/>
      <c r="R2634" s="17"/>
      <c r="S2634" s="17"/>
      <c r="T2634" s="17"/>
      <c r="U2634" s="17"/>
      <c r="V2634" s="17"/>
      <c r="W2634" s="17"/>
      <c r="X2634" s="17"/>
    </row>
    <row r="2635" spans="7:24" x14ac:dyDescent="0.2">
      <c r="G2635" s="8"/>
      <c r="H2635" s="8"/>
      <c r="I2635" s="17"/>
      <c r="J2635" s="17"/>
      <c r="K2635" s="17"/>
      <c r="L2635" s="17"/>
      <c r="M2635" s="17"/>
      <c r="N2635" s="17"/>
      <c r="O2635" s="17"/>
      <c r="P2635" s="17"/>
      <c r="Q2635" s="17"/>
      <c r="R2635" s="17"/>
      <c r="S2635" s="17"/>
      <c r="T2635" s="17"/>
      <c r="U2635" s="17"/>
      <c r="V2635" s="17"/>
      <c r="W2635" s="17"/>
      <c r="X2635" s="17"/>
    </row>
    <row r="2636" spans="7:24" x14ac:dyDescent="0.2">
      <c r="G2636" s="8"/>
      <c r="H2636" s="8"/>
      <c r="I2636" s="17"/>
      <c r="J2636" s="17"/>
      <c r="K2636" s="17"/>
      <c r="L2636" s="17"/>
      <c r="M2636" s="17"/>
      <c r="N2636" s="17"/>
      <c r="O2636" s="17"/>
      <c r="P2636" s="17"/>
      <c r="Q2636" s="17"/>
      <c r="R2636" s="17"/>
      <c r="S2636" s="17"/>
      <c r="T2636" s="17"/>
      <c r="U2636" s="17"/>
      <c r="V2636" s="17"/>
      <c r="W2636" s="17"/>
      <c r="X2636" s="17"/>
    </row>
    <row r="2637" spans="7:24" x14ac:dyDescent="0.2">
      <c r="G2637" s="8"/>
      <c r="H2637" s="8"/>
      <c r="I2637" s="17"/>
      <c r="J2637" s="17"/>
      <c r="K2637" s="17"/>
      <c r="L2637" s="17"/>
      <c r="M2637" s="17"/>
      <c r="N2637" s="17"/>
      <c r="O2637" s="17"/>
      <c r="P2637" s="17"/>
      <c r="Q2637" s="17"/>
      <c r="R2637" s="17"/>
      <c r="S2637" s="17"/>
      <c r="T2637" s="17"/>
      <c r="U2637" s="17"/>
      <c r="V2637" s="17"/>
      <c r="W2637" s="17"/>
      <c r="X2637" s="17"/>
    </row>
    <row r="2638" spans="7:24" x14ac:dyDescent="0.2">
      <c r="G2638" s="8"/>
      <c r="H2638" s="8"/>
      <c r="I2638" s="17"/>
      <c r="J2638" s="17"/>
      <c r="K2638" s="17"/>
      <c r="L2638" s="17"/>
      <c r="M2638" s="17"/>
      <c r="N2638" s="17"/>
      <c r="O2638" s="17"/>
      <c r="P2638" s="17"/>
      <c r="Q2638" s="17"/>
      <c r="R2638" s="17"/>
      <c r="S2638" s="17"/>
      <c r="T2638" s="17"/>
      <c r="U2638" s="17"/>
      <c r="V2638" s="17"/>
      <c r="W2638" s="17"/>
      <c r="X2638" s="17"/>
    </row>
    <row r="2639" spans="7:24" x14ac:dyDescent="0.2">
      <c r="G2639" s="8"/>
      <c r="H2639" s="8"/>
      <c r="I2639" s="17"/>
      <c r="J2639" s="17"/>
      <c r="K2639" s="17"/>
      <c r="L2639" s="17"/>
      <c r="M2639" s="17"/>
      <c r="N2639" s="17"/>
      <c r="O2639" s="17"/>
      <c r="P2639" s="17"/>
      <c r="Q2639" s="17"/>
      <c r="R2639" s="17"/>
      <c r="S2639" s="17"/>
      <c r="T2639" s="17"/>
      <c r="U2639" s="17"/>
      <c r="V2639" s="17"/>
      <c r="W2639" s="17"/>
      <c r="X2639" s="17"/>
    </row>
    <row r="2640" spans="7:24" x14ac:dyDescent="0.2">
      <c r="G2640" s="8"/>
      <c r="H2640" s="8"/>
      <c r="I2640" s="17"/>
      <c r="J2640" s="17"/>
      <c r="K2640" s="17"/>
      <c r="L2640" s="17"/>
      <c r="M2640" s="17"/>
      <c r="N2640" s="17"/>
      <c r="O2640" s="17"/>
      <c r="P2640" s="17"/>
      <c r="Q2640" s="17"/>
      <c r="R2640" s="17"/>
      <c r="S2640" s="17"/>
      <c r="T2640" s="17"/>
      <c r="U2640" s="17"/>
      <c r="V2640" s="17"/>
      <c r="W2640" s="17"/>
      <c r="X2640" s="17"/>
    </row>
    <row r="2641" spans="7:24" x14ac:dyDescent="0.2">
      <c r="G2641" s="8"/>
      <c r="H2641" s="8"/>
      <c r="I2641" s="17"/>
      <c r="J2641" s="17"/>
      <c r="K2641" s="17"/>
      <c r="L2641" s="17"/>
      <c r="M2641" s="17"/>
      <c r="N2641" s="17"/>
      <c r="O2641" s="17"/>
      <c r="P2641" s="17"/>
      <c r="Q2641" s="17"/>
      <c r="R2641" s="17"/>
      <c r="S2641" s="17"/>
      <c r="T2641" s="17"/>
      <c r="U2641" s="17"/>
      <c r="V2641" s="17"/>
      <c r="W2641" s="17"/>
      <c r="X2641" s="17"/>
    </row>
    <row r="2642" spans="7:24" x14ac:dyDescent="0.2">
      <c r="G2642" s="8"/>
      <c r="H2642" s="8"/>
      <c r="I2642" s="17"/>
      <c r="J2642" s="17"/>
      <c r="K2642" s="17"/>
      <c r="L2642" s="17"/>
      <c r="M2642" s="17"/>
      <c r="N2642" s="17"/>
      <c r="O2642" s="17"/>
      <c r="P2642" s="17"/>
      <c r="Q2642" s="17"/>
      <c r="R2642" s="17"/>
      <c r="S2642" s="17"/>
      <c r="T2642" s="17"/>
      <c r="U2642" s="17"/>
      <c r="V2642" s="17"/>
      <c r="W2642" s="17"/>
      <c r="X2642" s="17"/>
    </row>
    <row r="2643" spans="7:24" x14ac:dyDescent="0.2">
      <c r="G2643" s="8"/>
      <c r="H2643" s="8"/>
      <c r="I2643" s="17"/>
      <c r="J2643" s="17"/>
      <c r="K2643" s="17"/>
      <c r="L2643" s="17"/>
      <c r="M2643" s="17"/>
      <c r="N2643" s="17"/>
      <c r="O2643" s="17"/>
      <c r="P2643" s="17"/>
      <c r="Q2643" s="17"/>
      <c r="R2643" s="17"/>
      <c r="S2643" s="17"/>
      <c r="T2643" s="17"/>
      <c r="U2643" s="17"/>
      <c r="V2643" s="17"/>
      <c r="W2643" s="17"/>
      <c r="X2643" s="17"/>
    </row>
    <row r="2644" spans="7:24" x14ac:dyDescent="0.2">
      <c r="G2644" s="8"/>
      <c r="H2644" s="8"/>
      <c r="I2644" s="17"/>
      <c r="J2644" s="17"/>
      <c r="K2644" s="17"/>
      <c r="L2644" s="17"/>
      <c r="M2644" s="17"/>
      <c r="N2644" s="17"/>
      <c r="O2644" s="17"/>
      <c r="P2644" s="17"/>
      <c r="Q2644" s="17"/>
      <c r="R2644" s="17"/>
      <c r="S2644" s="17"/>
      <c r="T2644" s="17"/>
      <c r="U2644" s="17"/>
      <c r="V2644" s="17"/>
      <c r="W2644" s="17"/>
      <c r="X2644" s="17"/>
    </row>
    <row r="2645" spans="7:24" x14ac:dyDescent="0.2">
      <c r="G2645" s="8"/>
      <c r="H2645" s="8"/>
      <c r="I2645" s="17"/>
      <c r="J2645" s="17"/>
      <c r="K2645" s="17"/>
      <c r="L2645" s="17"/>
      <c r="M2645" s="17"/>
      <c r="N2645" s="17"/>
      <c r="O2645" s="17"/>
      <c r="P2645" s="17"/>
      <c r="Q2645" s="17"/>
      <c r="R2645" s="17"/>
      <c r="S2645" s="17"/>
      <c r="T2645" s="17"/>
      <c r="U2645" s="17"/>
      <c r="V2645" s="17"/>
      <c r="W2645" s="17"/>
      <c r="X2645" s="17"/>
    </row>
    <row r="2646" spans="7:24" x14ac:dyDescent="0.2">
      <c r="G2646" s="8"/>
      <c r="H2646" s="8"/>
      <c r="I2646" s="17"/>
      <c r="J2646" s="17"/>
      <c r="K2646" s="17"/>
      <c r="L2646" s="17"/>
      <c r="M2646" s="17"/>
      <c r="N2646" s="17"/>
      <c r="O2646" s="17"/>
      <c r="P2646" s="17"/>
      <c r="Q2646" s="17"/>
      <c r="R2646" s="17"/>
      <c r="S2646" s="17"/>
      <c r="T2646" s="17"/>
      <c r="U2646" s="17"/>
      <c r="V2646" s="17"/>
      <c r="W2646" s="17"/>
      <c r="X2646" s="17"/>
    </row>
    <row r="2647" spans="7:24" x14ac:dyDescent="0.2">
      <c r="G2647" s="8"/>
      <c r="H2647" s="8"/>
      <c r="I2647" s="17"/>
      <c r="J2647" s="17"/>
      <c r="K2647" s="17"/>
      <c r="L2647" s="17"/>
      <c r="M2647" s="17"/>
      <c r="N2647" s="17"/>
      <c r="O2647" s="17"/>
      <c r="P2647" s="17"/>
      <c r="Q2647" s="17"/>
      <c r="R2647" s="17"/>
      <c r="S2647" s="17"/>
      <c r="T2647" s="17"/>
      <c r="U2647" s="17"/>
      <c r="V2647" s="17"/>
      <c r="W2647" s="17"/>
      <c r="X2647" s="17"/>
    </row>
    <row r="2648" spans="7:24" x14ac:dyDescent="0.2">
      <c r="G2648" s="8"/>
      <c r="H2648" s="8"/>
      <c r="I2648" s="17"/>
      <c r="J2648" s="17"/>
      <c r="K2648" s="17"/>
      <c r="L2648" s="17"/>
      <c r="M2648" s="17"/>
      <c r="N2648" s="17"/>
      <c r="O2648" s="17"/>
      <c r="P2648" s="17"/>
      <c r="Q2648" s="17"/>
      <c r="R2648" s="17"/>
      <c r="S2648" s="17"/>
      <c r="T2648" s="17"/>
      <c r="U2648" s="17"/>
      <c r="V2648" s="17"/>
      <c r="W2648" s="17"/>
      <c r="X2648" s="17"/>
    </row>
    <row r="2649" spans="7:24" x14ac:dyDescent="0.2">
      <c r="G2649" s="8"/>
      <c r="H2649" s="8"/>
      <c r="I2649" s="17"/>
      <c r="J2649" s="17"/>
      <c r="K2649" s="17"/>
      <c r="L2649" s="17"/>
      <c r="M2649" s="17"/>
      <c r="N2649" s="17"/>
      <c r="O2649" s="17"/>
      <c r="P2649" s="17"/>
      <c r="Q2649" s="17"/>
      <c r="R2649" s="17"/>
      <c r="S2649" s="17"/>
      <c r="T2649" s="17"/>
      <c r="U2649" s="17"/>
      <c r="V2649" s="17"/>
      <c r="W2649" s="17"/>
      <c r="X2649" s="17"/>
    </row>
    <row r="2650" spans="7:24" x14ac:dyDescent="0.2">
      <c r="G2650" s="8"/>
      <c r="H2650" s="8"/>
      <c r="I2650" s="17"/>
      <c r="J2650" s="17"/>
      <c r="K2650" s="17"/>
      <c r="L2650" s="17"/>
      <c r="M2650" s="17"/>
      <c r="N2650" s="17"/>
      <c r="O2650" s="17"/>
      <c r="P2650" s="17"/>
      <c r="Q2650" s="17"/>
      <c r="R2650" s="17"/>
      <c r="S2650" s="17"/>
      <c r="T2650" s="17"/>
      <c r="U2650" s="17"/>
      <c r="V2650" s="17"/>
      <c r="W2650" s="17"/>
      <c r="X2650" s="17"/>
    </row>
    <row r="2651" spans="7:24" x14ac:dyDescent="0.2">
      <c r="G2651" s="8"/>
      <c r="H2651" s="8"/>
      <c r="I2651" s="17"/>
      <c r="J2651" s="17"/>
      <c r="K2651" s="17"/>
      <c r="L2651" s="17"/>
      <c r="M2651" s="17"/>
      <c r="N2651" s="17"/>
      <c r="O2651" s="17"/>
      <c r="P2651" s="17"/>
      <c r="Q2651" s="17"/>
      <c r="R2651" s="17"/>
      <c r="S2651" s="17"/>
      <c r="T2651" s="17"/>
      <c r="U2651" s="17"/>
      <c r="V2651" s="17"/>
      <c r="W2651" s="17"/>
      <c r="X2651" s="17"/>
    </row>
    <row r="2652" spans="7:24" x14ac:dyDescent="0.2">
      <c r="G2652" s="8"/>
      <c r="H2652" s="8"/>
      <c r="I2652" s="17"/>
      <c r="J2652" s="17"/>
      <c r="K2652" s="17"/>
      <c r="L2652" s="17"/>
      <c r="M2652" s="17"/>
      <c r="N2652" s="17"/>
      <c r="O2652" s="17"/>
      <c r="P2652" s="17"/>
      <c r="Q2652" s="17"/>
      <c r="R2652" s="17"/>
      <c r="S2652" s="17"/>
      <c r="T2652" s="17"/>
      <c r="U2652" s="17"/>
      <c r="V2652" s="17"/>
      <c r="W2652" s="17"/>
      <c r="X2652" s="17"/>
    </row>
    <row r="2653" spans="7:24" x14ac:dyDescent="0.2">
      <c r="G2653" s="8"/>
      <c r="H2653" s="8"/>
      <c r="I2653" s="17"/>
      <c r="J2653" s="17"/>
      <c r="K2653" s="17"/>
      <c r="L2653" s="17"/>
      <c r="M2653" s="17"/>
      <c r="N2653" s="17"/>
      <c r="O2653" s="17"/>
      <c r="P2653" s="17"/>
      <c r="Q2653" s="17"/>
      <c r="R2653" s="17"/>
      <c r="S2653" s="17"/>
      <c r="T2653" s="17"/>
      <c r="U2653" s="17"/>
      <c r="V2653" s="17"/>
      <c r="W2653" s="17"/>
      <c r="X2653" s="17"/>
    </row>
    <row r="2654" spans="7:24" x14ac:dyDescent="0.2">
      <c r="G2654" s="8"/>
      <c r="H2654" s="8"/>
      <c r="I2654" s="17"/>
      <c r="J2654" s="17"/>
      <c r="K2654" s="17"/>
      <c r="L2654" s="17"/>
      <c r="M2654" s="17"/>
      <c r="N2654" s="17"/>
      <c r="O2654" s="17"/>
      <c r="P2654" s="17"/>
      <c r="Q2654" s="17"/>
      <c r="R2654" s="17"/>
      <c r="S2654" s="17"/>
      <c r="T2654" s="17"/>
      <c r="U2654" s="17"/>
      <c r="V2654" s="17"/>
      <c r="W2654" s="17"/>
      <c r="X2654" s="17"/>
    </row>
    <row r="2655" spans="7:24" x14ac:dyDescent="0.2">
      <c r="G2655" s="8"/>
      <c r="H2655" s="8"/>
      <c r="I2655" s="17"/>
      <c r="J2655" s="17"/>
      <c r="K2655" s="17"/>
      <c r="L2655" s="17"/>
      <c r="M2655" s="17"/>
      <c r="N2655" s="17"/>
      <c r="O2655" s="17"/>
      <c r="P2655" s="17"/>
      <c r="Q2655" s="17"/>
      <c r="R2655" s="17"/>
      <c r="S2655" s="17"/>
      <c r="T2655" s="17"/>
      <c r="U2655" s="17"/>
      <c r="V2655" s="17"/>
      <c r="W2655" s="17"/>
      <c r="X2655" s="17"/>
    </row>
    <row r="2656" spans="7:24" x14ac:dyDescent="0.2">
      <c r="G2656" s="8"/>
      <c r="H2656" s="8"/>
      <c r="I2656" s="17"/>
      <c r="J2656" s="17"/>
      <c r="K2656" s="17"/>
      <c r="L2656" s="17"/>
      <c r="M2656" s="17"/>
      <c r="N2656" s="17"/>
      <c r="O2656" s="17"/>
      <c r="P2656" s="17"/>
      <c r="Q2656" s="17"/>
      <c r="R2656" s="17"/>
      <c r="S2656" s="17"/>
      <c r="T2656" s="17"/>
      <c r="U2656" s="17"/>
      <c r="V2656" s="17"/>
      <c r="W2656" s="17"/>
      <c r="X2656" s="17"/>
    </row>
    <row r="2657" spans="7:24" x14ac:dyDescent="0.2">
      <c r="G2657" s="8"/>
      <c r="H2657" s="8"/>
      <c r="I2657" s="17"/>
      <c r="J2657" s="17"/>
      <c r="K2657" s="17"/>
      <c r="L2657" s="17"/>
      <c r="M2657" s="17"/>
      <c r="N2657" s="17"/>
      <c r="O2657" s="17"/>
      <c r="P2657" s="17"/>
      <c r="Q2657" s="17"/>
      <c r="R2657" s="17"/>
      <c r="S2657" s="17"/>
      <c r="T2657" s="17"/>
      <c r="U2657" s="17"/>
      <c r="V2657" s="17"/>
      <c r="W2657" s="17"/>
      <c r="X2657" s="17"/>
    </row>
    <row r="2658" spans="7:24" x14ac:dyDescent="0.2">
      <c r="G2658" s="8"/>
      <c r="H2658" s="8"/>
      <c r="I2658" s="17"/>
      <c r="J2658" s="17"/>
      <c r="K2658" s="17"/>
      <c r="L2658" s="17"/>
      <c r="M2658" s="17"/>
      <c r="N2658" s="17"/>
      <c r="O2658" s="17"/>
      <c r="P2658" s="17"/>
      <c r="Q2658" s="17"/>
      <c r="R2658" s="17"/>
      <c r="S2658" s="17"/>
      <c r="T2658" s="17"/>
      <c r="U2658" s="17"/>
      <c r="V2658" s="17"/>
      <c r="W2658" s="17"/>
      <c r="X2658" s="17"/>
    </row>
    <row r="2659" spans="7:24" x14ac:dyDescent="0.2">
      <c r="G2659" s="8"/>
      <c r="H2659" s="8"/>
      <c r="I2659" s="17"/>
      <c r="J2659" s="17"/>
      <c r="K2659" s="17"/>
      <c r="L2659" s="17"/>
      <c r="M2659" s="17"/>
      <c r="N2659" s="17"/>
      <c r="O2659" s="17"/>
      <c r="P2659" s="17"/>
      <c r="Q2659" s="17"/>
      <c r="R2659" s="17"/>
      <c r="S2659" s="17"/>
      <c r="T2659" s="17"/>
      <c r="U2659" s="17"/>
      <c r="V2659" s="17"/>
      <c r="W2659" s="17"/>
      <c r="X2659" s="17"/>
    </row>
    <row r="2660" spans="7:24" x14ac:dyDescent="0.2">
      <c r="G2660" s="8"/>
      <c r="H2660" s="8"/>
      <c r="I2660" s="17"/>
      <c r="J2660" s="17"/>
      <c r="K2660" s="17"/>
      <c r="L2660" s="17"/>
      <c r="M2660" s="17"/>
      <c r="N2660" s="17"/>
      <c r="O2660" s="17"/>
      <c r="P2660" s="17"/>
      <c r="Q2660" s="17"/>
      <c r="R2660" s="17"/>
      <c r="S2660" s="17"/>
      <c r="T2660" s="17"/>
      <c r="U2660" s="17"/>
      <c r="V2660" s="17"/>
      <c r="W2660" s="17"/>
      <c r="X2660" s="17"/>
    </row>
    <row r="2661" spans="7:24" x14ac:dyDescent="0.2">
      <c r="G2661" s="8"/>
      <c r="H2661" s="8"/>
      <c r="I2661" s="17"/>
      <c r="J2661" s="17"/>
      <c r="K2661" s="17"/>
      <c r="L2661" s="17"/>
      <c r="M2661" s="17"/>
      <c r="N2661" s="17"/>
      <c r="O2661" s="17"/>
      <c r="P2661" s="17"/>
      <c r="Q2661" s="17"/>
      <c r="R2661" s="17"/>
      <c r="S2661" s="17"/>
      <c r="T2661" s="17"/>
      <c r="U2661" s="17"/>
      <c r="V2661" s="17"/>
      <c r="W2661" s="17"/>
      <c r="X2661" s="17"/>
    </row>
    <row r="2662" spans="7:24" x14ac:dyDescent="0.2">
      <c r="G2662" s="8"/>
      <c r="H2662" s="8"/>
      <c r="I2662" s="17"/>
      <c r="J2662" s="17"/>
      <c r="K2662" s="17"/>
      <c r="L2662" s="17"/>
      <c r="M2662" s="17"/>
      <c r="N2662" s="17"/>
      <c r="O2662" s="17"/>
      <c r="P2662" s="17"/>
      <c r="Q2662" s="17"/>
      <c r="R2662" s="17"/>
      <c r="S2662" s="17"/>
      <c r="T2662" s="17"/>
      <c r="U2662" s="17"/>
      <c r="V2662" s="17"/>
      <c r="W2662" s="17"/>
      <c r="X2662" s="17"/>
    </row>
    <row r="2663" spans="7:24" x14ac:dyDescent="0.2">
      <c r="G2663" s="8"/>
      <c r="H2663" s="8"/>
      <c r="I2663" s="17"/>
      <c r="J2663" s="17"/>
      <c r="K2663" s="17"/>
      <c r="L2663" s="17"/>
      <c r="M2663" s="17"/>
      <c r="N2663" s="17"/>
      <c r="O2663" s="17"/>
      <c r="P2663" s="17"/>
      <c r="Q2663" s="17"/>
      <c r="R2663" s="17"/>
      <c r="S2663" s="17"/>
      <c r="T2663" s="17"/>
      <c r="U2663" s="17"/>
      <c r="V2663" s="17"/>
      <c r="W2663" s="17"/>
      <c r="X2663" s="17"/>
    </row>
    <row r="2664" spans="7:24" x14ac:dyDescent="0.2">
      <c r="G2664" s="8"/>
      <c r="H2664" s="8"/>
      <c r="I2664" s="17"/>
      <c r="J2664" s="17"/>
      <c r="K2664" s="17"/>
      <c r="L2664" s="17"/>
      <c r="M2664" s="17"/>
      <c r="N2664" s="17"/>
      <c r="O2664" s="17"/>
      <c r="P2664" s="17"/>
      <c r="Q2664" s="17"/>
      <c r="R2664" s="17"/>
      <c r="S2664" s="17"/>
      <c r="T2664" s="17"/>
      <c r="U2664" s="17"/>
      <c r="V2664" s="17"/>
      <c r="W2664" s="17"/>
      <c r="X2664" s="17"/>
    </row>
    <row r="2665" spans="7:24" x14ac:dyDescent="0.2">
      <c r="G2665" s="8"/>
      <c r="H2665" s="8"/>
      <c r="I2665" s="17"/>
      <c r="J2665" s="17"/>
      <c r="K2665" s="17"/>
      <c r="L2665" s="17"/>
      <c r="M2665" s="17"/>
      <c r="N2665" s="17"/>
      <c r="O2665" s="17"/>
      <c r="P2665" s="17"/>
      <c r="Q2665" s="17"/>
      <c r="R2665" s="17"/>
      <c r="S2665" s="17"/>
      <c r="T2665" s="17"/>
      <c r="U2665" s="17"/>
      <c r="V2665" s="17"/>
      <c r="W2665" s="17"/>
      <c r="X2665" s="17"/>
    </row>
    <row r="2666" spans="7:24" x14ac:dyDescent="0.2">
      <c r="G2666" s="8"/>
      <c r="H2666" s="8"/>
      <c r="I2666" s="17"/>
      <c r="J2666" s="17"/>
      <c r="K2666" s="17"/>
      <c r="L2666" s="17"/>
      <c r="M2666" s="17"/>
      <c r="N2666" s="17"/>
      <c r="O2666" s="17"/>
      <c r="P2666" s="17"/>
      <c r="Q2666" s="17"/>
      <c r="R2666" s="17"/>
      <c r="S2666" s="17"/>
      <c r="T2666" s="17"/>
      <c r="U2666" s="17"/>
      <c r="V2666" s="17"/>
      <c r="W2666" s="17"/>
      <c r="X2666" s="17"/>
    </row>
    <row r="2667" spans="7:24" x14ac:dyDescent="0.2">
      <c r="G2667" s="8"/>
      <c r="H2667" s="8"/>
      <c r="I2667" s="17"/>
      <c r="J2667" s="17"/>
      <c r="K2667" s="17"/>
      <c r="L2667" s="17"/>
      <c r="M2667" s="17"/>
      <c r="N2667" s="17"/>
      <c r="O2667" s="17"/>
      <c r="P2667" s="17"/>
      <c r="Q2667" s="17"/>
      <c r="R2667" s="17"/>
      <c r="S2667" s="17"/>
      <c r="T2667" s="17"/>
      <c r="U2667" s="17"/>
      <c r="V2667" s="17"/>
      <c r="W2667" s="17"/>
      <c r="X2667" s="17"/>
    </row>
    <row r="2668" spans="7:24" x14ac:dyDescent="0.2">
      <c r="G2668" s="8"/>
      <c r="H2668" s="8"/>
      <c r="I2668" s="17"/>
      <c r="J2668" s="17"/>
      <c r="K2668" s="17"/>
      <c r="L2668" s="17"/>
      <c r="M2668" s="17"/>
      <c r="N2668" s="17"/>
      <c r="O2668" s="17"/>
      <c r="P2668" s="17"/>
      <c r="Q2668" s="17"/>
      <c r="R2668" s="17"/>
      <c r="S2668" s="17"/>
      <c r="T2668" s="17"/>
      <c r="U2668" s="17"/>
      <c r="V2668" s="17"/>
      <c r="W2668" s="17"/>
      <c r="X2668" s="17"/>
    </row>
    <row r="2669" spans="7:24" x14ac:dyDescent="0.2">
      <c r="G2669" s="8"/>
      <c r="H2669" s="8"/>
      <c r="I2669" s="17"/>
      <c r="J2669" s="17"/>
      <c r="K2669" s="17"/>
      <c r="L2669" s="17"/>
      <c r="M2669" s="17"/>
      <c r="N2669" s="17"/>
      <c r="O2669" s="17"/>
      <c r="P2669" s="17"/>
      <c r="Q2669" s="17"/>
      <c r="R2669" s="17"/>
      <c r="S2669" s="17"/>
      <c r="T2669" s="17"/>
      <c r="U2669" s="17"/>
      <c r="V2669" s="17"/>
      <c r="W2669" s="17"/>
      <c r="X2669" s="17"/>
    </row>
    <row r="2670" spans="7:24" x14ac:dyDescent="0.2">
      <c r="G2670" s="8"/>
      <c r="H2670" s="8"/>
      <c r="I2670" s="17"/>
      <c r="J2670" s="17"/>
      <c r="K2670" s="17"/>
      <c r="L2670" s="17"/>
      <c r="M2670" s="17"/>
      <c r="N2670" s="17"/>
      <c r="O2670" s="17"/>
      <c r="P2670" s="17"/>
      <c r="Q2670" s="17"/>
      <c r="R2670" s="17"/>
      <c r="S2670" s="17"/>
      <c r="T2670" s="17"/>
      <c r="U2670" s="17"/>
      <c r="V2670" s="17"/>
      <c r="W2670" s="17"/>
      <c r="X2670" s="17"/>
    </row>
    <row r="2671" spans="7:24" x14ac:dyDescent="0.2">
      <c r="G2671" s="8"/>
      <c r="H2671" s="8"/>
      <c r="I2671" s="17"/>
      <c r="J2671" s="17"/>
      <c r="K2671" s="17"/>
      <c r="L2671" s="17"/>
      <c r="M2671" s="17"/>
      <c r="N2671" s="17"/>
      <c r="O2671" s="17"/>
      <c r="P2671" s="17"/>
      <c r="Q2671" s="17"/>
      <c r="R2671" s="17"/>
      <c r="S2671" s="17"/>
      <c r="T2671" s="17"/>
      <c r="U2671" s="17"/>
      <c r="V2671" s="17"/>
      <c r="W2671" s="17"/>
      <c r="X2671" s="17"/>
    </row>
    <row r="2672" spans="7:24" x14ac:dyDescent="0.2">
      <c r="G2672" s="8"/>
      <c r="H2672" s="8"/>
      <c r="I2672" s="17"/>
      <c r="J2672" s="17"/>
      <c r="K2672" s="17"/>
      <c r="L2672" s="17"/>
      <c r="M2672" s="17"/>
      <c r="N2672" s="17"/>
      <c r="O2672" s="17"/>
      <c r="P2672" s="17"/>
      <c r="Q2672" s="17"/>
      <c r="R2672" s="17"/>
      <c r="S2672" s="17"/>
      <c r="T2672" s="17"/>
      <c r="U2672" s="17"/>
      <c r="V2672" s="17"/>
      <c r="W2672" s="17"/>
      <c r="X2672" s="17"/>
    </row>
    <row r="2673" spans="7:24" x14ac:dyDescent="0.2">
      <c r="G2673" s="8"/>
      <c r="H2673" s="8"/>
      <c r="I2673" s="17"/>
      <c r="J2673" s="17"/>
      <c r="K2673" s="17"/>
      <c r="L2673" s="17"/>
      <c r="M2673" s="17"/>
      <c r="N2673" s="17"/>
      <c r="O2673" s="17"/>
      <c r="P2673" s="17"/>
      <c r="Q2673" s="17"/>
      <c r="R2673" s="17"/>
      <c r="S2673" s="17"/>
      <c r="T2673" s="17"/>
      <c r="U2673" s="17"/>
      <c r="V2673" s="17"/>
      <c r="W2673" s="17"/>
      <c r="X2673" s="17"/>
    </row>
    <row r="2674" spans="7:24" x14ac:dyDescent="0.2">
      <c r="G2674" s="8"/>
      <c r="H2674" s="8"/>
      <c r="I2674" s="17"/>
      <c r="J2674" s="17"/>
      <c r="K2674" s="17"/>
      <c r="L2674" s="17"/>
      <c r="M2674" s="17"/>
      <c r="N2674" s="17"/>
      <c r="O2674" s="17"/>
      <c r="P2674" s="17"/>
      <c r="Q2674" s="17"/>
      <c r="R2674" s="17"/>
      <c r="S2674" s="17"/>
      <c r="T2674" s="17"/>
      <c r="U2674" s="17"/>
      <c r="V2674" s="17"/>
      <c r="W2674" s="17"/>
      <c r="X2674" s="17"/>
    </row>
    <row r="2675" spans="7:24" x14ac:dyDescent="0.2">
      <c r="G2675" s="8"/>
      <c r="H2675" s="8"/>
      <c r="I2675" s="17"/>
      <c r="J2675" s="17"/>
      <c r="K2675" s="17"/>
      <c r="L2675" s="17"/>
      <c r="M2675" s="17"/>
      <c r="N2675" s="17"/>
      <c r="O2675" s="17"/>
      <c r="P2675" s="17"/>
      <c r="Q2675" s="17"/>
      <c r="R2675" s="17"/>
      <c r="S2675" s="17"/>
      <c r="T2675" s="17"/>
      <c r="U2675" s="17"/>
      <c r="V2675" s="17"/>
      <c r="W2675" s="17"/>
      <c r="X2675" s="17"/>
    </row>
    <row r="2676" spans="7:24" x14ac:dyDescent="0.2">
      <c r="G2676" s="8"/>
      <c r="H2676" s="8"/>
      <c r="I2676" s="17"/>
      <c r="J2676" s="17"/>
      <c r="K2676" s="17"/>
      <c r="L2676" s="17"/>
      <c r="M2676" s="17"/>
      <c r="N2676" s="17"/>
      <c r="O2676" s="17"/>
      <c r="P2676" s="17"/>
      <c r="Q2676" s="17"/>
      <c r="R2676" s="17"/>
      <c r="S2676" s="17"/>
      <c r="T2676" s="17"/>
      <c r="U2676" s="17"/>
      <c r="V2676" s="17"/>
      <c r="W2676" s="17"/>
      <c r="X2676" s="17"/>
    </row>
    <row r="2677" spans="7:24" x14ac:dyDescent="0.2">
      <c r="G2677" s="8"/>
      <c r="H2677" s="8"/>
      <c r="I2677" s="17"/>
      <c r="J2677" s="17"/>
      <c r="K2677" s="17"/>
      <c r="L2677" s="17"/>
      <c r="M2677" s="17"/>
      <c r="N2677" s="17"/>
      <c r="O2677" s="17"/>
      <c r="P2677" s="17"/>
      <c r="Q2677" s="17"/>
      <c r="R2677" s="17"/>
      <c r="S2677" s="17"/>
      <c r="T2677" s="17"/>
      <c r="U2677" s="17"/>
      <c r="V2677" s="17"/>
      <c r="W2677" s="17"/>
      <c r="X2677" s="17"/>
    </row>
    <row r="2678" spans="7:24" x14ac:dyDescent="0.2">
      <c r="G2678" s="8"/>
      <c r="H2678" s="8"/>
      <c r="I2678" s="17"/>
      <c r="J2678" s="17"/>
      <c r="K2678" s="17"/>
      <c r="L2678" s="17"/>
      <c r="M2678" s="17"/>
      <c r="N2678" s="17"/>
      <c r="O2678" s="17"/>
      <c r="P2678" s="17"/>
      <c r="Q2678" s="17"/>
      <c r="R2678" s="17"/>
      <c r="S2678" s="17"/>
      <c r="T2678" s="17"/>
      <c r="U2678" s="17"/>
      <c r="V2678" s="17"/>
      <c r="W2678" s="17"/>
      <c r="X2678" s="17"/>
    </row>
    <row r="2679" spans="7:24" x14ac:dyDescent="0.2">
      <c r="G2679" s="8"/>
      <c r="H2679" s="8"/>
      <c r="I2679" s="17"/>
      <c r="J2679" s="17"/>
      <c r="K2679" s="17"/>
      <c r="L2679" s="17"/>
      <c r="M2679" s="17"/>
      <c r="N2679" s="17"/>
      <c r="O2679" s="17"/>
      <c r="P2679" s="17"/>
      <c r="Q2679" s="17"/>
      <c r="R2679" s="17"/>
      <c r="S2679" s="17"/>
      <c r="T2679" s="17"/>
      <c r="U2679" s="17"/>
      <c r="V2679" s="17"/>
      <c r="W2679" s="17"/>
      <c r="X2679" s="17"/>
    </row>
    <row r="2680" spans="7:24" x14ac:dyDescent="0.2">
      <c r="G2680" s="8"/>
      <c r="H2680" s="8"/>
      <c r="I2680" s="17"/>
      <c r="J2680" s="17"/>
      <c r="K2680" s="17"/>
      <c r="L2680" s="17"/>
      <c r="M2680" s="17"/>
      <c r="N2680" s="17"/>
      <c r="O2680" s="17"/>
      <c r="P2680" s="17"/>
      <c r="Q2680" s="17"/>
      <c r="R2680" s="17"/>
      <c r="S2680" s="17"/>
      <c r="T2680" s="17"/>
      <c r="U2680" s="17"/>
      <c r="V2680" s="17"/>
      <c r="W2680" s="17"/>
      <c r="X2680" s="17"/>
    </row>
    <row r="2681" spans="7:24" x14ac:dyDescent="0.2">
      <c r="G2681" s="8"/>
      <c r="H2681" s="8"/>
      <c r="I2681" s="17"/>
      <c r="J2681" s="17"/>
      <c r="K2681" s="17"/>
      <c r="L2681" s="17"/>
      <c r="M2681" s="17"/>
      <c r="N2681" s="17"/>
      <c r="O2681" s="17"/>
      <c r="P2681" s="17"/>
      <c r="Q2681" s="17"/>
      <c r="R2681" s="17"/>
      <c r="S2681" s="17"/>
      <c r="T2681" s="17"/>
      <c r="U2681" s="17"/>
      <c r="V2681" s="17"/>
      <c r="W2681" s="17"/>
      <c r="X2681" s="17"/>
    </row>
    <row r="2682" spans="7:24" x14ac:dyDescent="0.2">
      <c r="G2682" s="8"/>
      <c r="H2682" s="8"/>
      <c r="I2682" s="17"/>
      <c r="J2682" s="17"/>
      <c r="K2682" s="17"/>
      <c r="L2682" s="17"/>
      <c r="M2682" s="17"/>
      <c r="N2682" s="17"/>
      <c r="O2682" s="17"/>
      <c r="P2682" s="17"/>
      <c r="Q2682" s="17"/>
      <c r="R2682" s="17"/>
      <c r="S2682" s="17"/>
      <c r="T2682" s="17"/>
      <c r="U2682" s="17"/>
      <c r="V2682" s="17"/>
      <c r="W2682" s="17"/>
      <c r="X2682" s="17"/>
    </row>
    <row r="2683" spans="7:24" x14ac:dyDescent="0.2">
      <c r="G2683" s="8"/>
      <c r="H2683" s="8"/>
      <c r="I2683" s="17"/>
      <c r="J2683" s="17"/>
      <c r="K2683" s="17"/>
      <c r="L2683" s="17"/>
      <c r="M2683" s="17"/>
      <c r="N2683" s="17"/>
      <c r="O2683" s="17"/>
      <c r="P2683" s="17"/>
      <c r="Q2683" s="17"/>
      <c r="R2683" s="17"/>
      <c r="S2683" s="17"/>
      <c r="T2683" s="17"/>
      <c r="U2683" s="17"/>
      <c r="V2683" s="17"/>
      <c r="W2683" s="17"/>
      <c r="X2683" s="17"/>
    </row>
    <row r="2684" spans="7:24" x14ac:dyDescent="0.2">
      <c r="G2684" s="8"/>
      <c r="H2684" s="8"/>
      <c r="I2684" s="17"/>
      <c r="J2684" s="17"/>
      <c r="K2684" s="17"/>
      <c r="L2684" s="17"/>
      <c r="M2684" s="17"/>
      <c r="N2684" s="17"/>
      <c r="O2684" s="17"/>
      <c r="P2684" s="17"/>
      <c r="Q2684" s="17"/>
      <c r="R2684" s="17"/>
      <c r="S2684" s="17"/>
      <c r="T2684" s="17"/>
      <c r="U2684" s="17"/>
      <c r="V2684" s="17"/>
      <c r="W2684" s="17"/>
      <c r="X2684" s="17"/>
    </row>
    <row r="2685" spans="7:24" x14ac:dyDescent="0.2">
      <c r="G2685" s="8"/>
      <c r="H2685" s="8"/>
      <c r="I2685" s="17"/>
      <c r="J2685" s="17"/>
      <c r="K2685" s="17"/>
      <c r="L2685" s="17"/>
      <c r="M2685" s="17"/>
      <c r="N2685" s="17"/>
      <c r="O2685" s="17"/>
      <c r="P2685" s="17"/>
      <c r="Q2685" s="17"/>
      <c r="R2685" s="17"/>
      <c r="S2685" s="17"/>
      <c r="T2685" s="17"/>
      <c r="U2685" s="17"/>
      <c r="V2685" s="17"/>
      <c r="W2685" s="17"/>
      <c r="X2685" s="17"/>
    </row>
    <row r="2686" spans="7:24" x14ac:dyDescent="0.2">
      <c r="G2686" s="8"/>
      <c r="H2686" s="8"/>
      <c r="I2686" s="17"/>
      <c r="J2686" s="17"/>
      <c r="K2686" s="17"/>
      <c r="L2686" s="17"/>
      <c r="M2686" s="17"/>
      <c r="N2686" s="17"/>
      <c r="O2686" s="17"/>
      <c r="P2686" s="17"/>
      <c r="Q2686" s="17"/>
      <c r="R2686" s="17"/>
      <c r="S2686" s="17"/>
      <c r="T2686" s="17"/>
      <c r="U2686" s="17"/>
      <c r="V2686" s="17"/>
      <c r="W2686" s="17"/>
      <c r="X2686" s="17"/>
    </row>
    <row r="2687" spans="7:24" x14ac:dyDescent="0.2">
      <c r="G2687" s="8"/>
      <c r="H2687" s="8"/>
      <c r="I2687" s="17"/>
      <c r="J2687" s="17"/>
      <c r="K2687" s="17"/>
      <c r="L2687" s="17"/>
      <c r="M2687" s="17"/>
      <c r="N2687" s="17"/>
      <c r="O2687" s="17"/>
      <c r="P2687" s="17"/>
      <c r="Q2687" s="17"/>
      <c r="R2687" s="17"/>
      <c r="S2687" s="17"/>
      <c r="T2687" s="17"/>
      <c r="U2687" s="17"/>
      <c r="V2687" s="17"/>
      <c r="W2687" s="17"/>
      <c r="X2687" s="17"/>
    </row>
    <row r="2688" spans="7:24" x14ac:dyDescent="0.2">
      <c r="G2688" s="8"/>
      <c r="H2688" s="8"/>
      <c r="I2688" s="17"/>
      <c r="J2688" s="17"/>
      <c r="K2688" s="17"/>
      <c r="L2688" s="17"/>
      <c r="M2688" s="17"/>
      <c r="N2688" s="17"/>
      <c r="O2688" s="17"/>
      <c r="P2688" s="17"/>
      <c r="Q2688" s="17"/>
      <c r="R2688" s="17"/>
      <c r="S2688" s="17"/>
      <c r="T2688" s="17"/>
      <c r="U2688" s="17"/>
      <c r="V2688" s="17"/>
      <c r="W2688" s="17"/>
      <c r="X2688" s="17"/>
    </row>
    <row r="2689" spans="7:24" x14ac:dyDescent="0.2">
      <c r="G2689" s="8"/>
      <c r="H2689" s="8"/>
      <c r="I2689" s="17"/>
      <c r="J2689" s="17"/>
      <c r="K2689" s="17"/>
      <c r="L2689" s="17"/>
      <c r="M2689" s="17"/>
      <c r="N2689" s="17"/>
      <c r="O2689" s="17"/>
      <c r="P2689" s="17"/>
      <c r="Q2689" s="17"/>
      <c r="R2689" s="17"/>
      <c r="S2689" s="17"/>
      <c r="T2689" s="17"/>
      <c r="U2689" s="17"/>
      <c r="V2689" s="17"/>
      <c r="W2689" s="17"/>
      <c r="X2689" s="17"/>
    </row>
    <row r="2690" spans="7:24" x14ac:dyDescent="0.2">
      <c r="G2690" s="8"/>
      <c r="H2690" s="8"/>
      <c r="I2690" s="17"/>
      <c r="J2690" s="17"/>
      <c r="K2690" s="17"/>
      <c r="L2690" s="17"/>
      <c r="M2690" s="17"/>
      <c r="N2690" s="17"/>
      <c r="O2690" s="17"/>
      <c r="P2690" s="17"/>
      <c r="Q2690" s="17"/>
      <c r="R2690" s="17"/>
      <c r="S2690" s="17"/>
      <c r="T2690" s="17"/>
      <c r="U2690" s="17"/>
      <c r="V2690" s="17"/>
      <c r="W2690" s="17"/>
      <c r="X2690" s="17"/>
    </row>
    <row r="2691" spans="7:24" x14ac:dyDescent="0.2">
      <c r="G2691" s="8"/>
      <c r="H2691" s="8"/>
      <c r="I2691" s="17"/>
      <c r="J2691" s="17"/>
      <c r="K2691" s="17"/>
      <c r="L2691" s="17"/>
      <c r="M2691" s="17"/>
      <c r="N2691" s="17"/>
      <c r="O2691" s="17"/>
      <c r="P2691" s="17"/>
      <c r="Q2691" s="17"/>
      <c r="R2691" s="17"/>
      <c r="S2691" s="17"/>
      <c r="T2691" s="17"/>
      <c r="U2691" s="17"/>
      <c r="V2691" s="17"/>
      <c r="W2691" s="17"/>
      <c r="X2691" s="17"/>
    </row>
    <row r="2692" spans="7:24" x14ac:dyDescent="0.2">
      <c r="G2692" s="8"/>
      <c r="H2692" s="8"/>
      <c r="I2692" s="17"/>
      <c r="J2692" s="17"/>
      <c r="K2692" s="17"/>
      <c r="L2692" s="17"/>
      <c r="M2692" s="17"/>
      <c r="N2692" s="17"/>
      <c r="O2692" s="17"/>
      <c r="P2692" s="17"/>
      <c r="Q2692" s="17"/>
      <c r="R2692" s="17"/>
      <c r="S2692" s="17"/>
      <c r="T2692" s="17"/>
      <c r="U2692" s="17"/>
      <c r="V2692" s="17"/>
      <c r="W2692" s="17"/>
      <c r="X2692" s="17"/>
    </row>
    <row r="2693" spans="7:24" x14ac:dyDescent="0.2">
      <c r="G2693" s="8"/>
      <c r="H2693" s="8"/>
      <c r="I2693" s="17"/>
      <c r="J2693" s="17"/>
      <c r="K2693" s="17"/>
      <c r="L2693" s="17"/>
      <c r="M2693" s="17"/>
      <c r="N2693" s="17"/>
      <c r="O2693" s="17"/>
      <c r="P2693" s="17"/>
      <c r="Q2693" s="17"/>
      <c r="R2693" s="17"/>
      <c r="S2693" s="17"/>
      <c r="T2693" s="17"/>
      <c r="U2693" s="17"/>
      <c r="V2693" s="17"/>
      <c r="W2693" s="17"/>
      <c r="X2693" s="17"/>
    </row>
    <row r="2694" spans="7:24" x14ac:dyDescent="0.2">
      <c r="G2694" s="8"/>
      <c r="H2694" s="8"/>
      <c r="I2694" s="17"/>
      <c r="J2694" s="17"/>
      <c r="K2694" s="17"/>
      <c r="L2694" s="17"/>
      <c r="M2694" s="17"/>
      <c r="N2694" s="17"/>
      <c r="O2694" s="17"/>
      <c r="P2694" s="17"/>
      <c r="Q2694" s="17"/>
      <c r="R2694" s="17"/>
      <c r="S2694" s="17"/>
      <c r="T2694" s="17"/>
      <c r="U2694" s="17"/>
      <c r="V2694" s="17"/>
      <c r="W2694" s="17"/>
      <c r="X2694" s="17"/>
    </row>
    <row r="2695" spans="7:24" x14ac:dyDescent="0.2">
      <c r="G2695" s="8"/>
      <c r="H2695" s="8"/>
      <c r="I2695" s="17"/>
      <c r="J2695" s="17"/>
      <c r="K2695" s="17"/>
      <c r="L2695" s="17"/>
      <c r="M2695" s="17"/>
      <c r="N2695" s="17"/>
      <c r="O2695" s="17"/>
      <c r="P2695" s="17"/>
      <c r="Q2695" s="17"/>
      <c r="R2695" s="17"/>
      <c r="S2695" s="17"/>
      <c r="T2695" s="17"/>
      <c r="U2695" s="17"/>
      <c r="V2695" s="17"/>
      <c r="W2695" s="17"/>
      <c r="X2695" s="17"/>
    </row>
    <row r="2696" spans="7:24" x14ac:dyDescent="0.2">
      <c r="G2696" s="8"/>
      <c r="H2696" s="8"/>
      <c r="I2696" s="17"/>
      <c r="J2696" s="17"/>
      <c r="K2696" s="17"/>
      <c r="L2696" s="17"/>
      <c r="M2696" s="17"/>
      <c r="N2696" s="17"/>
      <c r="O2696" s="17"/>
      <c r="P2696" s="17"/>
      <c r="Q2696" s="17"/>
      <c r="R2696" s="17"/>
      <c r="S2696" s="17"/>
      <c r="T2696" s="17"/>
      <c r="U2696" s="17"/>
      <c r="V2696" s="17"/>
      <c r="W2696" s="17"/>
      <c r="X2696" s="17"/>
    </row>
    <row r="2697" spans="7:24" x14ac:dyDescent="0.2">
      <c r="G2697" s="8"/>
      <c r="H2697" s="8"/>
      <c r="I2697" s="17"/>
      <c r="J2697" s="17"/>
      <c r="K2697" s="17"/>
      <c r="L2697" s="17"/>
      <c r="M2697" s="17"/>
      <c r="N2697" s="17"/>
      <c r="O2697" s="17"/>
      <c r="P2697" s="17"/>
      <c r="Q2697" s="17"/>
      <c r="R2697" s="17"/>
      <c r="S2697" s="17"/>
      <c r="T2697" s="17"/>
      <c r="U2697" s="17"/>
      <c r="V2697" s="17"/>
      <c r="W2697" s="17"/>
      <c r="X2697" s="17"/>
    </row>
    <row r="2698" spans="7:24" x14ac:dyDescent="0.2">
      <c r="G2698" s="8"/>
      <c r="H2698" s="8"/>
      <c r="I2698" s="17"/>
      <c r="J2698" s="17"/>
      <c r="K2698" s="17"/>
      <c r="L2698" s="17"/>
      <c r="M2698" s="17"/>
      <c r="N2698" s="17"/>
      <c r="O2698" s="17"/>
      <c r="P2698" s="17"/>
      <c r="Q2698" s="17"/>
      <c r="R2698" s="17"/>
      <c r="S2698" s="17"/>
      <c r="T2698" s="17"/>
      <c r="U2698" s="17"/>
      <c r="V2698" s="17"/>
      <c r="W2698" s="17"/>
      <c r="X2698" s="17"/>
    </row>
    <row r="2699" spans="7:24" x14ac:dyDescent="0.2">
      <c r="G2699" s="8"/>
      <c r="H2699" s="8"/>
      <c r="I2699" s="17"/>
      <c r="J2699" s="17"/>
      <c r="K2699" s="17"/>
      <c r="L2699" s="17"/>
      <c r="M2699" s="17"/>
      <c r="N2699" s="17"/>
      <c r="O2699" s="17"/>
      <c r="P2699" s="17"/>
      <c r="Q2699" s="17"/>
      <c r="R2699" s="17"/>
      <c r="S2699" s="17"/>
      <c r="T2699" s="17"/>
      <c r="U2699" s="17"/>
      <c r="V2699" s="17"/>
      <c r="W2699" s="17"/>
      <c r="X2699" s="17"/>
    </row>
    <row r="2700" spans="7:24" x14ac:dyDescent="0.2">
      <c r="G2700" s="8"/>
      <c r="H2700" s="8"/>
      <c r="I2700" s="17"/>
      <c r="J2700" s="17"/>
      <c r="K2700" s="17"/>
      <c r="L2700" s="17"/>
      <c r="M2700" s="17"/>
      <c r="N2700" s="17"/>
      <c r="O2700" s="17"/>
      <c r="P2700" s="17"/>
      <c r="Q2700" s="17"/>
      <c r="R2700" s="17"/>
      <c r="S2700" s="17"/>
      <c r="T2700" s="17"/>
      <c r="U2700" s="17"/>
      <c r="V2700" s="17"/>
      <c r="W2700" s="17"/>
      <c r="X2700" s="17"/>
    </row>
    <row r="2701" spans="7:24" x14ac:dyDescent="0.2">
      <c r="G2701" s="8"/>
      <c r="H2701" s="8"/>
      <c r="I2701" s="17"/>
      <c r="J2701" s="17"/>
      <c r="K2701" s="17"/>
      <c r="L2701" s="17"/>
      <c r="M2701" s="17"/>
      <c r="N2701" s="17"/>
      <c r="O2701" s="17"/>
      <c r="P2701" s="17"/>
      <c r="Q2701" s="17"/>
      <c r="R2701" s="17"/>
      <c r="S2701" s="17"/>
      <c r="T2701" s="17"/>
      <c r="U2701" s="17"/>
      <c r="V2701" s="17"/>
      <c r="W2701" s="17"/>
      <c r="X2701" s="17"/>
    </row>
    <row r="2702" spans="7:24" x14ac:dyDescent="0.2">
      <c r="G2702" s="8"/>
      <c r="H2702" s="8"/>
      <c r="I2702" s="17"/>
      <c r="J2702" s="17"/>
      <c r="K2702" s="17"/>
      <c r="L2702" s="17"/>
      <c r="M2702" s="17"/>
      <c r="N2702" s="17"/>
      <c r="O2702" s="17"/>
      <c r="P2702" s="17"/>
      <c r="Q2702" s="17"/>
      <c r="R2702" s="17"/>
      <c r="S2702" s="17"/>
      <c r="T2702" s="17"/>
      <c r="U2702" s="17"/>
      <c r="V2702" s="17"/>
      <c r="W2702" s="17"/>
      <c r="X2702" s="17"/>
    </row>
    <row r="2703" spans="7:24" x14ac:dyDescent="0.2">
      <c r="G2703" s="8"/>
      <c r="H2703" s="8"/>
      <c r="I2703" s="17"/>
      <c r="J2703" s="17"/>
      <c r="K2703" s="17"/>
      <c r="L2703" s="17"/>
      <c r="M2703" s="17"/>
      <c r="N2703" s="17"/>
      <c r="O2703" s="17"/>
      <c r="P2703" s="17"/>
      <c r="Q2703" s="17"/>
      <c r="R2703" s="17"/>
      <c r="S2703" s="17"/>
      <c r="T2703" s="17"/>
      <c r="U2703" s="17"/>
      <c r="V2703" s="17"/>
      <c r="W2703" s="17"/>
      <c r="X2703" s="17"/>
    </row>
    <row r="2704" spans="7:24" x14ac:dyDescent="0.2">
      <c r="G2704" s="8"/>
      <c r="H2704" s="8"/>
      <c r="I2704" s="17"/>
      <c r="J2704" s="17"/>
      <c r="K2704" s="17"/>
      <c r="L2704" s="17"/>
      <c r="M2704" s="17"/>
      <c r="N2704" s="17"/>
      <c r="O2704" s="17"/>
      <c r="P2704" s="17"/>
      <c r="Q2704" s="17"/>
      <c r="R2704" s="17"/>
      <c r="S2704" s="17"/>
      <c r="T2704" s="17"/>
      <c r="U2704" s="17"/>
      <c r="V2704" s="17"/>
      <c r="W2704" s="17"/>
      <c r="X2704" s="17"/>
    </row>
    <row r="2705" spans="7:24" x14ac:dyDescent="0.2">
      <c r="G2705" s="8"/>
      <c r="H2705" s="8"/>
      <c r="I2705" s="17"/>
      <c r="J2705" s="17"/>
      <c r="K2705" s="17"/>
      <c r="L2705" s="17"/>
      <c r="M2705" s="17"/>
      <c r="N2705" s="17"/>
      <c r="O2705" s="17"/>
      <c r="P2705" s="17"/>
      <c r="Q2705" s="17"/>
      <c r="R2705" s="17"/>
      <c r="S2705" s="17"/>
      <c r="T2705" s="17"/>
      <c r="U2705" s="17"/>
      <c r="V2705" s="17"/>
      <c r="W2705" s="17"/>
      <c r="X2705" s="17"/>
    </row>
    <row r="2706" spans="7:24" x14ac:dyDescent="0.2">
      <c r="G2706" s="8"/>
      <c r="H2706" s="8"/>
      <c r="I2706" s="17"/>
      <c r="J2706" s="17"/>
      <c r="K2706" s="17"/>
      <c r="L2706" s="17"/>
      <c r="M2706" s="17"/>
      <c r="N2706" s="17"/>
      <c r="O2706" s="17"/>
      <c r="P2706" s="17"/>
      <c r="Q2706" s="17"/>
      <c r="R2706" s="17"/>
      <c r="S2706" s="17"/>
      <c r="T2706" s="17"/>
      <c r="U2706" s="17"/>
      <c r="V2706" s="17"/>
      <c r="W2706" s="17"/>
      <c r="X2706" s="17"/>
    </row>
    <row r="2707" spans="7:24" x14ac:dyDescent="0.2">
      <c r="G2707" s="8"/>
      <c r="H2707" s="8"/>
      <c r="I2707" s="17"/>
      <c r="J2707" s="17"/>
      <c r="K2707" s="17"/>
      <c r="L2707" s="17"/>
      <c r="M2707" s="17"/>
      <c r="N2707" s="17"/>
      <c r="O2707" s="17"/>
      <c r="P2707" s="17"/>
      <c r="Q2707" s="17"/>
      <c r="R2707" s="17"/>
      <c r="S2707" s="17"/>
      <c r="T2707" s="17"/>
      <c r="U2707" s="17"/>
      <c r="V2707" s="17"/>
      <c r="W2707" s="17"/>
      <c r="X2707" s="17"/>
    </row>
    <row r="2708" spans="7:24" x14ac:dyDescent="0.2">
      <c r="G2708" s="8"/>
      <c r="H2708" s="8"/>
      <c r="I2708" s="17"/>
      <c r="J2708" s="17"/>
      <c r="K2708" s="17"/>
      <c r="L2708" s="17"/>
      <c r="M2708" s="17"/>
      <c r="N2708" s="17"/>
      <c r="O2708" s="17"/>
      <c r="P2708" s="17"/>
      <c r="Q2708" s="17"/>
      <c r="R2708" s="17"/>
      <c r="S2708" s="17"/>
      <c r="T2708" s="17"/>
      <c r="U2708" s="17"/>
      <c r="V2708" s="17"/>
      <c r="W2708" s="17"/>
      <c r="X2708" s="17"/>
    </row>
    <row r="2709" spans="7:24" x14ac:dyDescent="0.2">
      <c r="G2709" s="8"/>
      <c r="H2709" s="8"/>
      <c r="I2709" s="17"/>
      <c r="J2709" s="17"/>
      <c r="K2709" s="17"/>
      <c r="L2709" s="17"/>
      <c r="M2709" s="17"/>
      <c r="N2709" s="17"/>
      <c r="O2709" s="17"/>
      <c r="P2709" s="17"/>
      <c r="Q2709" s="17"/>
      <c r="R2709" s="17"/>
      <c r="S2709" s="17"/>
      <c r="T2709" s="17"/>
      <c r="U2709" s="17"/>
      <c r="V2709" s="17"/>
      <c r="W2709" s="17"/>
      <c r="X2709" s="17"/>
    </row>
    <row r="2710" spans="7:24" x14ac:dyDescent="0.2">
      <c r="G2710" s="8"/>
      <c r="H2710" s="8"/>
      <c r="I2710" s="17"/>
      <c r="J2710" s="17"/>
      <c r="K2710" s="17"/>
      <c r="L2710" s="17"/>
      <c r="M2710" s="17"/>
      <c r="N2710" s="17"/>
      <c r="O2710" s="17"/>
      <c r="P2710" s="17"/>
      <c r="Q2710" s="17"/>
      <c r="R2710" s="17"/>
      <c r="S2710" s="17"/>
      <c r="T2710" s="17"/>
      <c r="U2710" s="17"/>
      <c r="V2710" s="17"/>
      <c r="W2710" s="17"/>
      <c r="X2710" s="17"/>
    </row>
    <row r="2711" spans="7:24" x14ac:dyDescent="0.2">
      <c r="G2711" s="8"/>
      <c r="H2711" s="8"/>
      <c r="I2711" s="17"/>
      <c r="J2711" s="17"/>
      <c r="K2711" s="17"/>
      <c r="L2711" s="17"/>
      <c r="M2711" s="17"/>
      <c r="N2711" s="17"/>
      <c r="O2711" s="17"/>
      <c r="P2711" s="17"/>
      <c r="Q2711" s="17"/>
      <c r="R2711" s="17"/>
      <c r="S2711" s="17"/>
      <c r="T2711" s="17"/>
      <c r="U2711" s="17"/>
      <c r="V2711" s="17"/>
      <c r="W2711" s="17"/>
      <c r="X2711" s="17"/>
    </row>
    <row r="2712" spans="7:24" x14ac:dyDescent="0.2">
      <c r="G2712" s="8"/>
      <c r="H2712" s="8"/>
      <c r="I2712" s="17"/>
      <c r="J2712" s="17"/>
      <c r="K2712" s="17"/>
      <c r="L2712" s="17"/>
      <c r="M2712" s="17"/>
      <c r="N2712" s="17"/>
      <c r="O2712" s="17"/>
      <c r="P2712" s="17"/>
      <c r="Q2712" s="17"/>
      <c r="R2712" s="17"/>
      <c r="S2712" s="17"/>
      <c r="T2712" s="17"/>
      <c r="U2712" s="17"/>
      <c r="V2712" s="17"/>
      <c r="W2712" s="17"/>
      <c r="X2712" s="17"/>
    </row>
    <row r="2713" spans="7:24" x14ac:dyDescent="0.2">
      <c r="G2713" s="8"/>
      <c r="H2713" s="8"/>
      <c r="I2713" s="17"/>
      <c r="J2713" s="17"/>
      <c r="K2713" s="17"/>
      <c r="L2713" s="17"/>
      <c r="M2713" s="17"/>
      <c r="N2713" s="17"/>
      <c r="O2713" s="17"/>
      <c r="P2713" s="17"/>
      <c r="Q2713" s="17"/>
      <c r="R2713" s="17"/>
      <c r="S2713" s="17"/>
      <c r="T2713" s="17"/>
      <c r="U2713" s="17"/>
      <c r="V2713" s="17"/>
      <c r="W2713" s="17"/>
      <c r="X2713" s="17"/>
    </row>
    <row r="2714" spans="7:24" x14ac:dyDescent="0.2">
      <c r="G2714" s="8"/>
      <c r="H2714" s="8"/>
      <c r="I2714" s="17"/>
      <c r="J2714" s="17"/>
      <c r="K2714" s="17"/>
      <c r="L2714" s="17"/>
      <c r="M2714" s="17"/>
      <c r="N2714" s="17"/>
      <c r="O2714" s="17"/>
      <c r="P2714" s="17"/>
      <c r="Q2714" s="17"/>
      <c r="R2714" s="17"/>
      <c r="S2714" s="17"/>
      <c r="T2714" s="17"/>
      <c r="U2714" s="17"/>
      <c r="V2714" s="17"/>
      <c r="W2714" s="17"/>
      <c r="X2714" s="17"/>
    </row>
    <row r="2715" spans="7:24" x14ac:dyDescent="0.2">
      <c r="G2715" s="8"/>
      <c r="H2715" s="8"/>
      <c r="I2715" s="17"/>
      <c r="J2715" s="17"/>
      <c r="K2715" s="17"/>
      <c r="L2715" s="17"/>
      <c r="M2715" s="17"/>
      <c r="N2715" s="17"/>
      <c r="O2715" s="17"/>
      <c r="P2715" s="17"/>
      <c r="Q2715" s="17"/>
      <c r="R2715" s="17"/>
      <c r="S2715" s="17"/>
      <c r="T2715" s="17"/>
      <c r="U2715" s="17"/>
      <c r="V2715" s="17"/>
      <c r="W2715" s="17"/>
      <c r="X2715" s="17"/>
    </row>
    <row r="2716" spans="7:24" x14ac:dyDescent="0.2">
      <c r="G2716" s="8"/>
      <c r="H2716" s="8"/>
      <c r="I2716" s="17"/>
      <c r="J2716" s="17"/>
      <c r="K2716" s="17"/>
      <c r="L2716" s="17"/>
      <c r="M2716" s="17"/>
      <c r="N2716" s="17"/>
      <c r="O2716" s="17"/>
      <c r="P2716" s="17"/>
      <c r="Q2716" s="17"/>
      <c r="R2716" s="17"/>
      <c r="S2716" s="17"/>
      <c r="T2716" s="17"/>
      <c r="U2716" s="17"/>
      <c r="V2716" s="17"/>
      <c r="W2716" s="17"/>
      <c r="X2716" s="17"/>
    </row>
    <row r="2717" spans="7:24" x14ac:dyDescent="0.2">
      <c r="G2717" s="8"/>
      <c r="H2717" s="8"/>
      <c r="I2717" s="17"/>
      <c r="J2717" s="17"/>
      <c r="K2717" s="17"/>
      <c r="L2717" s="17"/>
      <c r="M2717" s="17"/>
      <c r="N2717" s="17"/>
      <c r="O2717" s="17"/>
      <c r="P2717" s="17"/>
      <c r="Q2717" s="17"/>
      <c r="R2717" s="17"/>
      <c r="S2717" s="17"/>
      <c r="T2717" s="17"/>
      <c r="U2717" s="17"/>
      <c r="V2717" s="17"/>
      <c r="W2717" s="17"/>
      <c r="X2717" s="17"/>
    </row>
    <row r="2718" spans="7:24" x14ac:dyDescent="0.2">
      <c r="G2718" s="8"/>
      <c r="H2718" s="8"/>
      <c r="I2718" s="17"/>
      <c r="J2718" s="17"/>
      <c r="K2718" s="17"/>
      <c r="L2718" s="17"/>
      <c r="M2718" s="17"/>
      <c r="N2718" s="17"/>
      <c r="O2718" s="17"/>
      <c r="P2718" s="17"/>
      <c r="Q2718" s="17"/>
      <c r="R2718" s="17"/>
      <c r="S2718" s="17"/>
      <c r="T2718" s="17"/>
      <c r="U2718" s="17"/>
      <c r="V2718" s="17"/>
      <c r="W2718" s="17"/>
      <c r="X2718" s="17"/>
    </row>
    <row r="2719" spans="7:24" x14ac:dyDescent="0.2">
      <c r="G2719" s="8"/>
      <c r="H2719" s="8"/>
      <c r="I2719" s="17"/>
      <c r="J2719" s="17"/>
      <c r="K2719" s="17"/>
      <c r="L2719" s="17"/>
      <c r="M2719" s="17"/>
      <c r="N2719" s="17"/>
      <c r="O2719" s="17"/>
      <c r="P2719" s="17"/>
      <c r="Q2719" s="17"/>
      <c r="R2719" s="17"/>
      <c r="S2719" s="17"/>
      <c r="T2719" s="17"/>
      <c r="U2719" s="17"/>
      <c r="V2719" s="17"/>
      <c r="W2719" s="17"/>
      <c r="X2719" s="17"/>
    </row>
    <row r="2720" spans="7:24" x14ac:dyDescent="0.2">
      <c r="G2720" s="8"/>
      <c r="H2720" s="8"/>
      <c r="I2720" s="17"/>
      <c r="J2720" s="17"/>
      <c r="K2720" s="17"/>
      <c r="L2720" s="17"/>
      <c r="M2720" s="17"/>
      <c r="N2720" s="17"/>
      <c r="O2720" s="17"/>
      <c r="P2720" s="17"/>
      <c r="Q2720" s="17"/>
      <c r="R2720" s="17"/>
      <c r="S2720" s="17"/>
      <c r="T2720" s="17"/>
      <c r="U2720" s="17"/>
      <c r="V2720" s="17"/>
      <c r="W2720" s="17"/>
      <c r="X2720" s="17"/>
    </row>
    <row r="2721" spans="7:24" x14ac:dyDescent="0.2">
      <c r="G2721" s="8"/>
      <c r="H2721" s="8"/>
      <c r="I2721" s="17"/>
      <c r="J2721" s="17"/>
      <c r="K2721" s="17"/>
      <c r="L2721" s="17"/>
      <c r="M2721" s="17"/>
      <c r="N2721" s="17"/>
      <c r="O2721" s="17"/>
      <c r="P2721" s="17"/>
      <c r="Q2721" s="17"/>
      <c r="R2721" s="17"/>
      <c r="S2721" s="17"/>
      <c r="T2721" s="17"/>
      <c r="U2721" s="17"/>
      <c r="V2721" s="17"/>
      <c r="W2721" s="17"/>
      <c r="X2721" s="17"/>
    </row>
    <row r="2722" spans="7:24" x14ac:dyDescent="0.2">
      <c r="G2722" s="8"/>
      <c r="H2722" s="8"/>
      <c r="I2722" s="17"/>
      <c r="J2722" s="17"/>
      <c r="K2722" s="17"/>
      <c r="L2722" s="17"/>
      <c r="M2722" s="17"/>
      <c r="N2722" s="17"/>
      <c r="O2722" s="17"/>
      <c r="P2722" s="17"/>
      <c r="Q2722" s="17"/>
      <c r="R2722" s="17"/>
      <c r="S2722" s="17"/>
      <c r="T2722" s="17"/>
      <c r="U2722" s="17"/>
      <c r="V2722" s="17"/>
      <c r="W2722" s="17"/>
      <c r="X2722" s="17"/>
    </row>
    <row r="2723" spans="7:24" x14ac:dyDescent="0.2">
      <c r="G2723" s="8"/>
      <c r="H2723" s="8"/>
      <c r="I2723" s="17"/>
      <c r="J2723" s="17"/>
      <c r="K2723" s="17"/>
      <c r="L2723" s="17"/>
      <c r="M2723" s="17"/>
      <c r="N2723" s="17"/>
      <c r="O2723" s="17"/>
      <c r="P2723" s="17"/>
      <c r="Q2723" s="17"/>
      <c r="R2723" s="17"/>
      <c r="S2723" s="17"/>
      <c r="T2723" s="17"/>
      <c r="U2723" s="17"/>
      <c r="V2723" s="17"/>
      <c r="W2723" s="17"/>
      <c r="X2723" s="17"/>
    </row>
    <row r="2724" spans="7:24" x14ac:dyDescent="0.2">
      <c r="G2724" s="8"/>
      <c r="H2724" s="8"/>
      <c r="I2724" s="17"/>
      <c r="J2724" s="17"/>
      <c r="K2724" s="17"/>
      <c r="L2724" s="17"/>
      <c r="M2724" s="17"/>
      <c r="N2724" s="17"/>
      <c r="O2724" s="17"/>
      <c r="P2724" s="17"/>
      <c r="Q2724" s="17"/>
      <c r="R2724" s="17"/>
      <c r="S2724" s="17"/>
      <c r="T2724" s="17"/>
      <c r="U2724" s="17"/>
      <c r="V2724" s="17"/>
      <c r="W2724" s="17"/>
      <c r="X2724" s="17"/>
    </row>
    <row r="2725" spans="7:24" x14ac:dyDescent="0.2">
      <c r="G2725" s="8"/>
      <c r="H2725" s="8"/>
      <c r="I2725" s="17"/>
      <c r="J2725" s="17"/>
      <c r="K2725" s="17"/>
      <c r="L2725" s="17"/>
      <c r="M2725" s="17"/>
      <c r="N2725" s="17"/>
      <c r="O2725" s="17"/>
      <c r="P2725" s="17"/>
      <c r="Q2725" s="17"/>
      <c r="R2725" s="17"/>
      <c r="S2725" s="17"/>
      <c r="T2725" s="17"/>
      <c r="U2725" s="17"/>
      <c r="V2725" s="17"/>
      <c r="W2725" s="17"/>
      <c r="X2725" s="17"/>
    </row>
    <row r="2726" spans="7:24" x14ac:dyDescent="0.2">
      <c r="G2726" s="8"/>
      <c r="H2726" s="8"/>
      <c r="I2726" s="17"/>
      <c r="J2726" s="17"/>
      <c r="K2726" s="17"/>
      <c r="L2726" s="17"/>
      <c r="M2726" s="17"/>
      <c r="N2726" s="17"/>
      <c r="O2726" s="17"/>
      <c r="P2726" s="17"/>
      <c r="Q2726" s="17"/>
      <c r="R2726" s="17"/>
      <c r="S2726" s="17"/>
      <c r="T2726" s="17"/>
      <c r="U2726" s="17"/>
      <c r="V2726" s="17"/>
      <c r="W2726" s="17"/>
      <c r="X2726" s="17"/>
    </row>
    <row r="2727" spans="7:24" x14ac:dyDescent="0.2">
      <c r="G2727" s="8"/>
      <c r="H2727" s="8"/>
      <c r="I2727" s="17"/>
      <c r="J2727" s="17"/>
      <c r="K2727" s="17"/>
      <c r="L2727" s="17"/>
      <c r="M2727" s="17"/>
      <c r="N2727" s="17"/>
      <c r="O2727" s="17"/>
      <c r="P2727" s="17"/>
      <c r="Q2727" s="17"/>
      <c r="R2727" s="17"/>
      <c r="S2727" s="17"/>
      <c r="T2727" s="17"/>
      <c r="U2727" s="17"/>
      <c r="V2727" s="17"/>
      <c r="W2727" s="17"/>
      <c r="X2727" s="17"/>
    </row>
    <row r="2728" spans="7:24" x14ac:dyDescent="0.2">
      <c r="G2728" s="8"/>
      <c r="H2728" s="8"/>
      <c r="I2728" s="17"/>
      <c r="J2728" s="17"/>
      <c r="K2728" s="17"/>
      <c r="L2728" s="17"/>
      <c r="M2728" s="17"/>
      <c r="N2728" s="17"/>
      <c r="O2728" s="17"/>
      <c r="P2728" s="17"/>
      <c r="Q2728" s="17"/>
      <c r="R2728" s="17"/>
      <c r="S2728" s="17"/>
      <c r="T2728" s="17"/>
      <c r="U2728" s="17"/>
      <c r="V2728" s="17"/>
      <c r="W2728" s="17"/>
      <c r="X2728" s="17"/>
    </row>
    <row r="2729" spans="7:24" x14ac:dyDescent="0.2">
      <c r="G2729" s="8"/>
      <c r="H2729" s="8"/>
      <c r="I2729" s="17"/>
      <c r="J2729" s="17"/>
      <c r="K2729" s="17"/>
      <c r="L2729" s="17"/>
      <c r="M2729" s="17"/>
      <c r="N2729" s="17"/>
      <c r="O2729" s="17"/>
      <c r="P2729" s="17"/>
      <c r="Q2729" s="17"/>
      <c r="R2729" s="17"/>
      <c r="S2729" s="17"/>
      <c r="T2729" s="17"/>
      <c r="U2729" s="17"/>
      <c r="V2729" s="17"/>
      <c r="W2729" s="17"/>
      <c r="X2729" s="17"/>
    </row>
    <row r="2730" spans="7:24" x14ac:dyDescent="0.2">
      <c r="G2730" s="8"/>
      <c r="H2730" s="8"/>
      <c r="I2730" s="17"/>
      <c r="J2730" s="17"/>
      <c r="K2730" s="17"/>
      <c r="L2730" s="17"/>
      <c r="M2730" s="17"/>
      <c r="N2730" s="17"/>
      <c r="O2730" s="17"/>
      <c r="P2730" s="17"/>
      <c r="Q2730" s="17"/>
      <c r="R2730" s="17"/>
      <c r="S2730" s="17"/>
      <c r="T2730" s="17"/>
      <c r="U2730" s="17"/>
      <c r="V2730" s="17"/>
      <c r="W2730" s="17"/>
      <c r="X2730" s="17"/>
    </row>
    <row r="2731" spans="7:24" x14ac:dyDescent="0.2">
      <c r="G2731" s="8"/>
      <c r="H2731" s="8"/>
      <c r="I2731" s="17"/>
      <c r="J2731" s="17"/>
      <c r="K2731" s="17"/>
      <c r="L2731" s="17"/>
      <c r="M2731" s="17"/>
      <c r="N2731" s="17"/>
      <c r="O2731" s="17"/>
      <c r="P2731" s="17"/>
      <c r="Q2731" s="17"/>
      <c r="R2731" s="17"/>
      <c r="S2731" s="17"/>
      <c r="T2731" s="17"/>
      <c r="U2731" s="17"/>
      <c r="V2731" s="17"/>
      <c r="W2731" s="17"/>
      <c r="X2731" s="17"/>
    </row>
    <row r="2732" spans="7:24" x14ac:dyDescent="0.2">
      <c r="G2732" s="8"/>
      <c r="H2732" s="8"/>
      <c r="I2732" s="17"/>
      <c r="J2732" s="17"/>
      <c r="K2732" s="17"/>
      <c r="L2732" s="17"/>
      <c r="M2732" s="17"/>
      <c r="N2732" s="17"/>
      <c r="O2732" s="17"/>
      <c r="P2732" s="17"/>
      <c r="Q2732" s="17"/>
      <c r="R2732" s="17"/>
      <c r="S2732" s="17"/>
      <c r="T2732" s="17"/>
      <c r="U2732" s="17"/>
      <c r="V2732" s="17"/>
      <c r="W2732" s="17"/>
      <c r="X2732" s="17"/>
    </row>
    <row r="2733" spans="7:24" x14ac:dyDescent="0.2">
      <c r="G2733" s="8"/>
      <c r="H2733" s="8"/>
      <c r="I2733" s="17"/>
      <c r="J2733" s="17"/>
      <c r="K2733" s="17"/>
      <c r="L2733" s="17"/>
      <c r="M2733" s="17"/>
      <c r="N2733" s="17"/>
      <c r="O2733" s="17"/>
      <c r="P2733" s="17"/>
      <c r="Q2733" s="17"/>
      <c r="R2733" s="17"/>
      <c r="S2733" s="17"/>
      <c r="T2733" s="17"/>
      <c r="U2733" s="17"/>
      <c r="V2733" s="17"/>
      <c r="W2733" s="17"/>
      <c r="X2733" s="17"/>
    </row>
    <row r="2734" spans="7:24" x14ac:dyDescent="0.2">
      <c r="G2734" s="8"/>
      <c r="H2734" s="8"/>
      <c r="I2734" s="17"/>
      <c r="J2734" s="17"/>
      <c r="K2734" s="17"/>
      <c r="L2734" s="17"/>
      <c r="M2734" s="17"/>
      <c r="N2734" s="17"/>
      <c r="O2734" s="17"/>
      <c r="P2734" s="17"/>
      <c r="Q2734" s="17"/>
      <c r="R2734" s="17"/>
      <c r="S2734" s="17"/>
      <c r="T2734" s="17"/>
      <c r="U2734" s="17"/>
      <c r="V2734" s="17"/>
      <c r="W2734" s="17"/>
      <c r="X2734" s="17"/>
    </row>
    <row r="2735" spans="7:24" x14ac:dyDescent="0.2">
      <c r="G2735" s="8"/>
      <c r="H2735" s="8"/>
      <c r="I2735" s="17"/>
      <c r="J2735" s="17"/>
      <c r="K2735" s="17"/>
      <c r="L2735" s="17"/>
      <c r="M2735" s="17"/>
      <c r="N2735" s="17"/>
      <c r="O2735" s="17"/>
      <c r="P2735" s="17"/>
      <c r="Q2735" s="17"/>
      <c r="R2735" s="17"/>
      <c r="S2735" s="17"/>
      <c r="T2735" s="17"/>
      <c r="U2735" s="17"/>
      <c r="V2735" s="17"/>
      <c r="W2735" s="17"/>
      <c r="X2735" s="17"/>
    </row>
    <row r="2736" spans="7:24" x14ac:dyDescent="0.2">
      <c r="G2736" s="8"/>
      <c r="H2736" s="8"/>
      <c r="I2736" s="17"/>
      <c r="J2736" s="17"/>
      <c r="K2736" s="17"/>
      <c r="L2736" s="17"/>
      <c r="M2736" s="17"/>
      <c r="N2736" s="17"/>
      <c r="O2736" s="17"/>
      <c r="P2736" s="17"/>
      <c r="Q2736" s="17"/>
      <c r="R2736" s="17"/>
      <c r="S2736" s="17"/>
      <c r="T2736" s="17"/>
      <c r="U2736" s="17"/>
      <c r="V2736" s="17"/>
      <c r="W2736" s="17"/>
      <c r="X2736" s="17"/>
    </row>
    <row r="2737" spans="7:24" x14ac:dyDescent="0.2">
      <c r="G2737" s="8"/>
      <c r="H2737" s="8"/>
      <c r="I2737" s="17"/>
      <c r="J2737" s="17"/>
      <c r="K2737" s="17"/>
      <c r="L2737" s="17"/>
      <c r="M2737" s="17"/>
      <c r="N2737" s="17"/>
      <c r="O2737" s="17"/>
      <c r="P2737" s="17"/>
      <c r="Q2737" s="17"/>
      <c r="R2737" s="17"/>
      <c r="S2737" s="17"/>
      <c r="T2737" s="17"/>
      <c r="U2737" s="17"/>
      <c r="V2737" s="17"/>
      <c r="W2737" s="17"/>
      <c r="X2737" s="17"/>
    </row>
    <row r="2738" spans="7:24" x14ac:dyDescent="0.2">
      <c r="G2738" s="8"/>
      <c r="H2738" s="8"/>
      <c r="I2738" s="17"/>
      <c r="J2738" s="17"/>
      <c r="K2738" s="17"/>
      <c r="L2738" s="17"/>
      <c r="M2738" s="17"/>
      <c r="N2738" s="17"/>
      <c r="O2738" s="17"/>
      <c r="P2738" s="17"/>
      <c r="Q2738" s="17"/>
      <c r="R2738" s="17"/>
      <c r="S2738" s="17"/>
      <c r="T2738" s="17"/>
      <c r="U2738" s="17"/>
      <c r="V2738" s="17"/>
      <c r="W2738" s="17"/>
      <c r="X2738" s="17"/>
    </row>
    <row r="2739" spans="7:24" x14ac:dyDescent="0.2">
      <c r="G2739" s="8"/>
      <c r="H2739" s="8"/>
      <c r="I2739" s="17"/>
      <c r="J2739" s="17"/>
      <c r="K2739" s="17"/>
      <c r="L2739" s="17"/>
      <c r="M2739" s="17"/>
      <c r="N2739" s="17"/>
      <c r="O2739" s="17"/>
      <c r="P2739" s="17"/>
      <c r="Q2739" s="17"/>
      <c r="R2739" s="17"/>
      <c r="S2739" s="17"/>
      <c r="T2739" s="17"/>
      <c r="U2739" s="17"/>
      <c r="V2739" s="17"/>
      <c r="W2739" s="17"/>
      <c r="X2739" s="17"/>
    </row>
    <row r="2740" spans="7:24" x14ac:dyDescent="0.2">
      <c r="G2740" s="8"/>
      <c r="H2740" s="8"/>
      <c r="I2740" s="17"/>
      <c r="J2740" s="17"/>
      <c r="K2740" s="17"/>
      <c r="L2740" s="17"/>
      <c r="M2740" s="17"/>
      <c r="N2740" s="17"/>
      <c r="O2740" s="17"/>
      <c r="P2740" s="17"/>
      <c r="Q2740" s="17"/>
      <c r="R2740" s="17"/>
      <c r="S2740" s="17"/>
      <c r="T2740" s="17"/>
      <c r="U2740" s="17"/>
      <c r="V2740" s="17"/>
      <c r="W2740" s="17"/>
      <c r="X2740" s="17"/>
    </row>
    <row r="2741" spans="7:24" x14ac:dyDescent="0.2">
      <c r="G2741" s="8"/>
      <c r="H2741" s="8"/>
      <c r="I2741" s="17"/>
      <c r="J2741" s="17"/>
      <c r="K2741" s="17"/>
      <c r="L2741" s="17"/>
      <c r="M2741" s="17"/>
      <c r="N2741" s="17"/>
      <c r="O2741" s="17"/>
      <c r="P2741" s="17"/>
      <c r="Q2741" s="17"/>
      <c r="R2741" s="17"/>
      <c r="S2741" s="17"/>
      <c r="T2741" s="17"/>
      <c r="U2741" s="17"/>
      <c r="V2741" s="17"/>
      <c r="W2741" s="17"/>
      <c r="X2741" s="17"/>
    </row>
    <row r="2742" spans="7:24" x14ac:dyDescent="0.2">
      <c r="G2742" s="8"/>
      <c r="H2742" s="8"/>
      <c r="I2742" s="17"/>
      <c r="J2742" s="17"/>
      <c r="K2742" s="17"/>
      <c r="L2742" s="17"/>
      <c r="M2742" s="17"/>
      <c r="N2742" s="17"/>
      <c r="O2742" s="17"/>
      <c r="P2742" s="17"/>
      <c r="Q2742" s="17"/>
      <c r="R2742" s="17"/>
      <c r="S2742" s="17"/>
      <c r="T2742" s="17"/>
      <c r="U2742" s="17"/>
      <c r="V2742" s="17"/>
      <c r="W2742" s="17"/>
      <c r="X2742" s="17"/>
    </row>
    <row r="2743" spans="7:24" x14ac:dyDescent="0.2">
      <c r="G2743" s="8"/>
      <c r="H2743" s="8"/>
      <c r="I2743" s="17"/>
      <c r="J2743" s="17"/>
      <c r="K2743" s="17"/>
      <c r="L2743" s="17"/>
      <c r="M2743" s="17"/>
      <c r="N2743" s="17"/>
      <c r="O2743" s="17"/>
      <c r="P2743" s="17"/>
      <c r="Q2743" s="17"/>
      <c r="R2743" s="17"/>
      <c r="S2743" s="17"/>
      <c r="T2743" s="17"/>
      <c r="U2743" s="17"/>
      <c r="V2743" s="17"/>
      <c r="W2743" s="17"/>
      <c r="X2743" s="17"/>
    </row>
    <row r="2744" spans="7:24" x14ac:dyDescent="0.2">
      <c r="G2744" s="8"/>
      <c r="H2744" s="8"/>
      <c r="I2744" s="17"/>
      <c r="J2744" s="17"/>
      <c r="K2744" s="17"/>
      <c r="L2744" s="17"/>
      <c r="M2744" s="17"/>
      <c r="N2744" s="17"/>
      <c r="O2744" s="17"/>
      <c r="P2744" s="17"/>
      <c r="Q2744" s="17"/>
      <c r="R2744" s="17"/>
      <c r="S2744" s="17"/>
      <c r="T2744" s="17"/>
      <c r="U2744" s="17"/>
      <c r="V2744" s="17"/>
      <c r="W2744" s="17"/>
      <c r="X2744" s="17"/>
    </row>
    <row r="2745" spans="7:24" x14ac:dyDescent="0.2">
      <c r="G2745" s="8"/>
      <c r="H2745" s="8"/>
      <c r="I2745" s="17"/>
      <c r="J2745" s="17"/>
      <c r="K2745" s="17"/>
      <c r="L2745" s="17"/>
      <c r="M2745" s="17"/>
      <c r="N2745" s="17"/>
      <c r="O2745" s="17"/>
      <c r="P2745" s="17"/>
      <c r="Q2745" s="17"/>
      <c r="R2745" s="17"/>
      <c r="S2745" s="17"/>
      <c r="T2745" s="17"/>
      <c r="U2745" s="17"/>
      <c r="V2745" s="17"/>
      <c r="W2745" s="17"/>
      <c r="X2745" s="17"/>
    </row>
    <row r="2746" spans="7:24" x14ac:dyDescent="0.2">
      <c r="G2746" s="8"/>
      <c r="H2746" s="8"/>
      <c r="I2746" s="17"/>
      <c r="J2746" s="17"/>
      <c r="K2746" s="17"/>
      <c r="L2746" s="17"/>
      <c r="M2746" s="17"/>
      <c r="N2746" s="17"/>
      <c r="O2746" s="17"/>
      <c r="P2746" s="17"/>
      <c r="Q2746" s="17"/>
      <c r="R2746" s="17"/>
      <c r="S2746" s="17"/>
      <c r="T2746" s="17"/>
      <c r="U2746" s="17"/>
      <c r="V2746" s="17"/>
      <c r="W2746" s="17"/>
      <c r="X2746" s="17"/>
    </row>
    <row r="2747" spans="7:24" x14ac:dyDescent="0.2">
      <c r="G2747" s="8"/>
      <c r="H2747" s="8"/>
      <c r="I2747" s="17"/>
      <c r="J2747" s="17"/>
      <c r="K2747" s="17"/>
      <c r="L2747" s="17"/>
      <c r="M2747" s="17"/>
      <c r="N2747" s="17"/>
      <c r="O2747" s="17"/>
      <c r="P2747" s="17"/>
      <c r="Q2747" s="17"/>
      <c r="R2747" s="17"/>
      <c r="S2747" s="17"/>
      <c r="T2747" s="17"/>
      <c r="U2747" s="17"/>
      <c r="V2747" s="17"/>
      <c r="W2747" s="17"/>
      <c r="X2747" s="17"/>
    </row>
    <row r="2748" spans="7:24" x14ac:dyDescent="0.2">
      <c r="G2748" s="8"/>
      <c r="H2748" s="8"/>
      <c r="I2748" s="17"/>
      <c r="J2748" s="17"/>
      <c r="K2748" s="17"/>
      <c r="L2748" s="17"/>
      <c r="M2748" s="17"/>
      <c r="N2748" s="17"/>
      <c r="O2748" s="17"/>
      <c r="P2748" s="17"/>
      <c r="Q2748" s="17"/>
      <c r="R2748" s="17"/>
      <c r="S2748" s="17"/>
      <c r="T2748" s="17"/>
      <c r="U2748" s="17"/>
      <c r="V2748" s="17"/>
      <c r="W2748" s="17"/>
      <c r="X2748" s="17"/>
    </row>
    <row r="2749" spans="7:24" x14ac:dyDescent="0.2">
      <c r="G2749" s="8"/>
      <c r="H2749" s="8"/>
      <c r="I2749" s="17"/>
      <c r="J2749" s="17"/>
      <c r="K2749" s="17"/>
      <c r="L2749" s="17"/>
      <c r="M2749" s="17"/>
      <c r="N2749" s="17"/>
      <c r="O2749" s="17"/>
      <c r="P2749" s="17"/>
      <c r="Q2749" s="17"/>
      <c r="R2749" s="17"/>
      <c r="S2749" s="17"/>
      <c r="T2749" s="17"/>
      <c r="U2749" s="17"/>
      <c r="V2749" s="17"/>
      <c r="W2749" s="17"/>
      <c r="X2749" s="17"/>
    </row>
    <row r="2750" spans="7:24" x14ac:dyDescent="0.2">
      <c r="G2750" s="8"/>
      <c r="H2750" s="8"/>
      <c r="I2750" s="17"/>
      <c r="J2750" s="17"/>
      <c r="K2750" s="17"/>
      <c r="L2750" s="17"/>
      <c r="M2750" s="17"/>
      <c r="N2750" s="17"/>
      <c r="O2750" s="17"/>
      <c r="P2750" s="17"/>
      <c r="Q2750" s="17"/>
      <c r="R2750" s="17"/>
      <c r="S2750" s="17"/>
      <c r="T2750" s="17"/>
      <c r="U2750" s="17"/>
      <c r="V2750" s="17"/>
      <c r="W2750" s="17"/>
      <c r="X2750" s="17"/>
    </row>
    <row r="2751" spans="7:24" x14ac:dyDescent="0.2">
      <c r="G2751" s="8"/>
      <c r="H2751" s="8"/>
      <c r="I2751" s="17"/>
      <c r="J2751" s="17"/>
      <c r="K2751" s="17"/>
      <c r="L2751" s="17"/>
      <c r="M2751" s="17"/>
      <c r="N2751" s="17"/>
      <c r="O2751" s="17"/>
      <c r="P2751" s="17"/>
      <c r="Q2751" s="17"/>
      <c r="R2751" s="17"/>
      <c r="S2751" s="17"/>
      <c r="T2751" s="17"/>
      <c r="U2751" s="17"/>
      <c r="V2751" s="17"/>
      <c r="W2751" s="17"/>
      <c r="X2751" s="17"/>
    </row>
    <row r="2752" spans="7:24" x14ac:dyDescent="0.2">
      <c r="G2752" s="8"/>
      <c r="H2752" s="8"/>
      <c r="I2752" s="17"/>
      <c r="J2752" s="17"/>
      <c r="K2752" s="17"/>
      <c r="L2752" s="17"/>
      <c r="M2752" s="17"/>
      <c r="N2752" s="17"/>
      <c r="O2752" s="17"/>
      <c r="P2752" s="17"/>
      <c r="Q2752" s="17"/>
      <c r="R2752" s="17"/>
      <c r="S2752" s="17"/>
      <c r="T2752" s="17"/>
      <c r="U2752" s="17"/>
      <c r="V2752" s="17"/>
      <c r="W2752" s="17"/>
      <c r="X2752" s="17"/>
    </row>
    <row r="2753" spans="7:24" x14ac:dyDescent="0.2">
      <c r="G2753" s="8"/>
      <c r="H2753" s="8"/>
      <c r="I2753" s="17"/>
      <c r="J2753" s="17"/>
      <c r="K2753" s="17"/>
      <c r="L2753" s="17"/>
      <c r="M2753" s="17"/>
      <c r="N2753" s="17"/>
      <c r="O2753" s="17"/>
      <c r="P2753" s="17"/>
      <c r="Q2753" s="17"/>
      <c r="R2753" s="17"/>
      <c r="S2753" s="17"/>
      <c r="T2753" s="17"/>
      <c r="U2753" s="17"/>
      <c r="V2753" s="17"/>
      <c r="W2753" s="17"/>
      <c r="X2753" s="17"/>
    </row>
    <row r="2754" spans="7:24" x14ac:dyDescent="0.2">
      <c r="G2754" s="8"/>
      <c r="H2754" s="8"/>
      <c r="I2754" s="17"/>
      <c r="J2754" s="17"/>
      <c r="K2754" s="17"/>
      <c r="L2754" s="17"/>
      <c r="M2754" s="17"/>
      <c r="N2754" s="17"/>
      <c r="O2754" s="17"/>
      <c r="P2754" s="17"/>
      <c r="Q2754" s="17"/>
      <c r="R2754" s="17"/>
      <c r="S2754" s="17"/>
      <c r="T2754" s="17"/>
      <c r="U2754" s="17"/>
      <c r="V2754" s="17"/>
      <c r="W2754" s="17"/>
      <c r="X2754" s="17"/>
    </row>
    <row r="2755" spans="7:24" x14ac:dyDescent="0.2">
      <c r="G2755" s="8"/>
      <c r="H2755" s="8"/>
      <c r="I2755" s="17"/>
      <c r="J2755" s="17"/>
      <c r="K2755" s="17"/>
      <c r="L2755" s="17"/>
      <c r="M2755" s="17"/>
      <c r="N2755" s="17"/>
      <c r="O2755" s="17"/>
      <c r="P2755" s="17"/>
      <c r="Q2755" s="17"/>
      <c r="R2755" s="17"/>
      <c r="S2755" s="17"/>
      <c r="T2755" s="17"/>
      <c r="U2755" s="17"/>
      <c r="V2755" s="17"/>
      <c r="W2755" s="17"/>
      <c r="X2755" s="17"/>
    </row>
    <row r="2756" spans="7:24" x14ac:dyDescent="0.2">
      <c r="G2756" s="8"/>
      <c r="H2756" s="8"/>
      <c r="I2756" s="17"/>
      <c r="J2756" s="17"/>
      <c r="K2756" s="17"/>
      <c r="L2756" s="17"/>
      <c r="M2756" s="17"/>
      <c r="N2756" s="17"/>
      <c r="O2756" s="17"/>
      <c r="P2756" s="17"/>
      <c r="Q2756" s="17"/>
      <c r="R2756" s="17"/>
      <c r="S2756" s="17"/>
      <c r="T2756" s="17"/>
      <c r="U2756" s="17"/>
      <c r="V2756" s="17"/>
      <c r="W2756" s="17"/>
      <c r="X2756" s="17"/>
    </row>
    <row r="2757" spans="7:24" x14ac:dyDescent="0.2">
      <c r="G2757" s="8"/>
      <c r="H2757" s="8"/>
      <c r="I2757" s="17"/>
      <c r="J2757" s="17"/>
      <c r="K2757" s="17"/>
      <c r="L2757" s="17"/>
      <c r="M2757" s="17"/>
      <c r="N2757" s="17"/>
      <c r="O2757" s="17"/>
      <c r="P2757" s="17"/>
      <c r="Q2757" s="17"/>
      <c r="R2757" s="17"/>
      <c r="S2757" s="17"/>
      <c r="T2757" s="17"/>
      <c r="U2757" s="17"/>
      <c r="V2757" s="17"/>
      <c r="W2757" s="17"/>
      <c r="X2757" s="17"/>
    </row>
    <row r="2758" spans="7:24" x14ac:dyDescent="0.2">
      <c r="G2758" s="8"/>
      <c r="H2758" s="8"/>
      <c r="I2758" s="17"/>
      <c r="J2758" s="17"/>
      <c r="K2758" s="17"/>
      <c r="L2758" s="17"/>
      <c r="M2758" s="17"/>
      <c r="N2758" s="17"/>
      <c r="O2758" s="17"/>
      <c r="P2758" s="17"/>
      <c r="Q2758" s="17"/>
      <c r="R2758" s="17"/>
      <c r="S2758" s="17"/>
      <c r="T2758" s="17"/>
      <c r="U2758" s="17"/>
      <c r="V2758" s="17"/>
      <c r="W2758" s="17"/>
      <c r="X2758" s="17"/>
    </row>
    <row r="2759" spans="7:24" x14ac:dyDescent="0.2">
      <c r="G2759" s="8"/>
      <c r="H2759" s="8"/>
      <c r="I2759" s="17"/>
      <c r="J2759" s="17"/>
      <c r="K2759" s="17"/>
      <c r="L2759" s="17"/>
      <c r="M2759" s="17"/>
      <c r="N2759" s="17"/>
      <c r="O2759" s="17"/>
      <c r="P2759" s="17"/>
      <c r="Q2759" s="17"/>
      <c r="R2759" s="17"/>
      <c r="S2759" s="17"/>
      <c r="T2759" s="17"/>
      <c r="U2759" s="17"/>
      <c r="V2759" s="17"/>
      <c r="W2759" s="17"/>
      <c r="X2759" s="17"/>
    </row>
    <row r="2760" spans="7:24" x14ac:dyDescent="0.2">
      <c r="G2760" s="8"/>
      <c r="H2760" s="8"/>
      <c r="I2760" s="17"/>
      <c r="J2760" s="17"/>
      <c r="K2760" s="17"/>
      <c r="L2760" s="17"/>
      <c r="M2760" s="17"/>
      <c r="N2760" s="17"/>
      <c r="O2760" s="17"/>
      <c r="P2760" s="17"/>
      <c r="Q2760" s="17"/>
      <c r="R2760" s="17"/>
      <c r="S2760" s="17"/>
      <c r="T2760" s="17"/>
      <c r="U2760" s="17"/>
      <c r="V2760" s="17"/>
      <c r="W2760" s="17"/>
      <c r="X2760" s="17"/>
    </row>
    <row r="2761" spans="7:24" x14ac:dyDescent="0.2">
      <c r="G2761" s="8"/>
      <c r="H2761" s="8"/>
      <c r="I2761" s="17"/>
      <c r="J2761" s="17"/>
      <c r="K2761" s="17"/>
      <c r="L2761" s="17"/>
      <c r="M2761" s="17"/>
      <c r="N2761" s="17"/>
      <c r="O2761" s="17"/>
      <c r="P2761" s="17"/>
      <c r="Q2761" s="17"/>
      <c r="R2761" s="17"/>
      <c r="S2761" s="17"/>
      <c r="T2761" s="17"/>
      <c r="U2761" s="17"/>
      <c r="V2761" s="17"/>
      <c r="W2761" s="17"/>
      <c r="X2761" s="17"/>
    </row>
    <row r="2762" spans="7:24" x14ac:dyDescent="0.2">
      <c r="G2762" s="8"/>
      <c r="H2762" s="8"/>
      <c r="I2762" s="17"/>
      <c r="J2762" s="17"/>
      <c r="K2762" s="17"/>
      <c r="L2762" s="17"/>
      <c r="M2762" s="17"/>
      <c r="N2762" s="17"/>
      <c r="O2762" s="17"/>
      <c r="P2762" s="17"/>
      <c r="Q2762" s="17"/>
      <c r="R2762" s="17"/>
      <c r="S2762" s="17"/>
      <c r="T2762" s="17"/>
      <c r="U2762" s="17"/>
      <c r="V2762" s="17"/>
      <c r="W2762" s="17"/>
      <c r="X2762" s="17"/>
    </row>
    <row r="2763" spans="7:24" x14ac:dyDescent="0.2">
      <c r="G2763" s="8"/>
      <c r="H2763" s="8"/>
      <c r="I2763" s="17"/>
      <c r="J2763" s="17"/>
      <c r="K2763" s="17"/>
      <c r="L2763" s="17"/>
      <c r="M2763" s="17"/>
      <c r="N2763" s="17"/>
      <c r="O2763" s="17"/>
      <c r="P2763" s="17"/>
      <c r="Q2763" s="17"/>
      <c r="R2763" s="17"/>
      <c r="S2763" s="17"/>
      <c r="T2763" s="17"/>
      <c r="U2763" s="17"/>
      <c r="V2763" s="17"/>
      <c r="W2763" s="17"/>
      <c r="X2763" s="17"/>
    </row>
    <row r="2764" spans="7:24" x14ac:dyDescent="0.2">
      <c r="G2764" s="8"/>
      <c r="H2764" s="8"/>
      <c r="I2764" s="17"/>
      <c r="J2764" s="17"/>
      <c r="K2764" s="17"/>
      <c r="L2764" s="17"/>
      <c r="M2764" s="17"/>
      <c r="N2764" s="17"/>
      <c r="O2764" s="17"/>
      <c r="P2764" s="17"/>
      <c r="Q2764" s="17"/>
      <c r="R2764" s="17"/>
      <c r="S2764" s="17"/>
      <c r="T2764" s="17"/>
      <c r="U2764" s="17"/>
      <c r="V2764" s="17"/>
      <c r="W2764" s="17"/>
      <c r="X2764" s="17"/>
    </row>
    <row r="2765" spans="7:24" x14ac:dyDescent="0.2">
      <c r="G2765" s="8"/>
      <c r="H2765" s="8"/>
      <c r="I2765" s="17"/>
      <c r="J2765" s="17"/>
      <c r="K2765" s="17"/>
      <c r="L2765" s="17"/>
      <c r="M2765" s="17"/>
      <c r="N2765" s="17"/>
      <c r="O2765" s="17"/>
      <c r="P2765" s="17"/>
      <c r="Q2765" s="17"/>
      <c r="R2765" s="17"/>
      <c r="S2765" s="17"/>
      <c r="T2765" s="17"/>
      <c r="U2765" s="17"/>
      <c r="V2765" s="17"/>
      <c r="W2765" s="17"/>
      <c r="X2765" s="17"/>
    </row>
    <row r="2766" spans="7:24" x14ac:dyDescent="0.2">
      <c r="G2766" s="8"/>
      <c r="H2766" s="8"/>
      <c r="I2766" s="17"/>
      <c r="J2766" s="17"/>
      <c r="K2766" s="17"/>
      <c r="L2766" s="17"/>
      <c r="M2766" s="17"/>
      <c r="N2766" s="17"/>
      <c r="O2766" s="17"/>
      <c r="P2766" s="17"/>
      <c r="Q2766" s="17"/>
      <c r="R2766" s="17"/>
      <c r="S2766" s="17"/>
      <c r="T2766" s="17"/>
      <c r="U2766" s="17"/>
      <c r="V2766" s="17"/>
      <c r="W2766" s="17"/>
      <c r="X2766" s="17"/>
    </row>
    <row r="2767" spans="7:24" x14ac:dyDescent="0.2">
      <c r="G2767" s="8"/>
      <c r="H2767" s="8"/>
      <c r="I2767" s="17"/>
      <c r="J2767" s="17"/>
      <c r="K2767" s="17"/>
      <c r="L2767" s="17"/>
      <c r="M2767" s="17"/>
      <c r="N2767" s="17"/>
      <c r="O2767" s="17"/>
      <c r="P2767" s="17"/>
      <c r="Q2767" s="17"/>
      <c r="R2767" s="17"/>
      <c r="S2767" s="17"/>
      <c r="T2767" s="17"/>
      <c r="U2767" s="17"/>
      <c r="V2767" s="17"/>
      <c r="W2767" s="17"/>
      <c r="X2767" s="17"/>
    </row>
    <row r="2768" spans="7:24" x14ac:dyDescent="0.2">
      <c r="G2768" s="8"/>
      <c r="H2768" s="8"/>
      <c r="I2768" s="17"/>
      <c r="J2768" s="17"/>
      <c r="K2768" s="17"/>
      <c r="L2768" s="17"/>
      <c r="M2768" s="17"/>
      <c r="N2768" s="17"/>
      <c r="O2768" s="17"/>
      <c r="P2768" s="17"/>
      <c r="Q2768" s="17"/>
      <c r="R2768" s="17"/>
      <c r="S2768" s="17"/>
      <c r="T2768" s="17"/>
      <c r="U2768" s="17"/>
      <c r="V2768" s="17"/>
      <c r="W2768" s="17"/>
      <c r="X2768" s="17"/>
    </row>
    <row r="2769" spans="7:24" x14ac:dyDescent="0.2">
      <c r="G2769" s="8"/>
      <c r="H2769" s="8"/>
      <c r="I2769" s="17"/>
      <c r="J2769" s="17"/>
      <c r="K2769" s="17"/>
      <c r="L2769" s="17"/>
      <c r="M2769" s="17"/>
      <c r="N2769" s="17"/>
      <c r="O2769" s="17"/>
      <c r="P2769" s="17"/>
      <c r="Q2769" s="17"/>
      <c r="R2769" s="17"/>
      <c r="S2769" s="17"/>
      <c r="T2769" s="17"/>
      <c r="U2769" s="17"/>
      <c r="V2769" s="17"/>
      <c r="W2769" s="17"/>
      <c r="X2769" s="17"/>
    </row>
    <row r="2770" spans="7:24" x14ac:dyDescent="0.2">
      <c r="G2770" s="8"/>
      <c r="H2770" s="8"/>
      <c r="I2770" s="17"/>
      <c r="J2770" s="17"/>
      <c r="K2770" s="17"/>
      <c r="L2770" s="17"/>
      <c r="M2770" s="17"/>
      <c r="N2770" s="17"/>
      <c r="O2770" s="17"/>
      <c r="P2770" s="17"/>
      <c r="Q2770" s="17"/>
      <c r="R2770" s="17"/>
      <c r="S2770" s="17"/>
      <c r="T2770" s="17"/>
      <c r="U2770" s="17"/>
      <c r="V2770" s="17"/>
      <c r="W2770" s="17"/>
      <c r="X2770" s="17"/>
    </row>
    <row r="2771" spans="7:24" x14ac:dyDescent="0.2">
      <c r="G2771" s="8"/>
      <c r="H2771" s="8"/>
      <c r="I2771" s="17"/>
      <c r="J2771" s="17"/>
      <c r="K2771" s="17"/>
      <c r="L2771" s="17"/>
      <c r="M2771" s="17"/>
      <c r="N2771" s="17"/>
      <c r="O2771" s="17"/>
      <c r="P2771" s="17"/>
      <c r="Q2771" s="17"/>
      <c r="R2771" s="17"/>
      <c r="S2771" s="17"/>
      <c r="T2771" s="17"/>
      <c r="U2771" s="17"/>
      <c r="V2771" s="17"/>
      <c r="W2771" s="17"/>
      <c r="X2771" s="17"/>
    </row>
    <row r="2772" spans="7:24" x14ac:dyDescent="0.2">
      <c r="G2772" s="8"/>
      <c r="H2772" s="8"/>
      <c r="I2772" s="17"/>
      <c r="J2772" s="17"/>
      <c r="K2772" s="17"/>
      <c r="L2772" s="17"/>
      <c r="M2772" s="17"/>
      <c r="N2772" s="17"/>
      <c r="O2772" s="17"/>
      <c r="P2772" s="17"/>
      <c r="Q2772" s="17"/>
      <c r="R2772" s="17"/>
      <c r="S2772" s="17"/>
      <c r="T2772" s="17"/>
      <c r="U2772" s="17"/>
      <c r="V2772" s="17"/>
      <c r="W2772" s="17"/>
      <c r="X2772" s="17"/>
    </row>
    <row r="2773" spans="7:24" x14ac:dyDescent="0.2">
      <c r="G2773" s="8"/>
      <c r="H2773" s="8"/>
      <c r="I2773" s="17"/>
      <c r="J2773" s="17"/>
      <c r="K2773" s="17"/>
      <c r="L2773" s="17"/>
      <c r="M2773" s="17"/>
      <c r="N2773" s="17"/>
      <c r="O2773" s="17"/>
      <c r="P2773" s="17"/>
      <c r="Q2773" s="17"/>
      <c r="R2773" s="17"/>
      <c r="S2773" s="17"/>
      <c r="T2773" s="17"/>
      <c r="U2773" s="17"/>
      <c r="V2773" s="17"/>
      <c r="W2773" s="17"/>
      <c r="X2773" s="17"/>
    </row>
    <row r="2774" spans="7:24" x14ac:dyDescent="0.2">
      <c r="G2774" s="8"/>
      <c r="H2774" s="8"/>
      <c r="I2774" s="17"/>
      <c r="J2774" s="17"/>
      <c r="K2774" s="17"/>
      <c r="L2774" s="17"/>
      <c r="M2774" s="17"/>
      <c r="N2774" s="17"/>
      <c r="O2774" s="17"/>
      <c r="P2774" s="17"/>
      <c r="Q2774" s="17"/>
      <c r="R2774" s="17"/>
      <c r="S2774" s="17"/>
      <c r="T2774" s="17"/>
      <c r="U2774" s="17"/>
      <c r="V2774" s="17"/>
      <c r="W2774" s="17"/>
      <c r="X2774" s="17"/>
    </row>
    <row r="2775" spans="7:24" x14ac:dyDescent="0.2">
      <c r="G2775" s="8"/>
      <c r="H2775" s="8"/>
      <c r="I2775" s="17"/>
      <c r="J2775" s="17"/>
      <c r="K2775" s="17"/>
      <c r="L2775" s="17"/>
      <c r="M2775" s="17"/>
      <c r="N2775" s="17"/>
      <c r="O2775" s="17"/>
      <c r="P2775" s="17"/>
      <c r="Q2775" s="17"/>
      <c r="R2775" s="17"/>
      <c r="S2775" s="17"/>
      <c r="T2775" s="17"/>
      <c r="U2775" s="17"/>
      <c r="V2775" s="17"/>
      <c r="W2775" s="17"/>
      <c r="X2775" s="17"/>
    </row>
    <row r="2776" spans="7:24" x14ac:dyDescent="0.2">
      <c r="G2776" s="8"/>
      <c r="H2776" s="8"/>
      <c r="I2776" s="17"/>
      <c r="J2776" s="17"/>
      <c r="K2776" s="17"/>
      <c r="L2776" s="17"/>
      <c r="M2776" s="17"/>
      <c r="N2776" s="17"/>
      <c r="O2776" s="17"/>
      <c r="P2776" s="17"/>
      <c r="Q2776" s="17"/>
      <c r="R2776" s="17"/>
      <c r="S2776" s="17"/>
      <c r="T2776" s="17"/>
      <c r="U2776" s="17"/>
      <c r="V2776" s="17"/>
      <c r="W2776" s="17"/>
      <c r="X2776" s="17"/>
    </row>
    <row r="2777" spans="7:24" x14ac:dyDescent="0.2">
      <c r="G2777" s="8"/>
      <c r="H2777" s="8"/>
      <c r="I2777" s="17"/>
      <c r="J2777" s="17"/>
      <c r="K2777" s="17"/>
      <c r="L2777" s="17"/>
      <c r="M2777" s="17"/>
      <c r="N2777" s="17"/>
      <c r="O2777" s="17"/>
      <c r="P2777" s="17"/>
      <c r="Q2777" s="17"/>
      <c r="R2777" s="17"/>
      <c r="S2777" s="17"/>
      <c r="T2777" s="17"/>
      <c r="U2777" s="17"/>
      <c r="V2777" s="17"/>
      <c r="W2777" s="17"/>
      <c r="X2777" s="17"/>
    </row>
    <row r="2778" spans="7:24" x14ac:dyDescent="0.2">
      <c r="G2778" s="8"/>
      <c r="H2778" s="8"/>
      <c r="I2778" s="17"/>
      <c r="J2778" s="17"/>
      <c r="K2778" s="17"/>
      <c r="L2778" s="17"/>
      <c r="M2778" s="17"/>
      <c r="N2778" s="17"/>
      <c r="O2778" s="17"/>
      <c r="P2778" s="17"/>
      <c r="Q2778" s="17"/>
      <c r="R2778" s="17"/>
      <c r="S2778" s="17"/>
      <c r="T2778" s="17"/>
      <c r="U2778" s="17"/>
      <c r="V2778" s="17"/>
      <c r="W2778" s="17"/>
      <c r="X2778" s="17"/>
    </row>
    <row r="2779" spans="7:24" x14ac:dyDescent="0.2">
      <c r="G2779" s="8"/>
      <c r="H2779" s="8"/>
      <c r="I2779" s="17"/>
      <c r="J2779" s="17"/>
      <c r="K2779" s="17"/>
      <c r="L2779" s="17"/>
      <c r="M2779" s="17"/>
      <c r="N2779" s="17"/>
      <c r="O2779" s="17"/>
      <c r="P2779" s="17"/>
      <c r="Q2779" s="17"/>
      <c r="R2779" s="17"/>
      <c r="S2779" s="17"/>
      <c r="T2779" s="17"/>
      <c r="U2779" s="17"/>
      <c r="V2779" s="17"/>
      <c r="W2779" s="17"/>
      <c r="X2779" s="17"/>
    </row>
    <row r="2780" spans="7:24" x14ac:dyDescent="0.2">
      <c r="G2780" s="8"/>
      <c r="H2780" s="8"/>
      <c r="I2780" s="17"/>
      <c r="J2780" s="17"/>
      <c r="K2780" s="17"/>
      <c r="L2780" s="17"/>
      <c r="M2780" s="17"/>
      <c r="N2780" s="17"/>
      <c r="O2780" s="17"/>
      <c r="P2780" s="17"/>
      <c r="Q2780" s="17"/>
      <c r="R2780" s="17"/>
      <c r="S2780" s="17"/>
      <c r="T2780" s="17"/>
      <c r="U2780" s="17"/>
      <c r="V2780" s="17"/>
      <c r="W2780" s="17"/>
      <c r="X2780" s="17"/>
    </row>
    <row r="2781" spans="7:24" x14ac:dyDescent="0.2">
      <c r="G2781" s="8"/>
      <c r="H2781" s="8"/>
      <c r="I2781" s="17"/>
      <c r="J2781" s="17"/>
      <c r="K2781" s="17"/>
      <c r="L2781" s="17"/>
      <c r="M2781" s="17"/>
      <c r="N2781" s="17"/>
      <c r="O2781" s="17"/>
      <c r="P2781" s="17"/>
      <c r="Q2781" s="17"/>
      <c r="R2781" s="17"/>
      <c r="S2781" s="17"/>
      <c r="T2781" s="17"/>
      <c r="U2781" s="17"/>
      <c r="V2781" s="17"/>
      <c r="W2781" s="17"/>
      <c r="X2781" s="17"/>
    </row>
    <row r="2782" spans="7:24" x14ac:dyDescent="0.2">
      <c r="G2782" s="8"/>
      <c r="H2782" s="8"/>
      <c r="I2782" s="17"/>
      <c r="J2782" s="17"/>
      <c r="K2782" s="17"/>
      <c r="L2782" s="17"/>
      <c r="M2782" s="17"/>
      <c r="N2782" s="17"/>
      <c r="O2782" s="17"/>
      <c r="P2782" s="17"/>
      <c r="Q2782" s="17"/>
      <c r="R2782" s="17"/>
      <c r="S2782" s="17"/>
      <c r="T2782" s="17"/>
      <c r="U2782" s="17"/>
      <c r="V2782" s="17"/>
      <c r="W2782" s="17"/>
      <c r="X2782" s="17"/>
    </row>
    <row r="2783" spans="7:24" x14ac:dyDescent="0.2">
      <c r="G2783" s="8"/>
      <c r="H2783" s="8"/>
      <c r="I2783" s="17"/>
      <c r="J2783" s="17"/>
      <c r="K2783" s="17"/>
      <c r="L2783" s="17"/>
      <c r="M2783" s="17"/>
      <c r="N2783" s="17"/>
      <c r="O2783" s="17"/>
      <c r="P2783" s="17"/>
      <c r="Q2783" s="17"/>
      <c r="R2783" s="17"/>
      <c r="S2783" s="17"/>
      <c r="T2783" s="17"/>
      <c r="U2783" s="17"/>
      <c r="V2783" s="17"/>
      <c r="W2783" s="17"/>
      <c r="X2783" s="17"/>
    </row>
    <row r="2784" spans="7:24" x14ac:dyDescent="0.2">
      <c r="G2784" s="8"/>
      <c r="H2784" s="8"/>
      <c r="I2784" s="17"/>
      <c r="J2784" s="17"/>
      <c r="K2784" s="17"/>
      <c r="L2784" s="17"/>
      <c r="M2784" s="17"/>
      <c r="N2784" s="17"/>
      <c r="O2784" s="17"/>
      <c r="P2784" s="17"/>
      <c r="Q2784" s="17"/>
      <c r="R2784" s="17"/>
      <c r="S2784" s="17"/>
      <c r="T2784" s="17"/>
      <c r="U2784" s="17"/>
      <c r="V2784" s="17"/>
      <c r="W2784" s="17"/>
      <c r="X2784" s="17"/>
    </row>
    <row r="2785" spans="7:24" x14ac:dyDescent="0.2">
      <c r="G2785" s="8"/>
      <c r="H2785" s="8"/>
      <c r="I2785" s="17"/>
      <c r="J2785" s="17"/>
      <c r="K2785" s="17"/>
      <c r="L2785" s="17"/>
      <c r="M2785" s="17"/>
      <c r="N2785" s="17"/>
      <c r="O2785" s="17"/>
      <c r="P2785" s="17"/>
      <c r="Q2785" s="17"/>
      <c r="R2785" s="17"/>
      <c r="S2785" s="17"/>
      <c r="T2785" s="17"/>
      <c r="U2785" s="17"/>
      <c r="V2785" s="17"/>
      <c r="W2785" s="17"/>
      <c r="X2785" s="17"/>
    </row>
    <row r="2786" spans="7:24" x14ac:dyDescent="0.2">
      <c r="G2786" s="8"/>
      <c r="H2786" s="8"/>
      <c r="I2786" s="17"/>
      <c r="J2786" s="17"/>
      <c r="K2786" s="17"/>
      <c r="L2786" s="17"/>
      <c r="M2786" s="17"/>
      <c r="N2786" s="17"/>
      <c r="O2786" s="17"/>
      <c r="P2786" s="17"/>
      <c r="Q2786" s="17"/>
      <c r="R2786" s="17"/>
      <c r="S2786" s="17"/>
      <c r="T2786" s="17"/>
      <c r="U2786" s="17"/>
      <c r="V2786" s="17"/>
      <c r="W2786" s="17"/>
      <c r="X2786" s="17"/>
    </row>
    <row r="2787" spans="7:24" x14ac:dyDescent="0.2">
      <c r="G2787" s="8"/>
      <c r="H2787" s="8"/>
      <c r="I2787" s="17"/>
      <c r="J2787" s="17"/>
      <c r="K2787" s="17"/>
      <c r="L2787" s="17"/>
      <c r="M2787" s="17"/>
      <c r="N2787" s="17"/>
      <c r="O2787" s="17"/>
      <c r="P2787" s="17"/>
      <c r="Q2787" s="17"/>
      <c r="R2787" s="17"/>
      <c r="S2787" s="17"/>
      <c r="T2787" s="17"/>
      <c r="U2787" s="17"/>
      <c r="V2787" s="17"/>
      <c r="W2787" s="17"/>
      <c r="X2787" s="17"/>
    </row>
    <row r="2788" spans="7:24" x14ac:dyDescent="0.2">
      <c r="G2788" s="8"/>
      <c r="H2788" s="8"/>
      <c r="I2788" s="17"/>
      <c r="J2788" s="17"/>
      <c r="K2788" s="17"/>
      <c r="L2788" s="17"/>
      <c r="M2788" s="17"/>
      <c r="N2788" s="17"/>
      <c r="O2788" s="17"/>
      <c r="P2788" s="17"/>
      <c r="Q2788" s="17"/>
      <c r="R2788" s="17"/>
      <c r="S2788" s="17"/>
      <c r="T2788" s="17"/>
      <c r="U2788" s="17"/>
      <c r="V2788" s="17"/>
      <c r="W2788" s="17"/>
      <c r="X2788" s="17"/>
    </row>
    <row r="2789" spans="7:24" x14ac:dyDescent="0.2">
      <c r="G2789" s="8"/>
      <c r="H2789" s="8"/>
      <c r="I2789" s="17"/>
      <c r="J2789" s="17"/>
      <c r="K2789" s="17"/>
      <c r="L2789" s="17"/>
      <c r="M2789" s="17"/>
      <c r="N2789" s="17"/>
      <c r="O2789" s="17"/>
      <c r="P2789" s="17"/>
      <c r="Q2789" s="17"/>
      <c r="R2789" s="17"/>
      <c r="S2789" s="17"/>
      <c r="T2789" s="17"/>
      <c r="U2789" s="17"/>
      <c r="V2789" s="17"/>
      <c r="W2789" s="17"/>
      <c r="X2789" s="17"/>
    </row>
    <row r="2790" spans="7:24" x14ac:dyDescent="0.2">
      <c r="G2790" s="8"/>
      <c r="H2790" s="8"/>
      <c r="I2790" s="17"/>
      <c r="J2790" s="17"/>
      <c r="K2790" s="17"/>
      <c r="L2790" s="17"/>
      <c r="M2790" s="17"/>
      <c r="N2790" s="17"/>
      <c r="O2790" s="17"/>
      <c r="P2790" s="17"/>
      <c r="Q2790" s="17"/>
      <c r="R2790" s="17"/>
      <c r="S2790" s="17"/>
      <c r="T2790" s="17"/>
      <c r="U2790" s="17"/>
      <c r="V2790" s="17"/>
      <c r="W2790" s="17"/>
      <c r="X2790" s="17"/>
    </row>
    <row r="2791" spans="7:24" x14ac:dyDescent="0.2">
      <c r="G2791" s="8"/>
      <c r="H2791" s="8"/>
      <c r="I2791" s="17"/>
      <c r="J2791" s="17"/>
      <c r="K2791" s="17"/>
      <c r="L2791" s="17"/>
      <c r="M2791" s="17"/>
      <c r="N2791" s="17"/>
      <c r="O2791" s="17"/>
      <c r="P2791" s="17"/>
      <c r="Q2791" s="17"/>
      <c r="R2791" s="17"/>
      <c r="S2791" s="17"/>
      <c r="T2791" s="17"/>
      <c r="U2791" s="17"/>
      <c r="V2791" s="17"/>
      <c r="W2791" s="17"/>
      <c r="X2791" s="17"/>
    </row>
    <row r="2792" spans="7:24" x14ac:dyDescent="0.2">
      <c r="G2792" s="8"/>
      <c r="H2792" s="8"/>
      <c r="I2792" s="17"/>
      <c r="J2792" s="17"/>
      <c r="K2792" s="17"/>
      <c r="L2792" s="17"/>
      <c r="M2792" s="17"/>
      <c r="N2792" s="17"/>
      <c r="O2792" s="17"/>
      <c r="P2792" s="17"/>
      <c r="Q2792" s="17"/>
      <c r="R2792" s="17"/>
      <c r="S2792" s="17"/>
      <c r="T2792" s="17"/>
      <c r="U2792" s="17"/>
      <c r="V2792" s="17"/>
      <c r="W2792" s="17"/>
      <c r="X2792" s="17"/>
    </row>
    <row r="2793" spans="7:24" x14ac:dyDescent="0.2">
      <c r="G2793" s="8"/>
      <c r="H2793" s="8"/>
      <c r="I2793" s="17"/>
      <c r="J2793" s="17"/>
      <c r="K2793" s="17"/>
      <c r="L2793" s="17"/>
      <c r="M2793" s="17"/>
      <c r="N2793" s="17"/>
      <c r="O2793" s="17"/>
      <c r="P2793" s="17"/>
      <c r="Q2793" s="17"/>
      <c r="R2793" s="17"/>
      <c r="S2793" s="17"/>
      <c r="T2793" s="17"/>
      <c r="U2793" s="17"/>
      <c r="V2793" s="17"/>
      <c r="W2793" s="17"/>
      <c r="X2793" s="17"/>
    </row>
    <row r="2794" spans="7:24" x14ac:dyDescent="0.2">
      <c r="G2794" s="8"/>
      <c r="H2794" s="8"/>
      <c r="I2794" s="17"/>
      <c r="J2794" s="17"/>
      <c r="K2794" s="17"/>
      <c r="L2794" s="17"/>
      <c r="M2794" s="17"/>
      <c r="N2794" s="17"/>
      <c r="O2794" s="17"/>
      <c r="P2794" s="17"/>
      <c r="Q2794" s="17"/>
      <c r="R2794" s="17"/>
      <c r="S2794" s="17"/>
      <c r="T2794" s="17"/>
      <c r="U2794" s="17"/>
      <c r="V2794" s="17"/>
      <c r="W2794" s="17"/>
      <c r="X2794" s="17"/>
    </row>
    <row r="2795" spans="7:24" x14ac:dyDescent="0.2">
      <c r="G2795" s="8"/>
      <c r="H2795" s="8"/>
      <c r="I2795" s="17"/>
      <c r="J2795" s="17"/>
      <c r="K2795" s="17"/>
      <c r="L2795" s="17"/>
      <c r="M2795" s="17"/>
      <c r="N2795" s="17"/>
      <c r="O2795" s="17"/>
      <c r="P2795" s="17"/>
      <c r="Q2795" s="17"/>
      <c r="R2795" s="17"/>
      <c r="S2795" s="17"/>
      <c r="T2795" s="17"/>
      <c r="U2795" s="17"/>
      <c r="V2795" s="17"/>
      <c r="W2795" s="17"/>
      <c r="X2795" s="17"/>
    </row>
    <row r="2796" spans="7:24" x14ac:dyDescent="0.2">
      <c r="G2796" s="8"/>
      <c r="H2796" s="8"/>
      <c r="I2796" s="17"/>
      <c r="J2796" s="17"/>
      <c r="K2796" s="17"/>
      <c r="L2796" s="17"/>
      <c r="M2796" s="17"/>
      <c r="N2796" s="17"/>
      <c r="O2796" s="17"/>
      <c r="P2796" s="17"/>
      <c r="Q2796" s="17"/>
      <c r="R2796" s="17"/>
      <c r="S2796" s="17"/>
      <c r="T2796" s="17"/>
      <c r="U2796" s="17"/>
      <c r="V2796" s="17"/>
      <c r="W2796" s="17"/>
      <c r="X2796" s="17"/>
    </row>
    <row r="2797" spans="7:24" x14ac:dyDescent="0.2">
      <c r="G2797" s="8"/>
      <c r="H2797" s="8"/>
      <c r="I2797" s="17"/>
      <c r="J2797" s="17"/>
      <c r="K2797" s="17"/>
      <c r="L2797" s="17"/>
      <c r="M2797" s="17"/>
      <c r="N2797" s="17"/>
      <c r="O2797" s="17"/>
      <c r="P2797" s="17"/>
      <c r="Q2797" s="17"/>
      <c r="R2797" s="17"/>
      <c r="S2797" s="17"/>
      <c r="T2797" s="17"/>
      <c r="U2797" s="17"/>
      <c r="V2797" s="17"/>
      <c r="W2797" s="17"/>
      <c r="X2797" s="17"/>
    </row>
    <row r="2798" spans="7:24" x14ac:dyDescent="0.2">
      <c r="G2798" s="8"/>
      <c r="H2798" s="8"/>
      <c r="I2798" s="17"/>
      <c r="J2798" s="17"/>
      <c r="K2798" s="17"/>
      <c r="L2798" s="17"/>
      <c r="M2798" s="17"/>
      <c r="N2798" s="17"/>
      <c r="O2798" s="17"/>
      <c r="P2798" s="17"/>
      <c r="Q2798" s="17"/>
      <c r="R2798" s="17"/>
      <c r="S2798" s="17"/>
      <c r="T2798" s="17"/>
      <c r="U2798" s="17"/>
      <c r="V2798" s="17"/>
      <c r="W2798" s="17"/>
      <c r="X2798" s="17"/>
    </row>
    <row r="2799" spans="7:24" x14ac:dyDescent="0.2">
      <c r="G2799" s="8"/>
      <c r="H2799" s="8"/>
      <c r="I2799" s="17"/>
      <c r="J2799" s="17"/>
      <c r="K2799" s="17"/>
      <c r="L2799" s="17"/>
      <c r="M2799" s="17"/>
      <c r="N2799" s="17"/>
      <c r="O2799" s="17"/>
      <c r="P2799" s="17"/>
      <c r="Q2799" s="17"/>
      <c r="R2799" s="17"/>
      <c r="S2799" s="17"/>
      <c r="T2799" s="17"/>
      <c r="U2799" s="17"/>
      <c r="V2799" s="17"/>
      <c r="W2799" s="17"/>
      <c r="X2799" s="17"/>
    </row>
    <row r="2800" spans="7:24" x14ac:dyDescent="0.2">
      <c r="G2800" s="8"/>
      <c r="H2800" s="8"/>
      <c r="I2800" s="17"/>
      <c r="J2800" s="17"/>
      <c r="K2800" s="17"/>
      <c r="L2800" s="17"/>
      <c r="M2800" s="17"/>
      <c r="N2800" s="17"/>
      <c r="O2800" s="17"/>
      <c r="P2800" s="17"/>
      <c r="Q2800" s="17"/>
      <c r="R2800" s="17"/>
      <c r="S2800" s="17"/>
      <c r="T2800" s="17"/>
      <c r="U2800" s="17"/>
      <c r="V2800" s="17"/>
      <c r="W2800" s="17"/>
      <c r="X2800" s="17"/>
    </row>
    <row r="2801" spans="7:24" x14ac:dyDescent="0.2">
      <c r="G2801" s="8"/>
      <c r="H2801" s="8"/>
      <c r="I2801" s="17"/>
      <c r="J2801" s="17"/>
      <c r="K2801" s="17"/>
      <c r="L2801" s="17"/>
      <c r="M2801" s="17"/>
      <c r="N2801" s="17"/>
      <c r="O2801" s="17"/>
      <c r="P2801" s="17"/>
      <c r="Q2801" s="17"/>
      <c r="R2801" s="17"/>
      <c r="S2801" s="17"/>
      <c r="T2801" s="17"/>
      <c r="U2801" s="17"/>
      <c r="V2801" s="17"/>
      <c r="W2801" s="17"/>
      <c r="X2801" s="17"/>
    </row>
    <row r="2802" spans="7:24" x14ac:dyDescent="0.2">
      <c r="G2802" s="8"/>
      <c r="H2802" s="8"/>
      <c r="I2802" s="17"/>
      <c r="J2802" s="17"/>
      <c r="K2802" s="17"/>
      <c r="L2802" s="17"/>
      <c r="M2802" s="17"/>
      <c r="N2802" s="17"/>
      <c r="O2802" s="17"/>
      <c r="P2802" s="17"/>
      <c r="Q2802" s="17"/>
      <c r="R2802" s="17"/>
      <c r="S2802" s="17"/>
      <c r="T2802" s="17"/>
      <c r="U2802" s="17"/>
      <c r="V2802" s="17"/>
      <c r="W2802" s="17"/>
      <c r="X2802" s="17"/>
    </row>
    <row r="2803" spans="7:24" x14ac:dyDescent="0.2">
      <c r="G2803" s="8"/>
      <c r="H2803" s="8"/>
      <c r="I2803" s="17"/>
      <c r="J2803" s="17"/>
      <c r="K2803" s="17"/>
      <c r="L2803" s="17"/>
      <c r="M2803" s="17"/>
      <c r="N2803" s="17"/>
      <c r="O2803" s="17"/>
      <c r="P2803" s="17"/>
      <c r="Q2803" s="17"/>
      <c r="R2803" s="17"/>
      <c r="S2803" s="17"/>
      <c r="T2803" s="17"/>
      <c r="U2803" s="17"/>
      <c r="V2803" s="17"/>
      <c r="W2803" s="17"/>
      <c r="X2803" s="17"/>
    </row>
    <row r="2804" spans="7:24" x14ac:dyDescent="0.2">
      <c r="G2804" s="8"/>
      <c r="H2804" s="8"/>
      <c r="I2804" s="17"/>
      <c r="J2804" s="17"/>
      <c r="K2804" s="17"/>
      <c r="L2804" s="17"/>
      <c r="M2804" s="17"/>
      <c r="N2804" s="17"/>
      <c r="O2804" s="17"/>
      <c r="P2804" s="17"/>
      <c r="Q2804" s="17"/>
      <c r="R2804" s="17"/>
      <c r="S2804" s="17"/>
      <c r="T2804" s="17"/>
      <c r="U2804" s="17"/>
      <c r="V2804" s="17"/>
      <c r="W2804" s="17"/>
      <c r="X2804" s="17"/>
    </row>
    <row r="2805" spans="7:24" x14ac:dyDescent="0.2">
      <c r="G2805" s="8"/>
      <c r="H2805" s="8"/>
      <c r="I2805" s="17"/>
      <c r="J2805" s="17"/>
      <c r="K2805" s="17"/>
      <c r="L2805" s="17"/>
      <c r="M2805" s="17"/>
      <c r="N2805" s="17"/>
      <c r="O2805" s="17"/>
      <c r="P2805" s="17"/>
      <c r="Q2805" s="17"/>
      <c r="R2805" s="17"/>
      <c r="S2805" s="17"/>
      <c r="T2805" s="17"/>
      <c r="U2805" s="17"/>
      <c r="V2805" s="17"/>
      <c r="W2805" s="17"/>
      <c r="X2805" s="17"/>
    </row>
    <row r="2806" spans="7:24" x14ac:dyDescent="0.2">
      <c r="G2806" s="8"/>
      <c r="H2806" s="8"/>
      <c r="I2806" s="17"/>
      <c r="J2806" s="17"/>
      <c r="K2806" s="17"/>
      <c r="L2806" s="17"/>
      <c r="M2806" s="17"/>
      <c r="N2806" s="17"/>
      <c r="O2806" s="17"/>
      <c r="P2806" s="17"/>
      <c r="Q2806" s="17"/>
      <c r="R2806" s="17"/>
      <c r="S2806" s="17"/>
      <c r="T2806" s="17"/>
      <c r="U2806" s="17"/>
      <c r="V2806" s="17"/>
      <c r="W2806" s="17"/>
      <c r="X2806" s="17"/>
    </row>
    <row r="2807" spans="7:24" x14ac:dyDescent="0.2">
      <c r="G2807" s="8"/>
      <c r="H2807" s="8"/>
      <c r="I2807" s="17"/>
      <c r="J2807" s="17"/>
      <c r="K2807" s="17"/>
      <c r="L2807" s="17"/>
      <c r="M2807" s="17"/>
      <c r="N2807" s="17"/>
      <c r="O2807" s="17"/>
      <c r="P2807" s="17"/>
      <c r="Q2807" s="17"/>
      <c r="R2807" s="17"/>
      <c r="S2807" s="17"/>
      <c r="T2807" s="17"/>
      <c r="U2807" s="17"/>
      <c r="V2807" s="17"/>
      <c r="W2807" s="17"/>
      <c r="X2807" s="17"/>
    </row>
    <row r="2808" spans="7:24" x14ac:dyDescent="0.2">
      <c r="G2808" s="8"/>
      <c r="H2808" s="8"/>
      <c r="I2808" s="17"/>
      <c r="J2808" s="17"/>
      <c r="K2808" s="17"/>
      <c r="L2808" s="17"/>
      <c r="M2808" s="17"/>
      <c r="N2808" s="17"/>
      <c r="O2808" s="17"/>
      <c r="P2808" s="17"/>
      <c r="Q2808" s="17"/>
      <c r="R2808" s="17"/>
      <c r="S2808" s="17"/>
      <c r="T2808" s="17"/>
      <c r="U2808" s="17"/>
      <c r="V2808" s="17"/>
      <c r="W2808" s="17"/>
      <c r="X2808" s="17"/>
    </row>
    <row r="2809" spans="7:24" x14ac:dyDescent="0.2">
      <c r="G2809" s="8"/>
      <c r="H2809" s="8"/>
      <c r="I2809" s="17"/>
      <c r="J2809" s="17"/>
      <c r="K2809" s="17"/>
      <c r="L2809" s="17"/>
      <c r="M2809" s="17"/>
      <c r="N2809" s="17"/>
      <c r="O2809" s="17"/>
      <c r="P2809" s="17"/>
      <c r="Q2809" s="17"/>
      <c r="R2809" s="17"/>
      <c r="S2809" s="17"/>
      <c r="T2809" s="17"/>
      <c r="U2809" s="17"/>
      <c r="V2809" s="17"/>
      <c r="W2809" s="17"/>
      <c r="X2809" s="17"/>
    </row>
    <row r="2810" spans="7:24" x14ac:dyDescent="0.2">
      <c r="G2810" s="8"/>
      <c r="H2810" s="8"/>
      <c r="I2810" s="17"/>
      <c r="J2810" s="17"/>
      <c r="K2810" s="17"/>
      <c r="L2810" s="17"/>
      <c r="M2810" s="17"/>
      <c r="N2810" s="17"/>
      <c r="O2810" s="17"/>
      <c r="P2810" s="17"/>
      <c r="Q2810" s="17"/>
      <c r="R2810" s="17"/>
      <c r="S2810" s="17"/>
      <c r="T2810" s="17"/>
      <c r="U2810" s="17"/>
      <c r="V2810" s="17"/>
      <c r="W2810" s="17"/>
      <c r="X2810" s="17"/>
    </row>
    <row r="2811" spans="7:24" x14ac:dyDescent="0.2">
      <c r="G2811" s="8"/>
      <c r="H2811" s="8"/>
      <c r="I2811" s="17"/>
      <c r="J2811" s="17"/>
      <c r="K2811" s="17"/>
      <c r="L2811" s="17"/>
      <c r="M2811" s="17"/>
      <c r="N2811" s="17"/>
      <c r="O2811" s="17"/>
      <c r="P2811" s="17"/>
      <c r="Q2811" s="17"/>
      <c r="R2811" s="17"/>
      <c r="S2811" s="17"/>
      <c r="T2811" s="17"/>
      <c r="U2811" s="17"/>
      <c r="V2811" s="17"/>
      <c r="W2811" s="17"/>
      <c r="X2811" s="17"/>
    </row>
    <row r="2812" spans="7:24" x14ac:dyDescent="0.2">
      <c r="G2812" s="8"/>
      <c r="H2812" s="8"/>
      <c r="I2812" s="17"/>
      <c r="J2812" s="17"/>
      <c r="K2812" s="17"/>
      <c r="L2812" s="17"/>
      <c r="M2812" s="17"/>
      <c r="N2812" s="17"/>
      <c r="O2812" s="17"/>
      <c r="P2812" s="17"/>
      <c r="Q2812" s="17"/>
      <c r="R2812" s="17"/>
      <c r="S2812" s="17"/>
      <c r="T2812" s="17"/>
      <c r="U2812" s="17"/>
      <c r="V2812" s="17"/>
      <c r="W2812" s="17"/>
      <c r="X2812" s="17"/>
    </row>
    <row r="2813" spans="7:24" x14ac:dyDescent="0.2">
      <c r="G2813" s="8"/>
      <c r="H2813" s="8"/>
      <c r="I2813" s="17"/>
      <c r="J2813" s="17"/>
      <c r="K2813" s="17"/>
      <c r="L2813" s="17"/>
      <c r="M2813" s="17"/>
      <c r="N2813" s="17"/>
      <c r="O2813" s="17"/>
      <c r="P2813" s="17"/>
      <c r="Q2813" s="17"/>
      <c r="R2813" s="17"/>
      <c r="S2813" s="17"/>
      <c r="T2813" s="17"/>
      <c r="U2813" s="17"/>
      <c r="V2813" s="17"/>
      <c r="W2813" s="17"/>
      <c r="X2813" s="17"/>
    </row>
    <row r="2814" spans="7:24" x14ac:dyDescent="0.2">
      <c r="G2814" s="8"/>
      <c r="H2814" s="8"/>
      <c r="I2814" s="17"/>
      <c r="J2814" s="17"/>
      <c r="K2814" s="17"/>
      <c r="L2814" s="17"/>
      <c r="M2814" s="17"/>
      <c r="N2814" s="17"/>
      <c r="O2814" s="17"/>
      <c r="P2814" s="17"/>
      <c r="Q2814" s="17"/>
      <c r="R2814" s="17"/>
      <c r="S2814" s="17"/>
      <c r="T2814" s="17"/>
      <c r="U2814" s="17"/>
      <c r="V2814" s="17"/>
      <c r="W2814" s="17"/>
      <c r="X2814" s="17"/>
    </row>
    <row r="2815" spans="7:24" x14ac:dyDescent="0.2">
      <c r="G2815" s="8"/>
      <c r="H2815" s="8"/>
      <c r="I2815" s="17"/>
      <c r="J2815" s="17"/>
      <c r="K2815" s="17"/>
      <c r="L2815" s="17"/>
      <c r="M2815" s="17"/>
      <c r="N2815" s="17"/>
      <c r="O2815" s="17"/>
      <c r="P2815" s="17"/>
      <c r="Q2815" s="17"/>
      <c r="R2815" s="17"/>
      <c r="S2815" s="17"/>
      <c r="T2815" s="17"/>
      <c r="U2815" s="17"/>
      <c r="V2815" s="17"/>
      <c r="W2815" s="17"/>
      <c r="X2815" s="17"/>
    </row>
    <row r="2816" spans="7:24" x14ac:dyDescent="0.2">
      <c r="G2816" s="8"/>
      <c r="H2816" s="8"/>
      <c r="I2816" s="17"/>
      <c r="J2816" s="17"/>
      <c r="K2816" s="17"/>
      <c r="L2816" s="17"/>
      <c r="M2816" s="17"/>
      <c r="N2816" s="17"/>
      <c r="O2816" s="17"/>
      <c r="P2816" s="17"/>
      <c r="Q2816" s="17"/>
      <c r="R2816" s="17"/>
      <c r="S2816" s="17"/>
      <c r="T2816" s="17"/>
      <c r="U2816" s="17"/>
      <c r="V2816" s="17"/>
      <c r="W2816" s="17"/>
      <c r="X2816" s="17"/>
    </row>
    <row r="2817" spans="7:24" x14ac:dyDescent="0.2">
      <c r="G2817" s="8"/>
      <c r="H2817" s="8"/>
      <c r="I2817" s="17"/>
      <c r="J2817" s="17"/>
      <c r="K2817" s="17"/>
      <c r="L2817" s="17"/>
      <c r="M2817" s="17"/>
      <c r="N2817" s="17"/>
      <c r="O2817" s="17"/>
      <c r="P2817" s="17"/>
      <c r="Q2817" s="17"/>
      <c r="R2817" s="17"/>
      <c r="S2817" s="17"/>
      <c r="T2817" s="17"/>
      <c r="U2817" s="17"/>
      <c r="V2817" s="17"/>
      <c r="W2817" s="17"/>
      <c r="X2817" s="17"/>
    </row>
    <row r="2818" spans="7:24" x14ac:dyDescent="0.2">
      <c r="G2818" s="8"/>
      <c r="H2818" s="8"/>
      <c r="I2818" s="17"/>
      <c r="J2818" s="17"/>
      <c r="K2818" s="17"/>
      <c r="L2818" s="17"/>
      <c r="M2818" s="17"/>
      <c r="N2818" s="17"/>
      <c r="O2818" s="17"/>
      <c r="P2818" s="17"/>
      <c r="Q2818" s="17"/>
      <c r="R2818" s="17"/>
      <c r="S2818" s="17"/>
      <c r="T2818" s="17"/>
      <c r="U2818" s="17"/>
      <c r="V2818" s="17"/>
      <c r="W2818" s="17"/>
      <c r="X2818" s="17"/>
    </row>
    <row r="2819" spans="7:24" x14ac:dyDescent="0.2">
      <c r="G2819" s="8"/>
      <c r="H2819" s="8"/>
      <c r="I2819" s="17"/>
      <c r="J2819" s="17"/>
      <c r="K2819" s="17"/>
      <c r="L2819" s="17"/>
      <c r="M2819" s="17"/>
      <c r="N2819" s="17"/>
      <c r="O2819" s="17"/>
      <c r="P2819" s="17"/>
      <c r="Q2819" s="17"/>
      <c r="R2819" s="17"/>
      <c r="S2819" s="17"/>
      <c r="T2819" s="17"/>
      <c r="U2819" s="17"/>
      <c r="V2819" s="17"/>
      <c r="W2819" s="17"/>
      <c r="X2819" s="17"/>
    </row>
    <row r="2820" spans="7:24" x14ac:dyDescent="0.2">
      <c r="G2820" s="8"/>
      <c r="H2820" s="8"/>
      <c r="I2820" s="17"/>
      <c r="J2820" s="17"/>
      <c r="K2820" s="17"/>
      <c r="L2820" s="17"/>
      <c r="M2820" s="17"/>
      <c r="N2820" s="17"/>
      <c r="O2820" s="17"/>
      <c r="P2820" s="17"/>
      <c r="Q2820" s="17"/>
      <c r="R2820" s="17"/>
      <c r="S2820" s="17"/>
      <c r="T2820" s="17"/>
      <c r="U2820" s="17"/>
      <c r="V2820" s="17"/>
      <c r="W2820" s="17"/>
      <c r="X2820" s="17"/>
    </row>
    <row r="2821" spans="7:24" x14ac:dyDescent="0.2">
      <c r="G2821" s="8"/>
      <c r="H2821" s="8"/>
      <c r="I2821" s="17"/>
      <c r="J2821" s="17"/>
      <c r="K2821" s="17"/>
      <c r="L2821" s="17"/>
      <c r="M2821" s="17"/>
      <c r="N2821" s="17"/>
      <c r="O2821" s="17"/>
      <c r="P2821" s="17"/>
      <c r="Q2821" s="17"/>
      <c r="R2821" s="17"/>
      <c r="S2821" s="17"/>
      <c r="T2821" s="17"/>
      <c r="U2821" s="17"/>
      <c r="V2821" s="17"/>
      <c r="W2821" s="17"/>
      <c r="X2821" s="17"/>
    </row>
    <row r="2822" spans="7:24" x14ac:dyDescent="0.2">
      <c r="G2822" s="8"/>
      <c r="H2822" s="8"/>
      <c r="I2822" s="17"/>
      <c r="J2822" s="17"/>
      <c r="K2822" s="17"/>
      <c r="L2822" s="17"/>
      <c r="M2822" s="17"/>
      <c r="N2822" s="17"/>
      <c r="O2822" s="17"/>
      <c r="P2822" s="17"/>
      <c r="Q2822" s="17"/>
      <c r="R2822" s="17"/>
      <c r="S2822" s="17"/>
      <c r="T2822" s="17"/>
      <c r="U2822" s="17"/>
      <c r="V2822" s="17"/>
      <c r="W2822" s="17"/>
      <c r="X2822" s="17"/>
    </row>
    <row r="2823" spans="7:24" x14ac:dyDescent="0.2">
      <c r="G2823" s="8"/>
      <c r="H2823" s="8"/>
      <c r="I2823" s="17"/>
      <c r="J2823" s="17"/>
      <c r="K2823" s="17"/>
      <c r="L2823" s="17"/>
      <c r="M2823" s="17"/>
      <c r="N2823" s="17"/>
      <c r="O2823" s="17"/>
      <c r="P2823" s="17"/>
      <c r="Q2823" s="17"/>
      <c r="R2823" s="17"/>
      <c r="S2823" s="17"/>
      <c r="T2823" s="17"/>
      <c r="U2823" s="17"/>
      <c r="V2823" s="17"/>
      <c r="W2823" s="17"/>
      <c r="X2823" s="17"/>
    </row>
    <row r="2824" spans="7:24" x14ac:dyDescent="0.2">
      <c r="G2824" s="8"/>
      <c r="H2824" s="8"/>
      <c r="I2824" s="17"/>
      <c r="J2824" s="17"/>
      <c r="K2824" s="17"/>
      <c r="L2824" s="17"/>
      <c r="M2824" s="17"/>
      <c r="N2824" s="17"/>
      <c r="O2824" s="17"/>
      <c r="P2824" s="17"/>
      <c r="Q2824" s="17"/>
      <c r="R2824" s="17"/>
      <c r="S2824" s="17"/>
      <c r="T2824" s="17"/>
      <c r="U2824" s="17"/>
      <c r="V2824" s="17"/>
      <c r="W2824" s="17"/>
      <c r="X2824" s="17"/>
    </row>
    <row r="2825" spans="7:24" x14ac:dyDescent="0.2">
      <c r="G2825" s="8"/>
      <c r="H2825" s="8"/>
      <c r="I2825" s="17"/>
      <c r="J2825" s="17"/>
      <c r="K2825" s="17"/>
      <c r="L2825" s="17"/>
      <c r="M2825" s="17"/>
      <c r="N2825" s="17"/>
      <c r="O2825" s="17"/>
      <c r="P2825" s="17"/>
      <c r="Q2825" s="17"/>
      <c r="R2825" s="17"/>
      <c r="S2825" s="17"/>
      <c r="T2825" s="17"/>
      <c r="U2825" s="17"/>
      <c r="V2825" s="17"/>
      <c r="W2825" s="17"/>
      <c r="X2825" s="17"/>
    </row>
    <row r="2826" spans="7:24" x14ac:dyDescent="0.2">
      <c r="G2826" s="8"/>
      <c r="H2826" s="8"/>
      <c r="I2826" s="17"/>
      <c r="J2826" s="17"/>
      <c r="K2826" s="17"/>
      <c r="L2826" s="17"/>
      <c r="M2826" s="17"/>
      <c r="N2826" s="17"/>
      <c r="O2826" s="17"/>
      <c r="P2826" s="17"/>
      <c r="Q2826" s="17"/>
      <c r="R2826" s="17"/>
      <c r="S2826" s="17"/>
      <c r="T2826" s="17"/>
      <c r="U2826" s="17"/>
      <c r="V2826" s="17"/>
      <c r="W2826" s="17"/>
      <c r="X2826" s="17"/>
    </row>
    <row r="2827" spans="7:24" x14ac:dyDescent="0.2">
      <c r="G2827" s="8"/>
      <c r="H2827" s="8"/>
      <c r="I2827" s="17"/>
      <c r="J2827" s="17"/>
      <c r="K2827" s="17"/>
      <c r="L2827" s="17"/>
      <c r="M2827" s="17"/>
      <c r="N2827" s="17"/>
      <c r="O2827" s="17"/>
      <c r="P2827" s="17"/>
      <c r="Q2827" s="17"/>
      <c r="R2827" s="17"/>
      <c r="S2827" s="17"/>
      <c r="T2827" s="17"/>
      <c r="U2827" s="17"/>
      <c r="V2827" s="17"/>
      <c r="W2827" s="17"/>
      <c r="X2827" s="17"/>
    </row>
    <row r="2828" spans="7:24" x14ac:dyDescent="0.2">
      <c r="G2828" s="8"/>
      <c r="H2828" s="8"/>
      <c r="I2828" s="17"/>
      <c r="J2828" s="17"/>
      <c r="K2828" s="17"/>
      <c r="L2828" s="17"/>
      <c r="M2828" s="17"/>
      <c r="N2828" s="17"/>
      <c r="O2828" s="17"/>
      <c r="P2828" s="17"/>
      <c r="Q2828" s="17"/>
      <c r="R2828" s="17"/>
      <c r="S2828" s="17"/>
      <c r="T2828" s="17"/>
      <c r="U2828" s="17"/>
      <c r="V2828" s="17"/>
      <c r="W2828" s="17"/>
      <c r="X2828" s="17"/>
    </row>
    <row r="2829" spans="7:24" x14ac:dyDescent="0.2">
      <c r="G2829" s="8"/>
      <c r="H2829" s="8"/>
      <c r="I2829" s="17"/>
      <c r="J2829" s="17"/>
      <c r="K2829" s="17"/>
      <c r="L2829" s="17"/>
      <c r="M2829" s="17"/>
      <c r="N2829" s="17"/>
      <c r="O2829" s="17"/>
      <c r="P2829" s="17"/>
      <c r="Q2829" s="17"/>
      <c r="R2829" s="17"/>
      <c r="S2829" s="17"/>
      <c r="T2829" s="17"/>
      <c r="U2829" s="17"/>
      <c r="V2829" s="17"/>
      <c r="W2829" s="17"/>
      <c r="X2829" s="17"/>
    </row>
    <row r="2830" spans="7:24" x14ac:dyDescent="0.2">
      <c r="G2830" s="8"/>
      <c r="H2830" s="8"/>
      <c r="I2830" s="17"/>
      <c r="J2830" s="17"/>
      <c r="K2830" s="17"/>
      <c r="L2830" s="17"/>
      <c r="M2830" s="17"/>
      <c r="N2830" s="17"/>
      <c r="O2830" s="17"/>
      <c r="P2830" s="17"/>
      <c r="Q2830" s="17"/>
      <c r="R2830" s="17"/>
      <c r="S2830" s="17"/>
      <c r="T2830" s="17"/>
      <c r="U2830" s="17"/>
      <c r="V2830" s="17"/>
      <c r="W2830" s="17"/>
      <c r="X2830" s="17"/>
    </row>
    <row r="2831" spans="7:24" x14ac:dyDescent="0.2">
      <c r="G2831" s="8"/>
      <c r="H2831" s="8"/>
      <c r="I2831" s="17"/>
      <c r="J2831" s="17"/>
      <c r="K2831" s="17"/>
      <c r="L2831" s="17"/>
      <c r="M2831" s="17"/>
      <c r="N2831" s="17"/>
      <c r="O2831" s="17"/>
      <c r="P2831" s="17"/>
      <c r="Q2831" s="17"/>
      <c r="R2831" s="17"/>
      <c r="S2831" s="17"/>
      <c r="T2831" s="17"/>
      <c r="U2831" s="17"/>
      <c r="V2831" s="17"/>
      <c r="W2831" s="17"/>
      <c r="X2831" s="17"/>
    </row>
    <row r="2832" spans="7:24" x14ac:dyDescent="0.2">
      <c r="G2832" s="8"/>
      <c r="H2832" s="8"/>
      <c r="I2832" s="17"/>
      <c r="J2832" s="17"/>
      <c r="K2832" s="17"/>
      <c r="L2832" s="17"/>
      <c r="M2832" s="17"/>
      <c r="N2832" s="17"/>
      <c r="O2832" s="17"/>
      <c r="P2832" s="17"/>
      <c r="Q2832" s="17"/>
      <c r="R2832" s="17"/>
      <c r="S2832" s="17"/>
      <c r="T2832" s="17"/>
      <c r="U2832" s="17"/>
      <c r="V2832" s="17"/>
      <c r="W2832" s="17"/>
      <c r="X2832" s="17"/>
    </row>
    <row r="2833" spans="7:24" x14ac:dyDescent="0.2">
      <c r="G2833" s="8"/>
      <c r="H2833" s="8"/>
      <c r="I2833" s="17"/>
      <c r="J2833" s="17"/>
      <c r="K2833" s="17"/>
      <c r="L2833" s="17"/>
      <c r="M2833" s="17"/>
      <c r="N2833" s="17"/>
      <c r="O2833" s="17"/>
      <c r="P2833" s="17"/>
      <c r="Q2833" s="17"/>
      <c r="R2833" s="17"/>
      <c r="S2833" s="17"/>
      <c r="T2833" s="17"/>
      <c r="U2833" s="17"/>
      <c r="V2833" s="17"/>
      <c r="W2833" s="17"/>
      <c r="X2833" s="17"/>
    </row>
    <row r="2834" spans="7:24" x14ac:dyDescent="0.2">
      <c r="G2834" s="8"/>
      <c r="H2834" s="8"/>
      <c r="I2834" s="17"/>
      <c r="J2834" s="17"/>
      <c r="K2834" s="17"/>
      <c r="L2834" s="17"/>
      <c r="M2834" s="17"/>
      <c r="N2834" s="17"/>
      <c r="O2834" s="17"/>
      <c r="P2834" s="17"/>
      <c r="Q2834" s="17"/>
      <c r="R2834" s="17"/>
      <c r="S2834" s="17"/>
      <c r="T2834" s="17"/>
      <c r="U2834" s="17"/>
      <c r="V2834" s="17"/>
      <c r="W2834" s="17"/>
      <c r="X2834" s="17"/>
    </row>
    <row r="2835" spans="7:24" x14ac:dyDescent="0.2">
      <c r="G2835" s="8"/>
      <c r="H2835" s="8"/>
      <c r="I2835" s="17"/>
      <c r="J2835" s="17"/>
      <c r="K2835" s="17"/>
      <c r="L2835" s="17"/>
      <c r="M2835" s="17"/>
      <c r="N2835" s="17"/>
      <c r="O2835" s="17"/>
      <c r="P2835" s="17"/>
      <c r="Q2835" s="17"/>
      <c r="R2835" s="17"/>
      <c r="S2835" s="17"/>
      <c r="T2835" s="17"/>
      <c r="U2835" s="17"/>
      <c r="V2835" s="17"/>
      <c r="W2835" s="17"/>
      <c r="X2835" s="17"/>
    </row>
    <row r="2836" spans="7:24" x14ac:dyDescent="0.2">
      <c r="G2836" s="8"/>
      <c r="H2836" s="8"/>
      <c r="I2836" s="17"/>
      <c r="J2836" s="17"/>
      <c r="K2836" s="17"/>
      <c r="L2836" s="17"/>
      <c r="M2836" s="17"/>
      <c r="N2836" s="17"/>
      <c r="O2836" s="17"/>
      <c r="P2836" s="17"/>
      <c r="Q2836" s="17"/>
      <c r="R2836" s="17"/>
      <c r="S2836" s="17"/>
      <c r="T2836" s="17"/>
      <c r="U2836" s="17"/>
      <c r="V2836" s="17"/>
      <c r="W2836" s="17"/>
      <c r="X2836" s="17"/>
    </row>
    <row r="2837" spans="7:24" x14ac:dyDescent="0.2">
      <c r="G2837" s="8"/>
      <c r="H2837" s="8"/>
      <c r="I2837" s="17"/>
      <c r="J2837" s="17"/>
      <c r="K2837" s="17"/>
      <c r="L2837" s="17"/>
      <c r="M2837" s="17"/>
      <c r="N2837" s="17"/>
      <c r="O2837" s="17"/>
      <c r="P2837" s="17"/>
      <c r="Q2837" s="17"/>
      <c r="R2837" s="17"/>
      <c r="S2837" s="17"/>
      <c r="T2837" s="17"/>
      <c r="U2837" s="17"/>
      <c r="V2837" s="17"/>
      <c r="W2837" s="17"/>
      <c r="X2837" s="17"/>
    </row>
    <row r="2838" spans="7:24" x14ac:dyDescent="0.2">
      <c r="G2838" s="8"/>
      <c r="H2838" s="8"/>
      <c r="I2838" s="17"/>
      <c r="J2838" s="17"/>
      <c r="K2838" s="17"/>
      <c r="L2838" s="17"/>
      <c r="M2838" s="17"/>
      <c r="N2838" s="17"/>
      <c r="O2838" s="17"/>
      <c r="P2838" s="17"/>
      <c r="Q2838" s="17"/>
      <c r="R2838" s="17"/>
      <c r="S2838" s="17"/>
      <c r="T2838" s="17"/>
      <c r="U2838" s="17"/>
      <c r="V2838" s="17"/>
      <c r="W2838" s="17"/>
      <c r="X2838" s="17"/>
    </row>
    <row r="2839" spans="7:24" x14ac:dyDescent="0.2">
      <c r="G2839" s="8"/>
      <c r="H2839" s="8"/>
      <c r="I2839" s="17"/>
      <c r="J2839" s="17"/>
      <c r="K2839" s="17"/>
      <c r="L2839" s="17"/>
      <c r="M2839" s="17"/>
      <c r="N2839" s="17"/>
      <c r="O2839" s="17"/>
      <c r="P2839" s="17"/>
      <c r="Q2839" s="17"/>
      <c r="R2839" s="17"/>
      <c r="S2839" s="17"/>
      <c r="T2839" s="17"/>
      <c r="U2839" s="17"/>
      <c r="V2839" s="17"/>
      <c r="W2839" s="17"/>
      <c r="X2839" s="17"/>
    </row>
    <row r="2840" spans="7:24" x14ac:dyDescent="0.2">
      <c r="G2840" s="8"/>
      <c r="H2840" s="8"/>
      <c r="I2840" s="17"/>
      <c r="J2840" s="17"/>
      <c r="K2840" s="17"/>
      <c r="L2840" s="17"/>
      <c r="M2840" s="17"/>
      <c r="N2840" s="17"/>
      <c r="O2840" s="17"/>
      <c r="P2840" s="17"/>
      <c r="Q2840" s="17"/>
      <c r="R2840" s="17"/>
      <c r="S2840" s="17"/>
      <c r="T2840" s="17"/>
      <c r="U2840" s="17"/>
      <c r="V2840" s="17"/>
      <c r="W2840" s="17"/>
      <c r="X2840" s="17"/>
    </row>
    <row r="2841" spans="7:24" x14ac:dyDescent="0.2">
      <c r="G2841" s="8"/>
      <c r="H2841" s="8"/>
      <c r="I2841" s="17"/>
      <c r="J2841" s="17"/>
      <c r="K2841" s="17"/>
      <c r="L2841" s="17"/>
      <c r="M2841" s="17"/>
      <c r="N2841" s="17"/>
      <c r="O2841" s="17"/>
      <c r="P2841" s="17"/>
      <c r="Q2841" s="17"/>
      <c r="R2841" s="17"/>
      <c r="S2841" s="17"/>
      <c r="T2841" s="17"/>
      <c r="U2841" s="17"/>
      <c r="V2841" s="17"/>
      <c r="W2841" s="17"/>
      <c r="X2841" s="17"/>
    </row>
    <row r="2842" spans="7:24" x14ac:dyDescent="0.2">
      <c r="G2842" s="8"/>
      <c r="H2842" s="8"/>
      <c r="I2842" s="17"/>
      <c r="J2842" s="17"/>
      <c r="K2842" s="17"/>
      <c r="L2842" s="17"/>
      <c r="M2842" s="17"/>
      <c r="N2842" s="17"/>
      <c r="O2842" s="17"/>
      <c r="P2842" s="17"/>
      <c r="Q2842" s="17"/>
      <c r="R2842" s="17"/>
      <c r="S2842" s="17"/>
      <c r="T2842" s="17"/>
      <c r="U2842" s="17"/>
      <c r="V2842" s="17"/>
      <c r="W2842" s="17"/>
      <c r="X2842" s="17"/>
    </row>
    <row r="2843" spans="7:24" x14ac:dyDescent="0.2">
      <c r="G2843" s="8"/>
      <c r="H2843" s="8"/>
      <c r="I2843" s="17"/>
      <c r="J2843" s="17"/>
      <c r="K2843" s="17"/>
      <c r="L2843" s="17"/>
      <c r="M2843" s="17"/>
      <c r="N2843" s="17"/>
      <c r="O2843" s="17"/>
      <c r="P2843" s="17"/>
      <c r="Q2843" s="17"/>
      <c r="R2843" s="17"/>
      <c r="S2843" s="17"/>
      <c r="T2843" s="17"/>
      <c r="U2843" s="17"/>
      <c r="V2843" s="17"/>
      <c r="W2843" s="17"/>
      <c r="X2843" s="17"/>
    </row>
    <row r="2844" spans="7:24" x14ac:dyDescent="0.2">
      <c r="G2844" s="8"/>
      <c r="H2844" s="8"/>
      <c r="I2844" s="17"/>
      <c r="J2844" s="17"/>
      <c r="K2844" s="17"/>
      <c r="L2844" s="17"/>
      <c r="M2844" s="17"/>
      <c r="N2844" s="17"/>
      <c r="O2844" s="17"/>
      <c r="P2844" s="17"/>
      <c r="Q2844" s="17"/>
      <c r="R2844" s="17"/>
      <c r="S2844" s="17"/>
      <c r="T2844" s="17"/>
      <c r="U2844" s="17"/>
      <c r="V2844" s="17"/>
      <c r="W2844" s="17"/>
      <c r="X2844" s="17"/>
    </row>
    <row r="2845" spans="7:24" x14ac:dyDescent="0.2">
      <c r="G2845" s="8"/>
      <c r="H2845" s="8"/>
      <c r="I2845" s="17"/>
      <c r="J2845" s="17"/>
      <c r="K2845" s="17"/>
      <c r="L2845" s="17"/>
      <c r="M2845" s="17"/>
      <c r="N2845" s="17"/>
      <c r="O2845" s="17"/>
      <c r="P2845" s="17"/>
      <c r="Q2845" s="17"/>
      <c r="R2845" s="17"/>
      <c r="S2845" s="17"/>
      <c r="T2845" s="17"/>
      <c r="U2845" s="17"/>
      <c r="V2845" s="17"/>
      <c r="W2845" s="17"/>
      <c r="X2845" s="17"/>
    </row>
    <row r="2846" spans="7:24" x14ac:dyDescent="0.2">
      <c r="G2846" s="8"/>
      <c r="H2846" s="8"/>
      <c r="I2846" s="17"/>
      <c r="J2846" s="17"/>
      <c r="K2846" s="17"/>
      <c r="L2846" s="17"/>
      <c r="M2846" s="17"/>
      <c r="N2846" s="17"/>
      <c r="O2846" s="17"/>
      <c r="P2846" s="17"/>
      <c r="Q2846" s="17"/>
      <c r="R2846" s="17"/>
      <c r="S2846" s="17"/>
      <c r="T2846" s="17"/>
      <c r="U2846" s="17"/>
      <c r="V2846" s="17"/>
      <c r="W2846" s="17"/>
      <c r="X2846" s="17"/>
    </row>
    <row r="2847" spans="7:24" x14ac:dyDescent="0.2">
      <c r="G2847" s="8"/>
      <c r="H2847" s="8"/>
      <c r="I2847" s="17"/>
      <c r="J2847" s="17"/>
      <c r="K2847" s="17"/>
      <c r="L2847" s="17"/>
      <c r="M2847" s="17"/>
      <c r="N2847" s="17"/>
      <c r="O2847" s="17"/>
      <c r="P2847" s="17"/>
      <c r="Q2847" s="17"/>
      <c r="R2847" s="17"/>
      <c r="S2847" s="17"/>
      <c r="T2847" s="17"/>
      <c r="U2847" s="17"/>
      <c r="V2847" s="17"/>
      <c r="W2847" s="17"/>
      <c r="X2847" s="17"/>
    </row>
    <row r="2848" spans="7:24" x14ac:dyDescent="0.2">
      <c r="G2848" s="8"/>
      <c r="H2848" s="8"/>
      <c r="I2848" s="17"/>
      <c r="J2848" s="17"/>
      <c r="K2848" s="17"/>
      <c r="L2848" s="17"/>
      <c r="M2848" s="17"/>
      <c r="N2848" s="17"/>
      <c r="O2848" s="17"/>
      <c r="P2848" s="17"/>
      <c r="Q2848" s="17"/>
      <c r="R2848" s="17"/>
      <c r="S2848" s="17"/>
      <c r="T2848" s="17"/>
      <c r="U2848" s="17"/>
      <c r="V2848" s="17"/>
      <c r="W2848" s="17"/>
      <c r="X2848" s="17"/>
    </row>
    <row r="2849" spans="7:24" x14ac:dyDescent="0.2">
      <c r="G2849" s="8"/>
      <c r="H2849" s="8"/>
      <c r="I2849" s="17"/>
      <c r="J2849" s="17"/>
      <c r="K2849" s="17"/>
      <c r="L2849" s="17"/>
      <c r="M2849" s="17"/>
      <c r="N2849" s="17"/>
      <c r="O2849" s="17"/>
      <c r="P2849" s="17"/>
      <c r="Q2849" s="17"/>
      <c r="R2849" s="17"/>
      <c r="S2849" s="17"/>
      <c r="T2849" s="17"/>
      <c r="U2849" s="17"/>
      <c r="V2849" s="17"/>
      <c r="W2849" s="17"/>
      <c r="X2849" s="17"/>
    </row>
    <row r="2850" spans="7:24" x14ac:dyDescent="0.2">
      <c r="G2850" s="8"/>
      <c r="H2850" s="8"/>
      <c r="I2850" s="17"/>
      <c r="J2850" s="17"/>
      <c r="K2850" s="17"/>
      <c r="L2850" s="17"/>
      <c r="M2850" s="17"/>
      <c r="N2850" s="17"/>
      <c r="O2850" s="17"/>
      <c r="P2850" s="17"/>
      <c r="Q2850" s="17"/>
      <c r="R2850" s="17"/>
      <c r="S2850" s="17"/>
      <c r="T2850" s="17"/>
      <c r="U2850" s="17"/>
      <c r="V2850" s="17"/>
      <c r="W2850" s="17"/>
      <c r="X2850" s="17"/>
    </row>
    <row r="2851" spans="7:24" x14ac:dyDescent="0.2">
      <c r="G2851" s="8"/>
      <c r="H2851" s="8"/>
      <c r="I2851" s="17"/>
      <c r="J2851" s="17"/>
      <c r="K2851" s="17"/>
      <c r="L2851" s="17"/>
      <c r="M2851" s="17"/>
      <c r="N2851" s="17"/>
      <c r="O2851" s="17"/>
      <c r="P2851" s="17"/>
      <c r="Q2851" s="17"/>
      <c r="R2851" s="17"/>
      <c r="S2851" s="17"/>
      <c r="T2851" s="17"/>
      <c r="U2851" s="17"/>
      <c r="V2851" s="17"/>
      <c r="W2851" s="17"/>
      <c r="X2851" s="17"/>
    </row>
    <row r="2852" spans="7:24" x14ac:dyDescent="0.2">
      <c r="G2852" s="8"/>
      <c r="H2852" s="8"/>
      <c r="I2852" s="17"/>
      <c r="J2852" s="17"/>
      <c r="K2852" s="17"/>
      <c r="L2852" s="17"/>
      <c r="M2852" s="17"/>
      <c r="N2852" s="17"/>
      <c r="O2852" s="17"/>
      <c r="P2852" s="17"/>
      <c r="Q2852" s="17"/>
      <c r="R2852" s="17"/>
      <c r="S2852" s="17"/>
      <c r="T2852" s="17"/>
      <c r="U2852" s="17"/>
      <c r="V2852" s="17"/>
      <c r="W2852" s="17"/>
      <c r="X2852" s="17"/>
    </row>
    <row r="2853" spans="7:24" x14ac:dyDescent="0.2">
      <c r="G2853" s="8"/>
      <c r="H2853" s="8"/>
      <c r="I2853" s="17"/>
      <c r="J2853" s="17"/>
      <c r="K2853" s="17"/>
      <c r="L2853" s="17"/>
      <c r="M2853" s="17"/>
      <c r="N2853" s="17"/>
      <c r="O2853" s="17"/>
      <c r="P2853" s="17"/>
      <c r="Q2853" s="17"/>
      <c r="R2853" s="17"/>
      <c r="S2853" s="17"/>
      <c r="T2853" s="17"/>
      <c r="U2853" s="17"/>
      <c r="V2853" s="17"/>
      <c r="W2853" s="17"/>
      <c r="X2853" s="17"/>
    </row>
    <row r="2854" spans="7:24" x14ac:dyDescent="0.2">
      <c r="G2854" s="8"/>
      <c r="H2854" s="8"/>
      <c r="I2854" s="17"/>
      <c r="J2854" s="17"/>
      <c r="K2854" s="17"/>
      <c r="L2854" s="17"/>
      <c r="M2854" s="17"/>
      <c r="N2854" s="17"/>
      <c r="O2854" s="17"/>
      <c r="P2854" s="17"/>
      <c r="Q2854" s="17"/>
      <c r="R2854" s="17"/>
      <c r="S2854" s="17"/>
      <c r="T2854" s="17"/>
      <c r="U2854" s="17"/>
      <c r="V2854" s="17"/>
      <c r="W2854" s="17"/>
      <c r="X2854" s="17"/>
    </row>
    <row r="2855" spans="7:24" x14ac:dyDescent="0.2">
      <c r="G2855" s="8"/>
      <c r="H2855" s="8"/>
      <c r="I2855" s="17"/>
      <c r="J2855" s="17"/>
      <c r="K2855" s="17"/>
      <c r="L2855" s="17"/>
      <c r="M2855" s="17"/>
      <c r="N2855" s="17"/>
      <c r="O2855" s="17"/>
      <c r="P2855" s="17"/>
      <c r="Q2855" s="17"/>
      <c r="R2855" s="17"/>
      <c r="S2855" s="17"/>
      <c r="T2855" s="17"/>
      <c r="U2855" s="17"/>
      <c r="V2855" s="17"/>
      <c r="W2855" s="17"/>
      <c r="X2855" s="17"/>
    </row>
    <row r="2856" spans="7:24" x14ac:dyDescent="0.2">
      <c r="G2856" s="8"/>
      <c r="H2856" s="8"/>
      <c r="I2856" s="17"/>
      <c r="J2856" s="17"/>
      <c r="K2856" s="17"/>
      <c r="L2856" s="17"/>
      <c r="M2856" s="17"/>
      <c r="N2856" s="17"/>
      <c r="O2856" s="17"/>
      <c r="P2856" s="17"/>
      <c r="Q2856" s="17"/>
      <c r="R2856" s="17"/>
      <c r="S2856" s="17"/>
      <c r="T2856" s="17"/>
      <c r="U2856" s="17"/>
      <c r="V2856" s="17"/>
      <c r="W2856" s="17"/>
      <c r="X2856" s="17"/>
    </row>
    <row r="2857" spans="7:24" x14ac:dyDescent="0.2">
      <c r="G2857" s="8"/>
      <c r="H2857" s="8"/>
      <c r="I2857" s="17"/>
      <c r="J2857" s="17"/>
      <c r="K2857" s="17"/>
      <c r="L2857" s="17"/>
      <c r="M2857" s="17"/>
      <c r="N2857" s="17"/>
      <c r="O2857" s="17"/>
      <c r="P2857" s="17"/>
      <c r="Q2857" s="17"/>
      <c r="R2857" s="17"/>
      <c r="S2857" s="17"/>
      <c r="T2857" s="17"/>
      <c r="U2857" s="17"/>
      <c r="V2857" s="17"/>
      <c r="W2857" s="17"/>
      <c r="X2857" s="17"/>
    </row>
    <row r="2858" spans="7:24" x14ac:dyDescent="0.2">
      <c r="G2858" s="8"/>
      <c r="H2858" s="8"/>
      <c r="I2858" s="17"/>
      <c r="J2858" s="17"/>
      <c r="K2858" s="17"/>
      <c r="L2858" s="17"/>
      <c r="M2858" s="17"/>
      <c r="N2858" s="17"/>
      <c r="O2858" s="17"/>
      <c r="P2858" s="17"/>
      <c r="Q2858" s="17"/>
      <c r="R2858" s="17"/>
      <c r="S2858" s="17"/>
      <c r="T2858" s="17"/>
      <c r="U2858" s="17"/>
      <c r="V2858" s="17"/>
      <c r="W2858" s="17"/>
      <c r="X2858" s="17"/>
    </row>
    <row r="2859" spans="7:24" x14ac:dyDescent="0.2">
      <c r="G2859" s="8"/>
      <c r="H2859" s="8"/>
      <c r="I2859" s="17"/>
      <c r="J2859" s="17"/>
      <c r="K2859" s="17"/>
      <c r="L2859" s="17"/>
      <c r="M2859" s="17"/>
      <c r="N2859" s="17"/>
      <c r="O2859" s="17"/>
      <c r="P2859" s="17"/>
      <c r="Q2859" s="17"/>
      <c r="R2859" s="17"/>
      <c r="S2859" s="17"/>
      <c r="T2859" s="17"/>
      <c r="U2859" s="17"/>
      <c r="V2859" s="17"/>
      <c r="W2859" s="17"/>
      <c r="X2859" s="17"/>
    </row>
    <row r="2860" spans="7:24" x14ac:dyDescent="0.2">
      <c r="G2860" s="8"/>
      <c r="H2860" s="8"/>
      <c r="I2860" s="17"/>
      <c r="J2860" s="17"/>
      <c r="K2860" s="17"/>
      <c r="L2860" s="17"/>
      <c r="M2860" s="17"/>
      <c r="N2860" s="17"/>
      <c r="O2860" s="17"/>
      <c r="P2860" s="17"/>
      <c r="Q2860" s="17"/>
      <c r="R2860" s="17"/>
      <c r="S2860" s="17"/>
      <c r="T2860" s="17"/>
      <c r="U2860" s="17"/>
      <c r="V2860" s="17"/>
      <c r="W2860" s="17"/>
      <c r="X2860" s="17"/>
    </row>
    <row r="2861" spans="7:24" x14ac:dyDescent="0.2">
      <c r="G2861" s="8"/>
      <c r="H2861" s="8"/>
      <c r="I2861" s="17"/>
      <c r="J2861" s="17"/>
      <c r="K2861" s="17"/>
      <c r="L2861" s="17"/>
      <c r="M2861" s="17"/>
      <c r="N2861" s="17"/>
      <c r="O2861" s="17"/>
      <c r="P2861" s="17"/>
      <c r="Q2861" s="17"/>
      <c r="R2861" s="17"/>
      <c r="S2861" s="17"/>
      <c r="T2861" s="17"/>
      <c r="U2861" s="17"/>
      <c r="V2861" s="17"/>
      <c r="W2861" s="17"/>
      <c r="X2861" s="17"/>
    </row>
    <row r="2862" spans="7:24" x14ac:dyDescent="0.2">
      <c r="G2862" s="8"/>
      <c r="H2862" s="8"/>
      <c r="I2862" s="17"/>
      <c r="J2862" s="17"/>
      <c r="K2862" s="17"/>
      <c r="L2862" s="17"/>
      <c r="M2862" s="17"/>
      <c r="N2862" s="17"/>
      <c r="O2862" s="17"/>
      <c r="P2862" s="17"/>
      <c r="Q2862" s="17"/>
      <c r="R2862" s="17"/>
      <c r="S2862" s="17"/>
      <c r="T2862" s="17"/>
      <c r="U2862" s="17"/>
      <c r="V2862" s="17"/>
      <c r="W2862" s="17"/>
      <c r="X2862" s="17"/>
    </row>
    <row r="2863" spans="7:24" x14ac:dyDescent="0.2">
      <c r="G2863" s="8"/>
      <c r="H2863" s="8"/>
      <c r="I2863" s="17"/>
      <c r="J2863" s="17"/>
      <c r="K2863" s="17"/>
      <c r="L2863" s="17"/>
      <c r="M2863" s="17"/>
      <c r="N2863" s="17"/>
      <c r="O2863" s="17"/>
      <c r="P2863" s="17"/>
      <c r="Q2863" s="17"/>
      <c r="R2863" s="17"/>
      <c r="S2863" s="17"/>
      <c r="T2863" s="17"/>
      <c r="U2863" s="17"/>
      <c r="V2863" s="17"/>
      <c r="W2863" s="17"/>
      <c r="X2863" s="17"/>
    </row>
    <row r="2864" spans="7:24" x14ac:dyDescent="0.2">
      <c r="G2864" s="8"/>
      <c r="H2864" s="8"/>
      <c r="I2864" s="17"/>
      <c r="J2864" s="17"/>
      <c r="K2864" s="17"/>
      <c r="L2864" s="17"/>
      <c r="M2864" s="17"/>
      <c r="N2864" s="17"/>
      <c r="O2864" s="17"/>
      <c r="P2864" s="17"/>
      <c r="Q2864" s="17"/>
      <c r="R2864" s="17"/>
      <c r="S2864" s="17"/>
      <c r="T2864" s="17"/>
      <c r="U2864" s="17"/>
      <c r="V2864" s="17"/>
      <c r="W2864" s="17"/>
      <c r="X2864" s="17"/>
    </row>
    <row r="2865" spans="7:24" x14ac:dyDescent="0.2">
      <c r="G2865" s="8"/>
      <c r="H2865" s="8"/>
      <c r="I2865" s="17"/>
      <c r="J2865" s="17"/>
      <c r="K2865" s="17"/>
      <c r="L2865" s="17"/>
      <c r="M2865" s="17"/>
      <c r="N2865" s="17"/>
      <c r="O2865" s="17"/>
      <c r="P2865" s="17"/>
      <c r="Q2865" s="17"/>
      <c r="R2865" s="17"/>
      <c r="S2865" s="17"/>
      <c r="T2865" s="17"/>
      <c r="U2865" s="17"/>
      <c r="V2865" s="17"/>
      <c r="W2865" s="17"/>
      <c r="X2865" s="17"/>
    </row>
    <row r="2866" spans="7:24" x14ac:dyDescent="0.2">
      <c r="G2866" s="8"/>
      <c r="H2866" s="8"/>
      <c r="I2866" s="17"/>
      <c r="J2866" s="17"/>
      <c r="K2866" s="17"/>
      <c r="L2866" s="17"/>
      <c r="M2866" s="17"/>
      <c r="N2866" s="17"/>
      <c r="O2866" s="17"/>
      <c r="P2866" s="17"/>
      <c r="Q2866" s="17"/>
      <c r="R2866" s="17"/>
      <c r="S2866" s="17"/>
      <c r="T2866" s="17"/>
      <c r="U2866" s="17"/>
      <c r="V2866" s="17"/>
      <c r="W2866" s="17"/>
      <c r="X2866" s="17"/>
    </row>
    <row r="2867" spans="7:24" x14ac:dyDescent="0.2">
      <c r="G2867" s="8"/>
      <c r="H2867" s="8"/>
      <c r="I2867" s="17"/>
      <c r="J2867" s="17"/>
      <c r="K2867" s="17"/>
      <c r="L2867" s="17"/>
      <c r="M2867" s="17"/>
      <c r="N2867" s="17"/>
      <c r="O2867" s="17"/>
      <c r="P2867" s="17"/>
      <c r="Q2867" s="17"/>
      <c r="R2867" s="17"/>
      <c r="S2867" s="17"/>
      <c r="T2867" s="17"/>
      <c r="U2867" s="17"/>
      <c r="V2867" s="17"/>
      <c r="W2867" s="17"/>
      <c r="X2867" s="17"/>
    </row>
    <row r="2868" spans="7:24" x14ac:dyDescent="0.2">
      <c r="G2868" s="8"/>
      <c r="H2868" s="8"/>
      <c r="I2868" s="17"/>
      <c r="J2868" s="17"/>
      <c r="K2868" s="17"/>
      <c r="L2868" s="17"/>
      <c r="M2868" s="17"/>
      <c r="N2868" s="17"/>
      <c r="O2868" s="17"/>
      <c r="P2868" s="17"/>
      <c r="Q2868" s="17"/>
      <c r="R2868" s="17"/>
      <c r="S2868" s="17"/>
      <c r="T2868" s="17"/>
      <c r="U2868" s="17"/>
      <c r="V2868" s="17"/>
      <c r="W2868" s="17"/>
      <c r="X2868" s="17"/>
    </row>
    <row r="2869" spans="7:24" x14ac:dyDescent="0.2">
      <c r="G2869" s="8"/>
      <c r="H2869" s="8"/>
      <c r="I2869" s="17"/>
      <c r="J2869" s="17"/>
      <c r="K2869" s="17"/>
      <c r="L2869" s="17"/>
      <c r="M2869" s="17"/>
      <c r="N2869" s="17"/>
      <c r="O2869" s="17"/>
      <c r="P2869" s="17"/>
      <c r="Q2869" s="17"/>
      <c r="R2869" s="17"/>
      <c r="S2869" s="17"/>
      <c r="T2869" s="17"/>
      <c r="U2869" s="17"/>
      <c r="V2869" s="17"/>
      <c r="W2869" s="17"/>
      <c r="X2869" s="17"/>
    </row>
    <row r="2870" spans="7:24" x14ac:dyDescent="0.2">
      <c r="G2870" s="8"/>
      <c r="H2870" s="8"/>
      <c r="I2870" s="17"/>
      <c r="J2870" s="17"/>
      <c r="K2870" s="17"/>
      <c r="L2870" s="17"/>
      <c r="M2870" s="17"/>
      <c r="N2870" s="17"/>
      <c r="O2870" s="17"/>
      <c r="P2870" s="17"/>
      <c r="Q2870" s="17"/>
      <c r="R2870" s="17"/>
      <c r="S2870" s="17"/>
      <c r="T2870" s="17"/>
      <c r="U2870" s="17"/>
      <c r="V2870" s="17"/>
      <c r="W2870" s="17"/>
      <c r="X2870" s="17"/>
    </row>
    <row r="2871" spans="7:24" x14ac:dyDescent="0.2">
      <c r="G2871" s="8"/>
      <c r="H2871" s="8"/>
      <c r="I2871" s="17"/>
      <c r="J2871" s="17"/>
      <c r="K2871" s="17"/>
      <c r="L2871" s="17"/>
      <c r="M2871" s="17"/>
      <c r="N2871" s="17"/>
      <c r="O2871" s="17"/>
      <c r="P2871" s="17"/>
      <c r="Q2871" s="17"/>
      <c r="R2871" s="17"/>
      <c r="S2871" s="17"/>
      <c r="T2871" s="17"/>
      <c r="U2871" s="17"/>
      <c r="V2871" s="17"/>
      <c r="W2871" s="17"/>
      <c r="X2871" s="17"/>
    </row>
    <row r="2872" spans="7:24" x14ac:dyDescent="0.2">
      <c r="G2872" s="8"/>
      <c r="H2872" s="8"/>
      <c r="I2872" s="17"/>
      <c r="J2872" s="17"/>
      <c r="K2872" s="17"/>
      <c r="L2872" s="17"/>
      <c r="M2872" s="17"/>
      <c r="N2872" s="17"/>
      <c r="O2872" s="17"/>
      <c r="P2872" s="17"/>
      <c r="Q2872" s="17"/>
      <c r="R2872" s="17"/>
      <c r="S2872" s="17"/>
      <c r="T2872" s="17"/>
      <c r="U2872" s="17"/>
      <c r="V2872" s="17"/>
      <c r="W2872" s="17"/>
      <c r="X2872" s="17"/>
    </row>
    <row r="2873" spans="7:24" x14ac:dyDescent="0.2">
      <c r="G2873" s="8"/>
      <c r="H2873" s="8"/>
      <c r="I2873" s="17"/>
      <c r="J2873" s="17"/>
      <c r="K2873" s="17"/>
      <c r="L2873" s="17"/>
      <c r="M2873" s="17"/>
      <c r="N2873" s="17"/>
      <c r="O2873" s="17"/>
      <c r="P2873" s="17"/>
      <c r="Q2873" s="17"/>
      <c r="R2873" s="17"/>
      <c r="S2873" s="17"/>
      <c r="T2873" s="17"/>
      <c r="U2873" s="17"/>
      <c r="V2873" s="17"/>
      <c r="W2873" s="17"/>
      <c r="X2873" s="17"/>
    </row>
    <row r="2874" spans="7:24" x14ac:dyDescent="0.2">
      <c r="G2874" s="8"/>
      <c r="H2874" s="8"/>
      <c r="I2874" s="17"/>
      <c r="J2874" s="17"/>
      <c r="K2874" s="17"/>
      <c r="L2874" s="17"/>
      <c r="M2874" s="17"/>
      <c r="N2874" s="17"/>
      <c r="O2874" s="17"/>
      <c r="P2874" s="17"/>
      <c r="Q2874" s="17"/>
      <c r="R2874" s="17"/>
      <c r="S2874" s="17"/>
      <c r="T2874" s="17"/>
      <c r="U2874" s="17"/>
      <c r="V2874" s="17"/>
      <c r="W2874" s="17"/>
      <c r="X2874" s="17"/>
    </row>
    <row r="2875" spans="7:24" x14ac:dyDescent="0.2">
      <c r="G2875" s="8"/>
      <c r="H2875" s="8"/>
      <c r="I2875" s="17"/>
      <c r="J2875" s="17"/>
      <c r="K2875" s="17"/>
      <c r="L2875" s="17"/>
      <c r="M2875" s="17"/>
      <c r="N2875" s="17"/>
      <c r="O2875" s="17"/>
      <c r="P2875" s="17"/>
      <c r="Q2875" s="17"/>
      <c r="R2875" s="17"/>
      <c r="S2875" s="17"/>
      <c r="T2875" s="17"/>
      <c r="U2875" s="17"/>
      <c r="V2875" s="17"/>
      <c r="W2875" s="17"/>
      <c r="X2875" s="17"/>
    </row>
    <row r="2876" spans="7:24" x14ac:dyDescent="0.2">
      <c r="G2876" s="8"/>
      <c r="H2876" s="8"/>
      <c r="I2876" s="17"/>
      <c r="J2876" s="17"/>
      <c r="K2876" s="17"/>
      <c r="L2876" s="17"/>
      <c r="M2876" s="17"/>
      <c r="N2876" s="17"/>
      <c r="O2876" s="17"/>
      <c r="P2876" s="17"/>
      <c r="Q2876" s="17"/>
      <c r="R2876" s="17"/>
      <c r="S2876" s="17"/>
      <c r="T2876" s="17"/>
      <c r="U2876" s="17"/>
      <c r="V2876" s="17"/>
      <c r="W2876" s="17"/>
      <c r="X2876" s="17"/>
    </row>
    <row r="2877" spans="7:24" x14ac:dyDescent="0.2">
      <c r="G2877" s="8"/>
      <c r="H2877" s="8"/>
      <c r="I2877" s="17"/>
      <c r="J2877" s="17"/>
      <c r="K2877" s="17"/>
      <c r="L2877" s="17"/>
      <c r="M2877" s="17"/>
      <c r="N2877" s="17"/>
      <c r="O2877" s="17"/>
      <c r="P2877" s="17"/>
      <c r="Q2877" s="17"/>
      <c r="R2877" s="17"/>
      <c r="S2877" s="17"/>
      <c r="T2877" s="17"/>
      <c r="U2877" s="17"/>
      <c r="V2877" s="17"/>
      <c r="W2877" s="17"/>
      <c r="X2877" s="17"/>
    </row>
    <row r="2878" spans="7:24" x14ac:dyDescent="0.2">
      <c r="G2878" s="8"/>
      <c r="H2878" s="8"/>
      <c r="I2878" s="17"/>
      <c r="J2878" s="17"/>
      <c r="K2878" s="17"/>
      <c r="L2878" s="17"/>
      <c r="M2878" s="17"/>
      <c r="N2878" s="17"/>
      <c r="O2878" s="17"/>
      <c r="P2878" s="17"/>
      <c r="Q2878" s="17"/>
      <c r="R2878" s="17"/>
      <c r="S2878" s="17"/>
      <c r="T2878" s="17"/>
      <c r="U2878" s="17"/>
      <c r="V2878" s="17"/>
      <c r="W2878" s="17"/>
      <c r="X2878" s="17"/>
    </row>
    <row r="2879" spans="7:24" x14ac:dyDescent="0.2">
      <c r="G2879" s="8"/>
      <c r="H2879" s="8"/>
      <c r="I2879" s="17"/>
      <c r="J2879" s="17"/>
      <c r="K2879" s="17"/>
      <c r="L2879" s="17"/>
      <c r="M2879" s="17"/>
      <c r="N2879" s="17"/>
      <c r="O2879" s="17"/>
      <c r="P2879" s="17"/>
      <c r="Q2879" s="17"/>
      <c r="R2879" s="17"/>
      <c r="S2879" s="17"/>
      <c r="T2879" s="17"/>
      <c r="U2879" s="17"/>
      <c r="V2879" s="17"/>
      <c r="W2879" s="17"/>
      <c r="X2879" s="17"/>
    </row>
    <row r="2880" spans="7:24" x14ac:dyDescent="0.2">
      <c r="G2880" s="8"/>
      <c r="H2880" s="8"/>
      <c r="I2880" s="17"/>
      <c r="J2880" s="17"/>
      <c r="K2880" s="17"/>
      <c r="L2880" s="17"/>
      <c r="M2880" s="17"/>
      <c r="N2880" s="17"/>
      <c r="O2880" s="17"/>
      <c r="P2880" s="17"/>
      <c r="Q2880" s="17"/>
      <c r="R2880" s="17"/>
      <c r="S2880" s="17"/>
      <c r="T2880" s="17"/>
      <c r="U2880" s="17"/>
      <c r="V2880" s="17"/>
      <c r="W2880" s="17"/>
      <c r="X2880" s="17"/>
    </row>
    <row r="2881" spans="7:24" x14ac:dyDescent="0.2">
      <c r="G2881" s="8"/>
      <c r="H2881" s="8"/>
      <c r="I2881" s="17"/>
      <c r="J2881" s="17"/>
      <c r="K2881" s="17"/>
      <c r="L2881" s="17"/>
      <c r="M2881" s="17"/>
      <c r="N2881" s="17"/>
      <c r="O2881" s="17"/>
      <c r="P2881" s="17"/>
      <c r="Q2881" s="17"/>
      <c r="R2881" s="17"/>
      <c r="S2881" s="17"/>
      <c r="T2881" s="17"/>
      <c r="U2881" s="17"/>
      <c r="V2881" s="17"/>
      <c r="W2881" s="17"/>
      <c r="X2881" s="17"/>
    </row>
    <row r="2882" spans="7:24" x14ac:dyDescent="0.2">
      <c r="G2882" s="8"/>
      <c r="H2882" s="8"/>
      <c r="I2882" s="17"/>
      <c r="J2882" s="17"/>
      <c r="K2882" s="17"/>
      <c r="L2882" s="17"/>
      <c r="M2882" s="17"/>
      <c r="N2882" s="17"/>
      <c r="O2882" s="17"/>
      <c r="P2882" s="17"/>
      <c r="Q2882" s="17"/>
      <c r="R2882" s="17"/>
      <c r="S2882" s="17"/>
      <c r="T2882" s="17"/>
      <c r="U2882" s="17"/>
      <c r="V2882" s="17"/>
      <c r="W2882" s="17"/>
      <c r="X2882" s="17"/>
    </row>
    <row r="2883" spans="7:24" x14ac:dyDescent="0.2">
      <c r="G2883" s="8"/>
      <c r="H2883" s="8"/>
      <c r="I2883" s="17"/>
      <c r="J2883" s="17"/>
      <c r="K2883" s="17"/>
      <c r="L2883" s="17"/>
      <c r="M2883" s="17"/>
      <c r="N2883" s="17"/>
      <c r="O2883" s="17"/>
      <c r="P2883" s="17"/>
      <c r="Q2883" s="17"/>
      <c r="R2883" s="17"/>
      <c r="S2883" s="17"/>
      <c r="T2883" s="17"/>
      <c r="U2883" s="17"/>
      <c r="V2883" s="17"/>
      <c r="W2883" s="17"/>
      <c r="X2883" s="17"/>
    </row>
    <row r="2884" spans="7:24" x14ac:dyDescent="0.2">
      <c r="G2884" s="8"/>
      <c r="H2884" s="8"/>
      <c r="I2884" s="17"/>
      <c r="J2884" s="17"/>
      <c r="K2884" s="17"/>
      <c r="L2884" s="17"/>
      <c r="M2884" s="17"/>
      <c r="N2884" s="17"/>
      <c r="O2884" s="17"/>
      <c r="P2884" s="17"/>
      <c r="Q2884" s="17"/>
      <c r="R2884" s="17"/>
      <c r="S2884" s="17"/>
      <c r="T2884" s="17"/>
      <c r="U2884" s="17"/>
      <c r="V2884" s="17"/>
      <c r="W2884" s="17"/>
      <c r="X2884" s="17"/>
    </row>
    <row r="2885" spans="7:24" x14ac:dyDescent="0.2">
      <c r="G2885" s="8"/>
      <c r="H2885" s="8"/>
      <c r="I2885" s="17"/>
      <c r="J2885" s="17"/>
      <c r="K2885" s="17"/>
      <c r="L2885" s="17"/>
      <c r="M2885" s="17"/>
      <c r="N2885" s="17"/>
      <c r="O2885" s="17"/>
      <c r="P2885" s="17"/>
      <c r="Q2885" s="17"/>
      <c r="R2885" s="17"/>
      <c r="S2885" s="17"/>
      <c r="T2885" s="17"/>
      <c r="U2885" s="17"/>
      <c r="V2885" s="17"/>
      <c r="W2885" s="17"/>
      <c r="X2885" s="17"/>
    </row>
    <row r="2886" spans="7:24" x14ac:dyDescent="0.2">
      <c r="G2886" s="8"/>
      <c r="H2886" s="8"/>
      <c r="I2886" s="17"/>
      <c r="J2886" s="17"/>
      <c r="K2886" s="17"/>
      <c r="L2886" s="17"/>
      <c r="M2886" s="17"/>
      <c r="N2886" s="17"/>
      <c r="O2886" s="17"/>
      <c r="P2886" s="17"/>
      <c r="Q2886" s="17"/>
      <c r="R2886" s="17"/>
      <c r="S2886" s="17"/>
      <c r="T2886" s="17"/>
      <c r="U2886" s="17"/>
      <c r="V2886" s="17"/>
      <c r="W2886" s="17"/>
      <c r="X2886" s="17"/>
    </row>
    <row r="2887" spans="7:24" x14ac:dyDescent="0.2">
      <c r="G2887" s="8"/>
      <c r="H2887" s="8"/>
      <c r="I2887" s="17"/>
      <c r="J2887" s="17"/>
      <c r="K2887" s="17"/>
      <c r="L2887" s="17"/>
      <c r="M2887" s="17"/>
      <c r="N2887" s="17"/>
      <c r="O2887" s="17"/>
      <c r="P2887" s="17"/>
      <c r="Q2887" s="17"/>
      <c r="R2887" s="17"/>
      <c r="S2887" s="17"/>
      <c r="T2887" s="17"/>
      <c r="U2887" s="17"/>
      <c r="V2887" s="17"/>
      <c r="W2887" s="17"/>
      <c r="X2887" s="17"/>
    </row>
    <row r="2888" spans="7:24" x14ac:dyDescent="0.2">
      <c r="G2888" s="8"/>
      <c r="H2888" s="8"/>
      <c r="I2888" s="17"/>
      <c r="J2888" s="17"/>
      <c r="K2888" s="17"/>
      <c r="L2888" s="17"/>
      <c r="M2888" s="17"/>
      <c r="N2888" s="17"/>
      <c r="O2888" s="17"/>
      <c r="P2888" s="17"/>
      <c r="Q2888" s="17"/>
      <c r="R2888" s="17"/>
      <c r="S2888" s="17"/>
      <c r="T2888" s="17"/>
      <c r="U2888" s="17"/>
      <c r="V2888" s="17"/>
      <c r="W2888" s="17"/>
      <c r="X2888" s="17"/>
    </row>
    <row r="2889" spans="7:24" x14ac:dyDescent="0.2">
      <c r="G2889" s="8"/>
      <c r="H2889" s="8"/>
      <c r="I2889" s="17"/>
      <c r="J2889" s="17"/>
      <c r="K2889" s="17"/>
      <c r="L2889" s="17"/>
      <c r="M2889" s="17"/>
      <c r="N2889" s="17"/>
      <c r="O2889" s="17"/>
      <c r="P2889" s="17"/>
      <c r="Q2889" s="17"/>
      <c r="R2889" s="17"/>
      <c r="S2889" s="17"/>
      <c r="T2889" s="17"/>
      <c r="U2889" s="17"/>
      <c r="V2889" s="17"/>
      <c r="W2889" s="17"/>
      <c r="X2889" s="17"/>
    </row>
    <row r="2890" spans="7:24" x14ac:dyDescent="0.2">
      <c r="G2890" s="8"/>
      <c r="H2890" s="8"/>
      <c r="I2890" s="17"/>
      <c r="J2890" s="17"/>
      <c r="K2890" s="17"/>
      <c r="L2890" s="17"/>
      <c r="M2890" s="17"/>
      <c r="N2890" s="17"/>
      <c r="O2890" s="17"/>
      <c r="P2890" s="17"/>
      <c r="Q2890" s="17"/>
      <c r="R2890" s="17"/>
      <c r="S2890" s="17"/>
      <c r="T2890" s="17"/>
      <c r="U2890" s="17"/>
      <c r="V2890" s="17"/>
      <c r="W2890" s="17"/>
      <c r="X2890" s="17"/>
    </row>
    <row r="2891" spans="7:24" x14ac:dyDescent="0.2">
      <c r="G2891" s="8"/>
      <c r="H2891" s="8"/>
      <c r="I2891" s="17"/>
      <c r="J2891" s="17"/>
      <c r="K2891" s="17"/>
      <c r="L2891" s="17"/>
      <c r="M2891" s="17"/>
      <c r="N2891" s="17"/>
      <c r="O2891" s="17"/>
      <c r="P2891" s="17"/>
      <c r="Q2891" s="17"/>
      <c r="R2891" s="17"/>
      <c r="S2891" s="17"/>
      <c r="T2891" s="17"/>
      <c r="U2891" s="17"/>
      <c r="V2891" s="17"/>
      <c r="W2891" s="17"/>
      <c r="X2891" s="17"/>
    </row>
    <row r="2892" spans="7:24" x14ac:dyDescent="0.2">
      <c r="G2892" s="8"/>
      <c r="H2892" s="8"/>
      <c r="I2892" s="17"/>
      <c r="J2892" s="17"/>
      <c r="K2892" s="17"/>
      <c r="L2892" s="17"/>
      <c r="M2892" s="17"/>
      <c r="N2892" s="17"/>
      <c r="O2892" s="17"/>
      <c r="P2892" s="17"/>
      <c r="Q2892" s="17"/>
      <c r="R2892" s="17"/>
      <c r="S2892" s="17"/>
      <c r="T2892" s="17"/>
      <c r="U2892" s="17"/>
      <c r="V2892" s="17"/>
      <c r="W2892" s="17"/>
      <c r="X2892" s="17"/>
    </row>
    <row r="2893" spans="7:24" x14ac:dyDescent="0.2">
      <c r="G2893" s="8"/>
      <c r="H2893" s="8"/>
      <c r="I2893" s="17"/>
      <c r="J2893" s="17"/>
      <c r="K2893" s="17"/>
      <c r="L2893" s="17"/>
      <c r="M2893" s="17"/>
      <c r="N2893" s="17"/>
      <c r="O2893" s="17"/>
      <c r="P2893" s="17"/>
      <c r="Q2893" s="17"/>
      <c r="R2893" s="17"/>
      <c r="S2893" s="17"/>
      <c r="T2893" s="17"/>
      <c r="U2893" s="17"/>
      <c r="V2893" s="17"/>
      <c r="W2893" s="17"/>
      <c r="X2893" s="17"/>
    </row>
    <row r="2894" spans="7:24" x14ac:dyDescent="0.2">
      <c r="G2894" s="8"/>
      <c r="H2894" s="8"/>
      <c r="I2894" s="17"/>
      <c r="J2894" s="17"/>
      <c r="K2894" s="17"/>
      <c r="L2894" s="17"/>
      <c r="M2894" s="17"/>
      <c r="N2894" s="17"/>
      <c r="O2894" s="17"/>
      <c r="P2894" s="17"/>
      <c r="Q2894" s="17"/>
      <c r="R2894" s="17"/>
      <c r="S2894" s="17"/>
      <c r="T2894" s="17"/>
      <c r="U2894" s="17"/>
      <c r="V2894" s="17"/>
      <c r="W2894" s="17"/>
      <c r="X2894" s="17"/>
    </row>
    <row r="2895" spans="7:24" x14ac:dyDescent="0.2">
      <c r="G2895" s="8"/>
      <c r="H2895" s="8"/>
      <c r="I2895" s="17"/>
      <c r="J2895" s="17"/>
      <c r="K2895" s="17"/>
      <c r="L2895" s="17"/>
      <c r="M2895" s="17"/>
      <c r="N2895" s="17"/>
      <c r="O2895" s="17"/>
      <c r="P2895" s="17"/>
      <c r="Q2895" s="17"/>
      <c r="R2895" s="17"/>
      <c r="S2895" s="17"/>
      <c r="T2895" s="17"/>
      <c r="U2895" s="17"/>
      <c r="V2895" s="17"/>
      <c r="W2895" s="17"/>
      <c r="X2895" s="17"/>
    </row>
    <row r="2896" spans="7:24" x14ac:dyDescent="0.2">
      <c r="G2896" s="8"/>
      <c r="H2896" s="8"/>
      <c r="I2896" s="17"/>
      <c r="J2896" s="17"/>
      <c r="K2896" s="17"/>
      <c r="L2896" s="17"/>
      <c r="M2896" s="17"/>
      <c r="N2896" s="17"/>
      <c r="O2896" s="17"/>
      <c r="P2896" s="17"/>
      <c r="Q2896" s="17"/>
      <c r="R2896" s="17"/>
      <c r="S2896" s="17"/>
      <c r="T2896" s="17"/>
      <c r="U2896" s="17"/>
      <c r="V2896" s="17"/>
      <c r="W2896" s="17"/>
      <c r="X2896" s="17"/>
    </row>
    <row r="2897" spans="7:24" x14ac:dyDescent="0.2">
      <c r="G2897" s="8"/>
      <c r="H2897" s="8"/>
      <c r="I2897" s="17"/>
      <c r="J2897" s="17"/>
      <c r="K2897" s="17"/>
      <c r="L2897" s="17"/>
      <c r="M2897" s="17"/>
      <c r="N2897" s="17"/>
      <c r="O2897" s="17"/>
      <c r="P2897" s="17"/>
      <c r="Q2897" s="17"/>
      <c r="R2897" s="17"/>
      <c r="S2897" s="17"/>
      <c r="T2897" s="17"/>
      <c r="U2897" s="17"/>
      <c r="V2897" s="17"/>
      <c r="W2897" s="17"/>
      <c r="X2897" s="17"/>
    </row>
    <row r="2898" spans="7:24" x14ac:dyDescent="0.2">
      <c r="G2898" s="8"/>
      <c r="H2898" s="8"/>
      <c r="I2898" s="17"/>
      <c r="J2898" s="17"/>
      <c r="K2898" s="17"/>
      <c r="L2898" s="17"/>
      <c r="M2898" s="17"/>
      <c r="N2898" s="17"/>
      <c r="O2898" s="17"/>
      <c r="P2898" s="17"/>
      <c r="Q2898" s="17"/>
      <c r="R2898" s="17"/>
      <c r="S2898" s="17"/>
      <c r="T2898" s="17"/>
      <c r="U2898" s="17"/>
      <c r="V2898" s="17"/>
      <c r="W2898" s="17"/>
      <c r="X2898" s="17"/>
    </row>
    <row r="2899" spans="7:24" x14ac:dyDescent="0.2">
      <c r="G2899" s="8"/>
      <c r="H2899" s="8"/>
      <c r="I2899" s="17"/>
      <c r="J2899" s="17"/>
      <c r="K2899" s="17"/>
      <c r="L2899" s="17"/>
      <c r="M2899" s="17"/>
      <c r="N2899" s="17"/>
      <c r="O2899" s="17"/>
      <c r="P2899" s="17"/>
      <c r="Q2899" s="17"/>
      <c r="R2899" s="17"/>
      <c r="S2899" s="17"/>
      <c r="T2899" s="17"/>
      <c r="U2899" s="17"/>
      <c r="V2899" s="17"/>
      <c r="W2899" s="17"/>
      <c r="X2899" s="17"/>
    </row>
    <row r="2900" spans="7:24" x14ac:dyDescent="0.2">
      <c r="G2900" s="8"/>
      <c r="H2900" s="8"/>
      <c r="I2900" s="17"/>
      <c r="J2900" s="17"/>
      <c r="K2900" s="17"/>
      <c r="L2900" s="17"/>
      <c r="M2900" s="17"/>
      <c r="N2900" s="17"/>
      <c r="O2900" s="17"/>
      <c r="P2900" s="17"/>
      <c r="Q2900" s="17"/>
      <c r="R2900" s="17"/>
      <c r="S2900" s="17"/>
      <c r="T2900" s="17"/>
      <c r="U2900" s="17"/>
      <c r="V2900" s="17"/>
      <c r="W2900" s="17"/>
      <c r="X2900" s="17"/>
    </row>
    <row r="2901" spans="7:24" x14ac:dyDescent="0.2">
      <c r="G2901" s="8"/>
      <c r="H2901" s="8"/>
      <c r="I2901" s="17"/>
      <c r="J2901" s="17"/>
      <c r="K2901" s="17"/>
      <c r="L2901" s="17"/>
      <c r="M2901" s="17"/>
      <c r="N2901" s="17"/>
      <c r="O2901" s="17"/>
      <c r="P2901" s="17"/>
      <c r="Q2901" s="17"/>
      <c r="R2901" s="17"/>
      <c r="S2901" s="17"/>
      <c r="T2901" s="17"/>
      <c r="U2901" s="17"/>
      <c r="V2901" s="17"/>
      <c r="W2901" s="17"/>
      <c r="X2901" s="17"/>
    </row>
    <row r="2902" spans="7:24" x14ac:dyDescent="0.2">
      <c r="G2902" s="8"/>
      <c r="H2902" s="8"/>
      <c r="I2902" s="17"/>
      <c r="J2902" s="17"/>
      <c r="K2902" s="17"/>
      <c r="L2902" s="17"/>
      <c r="M2902" s="17"/>
      <c r="N2902" s="17"/>
      <c r="O2902" s="17"/>
      <c r="P2902" s="17"/>
      <c r="Q2902" s="17"/>
      <c r="R2902" s="17"/>
      <c r="S2902" s="17"/>
      <c r="T2902" s="17"/>
      <c r="U2902" s="17"/>
      <c r="V2902" s="17"/>
      <c r="W2902" s="17"/>
      <c r="X2902" s="17"/>
    </row>
    <row r="2903" spans="7:24" x14ac:dyDescent="0.2">
      <c r="G2903" s="8"/>
      <c r="H2903" s="8"/>
      <c r="I2903" s="17"/>
      <c r="J2903" s="17"/>
      <c r="K2903" s="17"/>
      <c r="L2903" s="17"/>
      <c r="M2903" s="17"/>
      <c r="N2903" s="17"/>
      <c r="O2903" s="17"/>
      <c r="P2903" s="17"/>
      <c r="Q2903" s="17"/>
      <c r="R2903" s="17"/>
      <c r="S2903" s="17"/>
      <c r="T2903" s="17"/>
      <c r="U2903" s="17"/>
      <c r="V2903" s="17"/>
      <c r="W2903" s="17"/>
      <c r="X2903" s="17"/>
    </row>
    <row r="2904" spans="7:24" x14ac:dyDescent="0.2">
      <c r="G2904" s="8"/>
      <c r="H2904" s="8"/>
      <c r="I2904" s="17"/>
      <c r="J2904" s="17"/>
      <c r="K2904" s="17"/>
      <c r="L2904" s="17"/>
      <c r="M2904" s="17"/>
      <c r="N2904" s="17"/>
      <c r="O2904" s="17"/>
      <c r="P2904" s="17"/>
      <c r="Q2904" s="17"/>
      <c r="R2904" s="17"/>
      <c r="S2904" s="17"/>
      <c r="T2904" s="17"/>
      <c r="U2904" s="17"/>
      <c r="V2904" s="17"/>
      <c r="W2904" s="17"/>
      <c r="X2904" s="17"/>
    </row>
    <row r="2905" spans="7:24" x14ac:dyDescent="0.2">
      <c r="G2905" s="8"/>
      <c r="H2905" s="8"/>
      <c r="I2905" s="17"/>
      <c r="J2905" s="17"/>
      <c r="K2905" s="17"/>
      <c r="L2905" s="17"/>
      <c r="M2905" s="17"/>
      <c r="N2905" s="17"/>
      <c r="O2905" s="17"/>
      <c r="P2905" s="17"/>
      <c r="Q2905" s="17"/>
      <c r="R2905" s="17"/>
      <c r="S2905" s="17"/>
      <c r="T2905" s="17"/>
      <c r="U2905" s="17"/>
      <c r="V2905" s="17"/>
      <c r="W2905" s="17"/>
      <c r="X2905" s="17"/>
    </row>
    <row r="2906" spans="7:24" x14ac:dyDescent="0.2">
      <c r="G2906" s="8"/>
      <c r="H2906" s="8"/>
      <c r="I2906" s="17"/>
      <c r="J2906" s="17"/>
      <c r="K2906" s="17"/>
      <c r="L2906" s="17"/>
      <c r="M2906" s="17"/>
      <c r="N2906" s="17"/>
      <c r="O2906" s="17"/>
      <c r="P2906" s="17"/>
      <c r="Q2906" s="17"/>
      <c r="R2906" s="17"/>
      <c r="S2906" s="17"/>
      <c r="T2906" s="17"/>
      <c r="U2906" s="17"/>
      <c r="V2906" s="17"/>
      <c r="W2906" s="17"/>
      <c r="X2906" s="17"/>
    </row>
    <row r="2907" spans="7:24" x14ac:dyDescent="0.2">
      <c r="G2907" s="8"/>
      <c r="H2907" s="8"/>
      <c r="I2907" s="17"/>
      <c r="J2907" s="17"/>
      <c r="K2907" s="17"/>
      <c r="L2907" s="17"/>
      <c r="M2907" s="17"/>
      <c r="N2907" s="17"/>
      <c r="O2907" s="17"/>
      <c r="P2907" s="17"/>
      <c r="Q2907" s="17"/>
      <c r="R2907" s="17"/>
      <c r="S2907" s="17"/>
      <c r="T2907" s="17"/>
      <c r="U2907" s="17"/>
      <c r="V2907" s="17"/>
      <c r="W2907" s="17"/>
      <c r="X2907" s="17"/>
    </row>
    <row r="2908" spans="7:24" x14ac:dyDescent="0.2">
      <c r="G2908" s="8"/>
      <c r="H2908" s="8"/>
      <c r="I2908" s="17"/>
      <c r="J2908" s="17"/>
      <c r="K2908" s="17"/>
      <c r="L2908" s="17"/>
      <c r="M2908" s="17"/>
      <c r="N2908" s="17"/>
      <c r="O2908" s="17"/>
      <c r="P2908" s="17"/>
      <c r="Q2908" s="17"/>
      <c r="R2908" s="17"/>
      <c r="S2908" s="17"/>
      <c r="T2908" s="17"/>
      <c r="U2908" s="17"/>
      <c r="V2908" s="17"/>
      <c r="W2908" s="17"/>
      <c r="X2908" s="17"/>
    </row>
    <row r="2909" spans="7:24" x14ac:dyDescent="0.2">
      <c r="G2909" s="8"/>
      <c r="H2909" s="8"/>
      <c r="I2909" s="17"/>
      <c r="J2909" s="17"/>
      <c r="K2909" s="17"/>
      <c r="L2909" s="17"/>
      <c r="M2909" s="17"/>
      <c r="N2909" s="17"/>
      <c r="O2909" s="17"/>
      <c r="P2909" s="17"/>
      <c r="Q2909" s="17"/>
      <c r="R2909" s="17"/>
      <c r="S2909" s="17"/>
      <c r="T2909" s="17"/>
      <c r="U2909" s="17"/>
      <c r="V2909" s="17"/>
      <c r="W2909" s="17"/>
      <c r="X2909" s="17"/>
    </row>
    <row r="2910" spans="7:24" x14ac:dyDescent="0.2">
      <c r="G2910" s="8"/>
      <c r="H2910" s="8"/>
      <c r="I2910" s="17"/>
      <c r="J2910" s="17"/>
      <c r="K2910" s="17"/>
      <c r="L2910" s="17"/>
      <c r="M2910" s="17"/>
      <c r="N2910" s="17"/>
      <c r="O2910" s="17"/>
      <c r="P2910" s="17"/>
      <c r="Q2910" s="17"/>
      <c r="R2910" s="17"/>
      <c r="S2910" s="17"/>
      <c r="T2910" s="17"/>
      <c r="U2910" s="17"/>
      <c r="V2910" s="17"/>
      <c r="W2910" s="17"/>
      <c r="X2910" s="17"/>
    </row>
    <row r="2911" spans="7:24" x14ac:dyDescent="0.2">
      <c r="G2911" s="8"/>
      <c r="H2911" s="8"/>
      <c r="I2911" s="17"/>
      <c r="J2911" s="17"/>
      <c r="K2911" s="17"/>
      <c r="L2911" s="17"/>
      <c r="M2911" s="17"/>
      <c r="N2911" s="17"/>
      <c r="O2911" s="17"/>
      <c r="P2911" s="17"/>
      <c r="Q2911" s="17"/>
      <c r="R2911" s="17"/>
      <c r="S2911" s="17"/>
      <c r="T2911" s="17"/>
      <c r="U2911" s="17"/>
      <c r="V2911" s="17"/>
      <c r="W2911" s="17"/>
      <c r="X2911" s="17"/>
    </row>
    <row r="2912" spans="7:24" x14ac:dyDescent="0.2">
      <c r="G2912" s="8"/>
      <c r="H2912" s="8"/>
      <c r="I2912" s="17"/>
      <c r="J2912" s="17"/>
      <c r="K2912" s="17"/>
      <c r="L2912" s="17"/>
      <c r="M2912" s="17"/>
      <c r="N2912" s="17"/>
      <c r="O2912" s="17"/>
      <c r="P2912" s="17"/>
      <c r="Q2912" s="17"/>
      <c r="R2912" s="17"/>
      <c r="S2912" s="17"/>
      <c r="T2912" s="17"/>
      <c r="U2912" s="17"/>
      <c r="V2912" s="17"/>
      <c r="W2912" s="17"/>
      <c r="X2912" s="17"/>
    </row>
    <row r="2913" spans="7:24" x14ac:dyDescent="0.2">
      <c r="G2913" s="8"/>
      <c r="H2913" s="8"/>
      <c r="I2913" s="17"/>
      <c r="J2913" s="17"/>
      <c r="K2913" s="17"/>
      <c r="L2913" s="17"/>
      <c r="M2913" s="17"/>
      <c r="N2913" s="17"/>
      <c r="O2913" s="17"/>
      <c r="P2913" s="17"/>
      <c r="Q2913" s="17"/>
      <c r="R2913" s="17"/>
      <c r="S2913" s="17"/>
      <c r="T2913" s="17"/>
      <c r="U2913" s="17"/>
      <c r="V2913" s="17"/>
      <c r="W2913" s="17"/>
      <c r="X2913" s="17"/>
    </row>
    <row r="2914" spans="7:24" x14ac:dyDescent="0.2">
      <c r="G2914" s="8"/>
      <c r="H2914" s="8"/>
      <c r="I2914" s="17"/>
      <c r="J2914" s="17"/>
      <c r="K2914" s="17"/>
      <c r="L2914" s="17"/>
      <c r="M2914" s="17"/>
      <c r="N2914" s="17"/>
      <c r="O2914" s="17"/>
      <c r="P2914" s="17"/>
      <c r="Q2914" s="17"/>
      <c r="R2914" s="17"/>
      <c r="S2914" s="17"/>
      <c r="T2914" s="17"/>
      <c r="U2914" s="17"/>
      <c r="V2914" s="17"/>
      <c r="W2914" s="17"/>
      <c r="X2914" s="17"/>
    </row>
    <row r="2915" spans="7:24" x14ac:dyDescent="0.2">
      <c r="G2915" s="8"/>
      <c r="H2915" s="8"/>
      <c r="I2915" s="17"/>
      <c r="J2915" s="17"/>
      <c r="K2915" s="17"/>
      <c r="L2915" s="17"/>
      <c r="M2915" s="17"/>
      <c r="N2915" s="17"/>
      <c r="O2915" s="17"/>
      <c r="P2915" s="17"/>
      <c r="Q2915" s="17"/>
      <c r="R2915" s="17"/>
      <c r="S2915" s="17"/>
      <c r="T2915" s="17"/>
      <c r="U2915" s="17"/>
      <c r="V2915" s="17"/>
      <c r="W2915" s="17"/>
      <c r="X2915" s="17"/>
    </row>
    <row r="2916" spans="7:24" x14ac:dyDescent="0.2">
      <c r="G2916" s="8"/>
      <c r="H2916" s="8"/>
      <c r="I2916" s="17"/>
      <c r="J2916" s="17"/>
      <c r="K2916" s="17"/>
      <c r="L2916" s="17"/>
      <c r="M2916" s="17"/>
      <c r="N2916" s="17"/>
      <c r="O2916" s="17"/>
      <c r="P2916" s="17"/>
      <c r="Q2916" s="17"/>
      <c r="R2916" s="17"/>
      <c r="S2916" s="17"/>
      <c r="T2916" s="17"/>
      <c r="U2916" s="17"/>
      <c r="V2916" s="17"/>
      <c r="W2916" s="17"/>
      <c r="X2916" s="17"/>
    </row>
    <row r="2917" spans="7:24" x14ac:dyDescent="0.2">
      <c r="G2917" s="8"/>
      <c r="H2917" s="8"/>
      <c r="I2917" s="17"/>
      <c r="J2917" s="17"/>
      <c r="K2917" s="17"/>
      <c r="L2917" s="17"/>
      <c r="M2917" s="17"/>
      <c r="N2917" s="17"/>
      <c r="O2917" s="17"/>
      <c r="P2917" s="17"/>
      <c r="Q2917" s="17"/>
      <c r="R2917" s="17"/>
      <c r="S2917" s="17"/>
      <c r="T2917" s="17"/>
      <c r="U2917" s="17"/>
      <c r="V2917" s="17"/>
      <c r="W2917" s="17"/>
      <c r="X2917" s="17"/>
    </row>
    <row r="2918" spans="7:24" x14ac:dyDescent="0.2">
      <c r="G2918" s="8"/>
      <c r="H2918" s="8"/>
      <c r="I2918" s="17"/>
      <c r="J2918" s="17"/>
      <c r="K2918" s="17"/>
      <c r="L2918" s="17"/>
      <c r="M2918" s="17"/>
      <c r="N2918" s="17"/>
      <c r="O2918" s="17"/>
      <c r="P2918" s="17"/>
      <c r="Q2918" s="17"/>
      <c r="R2918" s="17"/>
      <c r="S2918" s="17"/>
      <c r="T2918" s="17"/>
      <c r="U2918" s="17"/>
      <c r="V2918" s="17"/>
      <c r="W2918" s="17"/>
      <c r="X2918" s="17"/>
    </row>
    <row r="2919" spans="7:24" x14ac:dyDescent="0.2">
      <c r="G2919" s="8"/>
      <c r="H2919" s="8"/>
      <c r="I2919" s="17"/>
      <c r="J2919" s="17"/>
      <c r="K2919" s="17"/>
      <c r="L2919" s="17"/>
      <c r="M2919" s="17"/>
      <c r="N2919" s="17"/>
      <c r="O2919" s="17"/>
      <c r="P2919" s="17"/>
      <c r="Q2919" s="17"/>
      <c r="R2919" s="17"/>
      <c r="S2919" s="17"/>
      <c r="T2919" s="17"/>
      <c r="U2919" s="17"/>
      <c r="V2919" s="17"/>
      <c r="W2919" s="17"/>
      <c r="X2919" s="17"/>
    </row>
    <row r="2920" spans="7:24" x14ac:dyDescent="0.2">
      <c r="G2920" s="8"/>
      <c r="H2920" s="8"/>
      <c r="I2920" s="17"/>
      <c r="J2920" s="17"/>
      <c r="K2920" s="17"/>
      <c r="L2920" s="17"/>
      <c r="M2920" s="17"/>
      <c r="N2920" s="17"/>
      <c r="O2920" s="17"/>
      <c r="P2920" s="17"/>
      <c r="Q2920" s="17"/>
      <c r="R2920" s="17"/>
      <c r="S2920" s="17"/>
      <c r="T2920" s="17"/>
      <c r="U2920" s="17"/>
      <c r="V2920" s="17"/>
      <c r="W2920" s="17"/>
      <c r="X2920" s="17"/>
    </row>
    <row r="2921" spans="7:24" x14ac:dyDescent="0.2">
      <c r="G2921" s="8"/>
      <c r="H2921" s="8"/>
      <c r="I2921" s="17"/>
      <c r="J2921" s="17"/>
      <c r="K2921" s="17"/>
      <c r="L2921" s="17"/>
      <c r="M2921" s="17"/>
      <c r="N2921" s="17"/>
      <c r="O2921" s="17"/>
      <c r="P2921" s="17"/>
      <c r="Q2921" s="17"/>
      <c r="R2921" s="17"/>
      <c r="S2921" s="17"/>
      <c r="T2921" s="17"/>
      <c r="U2921" s="17"/>
      <c r="V2921" s="17"/>
      <c r="W2921" s="17"/>
      <c r="X2921" s="17"/>
    </row>
    <row r="2922" spans="7:24" x14ac:dyDescent="0.2">
      <c r="G2922" s="8"/>
      <c r="H2922" s="8"/>
      <c r="I2922" s="17"/>
      <c r="J2922" s="17"/>
      <c r="K2922" s="17"/>
      <c r="L2922" s="17"/>
      <c r="M2922" s="17"/>
      <c r="N2922" s="17"/>
      <c r="O2922" s="17"/>
      <c r="P2922" s="17"/>
      <c r="Q2922" s="17"/>
      <c r="R2922" s="17"/>
      <c r="S2922" s="17"/>
      <c r="T2922" s="17"/>
      <c r="U2922" s="17"/>
      <c r="V2922" s="17"/>
      <c r="W2922" s="17"/>
      <c r="X2922" s="17"/>
    </row>
    <row r="2923" spans="7:24" x14ac:dyDescent="0.2">
      <c r="G2923" s="8"/>
      <c r="H2923" s="8"/>
      <c r="I2923" s="17"/>
      <c r="J2923" s="17"/>
      <c r="K2923" s="17"/>
      <c r="L2923" s="17"/>
      <c r="M2923" s="17"/>
      <c r="N2923" s="17"/>
      <c r="O2923" s="17"/>
      <c r="P2923" s="17"/>
      <c r="Q2923" s="17"/>
      <c r="R2923" s="17"/>
      <c r="S2923" s="17"/>
      <c r="T2923" s="17"/>
      <c r="U2923" s="17"/>
      <c r="V2923" s="17"/>
      <c r="W2923" s="17"/>
      <c r="X2923" s="17"/>
    </row>
    <row r="2924" spans="7:24" x14ac:dyDescent="0.2">
      <c r="G2924" s="8"/>
      <c r="H2924" s="8"/>
      <c r="I2924" s="17"/>
      <c r="J2924" s="17"/>
      <c r="K2924" s="17"/>
      <c r="L2924" s="17"/>
      <c r="M2924" s="17"/>
      <c r="N2924" s="17"/>
      <c r="O2924" s="17"/>
      <c r="P2924" s="17"/>
      <c r="Q2924" s="17"/>
      <c r="R2924" s="17"/>
      <c r="S2924" s="17"/>
      <c r="T2924" s="17"/>
      <c r="U2924" s="17"/>
      <c r="V2924" s="17"/>
      <c r="W2924" s="17"/>
      <c r="X2924" s="17"/>
    </row>
    <row r="2925" spans="7:24" x14ac:dyDescent="0.2">
      <c r="G2925" s="8"/>
      <c r="H2925" s="8"/>
      <c r="I2925" s="17"/>
      <c r="J2925" s="17"/>
      <c r="K2925" s="17"/>
      <c r="L2925" s="17"/>
      <c r="M2925" s="17"/>
      <c r="N2925" s="17"/>
      <c r="O2925" s="17"/>
      <c r="P2925" s="17"/>
      <c r="Q2925" s="17"/>
      <c r="R2925" s="17"/>
      <c r="S2925" s="17"/>
      <c r="T2925" s="17"/>
      <c r="U2925" s="17"/>
      <c r="V2925" s="17"/>
      <c r="W2925" s="17"/>
      <c r="X2925" s="17"/>
    </row>
    <row r="2926" spans="7:24" x14ac:dyDescent="0.2">
      <c r="G2926" s="8"/>
      <c r="H2926" s="8"/>
      <c r="I2926" s="17"/>
      <c r="J2926" s="17"/>
      <c r="K2926" s="17"/>
      <c r="L2926" s="17"/>
      <c r="M2926" s="17"/>
      <c r="N2926" s="17"/>
      <c r="O2926" s="17"/>
      <c r="P2926" s="17"/>
      <c r="Q2926" s="17"/>
      <c r="R2926" s="17"/>
      <c r="S2926" s="17"/>
      <c r="T2926" s="17"/>
      <c r="U2926" s="17"/>
      <c r="V2926" s="17"/>
      <c r="W2926" s="17"/>
      <c r="X2926" s="17"/>
    </row>
    <row r="2927" spans="7:24" x14ac:dyDescent="0.2">
      <c r="G2927" s="8"/>
      <c r="H2927" s="8"/>
      <c r="I2927" s="17"/>
      <c r="J2927" s="17"/>
      <c r="K2927" s="17"/>
      <c r="L2927" s="17"/>
      <c r="M2927" s="17"/>
      <c r="N2927" s="17"/>
      <c r="O2927" s="17"/>
      <c r="P2927" s="17"/>
      <c r="Q2927" s="17"/>
      <c r="R2927" s="17"/>
      <c r="S2927" s="17"/>
      <c r="T2927" s="17"/>
      <c r="U2927" s="17"/>
      <c r="V2927" s="17"/>
      <c r="W2927" s="17"/>
      <c r="X2927" s="17"/>
    </row>
    <row r="2928" spans="7:24" x14ac:dyDescent="0.2">
      <c r="G2928" s="8"/>
      <c r="H2928" s="8"/>
      <c r="I2928" s="17"/>
      <c r="J2928" s="17"/>
      <c r="K2928" s="17"/>
      <c r="L2928" s="17"/>
      <c r="M2928" s="17"/>
      <c r="N2928" s="17"/>
      <c r="O2928" s="17"/>
      <c r="P2928" s="17"/>
      <c r="Q2928" s="17"/>
      <c r="R2928" s="17"/>
      <c r="S2928" s="17"/>
      <c r="T2928" s="17"/>
      <c r="U2928" s="17"/>
      <c r="V2928" s="17"/>
      <c r="W2928" s="17"/>
      <c r="X2928" s="17"/>
    </row>
    <row r="2929" spans="7:24" x14ac:dyDescent="0.2">
      <c r="G2929" s="8"/>
      <c r="H2929" s="8"/>
      <c r="I2929" s="17"/>
      <c r="J2929" s="17"/>
      <c r="K2929" s="17"/>
      <c r="L2929" s="17"/>
      <c r="M2929" s="17"/>
      <c r="N2929" s="17"/>
      <c r="O2929" s="17"/>
      <c r="P2929" s="17"/>
      <c r="Q2929" s="17"/>
      <c r="R2929" s="17"/>
      <c r="S2929" s="17"/>
      <c r="T2929" s="17"/>
      <c r="U2929" s="17"/>
      <c r="V2929" s="17"/>
      <c r="W2929" s="17"/>
      <c r="X2929" s="17"/>
    </row>
    <row r="2930" spans="7:24" x14ac:dyDescent="0.2">
      <c r="G2930" s="8"/>
      <c r="H2930" s="8"/>
      <c r="I2930" s="17"/>
      <c r="J2930" s="17"/>
      <c r="K2930" s="17"/>
      <c r="L2930" s="17"/>
      <c r="M2930" s="17"/>
      <c r="N2930" s="17"/>
      <c r="O2930" s="17"/>
      <c r="P2930" s="17"/>
      <c r="Q2930" s="17"/>
      <c r="R2930" s="17"/>
      <c r="S2930" s="17"/>
      <c r="T2930" s="17"/>
      <c r="U2930" s="17"/>
      <c r="V2930" s="17"/>
      <c r="W2930" s="17"/>
      <c r="X2930" s="17"/>
    </row>
    <row r="2931" spans="7:24" x14ac:dyDescent="0.2">
      <c r="G2931" s="8"/>
      <c r="H2931" s="8"/>
      <c r="I2931" s="17"/>
      <c r="J2931" s="17"/>
      <c r="K2931" s="17"/>
      <c r="L2931" s="17"/>
      <c r="M2931" s="17"/>
      <c r="N2931" s="17"/>
      <c r="O2931" s="17"/>
      <c r="P2931" s="17"/>
      <c r="Q2931" s="17"/>
      <c r="R2931" s="17"/>
      <c r="S2931" s="17"/>
      <c r="T2931" s="17"/>
      <c r="U2931" s="17"/>
      <c r="V2931" s="17"/>
      <c r="W2931" s="17"/>
      <c r="X2931" s="17"/>
    </row>
    <row r="2932" spans="7:24" x14ac:dyDescent="0.2">
      <c r="G2932" s="8"/>
      <c r="H2932" s="8"/>
      <c r="I2932" s="17"/>
      <c r="J2932" s="17"/>
      <c r="K2932" s="17"/>
      <c r="L2932" s="17"/>
      <c r="M2932" s="17"/>
      <c r="N2932" s="17"/>
      <c r="O2932" s="17"/>
      <c r="P2932" s="17"/>
      <c r="Q2932" s="17"/>
      <c r="R2932" s="17"/>
      <c r="S2932" s="17"/>
      <c r="T2932" s="17"/>
      <c r="U2932" s="17"/>
      <c r="V2932" s="17"/>
      <c r="W2932" s="17"/>
      <c r="X2932" s="17"/>
    </row>
    <row r="2933" spans="7:24" x14ac:dyDescent="0.2">
      <c r="G2933" s="8"/>
      <c r="H2933" s="8"/>
      <c r="I2933" s="17"/>
      <c r="J2933" s="17"/>
      <c r="K2933" s="17"/>
      <c r="L2933" s="17"/>
      <c r="M2933" s="17"/>
      <c r="N2933" s="17"/>
      <c r="O2933" s="17"/>
      <c r="P2933" s="17"/>
      <c r="Q2933" s="17"/>
      <c r="R2933" s="17"/>
      <c r="S2933" s="17"/>
      <c r="T2933" s="17"/>
      <c r="U2933" s="17"/>
      <c r="V2933" s="17"/>
      <c r="W2933" s="17"/>
      <c r="X2933" s="17"/>
    </row>
    <row r="2934" spans="7:24" x14ac:dyDescent="0.2">
      <c r="G2934" s="8"/>
      <c r="H2934" s="8"/>
      <c r="I2934" s="17"/>
      <c r="J2934" s="17"/>
      <c r="K2934" s="17"/>
      <c r="L2934" s="17"/>
      <c r="M2934" s="17"/>
      <c r="N2934" s="17"/>
      <c r="O2934" s="17"/>
      <c r="P2934" s="17"/>
      <c r="Q2934" s="17"/>
      <c r="R2934" s="17"/>
      <c r="S2934" s="17"/>
      <c r="T2934" s="17"/>
      <c r="U2934" s="17"/>
      <c r="V2934" s="17"/>
      <c r="W2934" s="17"/>
      <c r="X2934" s="17"/>
    </row>
    <row r="2935" spans="7:24" x14ac:dyDescent="0.2">
      <c r="G2935" s="8"/>
      <c r="H2935" s="8"/>
      <c r="I2935" s="17"/>
      <c r="J2935" s="17"/>
      <c r="K2935" s="17"/>
      <c r="L2935" s="17"/>
      <c r="M2935" s="17"/>
      <c r="N2935" s="17"/>
      <c r="O2935" s="17"/>
      <c r="P2935" s="17"/>
      <c r="Q2935" s="17"/>
      <c r="R2935" s="17"/>
      <c r="S2935" s="17"/>
      <c r="T2935" s="17"/>
      <c r="U2935" s="17"/>
      <c r="V2935" s="17"/>
      <c r="W2935" s="17"/>
      <c r="X2935" s="17"/>
    </row>
    <row r="2936" spans="7:24" x14ac:dyDescent="0.2">
      <c r="G2936" s="8"/>
      <c r="H2936" s="8"/>
      <c r="I2936" s="17"/>
      <c r="J2936" s="17"/>
      <c r="K2936" s="17"/>
      <c r="L2936" s="17"/>
      <c r="M2936" s="17"/>
      <c r="N2936" s="17"/>
      <c r="O2936" s="17"/>
      <c r="P2936" s="17"/>
      <c r="Q2936" s="17"/>
      <c r="R2936" s="17"/>
      <c r="S2936" s="17"/>
      <c r="T2936" s="17"/>
      <c r="U2936" s="17"/>
      <c r="V2936" s="17"/>
      <c r="W2936" s="17"/>
      <c r="X2936" s="17"/>
    </row>
    <row r="2937" spans="7:24" x14ac:dyDescent="0.2">
      <c r="G2937" s="8"/>
      <c r="H2937" s="8"/>
      <c r="I2937" s="17"/>
      <c r="J2937" s="17"/>
      <c r="K2937" s="17"/>
      <c r="L2937" s="17"/>
      <c r="M2937" s="17"/>
      <c r="N2937" s="17"/>
      <c r="O2937" s="17"/>
      <c r="P2937" s="17"/>
      <c r="Q2937" s="17"/>
      <c r="R2937" s="17"/>
      <c r="S2937" s="17"/>
      <c r="T2937" s="17"/>
      <c r="U2937" s="17"/>
      <c r="V2937" s="17"/>
      <c r="W2937" s="17"/>
      <c r="X2937" s="17"/>
    </row>
    <row r="2938" spans="7:24" x14ac:dyDescent="0.2">
      <c r="G2938" s="8"/>
      <c r="H2938" s="8"/>
      <c r="I2938" s="17"/>
      <c r="J2938" s="17"/>
      <c r="K2938" s="17"/>
      <c r="L2938" s="17"/>
      <c r="M2938" s="17"/>
      <c r="N2938" s="17"/>
      <c r="O2938" s="17"/>
      <c r="P2938" s="17"/>
      <c r="Q2938" s="17"/>
      <c r="R2938" s="17"/>
      <c r="S2938" s="17"/>
      <c r="T2938" s="17"/>
      <c r="U2938" s="17"/>
      <c r="V2938" s="17"/>
      <c r="W2938" s="17"/>
      <c r="X2938" s="17"/>
    </row>
    <row r="2939" spans="7:24" x14ac:dyDescent="0.2">
      <c r="G2939" s="8"/>
      <c r="H2939" s="8"/>
      <c r="I2939" s="17"/>
      <c r="J2939" s="17"/>
      <c r="K2939" s="17"/>
      <c r="L2939" s="17"/>
      <c r="M2939" s="17"/>
      <c r="N2939" s="17"/>
      <c r="O2939" s="17"/>
      <c r="P2939" s="17"/>
      <c r="Q2939" s="17"/>
      <c r="R2939" s="17"/>
      <c r="S2939" s="17"/>
      <c r="T2939" s="17"/>
      <c r="U2939" s="17"/>
      <c r="V2939" s="17"/>
      <c r="W2939" s="17"/>
      <c r="X2939" s="17"/>
    </row>
    <row r="2940" spans="7:24" x14ac:dyDescent="0.2">
      <c r="G2940" s="8"/>
      <c r="H2940" s="8"/>
      <c r="I2940" s="17"/>
      <c r="J2940" s="17"/>
      <c r="K2940" s="17"/>
      <c r="L2940" s="17"/>
      <c r="M2940" s="17"/>
      <c r="N2940" s="17"/>
      <c r="O2940" s="17"/>
      <c r="P2940" s="17"/>
      <c r="Q2940" s="17"/>
      <c r="R2940" s="17"/>
      <c r="S2940" s="17"/>
      <c r="T2940" s="17"/>
      <c r="U2940" s="17"/>
      <c r="V2940" s="17"/>
      <c r="W2940" s="17"/>
      <c r="X2940" s="17"/>
    </row>
    <row r="2941" spans="7:24" x14ac:dyDescent="0.2">
      <c r="G2941" s="8"/>
      <c r="H2941" s="8"/>
      <c r="I2941" s="17"/>
      <c r="J2941" s="17"/>
      <c r="K2941" s="17"/>
      <c r="L2941" s="17"/>
      <c r="M2941" s="17"/>
      <c r="N2941" s="17"/>
      <c r="O2941" s="17"/>
      <c r="P2941" s="17"/>
      <c r="Q2941" s="17"/>
      <c r="R2941" s="17"/>
      <c r="S2941" s="17"/>
      <c r="T2941" s="17"/>
      <c r="U2941" s="17"/>
      <c r="V2941" s="17"/>
      <c r="W2941" s="17"/>
      <c r="X2941" s="17"/>
    </row>
    <row r="2942" spans="7:24" x14ac:dyDescent="0.2">
      <c r="G2942" s="8"/>
      <c r="H2942" s="8"/>
      <c r="I2942" s="17"/>
      <c r="J2942" s="17"/>
      <c r="K2942" s="17"/>
      <c r="L2942" s="17"/>
      <c r="M2942" s="17"/>
      <c r="N2942" s="17"/>
      <c r="O2942" s="17"/>
      <c r="P2942" s="17"/>
      <c r="Q2942" s="17"/>
      <c r="R2942" s="17"/>
      <c r="S2942" s="17"/>
      <c r="T2942" s="17"/>
      <c r="U2942" s="17"/>
      <c r="V2942" s="17"/>
      <c r="W2942" s="17"/>
      <c r="X2942" s="17"/>
    </row>
    <row r="2943" spans="7:24" x14ac:dyDescent="0.2">
      <c r="G2943" s="8"/>
      <c r="H2943" s="8"/>
      <c r="I2943" s="17"/>
      <c r="J2943" s="17"/>
      <c r="K2943" s="17"/>
      <c r="L2943" s="17"/>
      <c r="M2943" s="17"/>
      <c r="N2943" s="17"/>
      <c r="O2943" s="17"/>
      <c r="P2943" s="17"/>
      <c r="Q2943" s="17"/>
      <c r="R2943" s="17"/>
      <c r="S2943" s="17"/>
      <c r="T2943" s="17"/>
      <c r="U2943" s="17"/>
      <c r="V2943" s="17"/>
      <c r="W2943" s="17"/>
      <c r="X2943" s="17"/>
    </row>
    <row r="2944" spans="7:24" x14ac:dyDescent="0.2">
      <c r="G2944" s="8"/>
      <c r="H2944" s="8"/>
      <c r="I2944" s="17"/>
      <c r="J2944" s="17"/>
      <c r="K2944" s="17"/>
      <c r="L2944" s="17"/>
      <c r="M2944" s="17"/>
      <c r="N2944" s="17"/>
      <c r="O2944" s="17"/>
      <c r="P2944" s="17"/>
      <c r="Q2944" s="17"/>
      <c r="R2944" s="17"/>
      <c r="S2944" s="17"/>
      <c r="T2944" s="17"/>
      <c r="U2944" s="17"/>
      <c r="V2944" s="17"/>
      <c r="W2944" s="17"/>
      <c r="X2944" s="17"/>
    </row>
    <row r="2945" spans="7:24" x14ac:dyDescent="0.2">
      <c r="G2945" s="8"/>
      <c r="H2945" s="8"/>
      <c r="I2945" s="17"/>
      <c r="J2945" s="17"/>
      <c r="K2945" s="17"/>
      <c r="L2945" s="17"/>
      <c r="M2945" s="17"/>
      <c r="N2945" s="17"/>
      <c r="O2945" s="17"/>
      <c r="P2945" s="17"/>
      <c r="Q2945" s="17"/>
      <c r="R2945" s="17"/>
      <c r="S2945" s="17"/>
      <c r="T2945" s="17"/>
      <c r="U2945" s="17"/>
      <c r="V2945" s="17"/>
      <c r="W2945" s="17"/>
      <c r="X2945" s="17"/>
    </row>
    <row r="2946" spans="7:24" x14ac:dyDescent="0.2">
      <c r="G2946" s="8"/>
      <c r="H2946" s="8"/>
      <c r="I2946" s="17"/>
      <c r="J2946" s="17"/>
      <c r="K2946" s="17"/>
      <c r="L2946" s="17"/>
      <c r="M2946" s="17"/>
      <c r="N2946" s="17"/>
      <c r="O2946" s="17"/>
      <c r="P2946" s="17"/>
      <c r="Q2946" s="17"/>
      <c r="R2946" s="17"/>
      <c r="S2946" s="17"/>
      <c r="T2946" s="17"/>
      <c r="U2946" s="17"/>
      <c r="V2946" s="17"/>
      <c r="W2946" s="17"/>
      <c r="X2946" s="17"/>
    </row>
    <row r="2947" spans="7:24" x14ac:dyDescent="0.2">
      <c r="G2947" s="8"/>
      <c r="H2947" s="8"/>
      <c r="I2947" s="17"/>
      <c r="J2947" s="17"/>
      <c r="K2947" s="17"/>
      <c r="L2947" s="17"/>
      <c r="M2947" s="17"/>
      <c r="N2947" s="17"/>
      <c r="O2947" s="17"/>
      <c r="P2947" s="17"/>
      <c r="Q2947" s="17"/>
      <c r="R2947" s="17"/>
      <c r="S2947" s="17"/>
      <c r="T2947" s="17"/>
      <c r="U2947" s="17"/>
      <c r="V2947" s="17"/>
      <c r="W2947" s="17"/>
      <c r="X2947" s="17"/>
    </row>
    <row r="2948" spans="7:24" x14ac:dyDescent="0.2">
      <c r="G2948" s="8"/>
      <c r="H2948" s="8"/>
      <c r="I2948" s="17"/>
      <c r="J2948" s="17"/>
      <c r="K2948" s="17"/>
      <c r="L2948" s="17"/>
      <c r="M2948" s="17"/>
      <c r="N2948" s="17"/>
      <c r="O2948" s="17"/>
      <c r="P2948" s="17"/>
      <c r="Q2948" s="17"/>
      <c r="R2948" s="17"/>
      <c r="S2948" s="17"/>
      <c r="T2948" s="17"/>
      <c r="U2948" s="17"/>
      <c r="V2948" s="17"/>
      <c r="W2948" s="17"/>
      <c r="X2948" s="17"/>
    </row>
    <row r="2949" spans="7:24" x14ac:dyDescent="0.2">
      <c r="G2949" s="8"/>
      <c r="H2949" s="8"/>
      <c r="I2949" s="17"/>
      <c r="J2949" s="17"/>
      <c r="K2949" s="17"/>
      <c r="L2949" s="17"/>
      <c r="M2949" s="17"/>
      <c r="N2949" s="17"/>
      <c r="O2949" s="17"/>
      <c r="P2949" s="17"/>
      <c r="Q2949" s="17"/>
      <c r="R2949" s="17"/>
      <c r="S2949" s="17"/>
      <c r="T2949" s="17"/>
      <c r="U2949" s="17"/>
      <c r="V2949" s="17"/>
      <c r="W2949" s="17"/>
      <c r="X2949" s="17"/>
    </row>
    <row r="2950" spans="7:24" x14ac:dyDescent="0.2">
      <c r="G2950" s="8"/>
      <c r="H2950" s="8"/>
      <c r="I2950" s="17"/>
      <c r="J2950" s="17"/>
      <c r="K2950" s="17"/>
      <c r="L2950" s="17"/>
      <c r="M2950" s="17"/>
      <c r="N2950" s="17"/>
      <c r="O2950" s="17"/>
      <c r="P2950" s="17"/>
      <c r="Q2950" s="17"/>
      <c r="R2950" s="17"/>
      <c r="S2950" s="17"/>
      <c r="T2950" s="17"/>
      <c r="U2950" s="17"/>
      <c r="V2950" s="17"/>
      <c r="W2950" s="17"/>
      <c r="X2950" s="17"/>
    </row>
    <row r="2951" spans="7:24" x14ac:dyDescent="0.2">
      <c r="G2951" s="8"/>
      <c r="H2951" s="8"/>
      <c r="I2951" s="17"/>
      <c r="J2951" s="17"/>
      <c r="K2951" s="17"/>
      <c r="L2951" s="17"/>
      <c r="M2951" s="17"/>
      <c r="N2951" s="17"/>
      <c r="O2951" s="17"/>
      <c r="P2951" s="17"/>
      <c r="Q2951" s="17"/>
      <c r="R2951" s="17"/>
      <c r="S2951" s="17"/>
      <c r="T2951" s="17"/>
      <c r="U2951" s="17"/>
      <c r="V2951" s="17"/>
      <c r="W2951" s="17"/>
      <c r="X2951" s="17"/>
    </row>
    <row r="2952" spans="7:24" x14ac:dyDescent="0.2">
      <c r="G2952" s="8"/>
      <c r="H2952" s="8"/>
      <c r="I2952" s="17"/>
      <c r="J2952" s="17"/>
      <c r="K2952" s="17"/>
      <c r="L2952" s="17"/>
      <c r="M2952" s="17"/>
      <c r="N2952" s="17"/>
      <c r="O2952" s="17"/>
      <c r="P2952" s="17"/>
      <c r="Q2952" s="17"/>
      <c r="R2952" s="17"/>
      <c r="S2952" s="17"/>
      <c r="T2952" s="17"/>
      <c r="U2952" s="17"/>
      <c r="V2952" s="17"/>
      <c r="W2952" s="17"/>
      <c r="X2952" s="17"/>
    </row>
    <row r="2953" spans="7:24" x14ac:dyDescent="0.2">
      <c r="G2953" s="8"/>
      <c r="H2953" s="8"/>
      <c r="I2953" s="17"/>
      <c r="J2953" s="17"/>
      <c r="K2953" s="17"/>
      <c r="L2953" s="17"/>
      <c r="M2953" s="17"/>
      <c r="N2953" s="17"/>
      <c r="O2953" s="17"/>
      <c r="P2953" s="17"/>
      <c r="Q2953" s="17"/>
      <c r="R2953" s="17"/>
      <c r="S2953" s="17"/>
      <c r="T2953" s="17"/>
      <c r="U2953" s="17"/>
      <c r="V2953" s="17"/>
      <c r="W2953" s="17"/>
      <c r="X2953" s="17"/>
    </row>
    <row r="2954" spans="7:24" x14ac:dyDescent="0.2">
      <c r="G2954" s="8"/>
      <c r="H2954" s="8"/>
      <c r="I2954" s="17"/>
      <c r="J2954" s="17"/>
      <c r="K2954" s="17"/>
      <c r="L2954" s="17"/>
      <c r="M2954" s="17"/>
      <c r="N2954" s="17"/>
      <c r="O2954" s="17"/>
      <c r="P2954" s="17"/>
      <c r="Q2954" s="17"/>
      <c r="R2954" s="17"/>
      <c r="S2954" s="17"/>
      <c r="T2954" s="17"/>
      <c r="U2954" s="17"/>
      <c r="V2954" s="17"/>
      <c r="W2954" s="17"/>
      <c r="X2954" s="17"/>
    </row>
    <row r="2955" spans="7:24" x14ac:dyDescent="0.2">
      <c r="G2955" s="8"/>
      <c r="H2955" s="8"/>
      <c r="I2955" s="17"/>
      <c r="J2955" s="17"/>
      <c r="K2955" s="17"/>
      <c r="L2955" s="17"/>
      <c r="M2955" s="17"/>
      <c r="N2955" s="17"/>
      <c r="O2955" s="17"/>
      <c r="P2955" s="17"/>
      <c r="Q2955" s="17"/>
      <c r="R2955" s="17"/>
      <c r="S2955" s="17"/>
      <c r="T2955" s="17"/>
      <c r="U2955" s="17"/>
      <c r="V2955" s="17"/>
      <c r="W2955" s="17"/>
      <c r="X2955" s="17"/>
    </row>
    <row r="2956" spans="7:24" x14ac:dyDescent="0.2">
      <c r="G2956" s="8"/>
      <c r="H2956" s="8"/>
      <c r="I2956" s="17"/>
      <c r="J2956" s="17"/>
      <c r="K2956" s="17"/>
      <c r="L2956" s="17"/>
      <c r="M2956" s="17"/>
      <c r="N2956" s="17"/>
      <c r="O2956" s="17"/>
      <c r="P2956" s="17"/>
      <c r="Q2956" s="17"/>
      <c r="R2956" s="17"/>
      <c r="S2956" s="17"/>
      <c r="T2956" s="17"/>
      <c r="U2956" s="17"/>
      <c r="V2956" s="17"/>
      <c r="W2956" s="17"/>
      <c r="X2956" s="17"/>
    </row>
    <row r="2957" spans="7:24" x14ac:dyDescent="0.2">
      <c r="G2957" s="8"/>
      <c r="H2957" s="8"/>
      <c r="I2957" s="17"/>
      <c r="J2957" s="17"/>
      <c r="K2957" s="17"/>
      <c r="L2957" s="17"/>
      <c r="M2957" s="17"/>
      <c r="N2957" s="17"/>
      <c r="O2957" s="17"/>
      <c r="P2957" s="17"/>
      <c r="Q2957" s="17"/>
      <c r="R2957" s="17"/>
      <c r="S2957" s="17"/>
      <c r="T2957" s="17"/>
      <c r="U2957" s="17"/>
      <c r="V2957" s="17"/>
      <c r="W2957" s="17"/>
      <c r="X2957" s="17"/>
    </row>
    <row r="2958" spans="7:24" x14ac:dyDescent="0.2">
      <c r="G2958" s="8"/>
      <c r="H2958" s="8"/>
      <c r="I2958" s="17"/>
      <c r="J2958" s="17"/>
      <c r="K2958" s="17"/>
      <c r="L2958" s="17"/>
      <c r="M2958" s="17"/>
      <c r="N2958" s="17"/>
      <c r="O2958" s="17"/>
      <c r="P2958" s="17"/>
      <c r="Q2958" s="17"/>
      <c r="R2958" s="17"/>
      <c r="S2958" s="17"/>
      <c r="T2958" s="17"/>
      <c r="U2958" s="17"/>
      <c r="V2958" s="17"/>
      <c r="W2958" s="17"/>
      <c r="X2958" s="17"/>
    </row>
    <row r="2959" spans="7:24" x14ac:dyDescent="0.2">
      <c r="G2959" s="8"/>
      <c r="H2959" s="8"/>
      <c r="I2959" s="17"/>
      <c r="J2959" s="17"/>
      <c r="K2959" s="17"/>
      <c r="L2959" s="17"/>
      <c r="M2959" s="17"/>
      <c r="N2959" s="17"/>
      <c r="O2959" s="17"/>
      <c r="P2959" s="17"/>
      <c r="Q2959" s="17"/>
      <c r="R2959" s="17"/>
      <c r="S2959" s="17"/>
      <c r="T2959" s="17"/>
      <c r="U2959" s="17"/>
      <c r="V2959" s="17"/>
      <c r="W2959" s="17"/>
      <c r="X2959" s="17"/>
    </row>
    <row r="2960" spans="7:24" x14ac:dyDescent="0.2">
      <c r="G2960" s="8"/>
      <c r="H2960" s="8"/>
      <c r="I2960" s="17"/>
      <c r="J2960" s="17"/>
      <c r="K2960" s="17"/>
      <c r="L2960" s="17"/>
      <c r="M2960" s="17"/>
      <c r="N2960" s="17"/>
      <c r="O2960" s="17"/>
      <c r="P2960" s="17"/>
      <c r="Q2960" s="17"/>
      <c r="R2960" s="17"/>
      <c r="S2960" s="17"/>
      <c r="T2960" s="17"/>
      <c r="U2960" s="17"/>
      <c r="V2960" s="17"/>
      <c r="W2960" s="17"/>
      <c r="X2960" s="17"/>
    </row>
    <row r="2961" spans="7:24" x14ac:dyDescent="0.2">
      <c r="G2961" s="8"/>
      <c r="H2961" s="8"/>
      <c r="I2961" s="17"/>
      <c r="J2961" s="17"/>
      <c r="K2961" s="17"/>
      <c r="L2961" s="17"/>
      <c r="M2961" s="17"/>
      <c r="N2961" s="17"/>
      <c r="O2961" s="17"/>
      <c r="P2961" s="17"/>
      <c r="Q2961" s="17"/>
      <c r="R2961" s="17"/>
      <c r="S2961" s="17"/>
      <c r="T2961" s="17"/>
      <c r="U2961" s="17"/>
      <c r="V2961" s="17"/>
      <c r="W2961" s="17"/>
      <c r="X2961" s="17"/>
    </row>
    <row r="2962" spans="7:24" x14ac:dyDescent="0.2">
      <c r="G2962" s="8"/>
      <c r="H2962" s="8"/>
      <c r="I2962" s="17"/>
      <c r="J2962" s="17"/>
      <c r="K2962" s="17"/>
      <c r="L2962" s="17"/>
      <c r="M2962" s="17"/>
      <c r="N2962" s="17"/>
      <c r="O2962" s="17"/>
      <c r="P2962" s="17"/>
      <c r="Q2962" s="17"/>
      <c r="R2962" s="17"/>
      <c r="S2962" s="17"/>
      <c r="T2962" s="17"/>
      <c r="U2962" s="17"/>
      <c r="V2962" s="17"/>
      <c r="W2962" s="17"/>
      <c r="X2962" s="17"/>
    </row>
    <row r="2963" spans="7:24" x14ac:dyDescent="0.2">
      <c r="G2963" s="8"/>
      <c r="H2963" s="8"/>
      <c r="I2963" s="17"/>
      <c r="J2963" s="17"/>
      <c r="K2963" s="17"/>
      <c r="L2963" s="17"/>
      <c r="M2963" s="17"/>
      <c r="N2963" s="17"/>
      <c r="O2963" s="17"/>
      <c r="P2963" s="17"/>
      <c r="Q2963" s="17"/>
      <c r="R2963" s="17"/>
      <c r="S2963" s="17"/>
      <c r="T2963" s="17"/>
      <c r="U2963" s="17"/>
      <c r="V2963" s="17"/>
      <c r="W2963" s="17"/>
      <c r="X2963" s="17"/>
    </row>
    <row r="2964" spans="7:24" x14ac:dyDescent="0.2">
      <c r="G2964" s="8"/>
      <c r="H2964" s="8"/>
      <c r="I2964" s="17"/>
      <c r="J2964" s="17"/>
      <c r="K2964" s="17"/>
      <c r="L2964" s="17"/>
      <c r="M2964" s="17"/>
      <c r="N2964" s="17"/>
      <c r="O2964" s="17"/>
      <c r="P2964" s="17"/>
      <c r="Q2964" s="17"/>
      <c r="R2964" s="17"/>
      <c r="S2964" s="17"/>
      <c r="T2964" s="17"/>
      <c r="U2964" s="17"/>
      <c r="V2964" s="17"/>
      <c r="W2964" s="17"/>
      <c r="X2964" s="17"/>
    </row>
    <row r="2965" spans="7:24" x14ac:dyDescent="0.2">
      <c r="G2965" s="8"/>
      <c r="H2965" s="8"/>
      <c r="I2965" s="17"/>
      <c r="J2965" s="17"/>
      <c r="K2965" s="17"/>
      <c r="L2965" s="17"/>
      <c r="M2965" s="17"/>
      <c r="N2965" s="17"/>
      <c r="O2965" s="17"/>
      <c r="P2965" s="17"/>
      <c r="Q2965" s="17"/>
      <c r="R2965" s="17"/>
      <c r="S2965" s="17"/>
      <c r="T2965" s="17"/>
      <c r="U2965" s="17"/>
      <c r="V2965" s="17"/>
      <c r="W2965" s="17"/>
      <c r="X2965" s="17"/>
    </row>
    <row r="2966" spans="7:24" x14ac:dyDescent="0.2">
      <c r="G2966" s="8"/>
      <c r="H2966" s="8"/>
      <c r="I2966" s="17"/>
      <c r="J2966" s="17"/>
      <c r="K2966" s="17"/>
      <c r="L2966" s="17"/>
      <c r="M2966" s="17"/>
      <c r="N2966" s="17"/>
      <c r="O2966" s="17"/>
      <c r="P2966" s="17"/>
      <c r="Q2966" s="17"/>
      <c r="R2966" s="17"/>
      <c r="S2966" s="17"/>
      <c r="T2966" s="17"/>
      <c r="U2966" s="17"/>
      <c r="V2966" s="17"/>
      <c r="W2966" s="17"/>
      <c r="X2966" s="17"/>
    </row>
    <row r="2967" spans="7:24" x14ac:dyDescent="0.2">
      <c r="G2967" s="8"/>
      <c r="H2967" s="8"/>
      <c r="I2967" s="17"/>
      <c r="J2967" s="17"/>
      <c r="K2967" s="17"/>
      <c r="L2967" s="17"/>
      <c r="M2967" s="17"/>
      <c r="N2967" s="17"/>
      <c r="O2967" s="17"/>
      <c r="P2967" s="17"/>
      <c r="Q2967" s="17"/>
      <c r="R2967" s="17"/>
      <c r="S2967" s="17"/>
      <c r="T2967" s="17"/>
      <c r="U2967" s="17"/>
      <c r="V2967" s="17"/>
      <c r="W2967" s="17"/>
      <c r="X2967" s="17"/>
    </row>
    <row r="2968" spans="7:24" x14ac:dyDescent="0.2">
      <c r="G2968" s="8"/>
      <c r="H2968" s="8"/>
      <c r="I2968" s="17"/>
      <c r="J2968" s="17"/>
      <c r="K2968" s="17"/>
      <c r="L2968" s="17"/>
      <c r="M2968" s="17"/>
      <c r="N2968" s="17"/>
      <c r="O2968" s="17"/>
      <c r="P2968" s="17"/>
      <c r="Q2968" s="17"/>
      <c r="R2968" s="17"/>
      <c r="S2968" s="17"/>
      <c r="T2968" s="17"/>
      <c r="U2968" s="17"/>
      <c r="V2968" s="17"/>
      <c r="W2968" s="17"/>
      <c r="X2968" s="17"/>
    </row>
    <row r="2969" spans="7:24" x14ac:dyDescent="0.2">
      <c r="G2969" s="8"/>
      <c r="H2969" s="8"/>
      <c r="I2969" s="17"/>
      <c r="J2969" s="17"/>
      <c r="K2969" s="17"/>
      <c r="L2969" s="17"/>
      <c r="M2969" s="17"/>
      <c r="N2969" s="17"/>
      <c r="O2969" s="17"/>
      <c r="P2969" s="17"/>
      <c r="Q2969" s="17"/>
      <c r="R2969" s="17"/>
      <c r="S2969" s="17"/>
      <c r="T2969" s="17"/>
      <c r="U2969" s="17"/>
      <c r="V2969" s="17"/>
      <c r="W2969" s="17"/>
      <c r="X2969" s="17"/>
    </row>
    <row r="2970" spans="7:24" x14ac:dyDescent="0.2">
      <c r="G2970" s="8"/>
      <c r="H2970" s="8"/>
      <c r="I2970" s="17"/>
      <c r="J2970" s="17"/>
      <c r="K2970" s="17"/>
      <c r="L2970" s="17"/>
      <c r="M2970" s="17"/>
      <c r="N2970" s="17"/>
      <c r="O2970" s="17"/>
      <c r="P2970" s="17"/>
      <c r="Q2970" s="17"/>
      <c r="R2970" s="17"/>
      <c r="S2970" s="17"/>
      <c r="T2970" s="17"/>
      <c r="U2970" s="17"/>
      <c r="V2970" s="17"/>
      <c r="W2970" s="17"/>
      <c r="X2970" s="17"/>
    </row>
    <row r="2971" spans="7:24" x14ac:dyDescent="0.2">
      <c r="G2971" s="8"/>
      <c r="H2971" s="8"/>
      <c r="I2971" s="17"/>
      <c r="J2971" s="17"/>
      <c r="K2971" s="17"/>
      <c r="L2971" s="17"/>
      <c r="M2971" s="17"/>
      <c r="N2971" s="17"/>
      <c r="O2971" s="17"/>
      <c r="P2971" s="17"/>
      <c r="Q2971" s="17"/>
      <c r="R2971" s="17"/>
      <c r="S2971" s="17"/>
      <c r="T2971" s="17"/>
      <c r="U2971" s="17"/>
      <c r="V2971" s="17"/>
      <c r="W2971" s="17"/>
      <c r="X2971" s="17"/>
    </row>
    <row r="2972" spans="7:24" x14ac:dyDescent="0.2">
      <c r="G2972" s="8"/>
      <c r="H2972" s="8"/>
      <c r="I2972" s="17"/>
      <c r="J2972" s="17"/>
      <c r="K2972" s="17"/>
      <c r="L2972" s="17"/>
      <c r="M2972" s="17"/>
      <c r="N2972" s="17"/>
      <c r="O2972" s="17"/>
      <c r="P2972" s="17"/>
      <c r="Q2972" s="17"/>
      <c r="R2972" s="17"/>
      <c r="S2972" s="17"/>
      <c r="T2972" s="17"/>
      <c r="U2972" s="17"/>
      <c r="V2972" s="17"/>
      <c r="W2972" s="17"/>
      <c r="X2972" s="17"/>
    </row>
    <row r="2973" spans="7:24" x14ac:dyDescent="0.2">
      <c r="G2973" s="8"/>
      <c r="H2973" s="8"/>
      <c r="I2973" s="17"/>
      <c r="J2973" s="17"/>
      <c r="K2973" s="17"/>
      <c r="L2973" s="17"/>
      <c r="M2973" s="17"/>
      <c r="N2973" s="17"/>
      <c r="O2973" s="17"/>
      <c r="P2973" s="17"/>
      <c r="Q2973" s="17"/>
      <c r="R2973" s="17"/>
      <c r="S2973" s="17"/>
      <c r="T2973" s="17"/>
      <c r="U2973" s="17"/>
      <c r="V2973" s="17"/>
      <c r="W2973" s="17"/>
      <c r="X2973" s="17"/>
    </row>
    <row r="2974" spans="7:24" x14ac:dyDescent="0.2">
      <c r="G2974" s="8"/>
      <c r="H2974" s="8"/>
      <c r="I2974" s="17"/>
      <c r="J2974" s="17"/>
      <c r="K2974" s="17"/>
      <c r="L2974" s="17"/>
      <c r="M2974" s="17"/>
      <c r="N2974" s="17"/>
      <c r="O2974" s="17"/>
      <c r="P2974" s="17"/>
      <c r="Q2974" s="17"/>
      <c r="R2974" s="17"/>
      <c r="S2974" s="17"/>
      <c r="T2974" s="17"/>
      <c r="U2974" s="17"/>
      <c r="V2974" s="17"/>
      <c r="W2974" s="17"/>
      <c r="X2974" s="17"/>
    </row>
    <row r="2975" spans="7:24" x14ac:dyDescent="0.2">
      <c r="G2975" s="8"/>
      <c r="H2975" s="8"/>
      <c r="I2975" s="17"/>
      <c r="J2975" s="17"/>
      <c r="K2975" s="17"/>
      <c r="L2975" s="17"/>
      <c r="M2975" s="17"/>
      <c r="N2975" s="17"/>
      <c r="O2975" s="17"/>
      <c r="P2975" s="17"/>
      <c r="Q2975" s="17"/>
      <c r="R2975" s="17"/>
      <c r="S2975" s="17"/>
      <c r="T2975" s="17"/>
      <c r="U2975" s="17"/>
      <c r="V2975" s="17"/>
      <c r="W2975" s="17"/>
      <c r="X2975" s="17"/>
    </row>
    <row r="2976" spans="7:24" x14ac:dyDescent="0.2">
      <c r="G2976" s="8"/>
      <c r="H2976" s="8"/>
      <c r="I2976" s="17"/>
      <c r="J2976" s="17"/>
      <c r="K2976" s="17"/>
      <c r="L2976" s="17"/>
      <c r="M2976" s="17"/>
      <c r="N2976" s="17"/>
      <c r="O2976" s="17"/>
      <c r="P2976" s="17"/>
      <c r="Q2976" s="17"/>
      <c r="R2976" s="17"/>
      <c r="S2976" s="17"/>
      <c r="T2976" s="17"/>
      <c r="U2976" s="17"/>
      <c r="V2976" s="17"/>
      <c r="W2976" s="17"/>
      <c r="X2976" s="17"/>
    </row>
    <row r="2977" spans="7:24" x14ac:dyDescent="0.2">
      <c r="G2977" s="8"/>
      <c r="H2977" s="8"/>
      <c r="I2977" s="17"/>
      <c r="J2977" s="17"/>
      <c r="K2977" s="17"/>
      <c r="L2977" s="17"/>
      <c r="M2977" s="17"/>
      <c r="N2977" s="17"/>
      <c r="O2977" s="17"/>
      <c r="P2977" s="17"/>
      <c r="Q2977" s="17"/>
      <c r="R2977" s="17"/>
      <c r="S2977" s="17"/>
      <c r="T2977" s="17"/>
      <c r="U2977" s="17"/>
      <c r="V2977" s="17"/>
      <c r="W2977" s="17"/>
      <c r="X2977" s="17"/>
    </row>
    <row r="2978" spans="7:24" x14ac:dyDescent="0.2">
      <c r="G2978" s="8"/>
      <c r="H2978" s="8"/>
      <c r="I2978" s="17"/>
      <c r="J2978" s="17"/>
      <c r="K2978" s="17"/>
      <c r="L2978" s="17"/>
      <c r="M2978" s="17"/>
      <c r="N2978" s="17"/>
      <c r="O2978" s="17"/>
      <c r="P2978" s="17"/>
      <c r="Q2978" s="17"/>
      <c r="R2978" s="17"/>
      <c r="S2978" s="17"/>
      <c r="T2978" s="17"/>
      <c r="U2978" s="17"/>
      <c r="V2978" s="17"/>
      <c r="W2978" s="17"/>
      <c r="X2978" s="17"/>
    </row>
    <row r="2979" spans="7:24" x14ac:dyDescent="0.2">
      <c r="G2979" s="8"/>
      <c r="H2979" s="8"/>
      <c r="I2979" s="17"/>
      <c r="J2979" s="17"/>
      <c r="K2979" s="17"/>
      <c r="L2979" s="17"/>
      <c r="M2979" s="17"/>
      <c r="N2979" s="17"/>
      <c r="O2979" s="17"/>
      <c r="P2979" s="17"/>
      <c r="Q2979" s="17"/>
      <c r="R2979" s="17"/>
      <c r="S2979" s="17"/>
      <c r="T2979" s="17"/>
      <c r="U2979" s="17"/>
      <c r="V2979" s="17"/>
      <c r="W2979" s="17"/>
      <c r="X2979" s="17"/>
    </row>
    <row r="2980" spans="7:24" x14ac:dyDescent="0.2">
      <c r="G2980" s="8"/>
      <c r="H2980" s="8"/>
      <c r="I2980" s="17"/>
      <c r="J2980" s="17"/>
      <c r="K2980" s="17"/>
      <c r="L2980" s="17"/>
      <c r="M2980" s="17"/>
      <c r="N2980" s="17"/>
      <c r="O2980" s="17"/>
      <c r="P2980" s="17"/>
      <c r="Q2980" s="17"/>
      <c r="R2980" s="17"/>
      <c r="S2980" s="17"/>
      <c r="T2980" s="17"/>
      <c r="U2980" s="17"/>
      <c r="V2980" s="17"/>
      <c r="W2980" s="17"/>
      <c r="X2980" s="17"/>
    </row>
    <row r="2981" spans="7:24" x14ac:dyDescent="0.2">
      <c r="G2981" s="8"/>
      <c r="H2981" s="8"/>
      <c r="I2981" s="17"/>
      <c r="J2981" s="17"/>
      <c r="K2981" s="17"/>
      <c r="L2981" s="17"/>
      <c r="M2981" s="17"/>
      <c r="N2981" s="17"/>
      <c r="O2981" s="17"/>
      <c r="P2981" s="17"/>
      <c r="Q2981" s="17"/>
      <c r="R2981" s="17"/>
      <c r="S2981" s="17"/>
      <c r="T2981" s="17"/>
      <c r="U2981" s="17"/>
      <c r="V2981" s="17"/>
      <c r="W2981" s="17"/>
      <c r="X2981" s="17"/>
    </row>
    <row r="2982" spans="7:24" x14ac:dyDescent="0.2">
      <c r="G2982" s="8"/>
      <c r="H2982" s="8"/>
      <c r="I2982" s="17"/>
      <c r="J2982" s="17"/>
      <c r="K2982" s="17"/>
      <c r="L2982" s="17"/>
      <c r="M2982" s="17"/>
      <c r="N2982" s="17"/>
      <c r="O2982" s="17"/>
      <c r="P2982" s="17"/>
      <c r="Q2982" s="17"/>
      <c r="R2982" s="17"/>
      <c r="S2982" s="17"/>
      <c r="T2982" s="17"/>
      <c r="U2982" s="17"/>
      <c r="V2982" s="17"/>
      <c r="W2982" s="17"/>
      <c r="X2982" s="17"/>
    </row>
    <row r="2983" spans="7:24" x14ac:dyDescent="0.2">
      <c r="G2983" s="8"/>
      <c r="H2983" s="8"/>
      <c r="I2983" s="17"/>
      <c r="J2983" s="17"/>
      <c r="K2983" s="17"/>
      <c r="L2983" s="17"/>
      <c r="M2983" s="17"/>
      <c r="N2983" s="17"/>
      <c r="O2983" s="17"/>
      <c r="P2983" s="17"/>
      <c r="Q2983" s="17"/>
      <c r="R2983" s="17"/>
      <c r="S2983" s="17"/>
      <c r="T2983" s="17"/>
      <c r="U2983" s="17"/>
      <c r="V2983" s="17"/>
      <c r="W2983" s="17"/>
      <c r="X2983" s="17"/>
    </row>
    <row r="2984" spans="7:24" x14ac:dyDescent="0.2">
      <c r="G2984" s="8"/>
      <c r="H2984" s="8"/>
      <c r="I2984" s="17"/>
      <c r="J2984" s="17"/>
      <c r="K2984" s="17"/>
      <c r="L2984" s="17"/>
      <c r="M2984" s="17"/>
      <c r="N2984" s="17"/>
      <c r="O2984" s="17"/>
      <c r="P2984" s="17"/>
      <c r="Q2984" s="17"/>
      <c r="R2984" s="17"/>
      <c r="S2984" s="17"/>
      <c r="T2984" s="17"/>
      <c r="U2984" s="17"/>
      <c r="V2984" s="17"/>
      <c r="W2984" s="17"/>
      <c r="X2984" s="17"/>
    </row>
    <row r="2985" spans="7:24" x14ac:dyDescent="0.2">
      <c r="G2985" s="8"/>
      <c r="H2985" s="8"/>
      <c r="I2985" s="17"/>
      <c r="J2985" s="17"/>
      <c r="K2985" s="17"/>
      <c r="L2985" s="17"/>
      <c r="M2985" s="17"/>
      <c r="N2985" s="17"/>
      <c r="O2985" s="17"/>
      <c r="P2985" s="17"/>
      <c r="Q2985" s="17"/>
      <c r="R2985" s="17"/>
      <c r="S2985" s="17"/>
      <c r="T2985" s="17"/>
      <c r="U2985" s="17"/>
      <c r="V2985" s="17"/>
      <c r="W2985" s="17"/>
      <c r="X2985" s="17"/>
    </row>
    <row r="2986" spans="7:24" x14ac:dyDescent="0.2">
      <c r="G2986" s="8"/>
      <c r="H2986" s="8"/>
      <c r="I2986" s="17"/>
      <c r="J2986" s="17"/>
      <c r="K2986" s="17"/>
      <c r="L2986" s="17"/>
      <c r="M2986" s="17"/>
      <c r="N2986" s="17"/>
      <c r="O2986" s="17"/>
      <c r="P2986" s="17"/>
      <c r="Q2986" s="17"/>
      <c r="R2986" s="17"/>
      <c r="S2986" s="17"/>
      <c r="T2986" s="17"/>
      <c r="U2986" s="17"/>
      <c r="V2986" s="17"/>
      <c r="W2986" s="17"/>
      <c r="X2986" s="17"/>
    </row>
    <row r="2987" spans="7:24" x14ac:dyDescent="0.2">
      <c r="G2987" s="8"/>
      <c r="H2987" s="8"/>
      <c r="I2987" s="17"/>
      <c r="J2987" s="17"/>
      <c r="K2987" s="17"/>
      <c r="L2987" s="17"/>
      <c r="M2987" s="17"/>
      <c r="N2987" s="17"/>
      <c r="O2987" s="17"/>
      <c r="P2987" s="17"/>
      <c r="Q2987" s="17"/>
      <c r="R2987" s="17"/>
      <c r="S2987" s="17"/>
      <c r="T2987" s="17"/>
      <c r="U2987" s="17"/>
      <c r="V2987" s="17"/>
      <c r="W2987" s="17"/>
      <c r="X2987" s="17"/>
    </row>
    <row r="2988" spans="7:24" x14ac:dyDescent="0.2">
      <c r="G2988" s="8"/>
      <c r="H2988" s="8"/>
      <c r="I2988" s="17"/>
      <c r="J2988" s="17"/>
      <c r="K2988" s="17"/>
      <c r="L2988" s="17"/>
      <c r="M2988" s="17"/>
      <c r="N2988" s="17"/>
      <c r="O2988" s="17"/>
      <c r="P2988" s="17"/>
      <c r="Q2988" s="17"/>
      <c r="R2988" s="17"/>
      <c r="S2988" s="17"/>
      <c r="T2988" s="17"/>
      <c r="U2988" s="17"/>
      <c r="V2988" s="17"/>
      <c r="W2988" s="17"/>
      <c r="X2988" s="17"/>
    </row>
    <row r="2989" spans="7:24" x14ac:dyDescent="0.2">
      <c r="G2989" s="8"/>
      <c r="H2989" s="8"/>
      <c r="I2989" s="17"/>
      <c r="J2989" s="17"/>
      <c r="K2989" s="17"/>
      <c r="L2989" s="17"/>
      <c r="M2989" s="17"/>
      <c r="N2989" s="17"/>
      <c r="O2989" s="17"/>
      <c r="P2989" s="17"/>
      <c r="Q2989" s="17"/>
      <c r="R2989" s="17"/>
      <c r="S2989" s="17"/>
      <c r="T2989" s="17"/>
      <c r="U2989" s="17"/>
      <c r="V2989" s="17"/>
      <c r="W2989" s="17"/>
      <c r="X2989" s="17"/>
    </row>
    <row r="2990" spans="7:24" x14ac:dyDescent="0.2">
      <c r="G2990" s="8"/>
      <c r="H2990" s="8"/>
      <c r="I2990" s="17"/>
      <c r="J2990" s="17"/>
      <c r="K2990" s="17"/>
      <c r="L2990" s="17"/>
      <c r="M2990" s="17"/>
      <c r="N2990" s="17"/>
      <c r="O2990" s="17"/>
      <c r="P2990" s="17"/>
      <c r="Q2990" s="17"/>
      <c r="R2990" s="17"/>
      <c r="S2990" s="17"/>
      <c r="T2990" s="17"/>
      <c r="U2990" s="17"/>
      <c r="V2990" s="17"/>
      <c r="W2990" s="17"/>
      <c r="X2990" s="17"/>
    </row>
    <row r="2991" spans="7:24" x14ac:dyDescent="0.2">
      <c r="G2991" s="8"/>
      <c r="H2991" s="8"/>
      <c r="I2991" s="17"/>
      <c r="J2991" s="17"/>
      <c r="K2991" s="17"/>
      <c r="L2991" s="17"/>
      <c r="M2991" s="17"/>
      <c r="N2991" s="17"/>
      <c r="O2991" s="17"/>
      <c r="P2991" s="17"/>
      <c r="Q2991" s="17"/>
      <c r="R2991" s="17"/>
      <c r="S2991" s="17"/>
      <c r="T2991" s="17"/>
      <c r="U2991" s="17"/>
      <c r="V2991" s="17"/>
      <c r="W2991" s="17"/>
      <c r="X2991" s="17"/>
    </row>
    <row r="2992" spans="7:24" x14ac:dyDescent="0.2">
      <c r="G2992" s="8"/>
      <c r="H2992" s="8"/>
      <c r="I2992" s="17"/>
      <c r="J2992" s="17"/>
      <c r="K2992" s="17"/>
      <c r="L2992" s="17"/>
      <c r="M2992" s="17"/>
      <c r="N2992" s="17"/>
      <c r="O2992" s="17"/>
      <c r="P2992" s="17"/>
      <c r="Q2992" s="17"/>
      <c r="R2992" s="17"/>
      <c r="S2992" s="17"/>
      <c r="T2992" s="17"/>
      <c r="U2992" s="17"/>
      <c r="V2992" s="17"/>
      <c r="W2992" s="17"/>
      <c r="X2992" s="17"/>
    </row>
    <row r="2993" spans="7:24" x14ac:dyDescent="0.2">
      <c r="G2993" s="8"/>
      <c r="H2993" s="8"/>
      <c r="I2993" s="17"/>
      <c r="J2993" s="17"/>
      <c r="K2993" s="17"/>
      <c r="L2993" s="17"/>
      <c r="M2993" s="17"/>
      <c r="N2993" s="17"/>
      <c r="O2993" s="17"/>
      <c r="P2993" s="17"/>
      <c r="Q2993" s="17"/>
      <c r="R2993" s="17"/>
      <c r="S2993" s="17"/>
      <c r="T2993" s="17"/>
      <c r="U2993" s="17"/>
      <c r="V2993" s="17"/>
      <c r="W2993" s="17"/>
      <c r="X2993" s="17"/>
    </row>
    <row r="2994" spans="7:24" x14ac:dyDescent="0.2">
      <c r="G2994" s="8"/>
      <c r="H2994" s="8"/>
      <c r="I2994" s="17"/>
      <c r="J2994" s="17"/>
      <c r="K2994" s="17"/>
      <c r="L2994" s="17"/>
      <c r="M2994" s="17"/>
      <c r="N2994" s="17"/>
      <c r="O2994" s="17"/>
      <c r="P2994" s="17"/>
      <c r="Q2994" s="17"/>
      <c r="R2994" s="17"/>
      <c r="S2994" s="17"/>
      <c r="T2994" s="17"/>
      <c r="U2994" s="17"/>
      <c r="V2994" s="17"/>
      <c r="W2994" s="17"/>
      <c r="X2994" s="17"/>
    </row>
    <row r="2995" spans="7:24" x14ac:dyDescent="0.2">
      <c r="G2995" s="8"/>
      <c r="H2995" s="8"/>
      <c r="I2995" s="17"/>
      <c r="J2995" s="17"/>
      <c r="K2995" s="17"/>
      <c r="L2995" s="17"/>
      <c r="M2995" s="17"/>
      <c r="N2995" s="17"/>
      <c r="O2995" s="17"/>
      <c r="P2995" s="17"/>
      <c r="Q2995" s="17"/>
      <c r="R2995" s="17"/>
      <c r="S2995" s="17"/>
      <c r="T2995" s="17"/>
      <c r="U2995" s="17"/>
      <c r="V2995" s="17"/>
      <c r="W2995" s="17"/>
      <c r="X2995" s="17"/>
    </row>
    <row r="2996" spans="7:24" x14ac:dyDescent="0.2">
      <c r="G2996" s="8"/>
      <c r="H2996" s="8"/>
      <c r="I2996" s="17"/>
      <c r="J2996" s="17"/>
      <c r="K2996" s="17"/>
      <c r="L2996" s="17"/>
      <c r="M2996" s="17"/>
      <c r="N2996" s="17"/>
      <c r="O2996" s="17"/>
      <c r="P2996" s="17"/>
      <c r="Q2996" s="17"/>
      <c r="R2996" s="17"/>
      <c r="S2996" s="17"/>
      <c r="T2996" s="17"/>
      <c r="U2996" s="17"/>
      <c r="V2996" s="17"/>
      <c r="W2996" s="17"/>
      <c r="X2996" s="17"/>
    </row>
    <row r="2997" spans="7:24" x14ac:dyDescent="0.2">
      <c r="G2997" s="8"/>
      <c r="H2997" s="8"/>
      <c r="I2997" s="17"/>
      <c r="J2997" s="17"/>
      <c r="K2997" s="17"/>
      <c r="L2997" s="17"/>
      <c r="M2997" s="17"/>
      <c r="N2997" s="17"/>
      <c r="O2997" s="17"/>
      <c r="P2997" s="17"/>
      <c r="Q2997" s="17"/>
      <c r="R2997" s="17"/>
      <c r="S2997" s="17"/>
      <c r="T2997" s="17"/>
      <c r="U2997" s="17"/>
      <c r="V2997" s="17"/>
      <c r="W2997" s="17"/>
      <c r="X2997" s="17"/>
    </row>
    <row r="2998" spans="7:24" x14ac:dyDescent="0.2">
      <c r="G2998" s="8"/>
      <c r="H2998" s="8"/>
      <c r="I2998" s="17"/>
      <c r="J2998" s="17"/>
      <c r="K2998" s="17"/>
      <c r="L2998" s="17"/>
      <c r="M2998" s="17"/>
      <c r="N2998" s="17"/>
      <c r="O2998" s="17"/>
      <c r="P2998" s="17"/>
      <c r="Q2998" s="17"/>
      <c r="R2998" s="17"/>
      <c r="S2998" s="17"/>
      <c r="T2998" s="17"/>
      <c r="U2998" s="17"/>
      <c r="V2998" s="17"/>
      <c r="W2998" s="17"/>
      <c r="X2998" s="17"/>
    </row>
    <row r="2999" spans="7:24" x14ac:dyDescent="0.2">
      <c r="G2999" s="8"/>
      <c r="H2999" s="8"/>
      <c r="I2999" s="17"/>
      <c r="J2999" s="17"/>
      <c r="K2999" s="17"/>
      <c r="L2999" s="17"/>
      <c r="M2999" s="17"/>
      <c r="N2999" s="17"/>
      <c r="O2999" s="17"/>
      <c r="P2999" s="17"/>
      <c r="Q2999" s="17"/>
      <c r="R2999" s="17"/>
      <c r="S2999" s="17"/>
      <c r="T2999" s="17"/>
      <c r="U2999" s="17"/>
      <c r="V2999" s="17"/>
      <c r="W2999" s="17"/>
      <c r="X2999" s="17"/>
    </row>
    <row r="3000" spans="7:24" x14ac:dyDescent="0.2">
      <c r="G3000" s="8"/>
      <c r="H3000" s="8"/>
      <c r="I3000" s="17"/>
      <c r="J3000" s="17"/>
      <c r="K3000" s="17"/>
      <c r="L3000" s="17"/>
      <c r="M3000" s="17"/>
      <c r="N3000" s="17"/>
      <c r="O3000" s="17"/>
      <c r="P3000" s="17"/>
      <c r="Q3000" s="17"/>
      <c r="R3000" s="17"/>
      <c r="S3000" s="17"/>
      <c r="T3000" s="17"/>
      <c r="U3000" s="17"/>
      <c r="V3000" s="17"/>
      <c r="W3000" s="17"/>
      <c r="X3000" s="17"/>
    </row>
    <row r="3001" spans="7:24" x14ac:dyDescent="0.2">
      <c r="G3001" s="8"/>
      <c r="H3001" s="8"/>
      <c r="I3001" s="17"/>
      <c r="J3001" s="17"/>
      <c r="K3001" s="17"/>
      <c r="L3001" s="17"/>
      <c r="M3001" s="17"/>
      <c r="N3001" s="17"/>
      <c r="O3001" s="17"/>
      <c r="P3001" s="17"/>
      <c r="Q3001" s="17"/>
      <c r="R3001" s="17"/>
      <c r="S3001" s="17"/>
      <c r="T3001" s="17"/>
      <c r="U3001" s="17"/>
      <c r="V3001" s="17"/>
      <c r="W3001" s="17"/>
      <c r="X3001" s="17"/>
    </row>
    <row r="3002" spans="7:24" x14ac:dyDescent="0.2">
      <c r="G3002" s="8"/>
      <c r="H3002" s="8"/>
      <c r="I3002" s="17"/>
      <c r="J3002" s="17"/>
      <c r="K3002" s="17"/>
      <c r="L3002" s="17"/>
      <c r="M3002" s="17"/>
      <c r="N3002" s="17"/>
      <c r="O3002" s="17"/>
      <c r="P3002" s="17"/>
      <c r="Q3002" s="17"/>
      <c r="R3002" s="17"/>
      <c r="S3002" s="17"/>
      <c r="T3002" s="17"/>
      <c r="U3002" s="17"/>
      <c r="V3002" s="17"/>
      <c r="W3002" s="17"/>
      <c r="X3002" s="17"/>
    </row>
    <row r="3003" spans="7:24" x14ac:dyDescent="0.2">
      <c r="G3003" s="8"/>
      <c r="H3003" s="8"/>
      <c r="I3003" s="17"/>
      <c r="J3003" s="17"/>
      <c r="K3003" s="17"/>
      <c r="L3003" s="17"/>
      <c r="M3003" s="17"/>
      <c r="N3003" s="17"/>
      <c r="O3003" s="17"/>
      <c r="P3003" s="17"/>
      <c r="Q3003" s="17"/>
      <c r="R3003" s="17"/>
      <c r="S3003" s="17"/>
      <c r="T3003" s="17"/>
      <c r="U3003" s="17"/>
      <c r="V3003" s="17"/>
      <c r="W3003" s="17"/>
      <c r="X3003" s="17"/>
    </row>
    <row r="3004" spans="7:24" x14ac:dyDescent="0.2">
      <c r="G3004" s="8"/>
      <c r="H3004" s="8"/>
      <c r="I3004" s="17"/>
      <c r="J3004" s="17"/>
      <c r="K3004" s="17"/>
      <c r="L3004" s="17"/>
      <c r="M3004" s="17"/>
      <c r="N3004" s="17"/>
      <c r="O3004" s="17"/>
      <c r="P3004" s="17"/>
      <c r="Q3004" s="17"/>
      <c r="R3004" s="17"/>
      <c r="S3004" s="17"/>
      <c r="T3004" s="17"/>
      <c r="U3004" s="17"/>
      <c r="V3004" s="17"/>
      <c r="W3004" s="17"/>
      <c r="X3004" s="17"/>
    </row>
    <row r="3005" spans="7:24" x14ac:dyDescent="0.2">
      <c r="G3005" s="8"/>
      <c r="H3005" s="8"/>
      <c r="I3005" s="17"/>
      <c r="J3005" s="17"/>
      <c r="K3005" s="17"/>
      <c r="L3005" s="17"/>
      <c r="M3005" s="17"/>
      <c r="N3005" s="17"/>
      <c r="O3005" s="17"/>
      <c r="P3005" s="17"/>
      <c r="Q3005" s="17"/>
      <c r="R3005" s="17"/>
      <c r="S3005" s="17"/>
      <c r="T3005" s="17"/>
      <c r="U3005" s="17"/>
      <c r="V3005" s="17"/>
      <c r="W3005" s="17"/>
      <c r="X3005" s="17"/>
    </row>
    <row r="3006" spans="7:24" x14ac:dyDescent="0.2">
      <c r="G3006" s="8"/>
      <c r="H3006" s="8"/>
      <c r="I3006" s="17"/>
      <c r="J3006" s="17"/>
      <c r="K3006" s="17"/>
      <c r="L3006" s="17"/>
      <c r="M3006" s="17"/>
      <c r="N3006" s="17"/>
      <c r="O3006" s="17"/>
      <c r="P3006" s="17"/>
      <c r="Q3006" s="17"/>
      <c r="R3006" s="17"/>
      <c r="S3006" s="17"/>
      <c r="T3006" s="17"/>
      <c r="U3006" s="17"/>
      <c r="V3006" s="17"/>
      <c r="W3006" s="17"/>
      <c r="X3006" s="17"/>
    </row>
    <row r="3007" spans="7:24" x14ac:dyDescent="0.2">
      <c r="G3007" s="8"/>
      <c r="H3007" s="8"/>
      <c r="I3007" s="17"/>
      <c r="J3007" s="17"/>
      <c r="K3007" s="17"/>
      <c r="L3007" s="17"/>
      <c r="M3007" s="17"/>
      <c r="N3007" s="17"/>
      <c r="O3007" s="17"/>
      <c r="P3007" s="17"/>
      <c r="Q3007" s="17"/>
      <c r="R3007" s="17"/>
      <c r="S3007" s="17"/>
      <c r="T3007" s="17"/>
      <c r="U3007" s="17"/>
      <c r="V3007" s="17"/>
      <c r="W3007" s="17"/>
      <c r="X3007" s="17"/>
    </row>
    <row r="3008" spans="7:24" x14ac:dyDescent="0.2">
      <c r="G3008" s="8"/>
      <c r="H3008" s="8"/>
      <c r="I3008" s="17"/>
      <c r="J3008" s="17"/>
      <c r="K3008" s="17"/>
      <c r="L3008" s="17"/>
      <c r="M3008" s="17"/>
      <c r="N3008" s="17"/>
      <c r="O3008" s="17"/>
      <c r="P3008" s="17"/>
      <c r="Q3008" s="17"/>
      <c r="R3008" s="17"/>
      <c r="S3008" s="17"/>
      <c r="T3008" s="17"/>
      <c r="U3008" s="17"/>
      <c r="V3008" s="17"/>
      <c r="W3008" s="17"/>
      <c r="X3008" s="17"/>
    </row>
    <row r="3009" spans="7:24" x14ac:dyDescent="0.2">
      <c r="G3009" s="8"/>
      <c r="H3009" s="8"/>
      <c r="I3009" s="17"/>
      <c r="J3009" s="17"/>
      <c r="K3009" s="17"/>
      <c r="L3009" s="17"/>
      <c r="M3009" s="17"/>
      <c r="N3009" s="17"/>
      <c r="O3009" s="17"/>
      <c r="P3009" s="17"/>
      <c r="Q3009" s="17"/>
      <c r="R3009" s="17"/>
      <c r="S3009" s="17"/>
      <c r="T3009" s="17"/>
      <c r="U3009" s="17"/>
      <c r="V3009" s="17"/>
      <c r="W3009" s="17"/>
      <c r="X3009" s="17"/>
    </row>
    <row r="3010" spans="7:24" x14ac:dyDescent="0.2">
      <c r="G3010" s="8"/>
      <c r="H3010" s="8"/>
      <c r="I3010" s="17"/>
      <c r="J3010" s="17"/>
      <c r="K3010" s="17"/>
      <c r="L3010" s="17"/>
      <c r="M3010" s="17"/>
      <c r="N3010" s="17"/>
      <c r="O3010" s="17"/>
      <c r="P3010" s="17"/>
      <c r="Q3010" s="17"/>
      <c r="R3010" s="17"/>
      <c r="S3010" s="17"/>
      <c r="T3010" s="17"/>
      <c r="U3010" s="17"/>
      <c r="V3010" s="17"/>
      <c r="W3010" s="17"/>
      <c r="X3010" s="17"/>
    </row>
    <row r="3011" spans="7:24" x14ac:dyDescent="0.2">
      <c r="G3011" s="8"/>
      <c r="H3011" s="8"/>
      <c r="I3011" s="17"/>
      <c r="J3011" s="17"/>
      <c r="K3011" s="17"/>
      <c r="L3011" s="17"/>
      <c r="M3011" s="17"/>
      <c r="N3011" s="17"/>
      <c r="O3011" s="17"/>
      <c r="P3011" s="17"/>
      <c r="Q3011" s="17"/>
      <c r="R3011" s="17"/>
      <c r="S3011" s="17"/>
      <c r="T3011" s="17"/>
      <c r="U3011" s="17"/>
      <c r="V3011" s="17"/>
      <c r="W3011" s="17"/>
      <c r="X3011" s="17"/>
    </row>
    <row r="3012" spans="7:24" x14ac:dyDescent="0.2">
      <c r="G3012" s="8"/>
      <c r="H3012" s="8"/>
      <c r="I3012" s="17"/>
      <c r="J3012" s="17"/>
      <c r="K3012" s="17"/>
      <c r="L3012" s="17"/>
      <c r="M3012" s="17"/>
      <c r="N3012" s="17"/>
      <c r="O3012" s="17"/>
      <c r="P3012" s="17"/>
      <c r="Q3012" s="17"/>
      <c r="R3012" s="17"/>
      <c r="S3012" s="17"/>
      <c r="T3012" s="17"/>
      <c r="U3012" s="17"/>
      <c r="V3012" s="17"/>
      <c r="W3012" s="17"/>
      <c r="X3012" s="17"/>
    </row>
    <row r="3013" spans="7:24" x14ac:dyDescent="0.2">
      <c r="G3013" s="8"/>
      <c r="H3013" s="8"/>
      <c r="I3013" s="17"/>
      <c r="J3013" s="17"/>
      <c r="K3013" s="17"/>
      <c r="L3013" s="17"/>
      <c r="M3013" s="17"/>
      <c r="N3013" s="17"/>
      <c r="O3013" s="17"/>
      <c r="P3013" s="17"/>
      <c r="Q3013" s="17"/>
      <c r="R3013" s="17"/>
      <c r="S3013" s="17"/>
      <c r="T3013" s="17"/>
      <c r="U3013" s="17"/>
      <c r="V3013" s="17"/>
      <c r="W3013" s="17"/>
      <c r="X3013" s="17"/>
    </row>
    <row r="3014" spans="7:24" x14ac:dyDescent="0.2">
      <c r="G3014" s="8"/>
      <c r="H3014" s="8"/>
      <c r="I3014" s="17"/>
      <c r="J3014" s="17"/>
      <c r="K3014" s="17"/>
      <c r="L3014" s="17"/>
      <c r="M3014" s="17"/>
      <c r="N3014" s="17"/>
      <c r="O3014" s="17"/>
      <c r="P3014" s="17"/>
      <c r="Q3014" s="17"/>
      <c r="R3014" s="17"/>
      <c r="S3014" s="17"/>
      <c r="T3014" s="17"/>
      <c r="U3014" s="17"/>
      <c r="V3014" s="17"/>
      <c r="W3014" s="17"/>
      <c r="X3014" s="17"/>
    </row>
    <row r="3015" spans="7:24" x14ac:dyDescent="0.2">
      <c r="G3015" s="8"/>
      <c r="H3015" s="8"/>
      <c r="I3015" s="17"/>
      <c r="J3015" s="17"/>
      <c r="K3015" s="17"/>
      <c r="L3015" s="17"/>
      <c r="M3015" s="17"/>
      <c r="N3015" s="17"/>
      <c r="O3015" s="17"/>
      <c r="P3015" s="17"/>
      <c r="Q3015" s="17"/>
      <c r="R3015" s="17"/>
      <c r="S3015" s="17"/>
      <c r="T3015" s="17"/>
      <c r="U3015" s="17"/>
      <c r="V3015" s="17"/>
      <c r="W3015" s="17"/>
      <c r="X3015" s="17"/>
    </row>
    <row r="3016" spans="7:24" x14ac:dyDescent="0.2">
      <c r="G3016" s="8"/>
      <c r="H3016" s="8"/>
      <c r="I3016" s="17"/>
      <c r="J3016" s="17"/>
      <c r="K3016" s="17"/>
      <c r="L3016" s="17"/>
      <c r="M3016" s="17"/>
      <c r="N3016" s="17"/>
      <c r="O3016" s="17"/>
      <c r="P3016" s="17"/>
      <c r="Q3016" s="17"/>
      <c r="R3016" s="17"/>
      <c r="S3016" s="17"/>
      <c r="T3016" s="17"/>
      <c r="U3016" s="17"/>
      <c r="V3016" s="17"/>
      <c r="W3016" s="17"/>
      <c r="X3016" s="17"/>
    </row>
    <row r="3017" spans="7:24" x14ac:dyDescent="0.2">
      <c r="G3017" s="8"/>
      <c r="H3017" s="8"/>
      <c r="I3017" s="17"/>
      <c r="J3017" s="17"/>
      <c r="K3017" s="17"/>
      <c r="L3017" s="17"/>
      <c r="M3017" s="17"/>
      <c r="N3017" s="17"/>
      <c r="O3017" s="17"/>
      <c r="P3017" s="17"/>
      <c r="Q3017" s="17"/>
      <c r="R3017" s="17"/>
      <c r="S3017" s="17"/>
      <c r="T3017" s="17"/>
      <c r="U3017" s="17"/>
      <c r="V3017" s="17"/>
      <c r="W3017" s="17"/>
      <c r="X3017" s="17"/>
    </row>
    <row r="3018" spans="7:24" x14ac:dyDescent="0.2">
      <c r="G3018" s="8"/>
      <c r="H3018" s="8"/>
      <c r="I3018" s="17"/>
      <c r="J3018" s="17"/>
      <c r="K3018" s="17"/>
      <c r="L3018" s="17"/>
      <c r="M3018" s="17"/>
      <c r="N3018" s="17"/>
      <c r="O3018" s="17"/>
      <c r="P3018" s="17"/>
      <c r="Q3018" s="17"/>
      <c r="R3018" s="17"/>
      <c r="S3018" s="17"/>
      <c r="T3018" s="17"/>
      <c r="U3018" s="17"/>
      <c r="V3018" s="17"/>
      <c r="W3018" s="17"/>
      <c r="X3018" s="17"/>
    </row>
    <row r="3019" spans="7:24" x14ac:dyDescent="0.2">
      <c r="G3019" s="8"/>
      <c r="H3019" s="8"/>
      <c r="I3019" s="17"/>
      <c r="J3019" s="17"/>
      <c r="K3019" s="17"/>
      <c r="L3019" s="17"/>
      <c r="M3019" s="17"/>
      <c r="N3019" s="17"/>
      <c r="O3019" s="17"/>
      <c r="P3019" s="17"/>
      <c r="Q3019" s="17"/>
      <c r="R3019" s="17"/>
      <c r="S3019" s="17"/>
      <c r="T3019" s="17"/>
      <c r="U3019" s="17"/>
      <c r="V3019" s="17"/>
      <c r="W3019" s="17"/>
      <c r="X3019" s="17"/>
    </row>
    <row r="3020" spans="7:24" x14ac:dyDescent="0.2">
      <c r="G3020" s="8"/>
      <c r="H3020" s="8"/>
      <c r="I3020" s="17"/>
      <c r="J3020" s="17"/>
      <c r="K3020" s="17"/>
      <c r="L3020" s="17"/>
      <c r="M3020" s="17"/>
      <c r="N3020" s="17"/>
      <c r="O3020" s="17"/>
      <c r="P3020" s="17"/>
      <c r="Q3020" s="17"/>
      <c r="R3020" s="17"/>
      <c r="S3020" s="17"/>
      <c r="T3020" s="17"/>
      <c r="U3020" s="17"/>
      <c r="V3020" s="17"/>
      <c r="W3020" s="17"/>
      <c r="X3020" s="17"/>
    </row>
    <row r="3021" spans="7:24" x14ac:dyDescent="0.2">
      <c r="G3021" s="8"/>
      <c r="H3021" s="8"/>
      <c r="I3021" s="17"/>
      <c r="J3021" s="17"/>
      <c r="K3021" s="17"/>
      <c r="L3021" s="17"/>
      <c r="M3021" s="17"/>
      <c r="N3021" s="17"/>
      <c r="O3021" s="17"/>
      <c r="P3021" s="17"/>
      <c r="Q3021" s="17"/>
      <c r="R3021" s="17"/>
      <c r="S3021" s="17"/>
      <c r="T3021" s="17"/>
      <c r="U3021" s="17"/>
      <c r="V3021" s="17"/>
      <c r="W3021" s="17"/>
      <c r="X3021" s="17"/>
    </row>
    <row r="3022" spans="7:24" x14ac:dyDescent="0.2">
      <c r="G3022" s="8"/>
      <c r="H3022" s="8"/>
      <c r="I3022" s="17"/>
      <c r="J3022" s="17"/>
      <c r="K3022" s="17"/>
      <c r="L3022" s="17"/>
      <c r="M3022" s="17"/>
      <c r="N3022" s="17"/>
      <c r="O3022" s="17"/>
      <c r="P3022" s="17"/>
      <c r="Q3022" s="17"/>
      <c r="R3022" s="17"/>
      <c r="S3022" s="17"/>
      <c r="T3022" s="17"/>
      <c r="U3022" s="17"/>
      <c r="V3022" s="17"/>
      <c r="W3022" s="17"/>
      <c r="X3022" s="17"/>
    </row>
    <row r="3023" spans="7:24" x14ac:dyDescent="0.2">
      <c r="G3023" s="8"/>
      <c r="H3023" s="8"/>
      <c r="I3023" s="17"/>
      <c r="J3023" s="17"/>
      <c r="K3023" s="17"/>
      <c r="L3023" s="17"/>
      <c r="M3023" s="17"/>
      <c r="N3023" s="17"/>
      <c r="O3023" s="17"/>
      <c r="P3023" s="17"/>
      <c r="Q3023" s="17"/>
      <c r="R3023" s="17"/>
      <c r="S3023" s="17"/>
      <c r="T3023" s="17"/>
      <c r="U3023" s="17"/>
      <c r="V3023" s="17"/>
      <c r="W3023" s="17"/>
      <c r="X3023" s="17"/>
    </row>
    <row r="3024" spans="7:24" x14ac:dyDescent="0.2">
      <c r="G3024" s="8"/>
      <c r="H3024" s="8"/>
      <c r="I3024" s="17"/>
      <c r="J3024" s="17"/>
      <c r="K3024" s="17"/>
      <c r="L3024" s="17"/>
      <c r="M3024" s="17"/>
      <c r="N3024" s="17"/>
      <c r="O3024" s="17"/>
      <c r="P3024" s="17"/>
      <c r="Q3024" s="17"/>
      <c r="R3024" s="17"/>
      <c r="S3024" s="17"/>
      <c r="T3024" s="17"/>
      <c r="U3024" s="17"/>
      <c r="V3024" s="17"/>
      <c r="W3024" s="17"/>
      <c r="X3024" s="17"/>
    </row>
    <row r="3025" spans="7:24" x14ac:dyDescent="0.2">
      <c r="G3025" s="8"/>
      <c r="H3025" s="8"/>
      <c r="I3025" s="17"/>
      <c r="J3025" s="17"/>
      <c r="K3025" s="17"/>
      <c r="L3025" s="17"/>
      <c r="M3025" s="17"/>
      <c r="N3025" s="17"/>
      <c r="O3025" s="17"/>
      <c r="P3025" s="17"/>
      <c r="Q3025" s="17"/>
      <c r="R3025" s="17"/>
      <c r="S3025" s="17"/>
      <c r="T3025" s="17"/>
      <c r="U3025" s="17"/>
      <c r="V3025" s="17"/>
      <c r="W3025" s="17"/>
      <c r="X3025" s="17"/>
    </row>
    <row r="3026" spans="7:24" x14ac:dyDescent="0.2">
      <c r="G3026" s="8"/>
      <c r="H3026" s="8"/>
      <c r="I3026" s="17"/>
      <c r="J3026" s="17"/>
      <c r="K3026" s="17"/>
      <c r="L3026" s="17"/>
      <c r="M3026" s="17"/>
      <c r="N3026" s="17"/>
      <c r="O3026" s="17"/>
      <c r="P3026" s="17"/>
      <c r="Q3026" s="17"/>
      <c r="R3026" s="17"/>
      <c r="S3026" s="17"/>
      <c r="T3026" s="17"/>
      <c r="U3026" s="17"/>
      <c r="V3026" s="17"/>
      <c r="W3026" s="17"/>
      <c r="X3026" s="17"/>
    </row>
    <row r="3027" spans="7:24" x14ac:dyDescent="0.2">
      <c r="G3027" s="8"/>
      <c r="H3027" s="8"/>
      <c r="I3027" s="17"/>
      <c r="J3027" s="17"/>
      <c r="K3027" s="17"/>
      <c r="L3027" s="17"/>
      <c r="M3027" s="17"/>
      <c r="N3027" s="17"/>
      <c r="O3027" s="17"/>
      <c r="P3027" s="17"/>
      <c r="Q3027" s="17"/>
      <c r="R3027" s="17"/>
      <c r="S3027" s="17"/>
      <c r="T3027" s="17"/>
      <c r="U3027" s="17"/>
      <c r="V3027" s="17"/>
      <c r="W3027" s="17"/>
      <c r="X3027" s="17"/>
    </row>
    <row r="3028" spans="7:24" x14ac:dyDescent="0.2">
      <c r="G3028" s="8"/>
      <c r="H3028" s="8"/>
      <c r="I3028" s="17"/>
      <c r="J3028" s="17"/>
      <c r="K3028" s="17"/>
      <c r="L3028" s="17"/>
      <c r="M3028" s="17"/>
      <c r="N3028" s="17"/>
      <c r="O3028" s="17"/>
      <c r="P3028" s="17"/>
      <c r="Q3028" s="17"/>
      <c r="R3028" s="17"/>
      <c r="S3028" s="17"/>
      <c r="T3028" s="17"/>
      <c r="U3028" s="17"/>
      <c r="V3028" s="17"/>
      <c r="W3028" s="17"/>
      <c r="X3028" s="17"/>
    </row>
    <row r="3029" spans="7:24" x14ac:dyDescent="0.2">
      <c r="G3029" s="8"/>
      <c r="H3029" s="8"/>
      <c r="I3029" s="17"/>
      <c r="J3029" s="17"/>
      <c r="K3029" s="17"/>
      <c r="L3029" s="17"/>
      <c r="M3029" s="17"/>
      <c r="N3029" s="17"/>
      <c r="O3029" s="17"/>
      <c r="P3029" s="17"/>
      <c r="Q3029" s="17"/>
      <c r="R3029" s="17"/>
      <c r="S3029" s="17"/>
      <c r="T3029" s="17"/>
      <c r="U3029" s="17"/>
      <c r="V3029" s="17"/>
      <c r="W3029" s="17"/>
      <c r="X3029" s="17"/>
    </row>
    <row r="3030" spans="7:24" x14ac:dyDescent="0.2">
      <c r="G3030" s="8"/>
      <c r="H3030" s="8"/>
      <c r="I3030" s="17"/>
      <c r="J3030" s="17"/>
      <c r="K3030" s="17"/>
      <c r="L3030" s="17"/>
      <c r="M3030" s="17"/>
      <c r="N3030" s="17"/>
      <c r="O3030" s="17"/>
      <c r="P3030" s="17"/>
      <c r="Q3030" s="17"/>
      <c r="R3030" s="17"/>
      <c r="S3030" s="17"/>
      <c r="T3030" s="17"/>
      <c r="U3030" s="17"/>
      <c r="V3030" s="17"/>
      <c r="W3030" s="17"/>
      <c r="X3030" s="17"/>
    </row>
    <row r="3031" spans="7:24" x14ac:dyDescent="0.2">
      <c r="G3031" s="8"/>
      <c r="H3031" s="8"/>
      <c r="I3031" s="17"/>
      <c r="J3031" s="17"/>
      <c r="K3031" s="17"/>
      <c r="L3031" s="17"/>
      <c r="M3031" s="17"/>
      <c r="N3031" s="17"/>
      <c r="O3031" s="17"/>
      <c r="P3031" s="17"/>
      <c r="Q3031" s="17"/>
      <c r="R3031" s="17"/>
      <c r="S3031" s="17"/>
      <c r="T3031" s="17"/>
      <c r="U3031" s="17"/>
      <c r="V3031" s="17"/>
      <c r="W3031" s="17"/>
      <c r="X3031" s="17"/>
    </row>
    <row r="3032" spans="7:24" x14ac:dyDescent="0.2">
      <c r="G3032" s="8"/>
      <c r="H3032" s="8"/>
      <c r="I3032" s="17"/>
      <c r="J3032" s="17"/>
      <c r="K3032" s="17"/>
      <c r="L3032" s="17"/>
      <c r="M3032" s="17"/>
      <c r="N3032" s="17"/>
      <c r="O3032" s="17"/>
      <c r="P3032" s="17"/>
      <c r="Q3032" s="17"/>
      <c r="R3032" s="17"/>
      <c r="S3032" s="17"/>
      <c r="T3032" s="17"/>
      <c r="U3032" s="17"/>
      <c r="V3032" s="17"/>
      <c r="W3032" s="17"/>
      <c r="X3032" s="17"/>
    </row>
    <row r="3033" spans="7:24" x14ac:dyDescent="0.2">
      <c r="G3033" s="8"/>
      <c r="H3033" s="8"/>
      <c r="I3033" s="17"/>
      <c r="J3033" s="17"/>
      <c r="K3033" s="17"/>
      <c r="L3033" s="17"/>
      <c r="M3033" s="17"/>
      <c r="N3033" s="17"/>
      <c r="O3033" s="17"/>
      <c r="P3033" s="17"/>
      <c r="Q3033" s="17"/>
      <c r="R3033" s="17"/>
      <c r="S3033" s="17"/>
      <c r="T3033" s="17"/>
      <c r="U3033" s="17"/>
      <c r="V3033" s="17"/>
      <c r="W3033" s="17"/>
      <c r="X3033" s="17"/>
    </row>
    <row r="3034" spans="7:24" x14ac:dyDescent="0.2">
      <c r="G3034" s="8"/>
      <c r="H3034" s="8"/>
      <c r="I3034" s="17"/>
      <c r="J3034" s="17"/>
      <c r="K3034" s="17"/>
      <c r="L3034" s="17"/>
      <c r="M3034" s="17"/>
      <c r="N3034" s="17"/>
      <c r="O3034" s="17"/>
      <c r="P3034" s="17"/>
      <c r="Q3034" s="17"/>
      <c r="R3034" s="17"/>
      <c r="S3034" s="17"/>
      <c r="T3034" s="17"/>
      <c r="U3034" s="17"/>
      <c r="V3034" s="17"/>
      <c r="W3034" s="17"/>
      <c r="X3034" s="17"/>
    </row>
    <row r="3035" spans="7:24" x14ac:dyDescent="0.2">
      <c r="G3035" s="8"/>
      <c r="H3035" s="8"/>
      <c r="I3035" s="17"/>
      <c r="J3035" s="17"/>
      <c r="K3035" s="17"/>
      <c r="L3035" s="17"/>
      <c r="M3035" s="17"/>
      <c r="N3035" s="17"/>
      <c r="O3035" s="17"/>
      <c r="P3035" s="17"/>
      <c r="Q3035" s="17"/>
      <c r="R3035" s="17"/>
      <c r="S3035" s="17"/>
      <c r="T3035" s="17"/>
      <c r="U3035" s="17"/>
      <c r="V3035" s="17"/>
      <c r="W3035" s="17"/>
      <c r="X3035" s="17"/>
    </row>
    <row r="3036" spans="7:24" x14ac:dyDescent="0.2">
      <c r="G3036" s="8"/>
      <c r="H3036" s="8"/>
      <c r="I3036" s="17"/>
      <c r="J3036" s="17"/>
      <c r="K3036" s="17"/>
      <c r="L3036" s="17"/>
      <c r="M3036" s="17"/>
      <c r="N3036" s="17"/>
      <c r="O3036" s="17"/>
      <c r="P3036" s="17"/>
      <c r="Q3036" s="17"/>
      <c r="R3036" s="17"/>
      <c r="S3036" s="17"/>
      <c r="T3036" s="17"/>
      <c r="U3036" s="17"/>
      <c r="V3036" s="17"/>
      <c r="W3036" s="17"/>
      <c r="X3036" s="17"/>
    </row>
    <row r="3037" spans="7:24" x14ac:dyDescent="0.2">
      <c r="G3037" s="8"/>
      <c r="H3037" s="8"/>
      <c r="I3037" s="17"/>
      <c r="J3037" s="17"/>
      <c r="K3037" s="17"/>
      <c r="L3037" s="17"/>
      <c r="M3037" s="17"/>
      <c r="N3037" s="17"/>
      <c r="O3037" s="17"/>
      <c r="P3037" s="17"/>
      <c r="Q3037" s="17"/>
      <c r="R3037" s="17"/>
      <c r="S3037" s="17"/>
      <c r="T3037" s="17"/>
      <c r="U3037" s="17"/>
      <c r="V3037" s="17"/>
      <c r="W3037" s="17"/>
      <c r="X3037" s="17"/>
    </row>
    <row r="3038" spans="7:24" x14ac:dyDescent="0.2">
      <c r="G3038" s="8"/>
      <c r="H3038" s="8"/>
      <c r="I3038" s="17"/>
      <c r="J3038" s="17"/>
      <c r="K3038" s="17"/>
      <c r="L3038" s="17"/>
      <c r="M3038" s="17"/>
      <c r="N3038" s="17"/>
      <c r="O3038" s="17"/>
      <c r="P3038" s="17"/>
      <c r="Q3038" s="17"/>
      <c r="R3038" s="17"/>
      <c r="S3038" s="17"/>
      <c r="T3038" s="17"/>
      <c r="U3038" s="17"/>
      <c r="V3038" s="17"/>
      <c r="W3038" s="17"/>
      <c r="X3038" s="17"/>
    </row>
    <row r="3039" spans="7:24" x14ac:dyDescent="0.2">
      <c r="G3039" s="8"/>
      <c r="H3039" s="8"/>
      <c r="I3039" s="17"/>
      <c r="J3039" s="17"/>
      <c r="K3039" s="17"/>
      <c r="L3039" s="17"/>
      <c r="M3039" s="17"/>
      <c r="N3039" s="17"/>
      <c r="O3039" s="17"/>
      <c r="P3039" s="17"/>
      <c r="Q3039" s="17"/>
      <c r="R3039" s="17"/>
      <c r="S3039" s="17"/>
      <c r="T3039" s="17"/>
      <c r="U3039" s="17"/>
      <c r="V3039" s="17"/>
      <c r="W3039" s="17"/>
      <c r="X3039" s="17"/>
    </row>
    <row r="3040" spans="7:24" x14ac:dyDescent="0.2">
      <c r="G3040" s="8"/>
      <c r="H3040" s="8"/>
      <c r="I3040" s="17"/>
      <c r="J3040" s="17"/>
      <c r="K3040" s="17"/>
      <c r="L3040" s="17"/>
      <c r="M3040" s="17"/>
      <c r="N3040" s="17"/>
      <c r="O3040" s="17"/>
      <c r="P3040" s="17"/>
      <c r="Q3040" s="17"/>
      <c r="R3040" s="17"/>
      <c r="S3040" s="17"/>
      <c r="T3040" s="17"/>
      <c r="U3040" s="17"/>
      <c r="V3040" s="17"/>
      <c r="W3040" s="17"/>
      <c r="X3040" s="17"/>
    </row>
    <row r="3041" spans="7:24" x14ac:dyDescent="0.2">
      <c r="G3041" s="8"/>
      <c r="H3041" s="8"/>
      <c r="I3041" s="17"/>
      <c r="J3041" s="17"/>
      <c r="K3041" s="17"/>
      <c r="L3041" s="17"/>
      <c r="M3041" s="17"/>
      <c r="N3041" s="17"/>
      <c r="O3041" s="17"/>
      <c r="P3041" s="17"/>
      <c r="Q3041" s="17"/>
      <c r="R3041" s="17"/>
      <c r="S3041" s="17"/>
      <c r="T3041" s="17"/>
      <c r="U3041" s="17"/>
      <c r="V3041" s="17"/>
      <c r="W3041" s="17"/>
      <c r="X3041" s="17"/>
    </row>
    <row r="3042" spans="7:24" x14ac:dyDescent="0.2">
      <c r="G3042" s="8"/>
      <c r="H3042" s="8"/>
      <c r="I3042" s="17"/>
      <c r="J3042" s="17"/>
      <c r="K3042" s="17"/>
      <c r="L3042" s="17"/>
      <c r="M3042" s="17"/>
      <c r="N3042" s="17"/>
      <c r="O3042" s="17"/>
      <c r="P3042" s="17"/>
      <c r="Q3042" s="17"/>
      <c r="R3042" s="17"/>
      <c r="S3042" s="17"/>
      <c r="T3042" s="17"/>
      <c r="U3042" s="17"/>
      <c r="V3042" s="17"/>
      <c r="W3042" s="17"/>
      <c r="X3042" s="17"/>
    </row>
    <row r="3043" spans="7:24" x14ac:dyDescent="0.2">
      <c r="G3043" s="8"/>
      <c r="H3043" s="8"/>
      <c r="I3043" s="17"/>
      <c r="J3043" s="17"/>
      <c r="K3043" s="17"/>
      <c r="L3043" s="17"/>
      <c r="M3043" s="17"/>
      <c r="N3043" s="17"/>
      <c r="O3043" s="17"/>
      <c r="P3043" s="17"/>
      <c r="Q3043" s="17"/>
      <c r="R3043" s="17"/>
      <c r="S3043" s="17"/>
      <c r="T3043" s="17"/>
      <c r="U3043" s="17"/>
      <c r="V3043" s="17"/>
      <c r="W3043" s="17"/>
      <c r="X3043" s="17"/>
    </row>
    <row r="3044" spans="7:24" x14ac:dyDescent="0.2">
      <c r="G3044" s="8"/>
      <c r="H3044" s="8"/>
      <c r="I3044" s="17"/>
      <c r="J3044" s="17"/>
      <c r="K3044" s="17"/>
      <c r="L3044" s="17"/>
      <c r="M3044" s="17"/>
      <c r="N3044" s="17"/>
      <c r="O3044" s="17"/>
      <c r="P3044" s="17"/>
      <c r="Q3044" s="17"/>
      <c r="R3044" s="17"/>
      <c r="S3044" s="17"/>
      <c r="T3044" s="17"/>
      <c r="U3044" s="17"/>
      <c r="V3044" s="17"/>
      <c r="W3044" s="17"/>
      <c r="X3044" s="17"/>
    </row>
    <row r="3045" spans="7:24" x14ac:dyDescent="0.2">
      <c r="G3045" s="8"/>
      <c r="H3045" s="8"/>
      <c r="I3045" s="17"/>
      <c r="J3045" s="17"/>
      <c r="K3045" s="17"/>
      <c r="L3045" s="17"/>
      <c r="M3045" s="17"/>
      <c r="N3045" s="17"/>
      <c r="O3045" s="17"/>
      <c r="P3045" s="17"/>
      <c r="Q3045" s="17"/>
      <c r="R3045" s="17"/>
      <c r="S3045" s="17"/>
      <c r="T3045" s="17"/>
      <c r="U3045" s="17"/>
      <c r="V3045" s="17"/>
      <c r="W3045" s="17"/>
      <c r="X3045" s="17"/>
    </row>
    <row r="3046" spans="7:24" x14ac:dyDescent="0.2">
      <c r="G3046" s="8"/>
      <c r="H3046" s="8"/>
      <c r="I3046" s="17"/>
      <c r="J3046" s="17"/>
      <c r="K3046" s="17"/>
      <c r="L3046" s="17"/>
      <c r="M3046" s="17"/>
      <c r="N3046" s="17"/>
      <c r="O3046" s="17"/>
      <c r="P3046" s="17"/>
      <c r="Q3046" s="17"/>
      <c r="R3046" s="17"/>
      <c r="S3046" s="17"/>
      <c r="T3046" s="17"/>
      <c r="U3046" s="17"/>
      <c r="V3046" s="17"/>
      <c r="W3046" s="17"/>
      <c r="X3046" s="17"/>
    </row>
    <row r="3047" spans="7:24" x14ac:dyDescent="0.2">
      <c r="G3047" s="8"/>
      <c r="H3047" s="8"/>
      <c r="I3047" s="17"/>
      <c r="J3047" s="17"/>
      <c r="K3047" s="17"/>
      <c r="L3047" s="17"/>
      <c r="M3047" s="17"/>
      <c r="N3047" s="17"/>
      <c r="O3047" s="17"/>
      <c r="P3047" s="17"/>
      <c r="Q3047" s="17"/>
      <c r="R3047" s="17"/>
      <c r="S3047" s="17"/>
      <c r="T3047" s="17"/>
      <c r="U3047" s="17"/>
      <c r="V3047" s="17"/>
      <c r="W3047" s="17"/>
      <c r="X3047" s="17"/>
    </row>
    <row r="3048" spans="7:24" x14ac:dyDescent="0.2">
      <c r="G3048" s="8"/>
      <c r="H3048" s="8"/>
      <c r="I3048" s="17"/>
      <c r="J3048" s="17"/>
      <c r="K3048" s="17"/>
      <c r="L3048" s="17"/>
      <c r="M3048" s="17"/>
      <c r="N3048" s="17"/>
      <c r="O3048" s="17"/>
      <c r="P3048" s="17"/>
      <c r="Q3048" s="17"/>
      <c r="R3048" s="17"/>
      <c r="S3048" s="17"/>
      <c r="T3048" s="17"/>
      <c r="U3048" s="17"/>
      <c r="V3048" s="17"/>
      <c r="W3048" s="17"/>
      <c r="X3048" s="17"/>
    </row>
    <row r="3049" spans="7:24" x14ac:dyDescent="0.2">
      <c r="G3049" s="8"/>
      <c r="H3049" s="8"/>
      <c r="I3049" s="17"/>
      <c r="J3049" s="17"/>
      <c r="K3049" s="17"/>
      <c r="L3049" s="17"/>
      <c r="M3049" s="17"/>
      <c r="N3049" s="17"/>
      <c r="O3049" s="17"/>
      <c r="P3049" s="17"/>
      <c r="Q3049" s="17"/>
      <c r="R3049" s="17"/>
      <c r="S3049" s="17"/>
      <c r="T3049" s="17"/>
      <c r="U3049" s="17"/>
      <c r="V3049" s="17"/>
      <c r="W3049" s="17"/>
      <c r="X3049" s="17"/>
    </row>
    <row r="3050" spans="7:24" x14ac:dyDescent="0.2">
      <c r="G3050" s="8"/>
      <c r="H3050" s="8"/>
      <c r="I3050" s="17"/>
      <c r="J3050" s="17"/>
      <c r="K3050" s="17"/>
      <c r="L3050" s="17"/>
      <c r="M3050" s="17"/>
      <c r="N3050" s="17"/>
      <c r="O3050" s="17"/>
      <c r="P3050" s="17"/>
      <c r="Q3050" s="17"/>
      <c r="R3050" s="17"/>
      <c r="S3050" s="17"/>
      <c r="T3050" s="17"/>
      <c r="U3050" s="17"/>
      <c r="V3050" s="17"/>
      <c r="W3050" s="17"/>
      <c r="X3050" s="17"/>
    </row>
    <row r="3051" spans="7:24" x14ac:dyDescent="0.2">
      <c r="G3051" s="8"/>
      <c r="H3051" s="8"/>
      <c r="I3051" s="17"/>
      <c r="J3051" s="17"/>
      <c r="K3051" s="17"/>
      <c r="L3051" s="17"/>
      <c r="M3051" s="17"/>
      <c r="N3051" s="17"/>
      <c r="O3051" s="17"/>
      <c r="P3051" s="17"/>
      <c r="Q3051" s="17"/>
      <c r="R3051" s="17"/>
      <c r="S3051" s="17"/>
      <c r="T3051" s="17"/>
      <c r="U3051" s="17"/>
      <c r="V3051" s="17"/>
      <c r="W3051" s="17"/>
      <c r="X3051" s="17"/>
    </row>
    <row r="3052" spans="7:24" x14ac:dyDescent="0.2">
      <c r="G3052" s="8"/>
      <c r="H3052" s="8"/>
      <c r="I3052" s="17"/>
      <c r="J3052" s="17"/>
      <c r="K3052" s="17"/>
      <c r="L3052" s="17"/>
      <c r="M3052" s="17"/>
      <c r="N3052" s="17"/>
      <c r="O3052" s="17"/>
      <c r="P3052" s="17"/>
      <c r="Q3052" s="17"/>
      <c r="R3052" s="17"/>
      <c r="S3052" s="17"/>
      <c r="T3052" s="17"/>
      <c r="U3052" s="17"/>
      <c r="V3052" s="17"/>
      <c r="W3052" s="17"/>
      <c r="X3052" s="17"/>
    </row>
    <row r="3053" spans="7:24" x14ac:dyDescent="0.2">
      <c r="G3053" s="8"/>
      <c r="H3053" s="8"/>
      <c r="I3053" s="17"/>
      <c r="J3053" s="17"/>
      <c r="K3053" s="17"/>
      <c r="L3053" s="17"/>
      <c r="M3053" s="17"/>
      <c r="N3053" s="17"/>
      <c r="O3053" s="17"/>
      <c r="P3053" s="17"/>
      <c r="Q3053" s="17"/>
      <c r="R3053" s="17"/>
      <c r="S3053" s="17"/>
      <c r="T3053" s="17"/>
      <c r="U3053" s="17"/>
      <c r="V3053" s="17"/>
      <c r="W3053" s="17"/>
      <c r="X3053" s="17"/>
    </row>
    <row r="3054" spans="7:24" x14ac:dyDescent="0.2">
      <c r="G3054" s="8"/>
      <c r="H3054" s="8"/>
      <c r="I3054" s="17"/>
      <c r="J3054" s="17"/>
      <c r="K3054" s="17"/>
      <c r="L3054" s="17"/>
      <c r="M3054" s="17"/>
      <c r="N3054" s="17"/>
      <c r="O3054" s="17"/>
      <c r="P3054" s="17"/>
      <c r="Q3054" s="17"/>
      <c r="R3054" s="17"/>
      <c r="S3054" s="17"/>
      <c r="T3054" s="17"/>
      <c r="U3054" s="17"/>
      <c r="V3054" s="17"/>
      <c r="W3054" s="17"/>
      <c r="X3054" s="17"/>
    </row>
    <row r="3055" spans="7:24" x14ac:dyDescent="0.2">
      <c r="G3055" s="8"/>
      <c r="H3055" s="8"/>
      <c r="I3055" s="17"/>
      <c r="J3055" s="17"/>
      <c r="K3055" s="17"/>
      <c r="L3055" s="17"/>
      <c r="M3055" s="17"/>
      <c r="N3055" s="17"/>
      <c r="O3055" s="17"/>
      <c r="P3055" s="17"/>
      <c r="Q3055" s="17"/>
      <c r="R3055" s="17"/>
      <c r="S3055" s="17"/>
      <c r="T3055" s="17"/>
      <c r="U3055" s="17"/>
      <c r="V3055" s="17"/>
      <c r="W3055" s="17"/>
      <c r="X3055" s="17"/>
    </row>
    <row r="3056" spans="7:24" x14ac:dyDescent="0.2">
      <c r="G3056" s="8"/>
      <c r="H3056" s="8"/>
      <c r="I3056" s="17"/>
      <c r="J3056" s="17"/>
      <c r="K3056" s="17"/>
      <c r="L3056" s="17"/>
      <c r="M3056" s="17"/>
      <c r="N3056" s="17"/>
      <c r="O3056" s="17"/>
      <c r="P3056" s="17"/>
      <c r="Q3056" s="17"/>
      <c r="R3056" s="17"/>
      <c r="S3056" s="17"/>
      <c r="T3056" s="17"/>
      <c r="U3056" s="17"/>
      <c r="V3056" s="17"/>
      <c r="W3056" s="17"/>
      <c r="X3056" s="17"/>
    </row>
    <row r="3057" spans="7:24" x14ac:dyDescent="0.2">
      <c r="G3057" s="8"/>
      <c r="H3057" s="8"/>
      <c r="I3057" s="17"/>
      <c r="J3057" s="17"/>
      <c r="K3057" s="17"/>
      <c r="L3057" s="17"/>
      <c r="M3057" s="17"/>
      <c r="N3057" s="17"/>
      <c r="O3057" s="17"/>
      <c r="P3057" s="17"/>
      <c r="Q3057" s="17"/>
      <c r="R3057" s="17"/>
      <c r="S3057" s="17"/>
      <c r="T3057" s="17"/>
      <c r="U3057" s="17"/>
      <c r="V3057" s="17"/>
      <c r="W3057" s="17"/>
      <c r="X3057" s="17"/>
    </row>
    <row r="3058" spans="7:24" x14ac:dyDescent="0.2">
      <c r="G3058" s="8"/>
      <c r="H3058" s="8"/>
      <c r="I3058" s="17"/>
      <c r="J3058" s="17"/>
      <c r="K3058" s="17"/>
      <c r="L3058" s="17"/>
      <c r="M3058" s="17"/>
      <c r="N3058" s="17"/>
      <c r="O3058" s="17"/>
      <c r="P3058" s="17"/>
      <c r="Q3058" s="17"/>
      <c r="R3058" s="17"/>
      <c r="S3058" s="17"/>
      <c r="T3058" s="17"/>
      <c r="U3058" s="17"/>
      <c r="V3058" s="17"/>
      <c r="W3058" s="17"/>
      <c r="X3058" s="17"/>
    </row>
    <row r="3059" spans="7:24" x14ac:dyDescent="0.2">
      <c r="G3059" s="8"/>
      <c r="H3059" s="8"/>
      <c r="I3059" s="17"/>
      <c r="J3059" s="17"/>
      <c r="K3059" s="17"/>
      <c r="L3059" s="17"/>
      <c r="M3059" s="17"/>
      <c r="N3059" s="17"/>
      <c r="O3059" s="17"/>
      <c r="P3059" s="17"/>
      <c r="Q3059" s="17"/>
      <c r="R3059" s="17"/>
      <c r="S3059" s="17"/>
      <c r="T3059" s="17"/>
      <c r="U3059" s="17"/>
      <c r="V3059" s="17"/>
      <c r="W3059" s="17"/>
      <c r="X3059" s="17"/>
    </row>
    <row r="3060" spans="7:24" x14ac:dyDescent="0.2">
      <c r="G3060" s="8"/>
      <c r="H3060" s="8"/>
      <c r="I3060" s="17"/>
      <c r="J3060" s="17"/>
      <c r="K3060" s="17"/>
      <c r="L3060" s="17"/>
      <c r="M3060" s="17"/>
      <c r="N3060" s="17"/>
      <c r="O3060" s="17"/>
      <c r="P3060" s="17"/>
      <c r="Q3060" s="17"/>
      <c r="R3060" s="17"/>
      <c r="S3060" s="17"/>
      <c r="T3060" s="17"/>
      <c r="U3060" s="17"/>
      <c r="V3060" s="17"/>
      <c r="W3060" s="17"/>
      <c r="X3060" s="17"/>
    </row>
    <row r="3061" spans="7:24" x14ac:dyDescent="0.2">
      <c r="G3061" s="8"/>
      <c r="H3061" s="8"/>
      <c r="I3061" s="17"/>
      <c r="J3061" s="17"/>
      <c r="K3061" s="17"/>
      <c r="L3061" s="17"/>
      <c r="M3061" s="17"/>
      <c r="N3061" s="17"/>
      <c r="O3061" s="17"/>
      <c r="P3061" s="17"/>
      <c r="Q3061" s="17"/>
      <c r="R3061" s="17"/>
      <c r="S3061" s="17"/>
      <c r="T3061" s="17"/>
      <c r="U3061" s="17"/>
      <c r="V3061" s="17"/>
      <c r="W3061" s="17"/>
      <c r="X3061" s="17"/>
    </row>
    <row r="3062" spans="7:24" x14ac:dyDescent="0.2">
      <c r="G3062" s="8"/>
      <c r="H3062" s="8"/>
      <c r="I3062" s="17"/>
      <c r="J3062" s="17"/>
      <c r="K3062" s="17"/>
      <c r="L3062" s="17"/>
      <c r="M3062" s="17"/>
      <c r="N3062" s="17"/>
      <c r="O3062" s="17"/>
      <c r="P3062" s="17"/>
      <c r="Q3062" s="17"/>
      <c r="R3062" s="17"/>
      <c r="S3062" s="17"/>
      <c r="T3062" s="17"/>
      <c r="U3062" s="17"/>
      <c r="V3062" s="17"/>
      <c r="W3062" s="17"/>
      <c r="X3062" s="17"/>
    </row>
    <row r="3063" spans="7:24" x14ac:dyDescent="0.2">
      <c r="G3063" s="8"/>
      <c r="H3063" s="8"/>
      <c r="I3063" s="17"/>
      <c r="J3063" s="17"/>
      <c r="K3063" s="17"/>
      <c r="L3063" s="17"/>
      <c r="M3063" s="17"/>
      <c r="N3063" s="17"/>
      <c r="O3063" s="17"/>
      <c r="P3063" s="17"/>
      <c r="Q3063" s="17"/>
      <c r="R3063" s="17"/>
      <c r="S3063" s="17"/>
      <c r="T3063" s="17"/>
      <c r="U3063" s="17"/>
      <c r="V3063" s="17"/>
      <c r="W3063" s="17"/>
      <c r="X3063" s="17"/>
    </row>
    <row r="3064" spans="7:24" x14ac:dyDescent="0.2">
      <c r="G3064" s="8"/>
      <c r="H3064" s="8"/>
      <c r="I3064" s="17"/>
      <c r="J3064" s="17"/>
      <c r="K3064" s="17"/>
      <c r="L3064" s="17"/>
      <c r="M3064" s="17"/>
      <c r="N3064" s="17"/>
      <c r="O3064" s="17"/>
      <c r="P3064" s="17"/>
      <c r="Q3064" s="17"/>
      <c r="R3064" s="17"/>
      <c r="S3064" s="17"/>
      <c r="T3064" s="17"/>
      <c r="U3064" s="17"/>
      <c r="V3064" s="17"/>
      <c r="W3064" s="17"/>
      <c r="X3064" s="17"/>
    </row>
    <row r="3065" spans="7:24" x14ac:dyDescent="0.2">
      <c r="G3065" s="8"/>
      <c r="H3065" s="8"/>
      <c r="I3065" s="17"/>
      <c r="J3065" s="17"/>
      <c r="K3065" s="17"/>
      <c r="L3065" s="17"/>
      <c r="M3065" s="17"/>
      <c r="N3065" s="17"/>
      <c r="O3065" s="17"/>
      <c r="P3065" s="17"/>
      <c r="Q3065" s="17"/>
      <c r="R3065" s="17"/>
      <c r="S3065" s="17"/>
      <c r="T3065" s="17"/>
      <c r="U3065" s="17"/>
      <c r="V3065" s="17"/>
      <c r="W3065" s="17"/>
      <c r="X3065" s="17"/>
    </row>
    <row r="3066" spans="7:24" x14ac:dyDescent="0.2">
      <c r="G3066" s="8"/>
      <c r="H3066" s="8"/>
      <c r="I3066" s="17"/>
      <c r="J3066" s="17"/>
      <c r="K3066" s="17"/>
      <c r="L3066" s="17"/>
      <c r="M3066" s="17"/>
      <c r="N3066" s="17"/>
      <c r="O3066" s="17"/>
      <c r="P3066" s="17"/>
      <c r="Q3066" s="17"/>
      <c r="R3066" s="17"/>
      <c r="S3066" s="17"/>
      <c r="T3066" s="17"/>
      <c r="U3066" s="17"/>
      <c r="V3066" s="17"/>
      <c r="W3066" s="17"/>
      <c r="X3066" s="17"/>
    </row>
    <row r="3067" spans="7:24" x14ac:dyDescent="0.2">
      <c r="G3067" s="8"/>
      <c r="H3067" s="8"/>
      <c r="I3067" s="17"/>
      <c r="J3067" s="17"/>
      <c r="K3067" s="17"/>
      <c r="L3067" s="17"/>
      <c r="M3067" s="17"/>
      <c r="N3067" s="17"/>
      <c r="O3067" s="17"/>
      <c r="P3067" s="17"/>
      <c r="Q3067" s="17"/>
      <c r="R3067" s="17"/>
      <c r="S3067" s="17"/>
      <c r="T3067" s="17"/>
      <c r="U3067" s="17"/>
      <c r="V3067" s="17"/>
      <c r="W3067" s="17"/>
      <c r="X3067" s="17"/>
    </row>
    <row r="3068" spans="7:24" x14ac:dyDescent="0.2">
      <c r="G3068" s="8"/>
      <c r="H3068" s="8"/>
      <c r="I3068" s="17"/>
      <c r="J3068" s="17"/>
      <c r="K3068" s="17"/>
      <c r="L3068" s="17"/>
      <c r="M3068" s="17"/>
      <c r="N3068" s="17"/>
      <c r="O3068" s="17"/>
      <c r="P3068" s="17"/>
      <c r="Q3068" s="17"/>
      <c r="R3068" s="17"/>
      <c r="S3068" s="17"/>
      <c r="T3068" s="17"/>
      <c r="U3068" s="17"/>
      <c r="V3068" s="17"/>
      <c r="W3068" s="17"/>
      <c r="X3068" s="17"/>
    </row>
    <row r="3069" spans="7:24" x14ac:dyDescent="0.2">
      <c r="G3069" s="8"/>
      <c r="H3069" s="8"/>
      <c r="I3069" s="17"/>
      <c r="J3069" s="17"/>
      <c r="K3069" s="17"/>
      <c r="L3069" s="17"/>
      <c r="M3069" s="17"/>
      <c r="N3069" s="17"/>
      <c r="O3069" s="17"/>
      <c r="P3069" s="17"/>
      <c r="Q3069" s="17"/>
      <c r="R3069" s="17"/>
      <c r="S3069" s="17"/>
      <c r="T3069" s="17"/>
      <c r="U3069" s="17"/>
      <c r="V3069" s="17"/>
      <c r="W3069" s="17"/>
      <c r="X3069" s="17"/>
    </row>
    <row r="3070" spans="7:24" x14ac:dyDescent="0.2">
      <c r="G3070" s="8"/>
      <c r="H3070" s="8"/>
      <c r="I3070" s="17"/>
      <c r="J3070" s="17"/>
      <c r="K3070" s="17"/>
      <c r="L3070" s="17"/>
      <c r="M3070" s="17"/>
      <c r="N3070" s="17"/>
      <c r="O3070" s="17"/>
      <c r="P3070" s="17"/>
      <c r="Q3070" s="17"/>
      <c r="R3070" s="17"/>
      <c r="S3070" s="17"/>
      <c r="T3070" s="17"/>
      <c r="U3070" s="17"/>
      <c r="V3070" s="17"/>
      <c r="W3070" s="17"/>
      <c r="X3070" s="17"/>
    </row>
    <row r="3071" spans="7:24" x14ac:dyDescent="0.2">
      <c r="G3071" s="8"/>
      <c r="H3071" s="8"/>
      <c r="I3071" s="17"/>
      <c r="J3071" s="17"/>
      <c r="K3071" s="17"/>
      <c r="L3071" s="17"/>
      <c r="M3071" s="17"/>
      <c r="N3071" s="17"/>
      <c r="O3071" s="17"/>
      <c r="P3071" s="17"/>
      <c r="Q3071" s="17"/>
      <c r="R3071" s="17"/>
      <c r="S3071" s="17"/>
      <c r="T3071" s="17"/>
      <c r="U3071" s="17"/>
      <c r="V3071" s="17"/>
      <c r="W3071" s="17"/>
      <c r="X3071" s="17"/>
    </row>
    <row r="3072" spans="7:24" x14ac:dyDescent="0.2">
      <c r="G3072" s="8"/>
      <c r="H3072" s="8"/>
      <c r="I3072" s="17"/>
      <c r="J3072" s="17"/>
      <c r="K3072" s="17"/>
      <c r="L3072" s="17"/>
      <c r="M3072" s="17"/>
      <c r="N3072" s="17"/>
      <c r="O3072" s="17"/>
      <c r="P3072" s="17"/>
      <c r="Q3072" s="17"/>
      <c r="R3072" s="17"/>
      <c r="S3072" s="17"/>
      <c r="T3072" s="17"/>
      <c r="U3072" s="17"/>
      <c r="V3072" s="17"/>
      <c r="W3072" s="17"/>
      <c r="X3072" s="17"/>
    </row>
    <row r="3073" spans="7:24" x14ac:dyDescent="0.2">
      <c r="G3073" s="8"/>
      <c r="H3073" s="8"/>
      <c r="I3073" s="17"/>
      <c r="J3073" s="17"/>
      <c r="K3073" s="17"/>
      <c r="L3073" s="17"/>
      <c r="M3073" s="17"/>
      <c r="N3073" s="17"/>
      <c r="O3073" s="17"/>
      <c r="P3073" s="17"/>
      <c r="Q3073" s="17"/>
      <c r="R3073" s="17"/>
      <c r="S3073" s="17"/>
      <c r="T3073" s="17"/>
      <c r="U3073" s="17"/>
      <c r="V3073" s="17"/>
      <c r="W3073" s="17"/>
      <c r="X3073" s="17"/>
    </row>
    <row r="3074" spans="7:24" x14ac:dyDescent="0.2">
      <c r="G3074" s="8"/>
      <c r="H3074" s="8"/>
      <c r="I3074" s="17"/>
      <c r="J3074" s="17"/>
      <c r="K3074" s="17"/>
      <c r="L3074" s="17"/>
      <c r="M3074" s="17"/>
      <c r="N3074" s="17"/>
      <c r="O3074" s="17"/>
      <c r="P3074" s="17"/>
      <c r="Q3074" s="17"/>
      <c r="R3074" s="17"/>
      <c r="S3074" s="17"/>
      <c r="T3074" s="17"/>
      <c r="U3074" s="17"/>
      <c r="V3074" s="17"/>
      <c r="W3074" s="17"/>
      <c r="X3074" s="17"/>
    </row>
    <row r="3075" spans="7:24" x14ac:dyDescent="0.2">
      <c r="G3075" s="8"/>
      <c r="H3075" s="8"/>
      <c r="I3075" s="17"/>
      <c r="J3075" s="17"/>
      <c r="K3075" s="17"/>
      <c r="L3075" s="17"/>
      <c r="M3075" s="17"/>
      <c r="N3075" s="17"/>
      <c r="O3075" s="17"/>
      <c r="P3075" s="17"/>
      <c r="Q3075" s="17"/>
      <c r="R3075" s="17"/>
      <c r="S3075" s="17"/>
      <c r="T3075" s="17"/>
      <c r="U3075" s="17"/>
      <c r="V3075" s="17"/>
      <c r="W3075" s="17"/>
      <c r="X3075" s="17"/>
    </row>
    <row r="3076" spans="7:24" x14ac:dyDescent="0.2">
      <c r="G3076" s="8"/>
      <c r="H3076" s="8"/>
      <c r="I3076" s="17"/>
      <c r="J3076" s="17"/>
      <c r="K3076" s="17"/>
      <c r="L3076" s="17"/>
      <c r="M3076" s="17"/>
      <c r="N3076" s="17"/>
      <c r="O3076" s="17"/>
      <c r="P3076" s="17"/>
      <c r="Q3076" s="17"/>
      <c r="R3076" s="17"/>
      <c r="S3076" s="17"/>
      <c r="T3076" s="17"/>
      <c r="U3076" s="17"/>
      <c r="V3076" s="17"/>
      <c r="W3076" s="17"/>
      <c r="X3076" s="17"/>
    </row>
    <row r="3077" spans="7:24" x14ac:dyDescent="0.2">
      <c r="G3077" s="8"/>
      <c r="H3077" s="8"/>
      <c r="I3077" s="17"/>
      <c r="J3077" s="17"/>
      <c r="K3077" s="17"/>
      <c r="L3077" s="17"/>
      <c r="M3077" s="17"/>
      <c r="N3077" s="17"/>
      <c r="O3077" s="17"/>
      <c r="P3077" s="17"/>
      <c r="Q3077" s="17"/>
      <c r="R3077" s="17"/>
      <c r="S3077" s="17"/>
      <c r="T3077" s="17"/>
      <c r="U3077" s="17"/>
      <c r="V3077" s="17"/>
      <c r="W3077" s="17"/>
      <c r="X3077" s="17"/>
    </row>
    <row r="3078" spans="7:24" x14ac:dyDescent="0.2">
      <c r="G3078" s="8"/>
      <c r="H3078" s="8"/>
      <c r="I3078" s="17"/>
      <c r="J3078" s="17"/>
      <c r="K3078" s="17"/>
      <c r="L3078" s="17"/>
      <c r="M3078" s="17"/>
      <c r="N3078" s="17"/>
      <c r="O3078" s="17"/>
      <c r="P3078" s="17"/>
      <c r="Q3078" s="17"/>
      <c r="R3078" s="17"/>
      <c r="S3078" s="17"/>
      <c r="T3078" s="17"/>
      <c r="U3078" s="17"/>
      <c r="V3078" s="17"/>
      <c r="W3078" s="17"/>
      <c r="X3078" s="17"/>
    </row>
    <row r="3079" spans="7:24" x14ac:dyDescent="0.2">
      <c r="G3079" s="8"/>
      <c r="H3079" s="8"/>
      <c r="I3079" s="17"/>
      <c r="J3079" s="17"/>
      <c r="K3079" s="17"/>
      <c r="L3079" s="17"/>
      <c r="M3079" s="17"/>
      <c r="N3079" s="17"/>
      <c r="O3079" s="17"/>
      <c r="P3079" s="17"/>
      <c r="Q3079" s="17"/>
      <c r="R3079" s="17"/>
      <c r="S3079" s="17"/>
      <c r="T3079" s="17"/>
      <c r="U3079" s="17"/>
      <c r="V3079" s="17"/>
      <c r="W3079" s="17"/>
      <c r="X3079" s="17"/>
    </row>
    <row r="3080" spans="7:24" x14ac:dyDescent="0.2">
      <c r="G3080" s="8"/>
      <c r="H3080" s="8"/>
      <c r="I3080" s="17"/>
      <c r="J3080" s="17"/>
      <c r="K3080" s="17"/>
      <c r="L3080" s="17"/>
      <c r="M3080" s="17"/>
      <c r="N3080" s="17"/>
      <c r="O3080" s="17"/>
      <c r="P3080" s="17"/>
      <c r="Q3080" s="17"/>
      <c r="R3080" s="17"/>
      <c r="S3080" s="17"/>
      <c r="T3080" s="17"/>
      <c r="U3080" s="17"/>
      <c r="V3080" s="17"/>
      <c r="W3080" s="17"/>
      <c r="X3080" s="17"/>
    </row>
    <row r="3081" spans="7:24" x14ac:dyDescent="0.2">
      <c r="G3081" s="8"/>
      <c r="H3081" s="8"/>
      <c r="I3081" s="17"/>
      <c r="J3081" s="17"/>
      <c r="K3081" s="17"/>
      <c r="L3081" s="17"/>
      <c r="M3081" s="17"/>
      <c r="N3081" s="17"/>
      <c r="O3081" s="17"/>
      <c r="P3081" s="17"/>
      <c r="Q3081" s="17"/>
      <c r="R3081" s="17"/>
      <c r="S3081" s="17"/>
      <c r="T3081" s="17"/>
      <c r="U3081" s="17"/>
      <c r="V3081" s="17"/>
      <c r="W3081" s="17"/>
      <c r="X3081" s="17"/>
    </row>
    <row r="3082" spans="7:24" x14ac:dyDescent="0.2">
      <c r="G3082" s="8"/>
      <c r="H3082" s="8"/>
      <c r="I3082" s="17"/>
      <c r="J3082" s="17"/>
      <c r="K3082" s="17"/>
      <c r="L3082" s="17"/>
      <c r="M3082" s="17"/>
      <c r="N3082" s="17"/>
      <c r="O3082" s="17"/>
      <c r="P3082" s="17"/>
      <c r="Q3082" s="17"/>
      <c r="R3082" s="17"/>
      <c r="S3082" s="17"/>
      <c r="T3082" s="17"/>
      <c r="U3082" s="17"/>
      <c r="V3082" s="17"/>
      <c r="W3082" s="17"/>
      <c r="X3082" s="17"/>
    </row>
    <row r="3083" spans="7:24" x14ac:dyDescent="0.2">
      <c r="G3083" s="8"/>
      <c r="H3083" s="8"/>
      <c r="I3083" s="17"/>
      <c r="J3083" s="17"/>
      <c r="K3083" s="17"/>
      <c r="L3083" s="17"/>
      <c r="M3083" s="17"/>
      <c r="N3083" s="17"/>
      <c r="O3083" s="17"/>
      <c r="P3083" s="17"/>
      <c r="Q3083" s="17"/>
      <c r="R3083" s="17"/>
      <c r="S3083" s="17"/>
      <c r="T3083" s="17"/>
      <c r="U3083" s="17"/>
      <c r="V3083" s="17"/>
      <c r="W3083" s="17"/>
      <c r="X3083" s="17"/>
    </row>
    <row r="3084" spans="7:24" x14ac:dyDescent="0.2">
      <c r="G3084" s="8"/>
      <c r="H3084" s="8"/>
      <c r="I3084" s="17"/>
      <c r="J3084" s="17"/>
      <c r="K3084" s="17"/>
      <c r="L3084" s="17"/>
      <c r="M3084" s="17"/>
      <c r="N3084" s="17"/>
      <c r="O3084" s="17"/>
      <c r="P3084" s="17"/>
      <c r="Q3084" s="17"/>
      <c r="R3084" s="17"/>
      <c r="S3084" s="17"/>
      <c r="T3084" s="17"/>
      <c r="U3084" s="17"/>
      <c r="V3084" s="17"/>
      <c r="W3084" s="17"/>
      <c r="X3084" s="17"/>
    </row>
    <row r="3085" spans="7:24" x14ac:dyDescent="0.2">
      <c r="G3085" s="8"/>
      <c r="H3085" s="8"/>
      <c r="I3085" s="17"/>
      <c r="J3085" s="17"/>
      <c r="K3085" s="17"/>
      <c r="L3085" s="17"/>
      <c r="M3085" s="17"/>
      <c r="N3085" s="17"/>
      <c r="O3085" s="17"/>
      <c r="P3085" s="17"/>
      <c r="Q3085" s="17"/>
      <c r="R3085" s="17"/>
      <c r="S3085" s="17"/>
      <c r="T3085" s="17"/>
      <c r="U3085" s="17"/>
      <c r="V3085" s="17"/>
      <c r="W3085" s="17"/>
      <c r="X3085" s="17"/>
    </row>
    <row r="3086" spans="7:24" x14ac:dyDescent="0.2">
      <c r="G3086" s="8"/>
      <c r="H3086" s="8"/>
      <c r="I3086" s="17"/>
      <c r="J3086" s="17"/>
      <c r="K3086" s="17"/>
      <c r="L3086" s="17"/>
      <c r="M3086" s="17"/>
      <c r="N3086" s="17"/>
      <c r="O3086" s="17"/>
      <c r="P3086" s="17"/>
      <c r="Q3086" s="17"/>
      <c r="R3086" s="17"/>
      <c r="S3086" s="17"/>
      <c r="T3086" s="17"/>
      <c r="U3086" s="17"/>
      <c r="V3086" s="17"/>
      <c r="W3086" s="17"/>
      <c r="X3086" s="17"/>
    </row>
    <row r="3087" spans="7:24" x14ac:dyDescent="0.2">
      <c r="G3087" s="8"/>
      <c r="H3087" s="8"/>
      <c r="I3087" s="17"/>
      <c r="J3087" s="17"/>
      <c r="K3087" s="17"/>
      <c r="L3087" s="17"/>
      <c r="M3087" s="17"/>
      <c r="N3087" s="17"/>
      <c r="O3087" s="17"/>
      <c r="P3087" s="17"/>
      <c r="Q3087" s="17"/>
      <c r="R3087" s="17"/>
      <c r="S3087" s="17"/>
      <c r="T3087" s="17"/>
      <c r="U3087" s="17"/>
      <c r="V3087" s="17"/>
      <c r="W3087" s="17"/>
      <c r="X3087" s="17"/>
    </row>
    <row r="3088" spans="7:24" x14ac:dyDescent="0.2">
      <c r="G3088" s="8"/>
      <c r="H3088" s="8"/>
      <c r="I3088" s="17"/>
      <c r="J3088" s="17"/>
      <c r="K3088" s="17"/>
      <c r="L3088" s="17"/>
      <c r="M3088" s="17"/>
      <c r="N3088" s="17"/>
      <c r="O3088" s="17"/>
      <c r="P3088" s="17"/>
      <c r="Q3088" s="17"/>
      <c r="R3088" s="17"/>
      <c r="S3088" s="17"/>
      <c r="T3088" s="17"/>
      <c r="U3088" s="17"/>
      <c r="V3088" s="17"/>
      <c r="W3088" s="17"/>
      <c r="X3088" s="17"/>
    </row>
    <row r="3089" spans="7:24" x14ac:dyDescent="0.2">
      <c r="G3089" s="8"/>
      <c r="H3089" s="8"/>
      <c r="I3089" s="17"/>
      <c r="J3089" s="17"/>
      <c r="K3089" s="17"/>
      <c r="L3089" s="17"/>
      <c r="M3089" s="17"/>
      <c r="N3089" s="17"/>
      <c r="O3089" s="17"/>
      <c r="P3089" s="17"/>
      <c r="Q3089" s="17"/>
      <c r="R3089" s="17"/>
      <c r="S3089" s="17"/>
      <c r="T3089" s="17"/>
      <c r="U3089" s="17"/>
      <c r="V3089" s="17"/>
      <c r="W3089" s="17"/>
      <c r="X3089" s="17"/>
    </row>
    <row r="3090" spans="7:24" x14ac:dyDescent="0.2">
      <c r="G3090" s="8"/>
      <c r="H3090" s="8"/>
      <c r="I3090" s="17"/>
      <c r="J3090" s="17"/>
      <c r="K3090" s="17"/>
      <c r="L3090" s="17"/>
      <c r="M3090" s="17"/>
      <c r="N3090" s="17"/>
      <c r="O3090" s="17"/>
      <c r="P3090" s="17"/>
      <c r="Q3090" s="17"/>
      <c r="R3090" s="17"/>
      <c r="S3090" s="17"/>
      <c r="T3090" s="17"/>
      <c r="U3090" s="17"/>
      <c r="V3090" s="17"/>
      <c r="W3090" s="17"/>
      <c r="X3090" s="17"/>
    </row>
    <row r="3091" spans="7:24" x14ac:dyDescent="0.2">
      <c r="G3091" s="8"/>
      <c r="H3091" s="8"/>
      <c r="I3091" s="17"/>
      <c r="J3091" s="17"/>
      <c r="K3091" s="17"/>
      <c r="L3091" s="17"/>
      <c r="M3091" s="17"/>
      <c r="N3091" s="17"/>
      <c r="O3091" s="17"/>
      <c r="P3091" s="17"/>
      <c r="Q3091" s="17"/>
      <c r="R3091" s="17"/>
      <c r="S3091" s="17"/>
      <c r="T3091" s="17"/>
      <c r="U3091" s="17"/>
      <c r="V3091" s="17"/>
      <c r="W3091" s="17"/>
      <c r="X3091" s="17"/>
    </row>
    <row r="3092" spans="7:24" x14ac:dyDescent="0.2">
      <c r="G3092" s="8"/>
      <c r="H3092" s="8"/>
      <c r="I3092" s="17"/>
      <c r="J3092" s="17"/>
      <c r="K3092" s="17"/>
      <c r="L3092" s="17"/>
      <c r="M3092" s="17"/>
      <c r="N3092" s="17"/>
      <c r="O3092" s="17"/>
      <c r="P3092" s="17"/>
      <c r="Q3092" s="17"/>
      <c r="R3092" s="17"/>
      <c r="S3092" s="17"/>
      <c r="T3092" s="17"/>
      <c r="U3092" s="17"/>
      <c r="V3092" s="17"/>
      <c r="W3092" s="17"/>
      <c r="X3092" s="17"/>
    </row>
    <row r="3093" spans="7:24" x14ac:dyDescent="0.2">
      <c r="G3093" s="8"/>
      <c r="H3093" s="8"/>
      <c r="I3093" s="17"/>
      <c r="J3093" s="17"/>
      <c r="K3093" s="17"/>
      <c r="L3093" s="17"/>
      <c r="M3093" s="17"/>
      <c r="N3093" s="17"/>
      <c r="O3093" s="17"/>
      <c r="P3093" s="17"/>
      <c r="Q3093" s="17"/>
      <c r="R3093" s="17"/>
      <c r="S3093" s="17"/>
      <c r="T3093" s="17"/>
      <c r="U3093" s="17"/>
      <c r="V3093" s="17"/>
      <c r="W3093" s="17"/>
      <c r="X3093" s="17"/>
    </row>
    <row r="3094" spans="7:24" x14ac:dyDescent="0.2">
      <c r="G3094" s="8"/>
      <c r="H3094" s="8"/>
      <c r="I3094" s="17"/>
      <c r="J3094" s="17"/>
      <c r="K3094" s="17"/>
      <c r="L3094" s="17"/>
      <c r="M3094" s="17"/>
      <c r="N3094" s="17"/>
      <c r="O3094" s="17"/>
      <c r="P3094" s="17"/>
      <c r="Q3094" s="17"/>
      <c r="R3094" s="17"/>
      <c r="S3094" s="17"/>
      <c r="T3094" s="17"/>
      <c r="U3094" s="17"/>
      <c r="V3094" s="17"/>
      <c r="W3094" s="17"/>
      <c r="X3094" s="17"/>
    </row>
    <row r="3095" spans="7:24" x14ac:dyDescent="0.2">
      <c r="G3095" s="8"/>
      <c r="H3095" s="8"/>
      <c r="I3095" s="17"/>
      <c r="J3095" s="17"/>
      <c r="K3095" s="17"/>
      <c r="L3095" s="17"/>
      <c r="M3095" s="17"/>
      <c r="N3095" s="17"/>
      <c r="O3095" s="17"/>
      <c r="P3095" s="17"/>
      <c r="Q3095" s="17"/>
      <c r="R3095" s="17"/>
      <c r="S3095" s="17"/>
      <c r="T3095" s="17"/>
      <c r="U3095" s="17"/>
      <c r="V3095" s="17"/>
      <c r="W3095" s="17"/>
      <c r="X3095" s="17"/>
    </row>
    <row r="3096" spans="7:24" x14ac:dyDescent="0.2">
      <c r="G3096" s="8"/>
      <c r="H3096" s="8"/>
      <c r="I3096" s="17"/>
      <c r="J3096" s="17"/>
      <c r="K3096" s="17"/>
      <c r="L3096" s="17"/>
      <c r="M3096" s="17"/>
      <c r="N3096" s="17"/>
      <c r="O3096" s="17"/>
      <c r="P3096" s="17"/>
      <c r="Q3096" s="17"/>
      <c r="R3096" s="17"/>
      <c r="S3096" s="17"/>
      <c r="T3096" s="17"/>
      <c r="U3096" s="17"/>
      <c r="V3096" s="17"/>
      <c r="W3096" s="17"/>
      <c r="X3096" s="17"/>
    </row>
    <row r="3097" spans="7:24" x14ac:dyDescent="0.2">
      <c r="G3097" s="8"/>
      <c r="H3097" s="8"/>
      <c r="I3097" s="17"/>
      <c r="J3097" s="17"/>
      <c r="K3097" s="17"/>
      <c r="L3097" s="17"/>
      <c r="M3097" s="17"/>
      <c r="N3097" s="17"/>
      <c r="O3097" s="17"/>
      <c r="P3097" s="17"/>
      <c r="Q3097" s="17"/>
      <c r="R3097" s="17"/>
      <c r="S3097" s="17"/>
      <c r="T3097" s="17"/>
      <c r="U3097" s="17"/>
      <c r="V3097" s="17"/>
      <c r="W3097" s="17"/>
      <c r="X3097" s="17"/>
    </row>
    <row r="3098" spans="7:24" x14ac:dyDescent="0.2">
      <c r="G3098" s="8"/>
      <c r="H3098" s="8"/>
      <c r="I3098" s="17"/>
      <c r="J3098" s="17"/>
      <c r="K3098" s="17"/>
      <c r="L3098" s="17"/>
      <c r="M3098" s="17"/>
      <c r="N3098" s="17"/>
      <c r="O3098" s="17"/>
      <c r="P3098" s="17"/>
      <c r="Q3098" s="17"/>
      <c r="R3098" s="17"/>
      <c r="S3098" s="17"/>
      <c r="T3098" s="17"/>
      <c r="U3098" s="17"/>
      <c r="V3098" s="17"/>
      <c r="W3098" s="17"/>
      <c r="X3098" s="17"/>
    </row>
    <row r="3099" spans="7:24" x14ac:dyDescent="0.2">
      <c r="G3099" s="8"/>
      <c r="H3099" s="8"/>
      <c r="I3099" s="17"/>
      <c r="J3099" s="17"/>
      <c r="K3099" s="17"/>
      <c r="L3099" s="17"/>
      <c r="M3099" s="17"/>
      <c r="N3099" s="17"/>
      <c r="O3099" s="17"/>
      <c r="P3099" s="17"/>
      <c r="Q3099" s="17"/>
      <c r="R3099" s="17"/>
      <c r="S3099" s="17"/>
      <c r="T3099" s="17"/>
      <c r="U3099" s="17"/>
      <c r="V3099" s="17"/>
      <c r="W3099" s="17"/>
      <c r="X3099" s="17"/>
    </row>
    <row r="3100" spans="7:24" x14ac:dyDescent="0.2">
      <c r="G3100" s="8"/>
      <c r="H3100" s="8"/>
      <c r="I3100" s="17"/>
      <c r="J3100" s="17"/>
      <c r="K3100" s="17"/>
      <c r="L3100" s="17"/>
      <c r="M3100" s="17"/>
      <c r="N3100" s="17"/>
      <c r="O3100" s="17"/>
      <c r="P3100" s="17"/>
      <c r="Q3100" s="17"/>
      <c r="R3100" s="17"/>
      <c r="S3100" s="17"/>
      <c r="T3100" s="17"/>
      <c r="U3100" s="17"/>
      <c r="V3100" s="17"/>
      <c r="W3100" s="17"/>
      <c r="X3100" s="17"/>
    </row>
    <row r="3101" spans="7:24" x14ac:dyDescent="0.2">
      <c r="G3101" s="8"/>
      <c r="H3101" s="8"/>
      <c r="I3101" s="17"/>
      <c r="J3101" s="17"/>
      <c r="K3101" s="17"/>
      <c r="L3101" s="17"/>
      <c r="M3101" s="17"/>
      <c r="N3101" s="17"/>
      <c r="O3101" s="17"/>
      <c r="P3101" s="17"/>
      <c r="Q3101" s="17"/>
      <c r="R3101" s="17"/>
      <c r="S3101" s="17"/>
      <c r="T3101" s="17"/>
      <c r="U3101" s="17"/>
      <c r="V3101" s="17"/>
      <c r="W3101" s="17"/>
      <c r="X3101" s="17"/>
    </row>
    <row r="3102" spans="7:24" x14ac:dyDescent="0.2">
      <c r="G3102" s="8"/>
      <c r="H3102" s="8"/>
      <c r="I3102" s="17"/>
      <c r="J3102" s="17"/>
      <c r="K3102" s="17"/>
      <c r="L3102" s="17"/>
      <c r="M3102" s="17"/>
      <c r="N3102" s="17"/>
      <c r="O3102" s="17"/>
      <c r="P3102" s="17"/>
      <c r="Q3102" s="17"/>
      <c r="R3102" s="17"/>
      <c r="S3102" s="17"/>
      <c r="T3102" s="17"/>
      <c r="U3102" s="17"/>
      <c r="V3102" s="17"/>
      <c r="W3102" s="17"/>
      <c r="X3102" s="17"/>
    </row>
    <row r="3103" spans="7:24" x14ac:dyDescent="0.2">
      <c r="G3103" s="8"/>
      <c r="H3103" s="8"/>
      <c r="I3103" s="17"/>
      <c r="J3103" s="17"/>
      <c r="K3103" s="17"/>
      <c r="L3103" s="17"/>
      <c r="M3103" s="17"/>
      <c r="N3103" s="17"/>
      <c r="O3103" s="17"/>
      <c r="P3103" s="17"/>
      <c r="Q3103" s="17"/>
      <c r="R3103" s="17"/>
      <c r="S3103" s="17"/>
      <c r="T3103" s="17"/>
      <c r="U3103" s="17"/>
      <c r="V3103" s="17"/>
      <c r="W3103" s="17"/>
      <c r="X3103" s="17"/>
    </row>
    <row r="3104" spans="7:24" x14ac:dyDescent="0.2">
      <c r="G3104" s="8"/>
      <c r="H3104" s="8"/>
      <c r="I3104" s="17"/>
      <c r="J3104" s="17"/>
      <c r="K3104" s="17"/>
      <c r="L3104" s="17"/>
      <c r="M3104" s="17"/>
      <c r="N3104" s="17"/>
      <c r="O3104" s="17"/>
      <c r="P3104" s="17"/>
      <c r="Q3104" s="17"/>
      <c r="R3104" s="17"/>
      <c r="S3104" s="17"/>
      <c r="T3104" s="17"/>
      <c r="U3104" s="17"/>
      <c r="V3104" s="17"/>
      <c r="W3104" s="17"/>
      <c r="X3104" s="17"/>
    </row>
    <row r="3105" spans="7:24" x14ac:dyDescent="0.2">
      <c r="G3105" s="8"/>
      <c r="H3105" s="8"/>
      <c r="I3105" s="17"/>
      <c r="J3105" s="17"/>
      <c r="K3105" s="17"/>
      <c r="L3105" s="17"/>
      <c r="M3105" s="17"/>
      <c r="N3105" s="17"/>
      <c r="O3105" s="17"/>
      <c r="P3105" s="17"/>
      <c r="Q3105" s="17"/>
      <c r="R3105" s="17"/>
      <c r="S3105" s="17"/>
      <c r="T3105" s="17"/>
      <c r="U3105" s="17"/>
      <c r="V3105" s="17"/>
      <c r="W3105" s="17"/>
      <c r="X3105" s="17"/>
    </row>
    <row r="3106" spans="7:24" x14ac:dyDescent="0.2">
      <c r="G3106" s="8"/>
      <c r="H3106" s="8"/>
      <c r="I3106" s="17"/>
      <c r="J3106" s="17"/>
      <c r="K3106" s="17"/>
      <c r="L3106" s="17"/>
      <c r="M3106" s="17"/>
      <c r="N3106" s="17"/>
      <c r="O3106" s="17"/>
      <c r="P3106" s="17"/>
      <c r="Q3106" s="17"/>
      <c r="R3106" s="17"/>
      <c r="S3106" s="17"/>
      <c r="T3106" s="17"/>
      <c r="U3106" s="17"/>
      <c r="V3106" s="17"/>
      <c r="W3106" s="17"/>
      <c r="X3106" s="17"/>
    </row>
    <row r="3107" spans="7:24" x14ac:dyDescent="0.2">
      <c r="G3107" s="8"/>
      <c r="H3107" s="8"/>
      <c r="I3107" s="17"/>
      <c r="J3107" s="17"/>
      <c r="K3107" s="17"/>
      <c r="L3107" s="17"/>
      <c r="M3107" s="17"/>
      <c r="N3107" s="17"/>
      <c r="O3107" s="17"/>
      <c r="P3107" s="17"/>
      <c r="Q3107" s="17"/>
      <c r="R3107" s="17"/>
      <c r="S3107" s="17"/>
      <c r="T3107" s="17"/>
      <c r="U3107" s="17"/>
      <c r="V3107" s="17"/>
      <c r="W3107" s="17"/>
      <c r="X3107" s="17"/>
    </row>
    <row r="3108" spans="7:24" x14ac:dyDescent="0.2">
      <c r="G3108" s="8"/>
      <c r="H3108" s="8"/>
      <c r="I3108" s="17"/>
      <c r="J3108" s="17"/>
      <c r="K3108" s="17"/>
      <c r="L3108" s="17"/>
      <c r="M3108" s="17"/>
      <c r="N3108" s="17"/>
      <c r="O3108" s="17"/>
      <c r="P3108" s="17"/>
      <c r="Q3108" s="17"/>
      <c r="R3108" s="17"/>
      <c r="S3108" s="17"/>
      <c r="T3108" s="17"/>
      <c r="U3108" s="17"/>
      <c r="V3108" s="17"/>
      <c r="W3108" s="17"/>
      <c r="X3108" s="17"/>
    </row>
    <row r="3109" spans="7:24" x14ac:dyDescent="0.2">
      <c r="G3109" s="8"/>
      <c r="H3109" s="8"/>
      <c r="I3109" s="17"/>
      <c r="J3109" s="17"/>
      <c r="K3109" s="17"/>
      <c r="L3109" s="17"/>
      <c r="M3109" s="17"/>
      <c r="N3109" s="17"/>
      <c r="O3109" s="17"/>
      <c r="P3109" s="17"/>
      <c r="Q3109" s="17"/>
      <c r="R3109" s="17"/>
      <c r="S3109" s="17"/>
      <c r="T3109" s="17"/>
      <c r="U3109" s="17"/>
      <c r="V3109" s="17"/>
      <c r="W3109" s="17"/>
      <c r="X3109" s="17"/>
    </row>
    <row r="3110" spans="7:24" x14ac:dyDescent="0.2">
      <c r="G3110" s="8"/>
      <c r="H3110" s="8"/>
      <c r="I3110" s="17"/>
      <c r="J3110" s="17"/>
      <c r="K3110" s="17"/>
      <c r="L3110" s="17"/>
      <c r="M3110" s="17"/>
      <c r="N3110" s="17"/>
      <c r="O3110" s="17"/>
      <c r="P3110" s="17"/>
      <c r="Q3110" s="17"/>
      <c r="R3110" s="17"/>
      <c r="S3110" s="17"/>
      <c r="T3110" s="17"/>
      <c r="U3110" s="17"/>
      <c r="V3110" s="17"/>
      <c r="W3110" s="17"/>
      <c r="X3110" s="17"/>
    </row>
    <row r="3111" spans="7:24" x14ac:dyDescent="0.2">
      <c r="G3111" s="8"/>
      <c r="H3111" s="8"/>
      <c r="I3111" s="17"/>
      <c r="J3111" s="17"/>
      <c r="K3111" s="17"/>
      <c r="L3111" s="17"/>
      <c r="M3111" s="17"/>
      <c r="N3111" s="17"/>
      <c r="O3111" s="17"/>
      <c r="P3111" s="17"/>
      <c r="Q3111" s="17"/>
      <c r="R3111" s="17"/>
      <c r="S3111" s="17"/>
      <c r="T3111" s="17"/>
      <c r="U3111" s="17"/>
      <c r="V3111" s="17"/>
      <c r="W3111" s="17"/>
      <c r="X3111" s="17"/>
    </row>
    <row r="3112" spans="7:24" x14ac:dyDescent="0.2">
      <c r="G3112" s="8"/>
      <c r="H3112" s="8"/>
      <c r="I3112" s="17"/>
      <c r="J3112" s="17"/>
      <c r="K3112" s="17"/>
      <c r="L3112" s="17"/>
      <c r="M3112" s="17"/>
      <c r="N3112" s="17"/>
      <c r="O3112" s="17"/>
      <c r="P3112" s="17"/>
      <c r="Q3112" s="17"/>
      <c r="R3112" s="17"/>
      <c r="S3112" s="17"/>
      <c r="T3112" s="17"/>
      <c r="U3112" s="17"/>
      <c r="V3112" s="17"/>
      <c r="W3112" s="17"/>
      <c r="X3112" s="17"/>
    </row>
    <row r="3113" spans="7:24" x14ac:dyDescent="0.2">
      <c r="G3113" s="8"/>
      <c r="H3113" s="8"/>
      <c r="I3113" s="17"/>
      <c r="J3113" s="17"/>
      <c r="K3113" s="17"/>
      <c r="L3113" s="17"/>
      <c r="M3113" s="17"/>
      <c r="N3113" s="17"/>
      <c r="O3113" s="17"/>
      <c r="P3113" s="17"/>
      <c r="Q3113" s="17"/>
      <c r="R3113" s="17"/>
      <c r="S3113" s="17"/>
      <c r="T3113" s="17"/>
      <c r="U3113" s="17"/>
      <c r="V3113" s="17"/>
      <c r="W3113" s="17"/>
      <c r="X3113" s="17"/>
    </row>
    <row r="3114" spans="7:24" x14ac:dyDescent="0.2">
      <c r="G3114" s="8"/>
      <c r="H3114" s="8"/>
      <c r="I3114" s="17"/>
      <c r="J3114" s="17"/>
      <c r="K3114" s="17"/>
      <c r="L3114" s="17"/>
      <c r="M3114" s="17"/>
      <c r="N3114" s="17"/>
      <c r="O3114" s="17"/>
      <c r="P3114" s="17"/>
      <c r="Q3114" s="17"/>
      <c r="R3114" s="17"/>
      <c r="S3114" s="17"/>
      <c r="T3114" s="17"/>
      <c r="U3114" s="17"/>
      <c r="V3114" s="17"/>
      <c r="W3114" s="17"/>
      <c r="X3114" s="17"/>
    </row>
    <row r="3115" spans="7:24" x14ac:dyDescent="0.2">
      <c r="G3115" s="8"/>
      <c r="H3115" s="8"/>
      <c r="I3115" s="17"/>
      <c r="J3115" s="17"/>
      <c r="K3115" s="17"/>
      <c r="L3115" s="17"/>
      <c r="M3115" s="17"/>
      <c r="N3115" s="17"/>
      <c r="O3115" s="17"/>
      <c r="P3115" s="17"/>
      <c r="Q3115" s="17"/>
      <c r="R3115" s="17"/>
      <c r="S3115" s="17"/>
      <c r="T3115" s="17"/>
      <c r="U3115" s="17"/>
      <c r="V3115" s="17"/>
      <c r="W3115" s="17"/>
      <c r="X3115" s="17"/>
    </row>
    <row r="3116" spans="7:24" x14ac:dyDescent="0.2">
      <c r="G3116" s="8"/>
      <c r="H3116" s="8"/>
      <c r="I3116" s="17"/>
      <c r="J3116" s="17"/>
      <c r="K3116" s="17"/>
      <c r="L3116" s="17"/>
      <c r="M3116" s="17"/>
      <c r="N3116" s="17"/>
      <c r="O3116" s="17"/>
      <c r="P3116" s="17"/>
      <c r="Q3116" s="17"/>
      <c r="R3116" s="17"/>
      <c r="S3116" s="17"/>
      <c r="T3116" s="17"/>
      <c r="U3116" s="17"/>
      <c r="V3116" s="17"/>
      <c r="W3116" s="17"/>
      <c r="X3116" s="17"/>
    </row>
    <row r="3117" spans="7:24" x14ac:dyDescent="0.2">
      <c r="G3117" s="8"/>
      <c r="H3117" s="8"/>
      <c r="I3117" s="17"/>
      <c r="J3117" s="17"/>
      <c r="K3117" s="17"/>
      <c r="L3117" s="17"/>
      <c r="M3117" s="17"/>
      <c r="N3117" s="17"/>
      <c r="O3117" s="17"/>
      <c r="P3117" s="17"/>
      <c r="Q3117" s="17"/>
      <c r="R3117" s="17"/>
      <c r="S3117" s="17"/>
      <c r="T3117" s="17"/>
      <c r="U3117" s="17"/>
      <c r="V3117" s="17"/>
      <c r="W3117" s="17"/>
      <c r="X3117" s="17"/>
    </row>
    <row r="3118" spans="7:24" x14ac:dyDescent="0.2">
      <c r="G3118" s="8"/>
      <c r="H3118" s="8"/>
      <c r="I3118" s="17"/>
      <c r="J3118" s="17"/>
      <c r="K3118" s="17"/>
      <c r="L3118" s="17"/>
      <c r="M3118" s="17"/>
      <c r="N3118" s="17"/>
      <c r="O3118" s="17"/>
      <c r="P3118" s="17"/>
      <c r="Q3118" s="17"/>
      <c r="R3118" s="17"/>
      <c r="S3118" s="17"/>
      <c r="T3118" s="17"/>
      <c r="U3118" s="17"/>
      <c r="V3118" s="17"/>
      <c r="W3118" s="17"/>
      <c r="X3118" s="17"/>
    </row>
    <row r="3119" spans="7:24" x14ac:dyDescent="0.2">
      <c r="G3119" s="8"/>
      <c r="H3119" s="8"/>
      <c r="I3119" s="17"/>
      <c r="J3119" s="17"/>
      <c r="K3119" s="17"/>
      <c r="L3119" s="17"/>
      <c r="M3119" s="17"/>
      <c r="N3119" s="17"/>
      <c r="O3119" s="17"/>
      <c r="P3119" s="17"/>
      <c r="Q3119" s="17"/>
      <c r="R3119" s="17"/>
      <c r="S3119" s="17"/>
      <c r="T3119" s="17"/>
      <c r="U3119" s="17"/>
      <c r="V3119" s="17"/>
      <c r="W3119" s="17"/>
      <c r="X3119" s="17"/>
    </row>
    <row r="3120" spans="7:24" x14ac:dyDescent="0.2">
      <c r="G3120" s="8"/>
      <c r="H3120" s="8"/>
      <c r="I3120" s="17"/>
      <c r="J3120" s="17"/>
      <c r="K3120" s="17"/>
      <c r="L3120" s="17"/>
      <c r="M3120" s="17"/>
      <c r="N3120" s="17"/>
      <c r="O3120" s="17"/>
      <c r="P3120" s="17"/>
      <c r="Q3120" s="17"/>
      <c r="R3120" s="17"/>
      <c r="S3120" s="17"/>
      <c r="T3120" s="17"/>
      <c r="U3120" s="17"/>
      <c r="V3120" s="17"/>
      <c r="W3120" s="17"/>
      <c r="X3120" s="17"/>
    </row>
    <row r="3121" spans="7:24" x14ac:dyDescent="0.2">
      <c r="G3121" s="8"/>
      <c r="H3121" s="8"/>
      <c r="I3121" s="17"/>
      <c r="J3121" s="17"/>
      <c r="K3121" s="17"/>
      <c r="L3121" s="17"/>
      <c r="M3121" s="17"/>
      <c r="N3121" s="17"/>
      <c r="O3121" s="17"/>
      <c r="P3121" s="17"/>
      <c r="Q3121" s="17"/>
      <c r="R3121" s="17"/>
      <c r="S3121" s="17"/>
      <c r="T3121" s="17"/>
      <c r="U3121" s="17"/>
      <c r="V3121" s="17"/>
      <c r="W3121" s="17"/>
      <c r="X3121" s="17"/>
    </row>
    <row r="3122" spans="7:24" x14ac:dyDescent="0.2">
      <c r="G3122" s="8"/>
      <c r="H3122" s="8"/>
      <c r="I3122" s="17"/>
      <c r="J3122" s="17"/>
      <c r="K3122" s="17"/>
      <c r="L3122" s="17"/>
      <c r="M3122" s="17"/>
      <c r="N3122" s="17"/>
      <c r="O3122" s="17"/>
      <c r="P3122" s="17"/>
      <c r="Q3122" s="17"/>
      <c r="R3122" s="17"/>
      <c r="S3122" s="17"/>
      <c r="T3122" s="17"/>
      <c r="U3122" s="17"/>
      <c r="V3122" s="17"/>
      <c r="W3122" s="17"/>
      <c r="X3122" s="17"/>
    </row>
    <row r="3123" spans="7:24" x14ac:dyDescent="0.2">
      <c r="G3123" s="8"/>
      <c r="H3123" s="8"/>
      <c r="I3123" s="17"/>
      <c r="J3123" s="17"/>
      <c r="K3123" s="17"/>
      <c r="L3123" s="17"/>
      <c r="M3123" s="17"/>
      <c r="N3123" s="17"/>
      <c r="O3123" s="17"/>
      <c r="P3123" s="17"/>
      <c r="Q3123" s="17"/>
      <c r="R3123" s="17"/>
      <c r="S3123" s="17"/>
      <c r="T3123" s="17"/>
      <c r="U3123" s="17"/>
      <c r="V3123" s="17"/>
      <c r="W3123" s="17"/>
      <c r="X3123" s="17"/>
    </row>
    <row r="3124" spans="7:24" x14ac:dyDescent="0.2">
      <c r="G3124" s="8"/>
      <c r="H3124" s="8"/>
      <c r="I3124" s="17"/>
      <c r="J3124" s="17"/>
      <c r="K3124" s="17"/>
      <c r="L3124" s="17"/>
      <c r="M3124" s="17"/>
      <c r="N3124" s="17"/>
      <c r="O3124" s="17"/>
      <c r="P3124" s="17"/>
      <c r="Q3124" s="17"/>
      <c r="R3124" s="17"/>
      <c r="S3124" s="17"/>
      <c r="T3124" s="17"/>
      <c r="U3124" s="17"/>
      <c r="V3124" s="17"/>
      <c r="W3124" s="17"/>
      <c r="X3124" s="17"/>
    </row>
    <row r="3125" spans="7:24" x14ac:dyDescent="0.2">
      <c r="G3125" s="8"/>
      <c r="H3125" s="8"/>
      <c r="I3125" s="17"/>
      <c r="J3125" s="17"/>
      <c r="K3125" s="17"/>
      <c r="L3125" s="17"/>
      <c r="M3125" s="17"/>
      <c r="N3125" s="17"/>
      <c r="O3125" s="17"/>
      <c r="P3125" s="17"/>
      <c r="Q3125" s="17"/>
      <c r="R3125" s="17"/>
      <c r="S3125" s="17"/>
      <c r="T3125" s="17"/>
      <c r="U3125" s="17"/>
      <c r="V3125" s="17"/>
      <c r="W3125" s="17"/>
      <c r="X3125" s="17"/>
    </row>
    <row r="3126" spans="7:24" x14ac:dyDescent="0.2">
      <c r="G3126" s="8"/>
      <c r="H3126" s="8"/>
      <c r="I3126" s="17"/>
      <c r="J3126" s="17"/>
      <c r="K3126" s="17"/>
      <c r="L3126" s="17"/>
      <c r="M3126" s="17"/>
      <c r="N3126" s="17"/>
      <c r="O3126" s="17"/>
      <c r="P3126" s="17"/>
      <c r="Q3126" s="17"/>
      <c r="R3126" s="17"/>
      <c r="S3126" s="17"/>
      <c r="T3126" s="17"/>
      <c r="U3126" s="17"/>
      <c r="V3126" s="17"/>
      <c r="W3126" s="17"/>
      <c r="X3126" s="17"/>
    </row>
    <row r="3127" spans="7:24" x14ac:dyDescent="0.2">
      <c r="G3127" s="8"/>
      <c r="H3127" s="8"/>
      <c r="I3127" s="17"/>
      <c r="J3127" s="17"/>
      <c r="K3127" s="17"/>
      <c r="L3127" s="17"/>
      <c r="M3127" s="17"/>
      <c r="N3127" s="17"/>
      <c r="O3127" s="17"/>
      <c r="P3127" s="17"/>
      <c r="Q3127" s="17"/>
      <c r="R3127" s="17"/>
      <c r="S3127" s="17"/>
      <c r="T3127" s="17"/>
      <c r="U3127" s="17"/>
      <c r="V3127" s="17"/>
      <c r="W3127" s="17"/>
      <c r="X3127" s="17"/>
    </row>
    <row r="3128" spans="7:24" x14ac:dyDescent="0.2">
      <c r="G3128" s="8"/>
      <c r="H3128" s="8"/>
      <c r="I3128" s="17"/>
      <c r="J3128" s="17"/>
      <c r="K3128" s="17"/>
      <c r="L3128" s="17"/>
      <c r="M3128" s="17"/>
      <c r="N3128" s="17"/>
      <c r="O3128" s="17"/>
      <c r="P3128" s="17"/>
      <c r="Q3128" s="17"/>
      <c r="R3128" s="17"/>
      <c r="S3128" s="17"/>
      <c r="T3128" s="17"/>
      <c r="U3128" s="17"/>
      <c r="V3128" s="17"/>
      <c r="W3128" s="17"/>
      <c r="X3128" s="17"/>
    </row>
    <row r="3129" spans="7:24" x14ac:dyDescent="0.2">
      <c r="G3129" s="8"/>
      <c r="H3129" s="8"/>
      <c r="I3129" s="17"/>
      <c r="J3129" s="17"/>
      <c r="K3129" s="17"/>
      <c r="L3129" s="17"/>
      <c r="M3129" s="17"/>
      <c r="N3129" s="17"/>
      <c r="O3129" s="17"/>
      <c r="P3129" s="17"/>
      <c r="Q3129" s="17"/>
      <c r="R3129" s="17"/>
      <c r="S3129" s="17"/>
      <c r="T3129" s="17"/>
      <c r="U3129" s="17"/>
      <c r="V3129" s="17"/>
      <c r="W3129" s="17"/>
      <c r="X3129" s="17"/>
    </row>
    <row r="3130" spans="7:24" x14ac:dyDescent="0.2">
      <c r="G3130" s="8"/>
      <c r="H3130" s="8"/>
      <c r="I3130" s="17"/>
      <c r="J3130" s="17"/>
      <c r="K3130" s="17"/>
      <c r="L3130" s="17"/>
      <c r="M3130" s="17"/>
      <c r="N3130" s="17"/>
      <c r="O3130" s="17"/>
      <c r="P3130" s="17"/>
      <c r="Q3130" s="17"/>
      <c r="R3130" s="17"/>
      <c r="S3130" s="17"/>
      <c r="T3130" s="17"/>
      <c r="U3130" s="17"/>
      <c r="V3130" s="17"/>
      <c r="W3130" s="17"/>
      <c r="X3130" s="17"/>
    </row>
    <row r="3131" spans="7:24" x14ac:dyDescent="0.2">
      <c r="G3131" s="8"/>
      <c r="H3131" s="8"/>
      <c r="I3131" s="17"/>
      <c r="J3131" s="17"/>
      <c r="K3131" s="17"/>
      <c r="L3131" s="17"/>
      <c r="M3131" s="17"/>
      <c r="N3131" s="17"/>
      <c r="O3131" s="17"/>
      <c r="P3131" s="17"/>
      <c r="Q3131" s="17"/>
      <c r="R3131" s="17"/>
      <c r="S3131" s="17"/>
      <c r="T3131" s="17"/>
      <c r="U3131" s="17"/>
      <c r="V3131" s="17"/>
      <c r="W3131" s="17"/>
      <c r="X3131" s="17"/>
    </row>
    <row r="3132" spans="7:24" x14ac:dyDescent="0.2">
      <c r="G3132" s="8"/>
      <c r="H3132" s="8"/>
      <c r="I3132" s="17"/>
      <c r="J3132" s="17"/>
      <c r="K3132" s="17"/>
      <c r="L3132" s="17"/>
      <c r="M3132" s="17"/>
      <c r="N3132" s="17"/>
      <c r="O3132" s="17"/>
      <c r="P3132" s="17"/>
      <c r="Q3132" s="17"/>
      <c r="R3132" s="17"/>
      <c r="S3132" s="17"/>
      <c r="T3132" s="17"/>
      <c r="U3132" s="17"/>
      <c r="V3132" s="17"/>
      <c r="W3132" s="17"/>
      <c r="X3132" s="17"/>
    </row>
    <row r="3133" spans="7:24" x14ac:dyDescent="0.2">
      <c r="G3133" s="8"/>
      <c r="H3133" s="8"/>
      <c r="I3133" s="17"/>
      <c r="J3133" s="17"/>
      <c r="K3133" s="17"/>
      <c r="L3133" s="17"/>
      <c r="M3133" s="17"/>
      <c r="N3133" s="17"/>
      <c r="O3133" s="17"/>
      <c r="P3133" s="17"/>
      <c r="Q3133" s="17"/>
      <c r="R3133" s="17"/>
      <c r="S3133" s="17"/>
      <c r="T3133" s="17"/>
      <c r="U3133" s="17"/>
      <c r="V3133" s="17"/>
      <c r="W3133" s="17"/>
      <c r="X3133" s="17"/>
    </row>
    <row r="3134" spans="7:24" x14ac:dyDescent="0.2">
      <c r="G3134" s="8"/>
      <c r="H3134" s="8"/>
      <c r="I3134" s="17"/>
      <c r="J3134" s="17"/>
      <c r="K3134" s="17"/>
      <c r="L3134" s="17"/>
      <c r="M3134" s="17"/>
      <c r="N3134" s="17"/>
      <c r="O3134" s="17"/>
      <c r="P3134" s="17"/>
      <c r="Q3134" s="17"/>
      <c r="R3134" s="17"/>
      <c r="S3134" s="17"/>
      <c r="T3134" s="17"/>
      <c r="U3134" s="17"/>
      <c r="V3134" s="17"/>
      <c r="W3134" s="17"/>
      <c r="X3134" s="17"/>
    </row>
    <row r="3135" spans="7:24" x14ac:dyDescent="0.2">
      <c r="G3135" s="8"/>
      <c r="H3135" s="8"/>
      <c r="I3135" s="17"/>
      <c r="J3135" s="17"/>
      <c r="K3135" s="17"/>
      <c r="L3135" s="17"/>
      <c r="M3135" s="17"/>
      <c r="N3135" s="17"/>
      <c r="O3135" s="17"/>
      <c r="P3135" s="17"/>
      <c r="Q3135" s="17"/>
      <c r="R3135" s="17"/>
      <c r="S3135" s="17"/>
      <c r="T3135" s="17"/>
      <c r="U3135" s="17"/>
      <c r="V3135" s="17"/>
      <c r="W3135" s="17"/>
      <c r="X3135" s="17"/>
    </row>
    <row r="3136" spans="7:24" x14ac:dyDescent="0.2">
      <c r="G3136" s="8"/>
      <c r="H3136" s="8"/>
      <c r="I3136" s="17"/>
      <c r="J3136" s="17"/>
      <c r="K3136" s="17"/>
      <c r="L3136" s="17"/>
      <c r="M3136" s="17"/>
      <c r="N3136" s="17"/>
      <c r="O3136" s="17"/>
      <c r="P3136" s="17"/>
      <c r="Q3136" s="17"/>
      <c r="R3136" s="17"/>
      <c r="S3136" s="17"/>
      <c r="T3136" s="17"/>
      <c r="U3136" s="17"/>
      <c r="V3136" s="17"/>
      <c r="W3136" s="17"/>
      <c r="X3136" s="17"/>
    </row>
    <row r="3137" spans="7:24" x14ac:dyDescent="0.2">
      <c r="G3137" s="8"/>
      <c r="H3137" s="8"/>
      <c r="I3137" s="17"/>
      <c r="J3137" s="17"/>
      <c r="K3137" s="17"/>
      <c r="L3137" s="17"/>
      <c r="M3137" s="17"/>
      <c r="N3137" s="17"/>
      <c r="O3137" s="17"/>
      <c r="P3137" s="17"/>
      <c r="Q3137" s="17"/>
      <c r="R3137" s="17"/>
      <c r="S3137" s="17"/>
      <c r="T3137" s="17"/>
      <c r="U3137" s="17"/>
      <c r="V3137" s="17"/>
      <c r="W3137" s="17"/>
      <c r="X3137" s="17"/>
    </row>
    <row r="3138" spans="7:24" x14ac:dyDescent="0.2">
      <c r="G3138" s="8"/>
      <c r="H3138" s="8"/>
      <c r="I3138" s="17"/>
      <c r="J3138" s="17"/>
      <c r="K3138" s="17"/>
      <c r="L3138" s="17"/>
      <c r="M3138" s="17"/>
      <c r="N3138" s="17"/>
      <c r="O3138" s="17"/>
      <c r="P3138" s="17"/>
      <c r="Q3138" s="17"/>
      <c r="R3138" s="17"/>
      <c r="S3138" s="17"/>
      <c r="T3138" s="17"/>
      <c r="U3138" s="17"/>
      <c r="V3138" s="17"/>
      <c r="W3138" s="17"/>
      <c r="X3138" s="17"/>
    </row>
    <row r="3139" spans="7:24" x14ac:dyDescent="0.2">
      <c r="G3139" s="8"/>
      <c r="H3139" s="8"/>
      <c r="I3139" s="17"/>
      <c r="J3139" s="17"/>
      <c r="K3139" s="17"/>
      <c r="L3139" s="17"/>
      <c r="M3139" s="17"/>
      <c r="N3139" s="17"/>
      <c r="O3139" s="17"/>
      <c r="P3139" s="17"/>
      <c r="Q3139" s="17"/>
      <c r="R3139" s="17"/>
      <c r="S3139" s="17"/>
      <c r="T3139" s="17"/>
      <c r="U3139" s="17"/>
      <c r="V3139" s="17"/>
      <c r="W3139" s="17"/>
      <c r="X3139" s="17"/>
    </row>
    <row r="3140" spans="7:24" x14ac:dyDescent="0.2">
      <c r="G3140" s="8"/>
      <c r="H3140" s="8"/>
      <c r="I3140" s="17"/>
      <c r="J3140" s="17"/>
      <c r="K3140" s="17"/>
      <c r="L3140" s="17"/>
      <c r="M3140" s="17"/>
      <c r="N3140" s="17"/>
      <c r="O3140" s="17"/>
      <c r="P3140" s="17"/>
      <c r="Q3140" s="17"/>
      <c r="R3140" s="17"/>
      <c r="S3140" s="17"/>
      <c r="T3140" s="17"/>
      <c r="U3140" s="17"/>
      <c r="V3140" s="17"/>
      <c r="W3140" s="17"/>
      <c r="X3140" s="17"/>
    </row>
    <row r="3141" spans="7:24" x14ac:dyDescent="0.2">
      <c r="G3141" s="8"/>
      <c r="H3141" s="8"/>
      <c r="I3141" s="17"/>
      <c r="J3141" s="17"/>
      <c r="K3141" s="17"/>
      <c r="L3141" s="17"/>
      <c r="M3141" s="17"/>
      <c r="N3141" s="17"/>
      <c r="O3141" s="17"/>
      <c r="P3141" s="17"/>
      <c r="Q3141" s="17"/>
      <c r="R3141" s="17"/>
      <c r="S3141" s="17"/>
      <c r="T3141" s="17"/>
      <c r="U3141" s="17"/>
      <c r="V3141" s="17"/>
      <c r="W3141" s="17"/>
      <c r="X3141" s="17"/>
    </row>
    <row r="3142" spans="7:24" x14ac:dyDescent="0.2">
      <c r="G3142" s="8"/>
      <c r="H3142" s="8"/>
      <c r="I3142" s="17"/>
      <c r="J3142" s="17"/>
      <c r="K3142" s="17"/>
      <c r="L3142" s="17"/>
      <c r="M3142" s="17"/>
      <c r="N3142" s="17"/>
      <c r="O3142" s="17"/>
      <c r="P3142" s="17"/>
      <c r="Q3142" s="17"/>
      <c r="R3142" s="17"/>
      <c r="S3142" s="17"/>
      <c r="T3142" s="17"/>
      <c r="U3142" s="17"/>
      <c r="V3142" s="17"/>
      <c r="W3142" s="17"/>
      <c r="X3142" s="17"/>
    </row>
    <row r="3143" spans="7:24" x14ac:dyDescent="0.2">
      <c r="G3143" s="8"/>
      <c r="H3143" s="8"/>
      <c r="I3143" s="17"/>
      <c r="J3143" s="17"/>
      <c r="K3143" s="17"/>
      <c r="L3143" s="17"/>
      <c r="M3143" s="17"/>
      <c r="N3143" s="17"/>
      <c r="O3143" s="17"/>
      <c r="P3143" s="17"/>
      <c r="Q3143" s="17"/>
      <c r="R3143" s="17"/>
      <c r="S3143" s="17"/>
      <c r="T3143" s="17"/>
      <c r="U3143" s="17"/>
      <c r="V3143" s="17"/>
      <c r="W3143" s="17"/>
      <c r="X3143" s="17"/>
    </row>
    <row r="3144" spans="7:24" x14ac:dyDescent="0.2">
      <c r="G3144" s="8"/>
      <c r="H3144" s="8"/>
      <c r="I3144" s="17"/>
      <c r="J3144" s="17"/>
      <c r="K3144" s="17"/>
      <c r="L3144" s="17"/>
      <c r="M3144" s="17"/>
      <c r="N3144" s="17"/>
      <c r="O3144" s="17"/>
      <c r="P3144" s="17"/>
      <c r="Q3144" s="17"/>
      <c r="R3144" s="17"/>
      <c r="S3144" s="17"/>
      <c r="T3144" s="17"/>
      <c r="U3144" s="17"/>
      <c r="V3144" s="17"/>
      <c r="W3144" s="17"/>
      <c r="X3144" s="17"/>
    </row>
    <row r="3145" spans="7:24" x14ac:dyDescent="0.2">
      <c r="G3145" s="8"/>
      <c r="H3145" s="8"/>
      <c r="I3145" s="17"/>
      <c r="J3145" s="17"/>
      <c r="K3145" s="17"/>
      <c r="L3145" s="17"/>
      <c r="M3145" s="17"/>
      <c r="N3145" s="17"/>
      <c r="O3145" s="17"/>
      <c r="P3145" s="17"/>
      <c r="Q3145" s="17"/>
      <c r="R3145" s="17"/>
      <c r="S3145" s="17"/>
      <c r="T3145" s="17"/>
      <c r="U3145" s="17"/>
      <c r="V3145" s="17"/>
      <c r="W3145" s="17"/>
      <c r="X3145" s="17"/>
    </row>
    <row r="3146" spans="7:24" x14ac:dyDescent="0.2">
      <c r="G3146" s="8"/>
      <c r="H3146" s="8"/>
      <c r="I3146" s="17"/>
      <c r="J3146" s="17"/>
      <c r="K3146" s="17"/>
      <c r="L3146" s="17"/>
      <c r="M3146" s="17"/>
      <c r="N3146" s="17"/>
      <c r="O3146" s="17"/>
      <c r="P3146" s="17"/>
      <c r="Q3146" s="17"/>
      <c r="R3146" s="17"/>
      <c r="S3146" s="17"/>
      <c r="T3146" s="17"/>
      <c r="U3146" s="17"/>
      <c r="V3146" s="17"/>
      <c r="W3146" s="17"/>
      <c r="X3146" s="17"/>
    </row>
    <row r="3147" spans="7:24" x14ac:dyDescent="0.2">
      <c r="G3147" s="8"/>
      <c r="H3147" s="8"/>
      <c r="I3147" s="17"/>
      <c r="J3147" s="17"/>
      <c r="K3147" s="17"/>
      <c r="L3147" s="17"/>
      <c r="M3147" s="17"/>
      <c r="N3147" s="17"/>
      <c r="O3147" s="17"/>
      <c r="P3147" s="17"/>
      <c r="Q3147" s="17"/>
      <c r="R3147" s="17"/>
      <c r="S3147" s="17"/>
      <c r="T3147" s="17"/>
      <c r="U3147" s="17"/>
      <c r="V3147" s="17"/>
      <c r="W3147" s="17"/>
      <c r="X3147" s="17"/>
    </row>
    <row r="3148" spans="7:24" x14ac:dyDescent="0.2">
      <c r="G3148" s="8"/>
      <c r="H3148" s="8"/>
      <c r="I3148" s="17"/>
      <c r="J3148" s="17"/>
      <c r="K3148" s="17"/>
      <c r="L3148" s="17"/>
      <c r="M3148" s="17"/>
      <c r="N3148" s="17"/>
      <c r="O3148" s="17"/>
      <c r="P3148" s="17"/>
      <c r="Q3148" s="17"/>
      <c r="R3148" s="17"/>
      <c r="S3148" s="17"/>
      <c r="T3148" s="17"/>
      <c r="U3148" s="17"/>
      <c r="V3148" s="17"/>
      <c r="W3148" s="17"/>
      <c r="X3148" s="17"/>
    </row>
    <row r="3149" spans="7:24" x14ac:dyDescent="0.2">
      <c r="G3149" s="8"/>
      <c r="H3149" s="8"/>
      <c r="I3149" s="17"/>
      <c r="J3149" s="17"/>
      <c r="K3149" s="17"/>
      <c r="L3149" s="17"/>
      <c r="M3149" s="17"/>
      <c r="N3149" s="17"/>
      <c r="O3149" s="17"/>
      <c r="P3149" s="17"/>
      <c r="Q3149" s="17"/>
      <c r="R3149" s="17"/>
      <c r="S3149" s="17"/>
      <c r="T3149" s="17"/>
      <c r="U3149" s="17"/>
      <c r="V3149" s="17"/>
      <c r="W3149" s="17"/>
      <c r="X3149" s="17"/>
    </row>
    <row r="3150" spans="7:24" x14ac:dyDescent="0.2">
      <c r="G3150" s="8"/>
      <c r="H3150" s="8"/>
      <c r="I3150" s="17"/>
      <c r="J3150" s="17"/>
      <c r="K3150" s="17"/>
      <c r="L3150" s="17"/>
      <c r="M3150" s="17"/>
      <c r="N3150" s="17"/>
      <c r="O3150" s="17"/>
      <c r="P3150" s="17"/>
      <c r="Q3150" s="17"/>
      <c r="R3150" s="17"/>
      <c r="S3150" s="17"/>
      <c r="T3150" s="17"/>
      <c r="U3150" s="17"/>
      <c r="V3150" s="17"/>
      <c r="W3150" s="17"/>
      <c r="X3150" s="17"/>
    </row>
    <row r="3151" spans="7:24" x14ac:dyDescent="0.2">
      <c r="G3151" s="8"/>
      <c r="H3151" s="8"/>
      <c r="I3151" s="17"/>
      <c r="J3151" s="17"/>
      <c r="K3151" s="17"/>
      <c r="L3151" s="17"/>
      <c r="M3151" s="17"/>
      <c r="N3151" s="17"/>
      <c r="O3151" s="17"/>
      <c r="P3151" s="17"/>
      <c r="Q3151" s="17"/>
      <c r="R3151" s="17"/>
      <c r="S3151" s="17"/>
      <c r="T3151" s="17"/>
      <c r="U3151" s="17"/>
      <c r="V3151" s="17"/>
      <c r="W3151" s="17"/>
      <c r="X3151" s="17"/>
    </row>
    <row r="3152" spans="7:24" x14ac:dyDescent="0.2">
      <c r="G3152" s="8"/>
      <c r="H3152" s="8"/>
      <c r="I3152" s="17"/>
      <c r="J3152" s="17"/>
      <c r="K3152" s="17"/>
      <c r="L3152" s="17"/>
      <c r="M3152" s="17"/>
      <c r="N3152" s="17"/>
      <c r="O3152" s="17"/>
      <c r="P3152" s="17"/>
      <c r="Q3152" s="17"/>
      <c r="R3152" s="17"/>
      <c r="S3152" s="17"/>
      <c r="T3152" s="17"/>
      <c r="U3152" s="17"/>
      <c r="V3152" s="17"/>
      <c r="W3152" s="17"/>
      <c r="X3152" s="17"/>
    </row>
    <row r="3153" spans="7:24" x14ac:dyDescent="0.2">
      <c r="G3153" s="8"/>
      <c r="H3153" s="8"/>
      <c r="I3153" s="17"/>
      <c r="J3153" s="17"/>
      <c r="K3153" s="17"/>
      <c r="L3153" s="17"/>
      <c r="M3153" s="17"/>
      <c r="N3153" s="17"/>
      <c r="O3153" s="17"/>
      <c r="P3153" s="17"/>
      <c r="Q3153" s="17"/>
      <c r="R3153" s="17"/>
      <c r="S3153" s="17"/>
      <c r="T3153" s="17"/>
      <c r="U3153" s="17"/>
      <c r="V3153" s="17"/>
      <c r="W3153" s="17"/>
      <c r="X3153" s="17"/>
    </row>
    <row r="3154" spans="7:24" x14ac:dyDescent="0.2">
      <c r="G3154" s="8"/>
      <c r="H3154" s="8"/>
      <c r="I3154" s="17"/>
      <c r="J3154" s="17"/>
      <c r="K3154" s="17"/>
      <c r="L3154" s="17"/>
      <c r="M3154" s="17"/>
      <c r="N3154" s="17"/>
      <c r="O3154" s="17"/>
      <c r="P3154" s="17"/>
      <c r="Q3154" s="17"/>
      <c r="R3154" s="17"/>
      <c r="S3154" s="17"/>
      <c r="T3154" s="17"/>
      <c r="U3154" s="17"/>
      <c r="V3154" s="17"/>
      <c r="W3154" s="17"/>
      <c r="X3154" s="17"/>
    </row>
    <row r="3155" spans="7:24" x14ac:dyDescent="0.2">
      <c r="G3155" s="8"/>
      <c r="H3155" s="8"/>
      <c r="I3155" s="17"/>
      <c r="J3155" s="17"/>
      <c r="K3155" s="17"/>
      <c r="L3155" s="17"/>
      <c r="M3155" s="17"/>
      <c r="N3155" s="17"/>
      <c r="O3155" s="17"/>
      <c r="P3155" s="17"/>
      <c r="Q3155" s="17"/>
      <c r="R3155" s="17"/>
      <c r="S3155" s="17"/>
      <c r="T3155" s="17"/>
      <c r="U3155" s="17"/>
      <c r="V3155" s="17"/>
      <c r="W3155" s="17"/>
      <c r="X3155" s="17"/>
    </row>
    <row r="3156" spans="7:24" x14ac:dyDescent="0.2">
      <c r="G3156" s="8"/>
      <c r="H3156" s="8"/>
      <c r="I3156" s="17"/>
      <c r="J3156" s="17"/>
      <c r="K3156" s="17"/>
      <c r="L3156" s="17"/>
      <c r="M3156" s="17"/>
      <c r="N3156" s="17"/>
      <c r="O3156" s="17"/>
      <c r="P3156" s="17"/>
      <c r="Q3156" s="17"/>
      <c r="R3156" s="17"/>
      <c r="S3156" s="17"/>
      <c r="T3156" s="17"/>
      <c r="U3156" s="17"/>
      <c r="V3156" s="17"/>
      <c r="W3156" s="17"/>
      <c r="X3156" s="17"/>
    </row>
    <row r="3157" spans="7:24" x14ac:dyDescent="0.2">
      <c r="G3157" s="8"/>
      <c r="H3157" s="8"/>
      <c r="I3157" s="17"/>
      <c r="J3157" s="17"/>
      <c r="K3157" s="17"/>
      <c r="L3157" s="17"/>
      <c r="M3157" s="17"/>
      <c r="N3157" s="17"/>
      <c r="O3157" s="17"/>
      <c r="P3157" s="17"/>
      <c r="Q3157" s="17"/>
      <c r="R3157" s="17"/>
      <c r="S3157" s="17"/>
      <c r="T3157" s="17"/>
      <c r="U3157" s="17"/>
      <c r="V3157" s="17"/>
      <c r="W3157" s="17"/>
      <c r="X3157" s="17"/>
    </row>
    <row r="3158" spans="7:24" x14ac:dyDescent="0.2">
      <c r="G3158" s="8"/>
      <c r="H3158" s="8"/>
      <c r="I3158" s="17"/>
      <c r="J3158" s="17"/>
      <c r="K3158" s="17"/>
      <c r="L3158" s="17"/>
      <c r="M3158" s="17"/>
      <c r="N3158" s="17"/>
      <c r="O3158" s="17"/>
      <c r="P3158" s="17"/>
      <c r="Q3158" s="17"/>
      <c r="R3158" s="17"/>
      <c r="S3158" s="17"/>
      <c r="T3158" s="17"/>
      <c r="U3158" s="17"/>
      <c r="V3158" s="17"/>
      <c r="W3158" s="17"/>
      <c r="X3158" s="17"/>
    </row>
    <row r="3159" spans="7:24" x14ac:dyDescent="0.2">
      <c r="G3159" s="8"/>
      <c r="H3159" s="8"/>
      <c r="I3159" s="17"/>
      <c r="J3159" s="17"/>
      <c r="K3159" s="17"/>
      <c r="L3159" s="17"/>
      <c r="M3159" s="17"/>
      <c r="N3159" s="17"/>
      <c r="O3159" s="17"/>
      <c r="P3159" s="17"/>
      <c r="Q3159" s="17"/>
      <c r="R3159" s="17"/>
      <c r="S3159" s="17"/>
      <c r="T3159" s="17"/>
      <c r="U3159" s="17"/>
      <c r="V3159" s="17"/>
      <c r="W3159" s="17"/>
      <c r="X3159" s="17"/>
    </row>
    <row r="3160" spans="7:24" x14ac:dyDescent="0.2">
      <c r="G3160" s="8"/>
      <c r="H3160" s="8"/>
      <c r="I3160" s="17"/>
      <c r="J3160" s="17"/>
      <c r="K3160" s="17"/>
      <c r="L3160" s="17"/>
      <c r="M3160" s="17"/>
      <c r="N3160" s="17"/>
      <c r="O3160" s="17"/>
      <c r="P3160" s="17"/>
      <c r="Q3160" s="17"/>
      <c r="R3160" s="17"/>
      <c r="S3160" s="17"/>
      <c r="T3160" s="17"/>
      <c r="U3160" s="17"/>
      <c r="V3160" s="17"/>
      <c r="W3160" s="17"/>
      <c r="X3160" s="17"/>
    </row>
    <row r="3161" spans="7:24" x14ac:dyDescent="0.2">
      <c r="G3161" s="8"/>
      <c r="H3161" s="8"/>
      <c r="I3161" s="17"/>
      <c r="J3161" s="17"/>
      <c r="K3161" s="17"/>
      <c r="L3161" s="17"/>
      <c r="M3161" s="17"/>
      <c r="N3161" s="17"/>
      <c r="O3161" s="17"/>
      <c r="P3161" s="17"/>
      <c r="Q3161" s="17"/>
      <c r="R3161" s="17"/>
      <c r="S3161" s="17"/>
      <c r="T3161" s="17"/>
      <c r="U3161" s="17"/>
      <c r="V3161" s="17"/>
      <c r="W3161" s="17"/>
      <c r="X3161" s="17"/>
    </row>
    <row r="3162" spans="7:24" x14ac:dyDescent="0.2">
      <c r="G3162" s="8"/>
      <c r="H3162" s="8"/>
      <c r="I3162" s="17"/>
      <c r="J3162" s="17"/>
      <c r="K3162" s="17"/>
      <c r="L3162" s="17"/>
      <c r="M3162" s="17"/>
      <c r="N3162" s="17"/>
      <c r="O3162" s="17"/>
      <c r="P3162" s="17"/>
      <c r="Q3162" s="17"/>
      <c r="R3162" s="17"/>
      <c r="S3162" s="17"/>
      <c r="T3162" s="17"/>
      <c r="U3162" s="17"/>
      <c r="V3162" s="17"/>
      <c r="W3162" s="17"/>
      <c r="X3162" s="17"/>
    </row>
    <row r="3163" spans="7:24" x14ac:dyDescent="0.2">
      <c r="G3163" s="8"/>
      <c r="H3163" s="8"/>
      <c r="I3163" s="17"/>
      <c r="J3163" s="17"/>
      <c r="K3163" s="17"/>
      <c r="L3163" s="17"/>
      <c r="M3163" s="17"/>
      <c r="N3163" s="17"/>
      <c r="O3163" s="17"/>
      <c r="P3163" s="17"/>
      <c r="Q3163" s="17"/>
      <c r="R3163" s="17"/>
      <c r="S3163" s="17"/>
      <c r="T3163" s="17"/>
      <c r="U3163" s="17"/>
      <c r="V3163" s="17"/>
      <c r="W3163" s="17"/>
      <c r="X3163" s="17"/>
    </row>
    <row r="3164" spans="7:24" x14ac:dyDescent="0.2">
      <c r="G3164" s="8"/>
      <c r="H3164" s="8"/>
      <c r="I3164" s="17"/>
      <c r="J3164" s="17"/>
      <c r="K3164" s="17"/>
      <c r="L3164" s="17"/>
      <c r="M3164" s="17"/>
      <c r="N3164" s="17"/>
      <c r="O3164" s="17"/>
      <c r="P3164" s="17"/>
      <c r="Q3164" s="17"/>
      <c r="R3164" s="17"/>
      <c r="S3164" s="17"/>
      <c r="T3164" s="17"/>
      <c r="U3164" s="17"/>
      <c r="V3164" s="17"/>
      <c r="W3164" s="17"/>
      <c r="X3164" s="17"/>
    </row>
    <row r="3165" spans="7:24" x14ac:dyDescent="0.2">
      <c r="G3165" s="8"/>
      <c r="H3165" s="8"/>
      <c r="I3165" s="17"/>
      <c r="J3165" s="17"/>
      <c r="K3165" s="17"/>
      <c r="L3165" s="17"/>
      <c r="M3165" s="17"/>
      <c r="N3165" s="17"/>
      <c r="O3165" s="17"/>
      <c r="P3165" s="17"/>
      <c r="Q3165" s="17"/>
      <c r="R3165" s="17"/>
      <c r="S3165" s="17"/>
      <c r="T3165" s="17"/>
      <c r="U3165" s="17"/>
      <c r="V3165" s="17"/>
      <c r="W3165" s="17"/>
      <c r="X3165" s="17"/>
    </row>
    <row r="3166" spans="7:24" x14ac:dyDescent="0.2">
      <c r="G3166" s="8"/>
      <c r="H3166" s="8"/>
      <c r="I3166" s="17"/>
      <c r="J3166" s="17"/>
      <c r="K3166" s="17"/>
      <c r="L3166" s="17"/>
      <c r="M3166" s="17"/>
      <c r="N3166" s="17"/>
      <c r="O3166" s="17"/>
      <c r="P3166" s="17"/>
      <c r="Q3166" s="17"/>
      <c r="R3166" s="17"/>
      <c r="S3166" s="17"/>
      <c r="T3166" s="17"/>
      <c r="U3166" s="17"/>
      <c r="V3166" s="17"/>
      <c r="W3166" s="17"/>
      <c r="X3166" s="17"/>
    </row>
    <row r="3167" spans="7:24" x14ac:dyDescent="0.2">
      <c r="G3167" s="8"/>
      <c r="H3167" s="8"/>
      <c r="I3167" s="17"/>
      <c r="J3167" s="17"/>
      <c r="K3167" s="17"/>
      <c r="L3167" s="17"/>
      <c r="M3167" s="17"/>
      <c r="N3167" s="17"/>
      <c r="O3167" s="17"/>
      <c r="P3167" s="17"/>
      <c r="Q3167" s="17"/>
      <c r="R3167" s="17"/>
      <c r="S3167" s="17"/>
      <c r="T3167" s="17"/>
      <c r="U3167" s="17"/>
      <c r="V3167" s="17"/>
      <c r="W3167" s="17"/>
      <c r="X3167" s="17"/>
    </row>
    <row r="3168" spans="7:24" x14ac:dyDescent="0.2">
      <c r="G3168" s="8"/>
      <c r="H3168" s="8"/>
      <c r="I3168" s="17"/>
      <c r="J3168" s="17"/>
      <c r="K3168" s="17"/>
      <c r="L3168" s="17"/>
      <c r="M3168" s="17"/>
      <c r="N3168" s="17"/>
      <c r="O3168" s="17"/>
      <c r="P3168" s="17"/>
      <c r="Q3168" s="17"/>
      <c r="R3168" s="17"/>
      <c r="S3168" s="17"/>
      <c r="T3168" s="17"/>
      <c r="U3168" s="17"/>
      <c r="V3168" s="17"/>
      <c r="W3168" s="17"/>
      <c r="X3168" s="17"/>
    </row>
    <row r="3169" spans="7:24" x14ac:dyDescent="0.2">
      <c r="G3169" s="8"/>
      <c r="H3169" s="8"/>
      <c r="I3169" s="17"/>
      <c r="J3169" s="17"/>
      <c r="K3169" s="17"/>
      <c r="L3169" s="17"/>
      <c r="M3169" s="17"/>
      <c r="N3169" s="17"/>
      <c r="O3169" s="17"/>
      <c r="P3169" s="17"/>
      <c r="Q3169" s="17"/>
      <c r="R3169" s="17"/>
      <c r="S3169" s="17"/>
      <c r="T3169" s="17"/>
      <c r="U3169" s="17"/>
      <c r="V3169" s="17"/>
      <c r="W3169" s="17"/>
      <c r="X3169" s="17"/>
    </row>
    <row r="3170" spans="7:24" x14ac:dyDescent="0.2">
      <c r="G3170" s="8"/>
      <c r="H3170" s="8"/>
      <c r="I3170" s="17"/>
      <c r="J3170" s="17"/>
      <c r="K3170" s="17"/>
      <c r="L3170" s="17"/>
      <c r="M3170" s="17"/>
      <c r="N3170" s="17"/>
      <c r="O3170" s="17"/>
      <c r="P3170" s="17"/>
      <c r="Q3170" s="17"/>
      <c r="R3170" s="17"/>
      <c r="S3170" s="17"/>
      <c r="T3170" s="17"/>
      <c r="U3170" s="17"/>
      <c r="V3170" s="17"/>
      <c r="W3170" s="17"/>
      <c r="X3170" s="17"/>
    </row>
    <row r="3171" spans="7:24" x14ac:dyDescent="0.2">
      <c r="G3171" s="8"/>
      <c r="H3171" s="8"/>
      <c r="I3171" s="17"/>
      <c r="J3171" s="17"/>
      <c r="K3171" s="17"/>
      <c r="L3171" s="17"/>
      <c r="M3171" s="17"/>
      <c r="N3171" s="17"/>
      <c r="O3171" s="17"/>
      <c r="P3171" s="17"/>
      <c r="Q3171" s="17"/>
      <c r="R3171" s="17"/>
      <c r="S3171" s="17"/>
      <c r="T3171" s="17"/>
      <c r="U3171" s="17"/>
      <c r="V3171" s="17"/>
      <c r="W3171" s="17"/>
      <c r="X3171" s="17"/>
    </row>
    <row r="3172" spans="7:24" x14ac:dyDescent="0.2">
      <c r="G3172" s="8"/>
      <c r="H3172" s="8"/>
      <c r="I3172" s="17"/>
      <c r="J3172" s="17"/>
      <c r="K3172" s="17"/>
      <c r="L3172" s="17"/>
      <c r="M3172" s="17"/>
      <c r="N3172" s="17"/>
      <c r="O3172" s="17"/>
      <c r="P3172" s="17"/>
      <c r="Q3172" s="17"/>
      <c r="R3172" s="17"/>
      <c r="S3172" s="17"/>
      <c r="T3172" s="17"/>
      <c r="U3172" s="17"/>
      <c r="V3172" s="17"/>
      <c r="W3172" s="17"/>
      <c r="X3172" s="17"/>
    </row>
    <row r="3173" spans="7:24" x14ac:dyDescent="0.2">
      <c r="G3173" s="8"/>
      <c r="H3173" s="8"/>
      <c r="I3173" s="17"/>
      <c r="J3173" s="17"/>
      <c r="K3173" s="17"/>
      <c r="L3173" s="17"/>
      <c r="M3173" s="17"/>
      <c r="N3173" s="17"/>
      <c r="O3173" s="17"/>
      <c r="P3173" s="17"/>
      <c r="Q3173" s="17"/>
      <c r="R3173" s="17"/>
      <c r="S3173" s="17"/>
      <c r="T3173" s="17"/>
      <c r="U3173" s="17"/>
      <c r="V3173" s="17"/>
      <c r="W3173" s="17"/>
      <c r="X3173" s="17"/>
    </row>
    <row r="3174" spans="7:24" x14ac:dyDescent="0.2">
      <c r="G3174" s="8"/>
      <c r="H3174" s="8"/>
      <c r="I3174" s="17"/>
      <c r="J3174" s="17"/>
      <c r="K3174" s="17"/>
      <c r="L3174" s="17"/>
      <c r="M3174" s="17"/>
      <c r="N3174" s="17"/>
      <c r="O3174" s="17"/>
      <c r="P3174" s="17"/>
      <c r="Q3174" s="17"/>
      <c r="R3174" s="17"/>
      <c r="S3174" s="17"/>
      <c r="T3174" s="17"/>
      <c r="U3174" s="17"/>
      <c r="V3174" s="17"/>
      <c r="W3174" s="17"/>
      <c r="X3174" s="17"/>
    </row>
    <row r="3175" spans="7:24" x14ac:dyDescent="0.2">
      <c r="G3175" s="8"/>
      <c r="H3175" s="8"/>
      <c r="I3175" s="17"/>
      <c r="J3175" s="17"/>
      <c r="K3175" s="17"/>
      <c r="L3175" s="17"/>
      <c r="M3175" s="17"/>
      <c r="N3175" s="17"/>
      <c r="O3175" s="17"/>
      <c r="P3175" s="17"/>
      <c r="Q3175" s="17"/>
      <c r="R3175" s="17"/>
      <c r="S3175" s="17"/>
      <c r="T3175" s="17"/>
      <c r="U3175" s="17"/>
      <c r="V3175" s="17"/>
      <c r="W3175" s="17"/>
      <c r="X3175" s="17"/>
    </row>
    <row r="3176" spans="7:24" x14ac:dyDescent="0.2">
      <c r="G3176" s="8"/>
      <c r="H3176" s="8"/>
      <c r="I3176" s="17"/>
      <c r="J3176" s="17"/>
      <c r="K3176" s="17"/>
      <c r="L3176" s="17"/>
      <c r="M3176" s="17"/>
      <c r="N3176" s="17"/>
      <c r="O3176" s="17"/>
      <c r="P3176" s="17"/>
      <c r="Q3176" s="17"/>
      <c r="R3176" s="17"/>
      <c r="S3176" s="17"/>
      <c r="T3176" s="17"/>
      <c r="U3176" s="17"/>
      <c r="V3176" s="17"/>
      <c r="W3176" s="17"/>
      <c r="X3176" s="17"/>
    </row>
    <row r="3177" spans="7:24" x14ac:dyDescent="0.2">
      <c r="G3177" s="8"/>
      <c r="H3177" s="8"/>
      <c r="I3177" s="17"/>
      <c r="J3177" s="17"/>
      <c r="K3177" s="17"/>
      <c r="L3177" s="17"/>
      <c r="M3177" s="17"/>
      <c r="N3177" s="17"/>
      <c r="O3177" s="17"/>
      <c r="P3177" s="17"/>
      <c r="Q3177" s="17"/>
      <c r="R3177" s="17"/>
      <c r="S3177" s="17"/>
      <c r="T3177" s="17"/>
      <c r="U3177" s="17"/>
      <c r="V3177" s="17"/>
      <c r="W3177" s="17"/>
      <c r="X3177" s="17"/>
    </row>
    <row r="3178" spans="7:24" x14ac:dyDescent="0.2">
      <c r="G3178" s="8"/>
      <c r="H3178" s="8"/>
      <c r="I3178" s="17"/>
      <c r="J3178" s="17"/>
      <c r="K3178" s="17"/>
      <c r="L3178" s="17"/>
      <c r="M3178" s="17"/>
      <c r="N3178" s="17"/>
      <c r="O3178" s="17"/>
      <c r="P3178" s="17"/>
      <c r="Q3178" s="17"/>
      <c r="R3178" s="17"/>
      <c r="S3178" s="17"/>
      <c r="T3178" s="17"/>
      <c r="U3178" s="17"/>
      <c r="V3178" s="17"/>
      <c r="W3178" s="17"/>
      <c r="X3178" s="17"/>
    </row>
    <row r="3179" spans="7:24" x14ac:dyDescent="0.2">
      <c r="G3179" s="8"/>
      <c r="H3179" s="8"/>
      <c r="I3179" s="17"/>
      <c r="J3179" s="17"/>
      <c r="K3179" s="17"/>
      <c r="L3179" s="17"/>
      <c r="M3179" s="17"/>
      <c r="N3179" s="17"/>
      <c r="O3179" s="17"/>
      <c r="P3179" s="17"/>
      <c r="Q3179" s="17"/>
      <c r="R3179" s="17"/>
      <c r="S3179" s="17"/>
      <c r="T3179" s="17"/>
      <c r="U3179" s="17"/>
      <c r="V3179" s="17"/>
      <c r="W3179" s="17"/>
      <c r="X3179" s="17"/>
    </row>
    <row r="3180" spans="7:24" x14ac:dyDescent="0.2">
      <c r="G3180" s="8"/>
      <c r="H3180" s="8"/>
      <c r="I3180" s="17"/>
      <c r="J3180" s="17"/>
      <c r="K3180" s="17"/>
      <c r="L3180" s="17"/>
      <c r="M3180" s="17"/>
      <c r="N3180" s="17"/>
      <c r="O3180" s="17"/>
      <c r="P3180" s="17"/>
      <c r="Q3180" s="17"/>
      <c r="R3180" s="17"/>
      <c r="S3180" s="17"/>
      <c r="T3180" s="17"/>
      <c r="U3180" s="17"/>
      <c r="V3180" s="17"/>
      <c r="W3180" s="17"/>
      <c r="X3180" s="17"/>
    </row>
    <row r="3181" spans="7:24" x14ac:dyDescent="0.2">
      <c r="G3181" s="8"/>
      <c r="H3181" s="8"/>
      <c r="I3181" s="17"/>
      <c r="J3181" s="17"/>
      <c r="K3181" s="17"/>
      <c r="L3181" s="17"/>
      <c r="M3181" s="17"/>
      <c r="N3181" s="17"/>
      <c r="O3181" s="17"/>
      <c r="P3181" s="17"/>
      <c r="Q3181" s="17"/>
      <c r="R3181" s="17"/>
      <c r="S3181" s="17"/>
      <c r="T3181" s="17"/>
      <c r="U3181" s="17"/>
      <c r="V3181" s="17"/>
      <c r="W3181" s="17"/>
      <c r="X3181" s="17"/>
    </row>
    <row r="3182" spans="7:24" x14ac:dyDescent="0.2">
      <c r="G3182" s="8"/>
      <c r="H3182" s="8"/>
      <c r="I3182" s="17"/>
      <c r="J3182" s="17"/>
      <c r="K3182" s="17"/>
      <c r="L3182" s="17"/>
      <c r="M3182" s="17"/>
      <c r="N3182" s="17"/>
      <c r="O3182" s="17"/>
      <c r="P3182" s="17"/>
      <c r="Q3182" s="17"/>
      <c r="R3182" s="17"/>
      <c r="S3182" s="17"/>
      <c r="T3182" s="17"/>
      <c r="U3182" s="17"/>
      <c r="V3182" s="17"/>
      <c r="W3182" s="17"/>
      <c r="X3182" s="17"/>
    </row>
    <row r="3183" spans="7:24" x14ac:dyDescent="0.2">
      <c r="G3183" s="8"/>
      <c r="H3183" s="8"/>
      <c r="I3183" s="17"/>
      <c r="J3183" s="17"/>
      <c r="K3183" s="17"/>
      <c r="L3183" s="17"/>
      <c r="M3183" s="17"/>
      <c r="N3183" s="17"/>
      <c r="O3183" s="17"/>
      <c r="P3183" s="17"/>
      <c r="Q3183" s="17"/>
      <c r="R3183" s="17"/>
      <c r="S3183" s="17"/>
      <c r="T3183" s="17"/>
      <c r="U3183" s="17"/>
      <c r="V3183" s="17"/>
      <c r="W3183" s="17"/>
      <c r="X3183" s="17"/>
    </row>
    <row r="3184" spans="7:24" x14ac:dyDescent="0.2">
      <c r="G3184" s="8"/>
      <c r="H3184" s="8"/>
      <c r="I3184" s="17"/>
      <c r="J3184" s="17"/>
      <c r="K3184" s="17"/>
      <c r="L3184" s="17"/>
      <c r="M3184" s="17"/>
      <c r="N3184" s="17"/>
      <c r="O3184" s="17"/>
      <c r="P3184" s="17"/>
      <c r="Q3184" s="17"/>
      <c r="R3184" s="17"/>
      <c r="S3184" s="17"/>
      <c r="T3184" s="17"/>
      <c r="U3184" s="17"/>
      <c r="V3184" s="17"/>
      <c r="W3184" s="17"/>
      <c r="X3184" s="17"/>
    </row>
    <row r="3185" spans="7:24" x14ac:dyDescent="0.2">
      <c r="G3185" s="8"/>
      <c r="H3185" s="8"/>
      <c r="I3185" s="17"/>
      <c r="J3185" s="17"/>
      <c r="K3185" s="17"/>
      <c r="L3185" s="17"/>
      <c r="M3185" s="17"/>
      <c r="N3185" s="17"/>
      <c r="O3185" s="17"/>
      <c r="P3185" s="17"/>
      <c r="Q3185" s="17"/>
      <c r="R3185" s="17"/>
      <c r="S3185" s="17"/>
      <c r="T3185" s="17"/>
      <c r="U3185" s="17"/>
      <c r="V3185" s="17"/>
      <c r="W3185" s="17"/>
      <c r="X3185" s="17"/>
    </row>
    <row r="3186" spans="7:24" x14ac:dyDescent="0.2">
      <c r="G3186" s="8"/>
      <c r="H3186" s="8"/>
      <c r="I3186" s="17"/>
      <c r="J3186" s="17"/>
      <c r="K3186" s="17"/>
      <c r="L3186" s="17"/>
      <c r="M3186" s="17"/>
      <c r="N3186" s="17"/>
      <c r="O3186" s="17"/>
      <c r="P3186" s="17"/>
      <c r="Q3186" s="17"/>
      <c r="R3186" s="17"/>
      <c r="S3186" s="17"/>
      <c r="T3186" s="17"/>
      <c r="U3186" s="17"/>
      <c r="V3186" s="17"/>
      <c r="W3186" s="17"/>
      <c r="X3186" s="17"/>
    </row>
    <row r="3187" spans="7:24" x14ac:dyDescent="0.2">
      <c r="G3187" s="8"/>
      <c r="H3187" s="8"/>
      <c r="I3187" s="17"/>
      <c r="J3187" s="17"/>
      <c r="K3187" s="17"/>
      <c r="L3187" s="17"/>
      <c r="M3187" s="17"/>
      <c r="N3187" s="17"/>
      <c r="O3187" s="17"/>
      <c r="P3187" s="17"/>
      <c r="Q3187" s="17"/>
      <c r="R3187" s="17"/>
      <c r="S3187" s="17"/>
      <c r="T3187" s="17"/>
      <c r="U3187" s="17"/>
      <c r="V3187" s="17"/>
      <c r="W3187" s="17"/>
      <c r="X3187" s="17"/>
    </row>
    <row r="3188" spans="7:24" x14ac:dyDescent="0.2">
      <c r="G3188" s="8"/>
      <c r="H3188" s="8"/>
      <c r="I3188" s="17"/>
      <c r="J3188" s="17"/>
      <c r="K3188" s="17"/>
      <c r="L3188" s="17"/>
      <c r="M3188" s="17"/>
      <c r="N3188" s="17"/>
      <c r="O3188" s="17"/>
      <c r="P3188" s="17"/>
      <c r="Q3188" s="17"/>
      <c r="R3188" s="17"/>
      <c r="S3188" s="17"/>
      <c r="T3188" s="17"/>
      <c r="U3188" s="17"/>
      <c r="V3188" s="17"/>
      <c r="W3188" s="17"/>
      <c r="X3188" s="17"/>
    </row>
    <row r="3189" spans="7:24" x14ac:dyDescent="0.2">
      <c r="G3189" s="8"/>
      <c r="H3189" s="8"/>
      <c r="I3189" s="17"/>
      <c r="J3189" s="17"/>
      <c r="K3189" s="17"/>
      <c r="L3189" s="17"/>
      <c r="M3189" s="17"/>
      <c r="N3189" s="17"/>
      <c r="O3189" s="17"/>
      <c r="P3189" s="17"/>
      <c r="Q3189" s="17"/>
      <c r="R3189" s="17"/>
      <c r="S3189" s="17"/>
      <c r="T3189" s="17"/>
      <c r="U3189" s="17"/>
      <c r="V3189" s="17"/>
      <c r="W3189" s="17"/>
      <c r="X3189" s="17"/>
    </row>
    <row r="3190" spans="7:24" x14ac:dyDescent="0.2">
      <c r="G3190" s="8"/>
      <c r="H3190" s="8"/>
      <c r="I3190" s="17"/>
      <c r="J3190" s="17"/>
      <c r="K3190" s="17"/>
      <c r="L3190" s="17"/>
      <c r="M3190" s="17"/>
      <c r="N3190" s="17"/>
      <c r="O3190" s="17"/>
      <c r="P3190" s="17"/>
      <c r="Q3190" s="17"/>
      <c r="R3190" s="17"/>
      <c r="S3190" s="17"/>
      <c r="T3190" s="17"/>
      <c r="U3190" s="17"/>
      <c r="V3190" s="17"/>
      <c r="W3190" s="17"/>
      <c r="X3190" s="17"/>
    </row>
    <row r="3191" spans="7:24" x14ac:dyDescent="0.2">
      <c r="G3191" s="8"/>
      <c r="H3191" s="8"/>
      <c r="I3191" s="17"/>
      <c r="J3191" s="17"/>
      <c r="K3191" s="17"/>
      <c r="L3191" s="17"/>
      <c r="M3191" s="17"/>
      <c r="N3191" s="17"/>
      <c r="O3191" s="17"/>
      <c r="P3191" s="17"/>
      <c r="Q3191" s="17"/>
      <c r="R3191" s="17"/>
      <c r="S3191" s="17"/>
      <c r="T3191" s="17"/>
      <c r="U3191" s="17"/>
      <c r="V3191" s="17"/>
      <c r="W3191" s="17"/>
      <c r="X3191" s="17"/>
    </row>
    <row r="3192" spans="7:24" x14ac:dyDescent="0.2">
      <c r="G3192" s="8"/>
      <c r="H3192" s="8"/>
      <c r="I3192" s="17"/>
      <c r="J3192" s="17"/>
      <c r="K3192" s="17"/>
      <c r="L3192" s="17"/>
      <c r="M3192" s="17"/>
      <c r="N3192" s="17"/>
      <c r="O3192" s="17"/>
      <c r="P3192" s="17"/>
      <c r="Q3192" s="17"/>
      <c r="R3192" s="17"/>
      <c r="S3192" s="17"/>
      <c r="T3192" s="17"/>
      <c r="U3192" s="17"/>
      <c r="V3192" s="17"/>
      <c r="W3192" s="17"/>
      <c r="X3192" s="17"/>
    </row>
    <row r="3193" spans="7:24" x14ac:dyDescent="0.2">
      <c r="G3193" s="8"/>
      <c r="H3193" s="8"/>
      <c r="I3193" s="17"/>
      <c r="J3193" s="17"/>
      <c r="K3193" s="17"/>
      <c r="L3193" s="17"/>
      <c r="M3193" s="17"/>
      <c r="N3193" s="17"/>
      <c r="O3193" s="17"/>
      <c r="P3193" s="17"/>
      <c r="Q3193" s="17"/>
      <c r="R3193" s="17"/>
      <c r="S3193" s="17"/>
      <c r="T3193" s="17"/>
      <c r="U3193" s="17"/>
      <c r="V3193" s="17"/>
      <c r="W3193" s="17"/>
      <c r="X3193" s="17"/>
    </row>
    <row r="3194" spans="7:24" x14ac:dyDescent="0.2">
      <c r="G3194" s="8"/>
      <c r="H3194" s="8"/>
      <c r="I3194" s="17"/>
      <c r="J3194" s="17"/>
      <c r="K3194" s="17"/>
      <c r="L3194" s="17"/>
      <c r="M3194" s="17"/>
      <c r="N3194" s="17"/>
      <c r="O3194" s="17"/>
      <c r="P3194" s="17"/>
      <c r="Q3194" s="17"/>
      <c r="R3194" s="17"/>
      <c r="S3194" s="17"/>
      <c r="T3194" s="17"/>
      <c r="U3194" s="17"/>
      <c r="V3194" s="17"/>
      <c r="W3194" s="17"/>
      <c r="X3194" s="17"/>
    </row>
    <row r="3195" spans="7:24" x14ac:dyDescent="0.2">
      <c r="G3195" s="8"/>
      <c r="H3195" s="8"/>
      <c r="I3195" s="17"/>
      <c r="J3195" s="17"/>
      <c r="K3195" s="17"/>
      <c r="L3195" s="17"/>
      <c r="M3195" s="17"/>
      <c r="N3195" s="17"/>
      <c r="O3195" s="17"/>
      <c r="P3195" s="17"/>
      <c r="Q3195" s="17"/>
      <c r="R3195" s="17"/>
      <c r="S3195" s="17"/>
      <c r="T3195" s="17"/>
      <c r="U3195" s="17"/>
      <c r="V3195" s="17"/>
      <c r="W3195" s="17"/>
      <c r="X3195" s="17"/>
    </row>
    <row r="3196" spans="7:24" x14ac:dyDescent="0.2">
      <c r="G3196" s="8"/>
      <c r="H3196" s="8"/>
      <c r="I3196" s="17"/>
      <c r="J3196" s="17"/>
      <c r="K3196" s="17"/>
      <c r="L3196" s="17"/>
      <c r="M3196" s="17"/>
      <c r="N3196" s="17"/>
      <c r="O3196" s="17"/>
      <c r="P3196" s="17"/>
      <c r="Q3196" s="17"/>
      <c r="R3196" s="17"/>
      <c r="S3196" s="17"/>
      <c r="T3196" s="17"/>
      <c r="U3196" s="17"/>
      <c r="V3196" s="17"/>
      <c r="W3196" s="17"/>
      <c r="X3196" s="17"/>
    </row>
    <row r="3197" spans="7:24" x14ac:dyDescent="0.2">
      <c r="G3197" s="8"/>
      <c r="H3197" s="8"/>
      <c r="I3197" s="17"/>
      <c r="J3197" s="17"/>
      <c r="K3197" s="17"/>
      <c r="L3197" s="17"/>
      <c r="M3197" s="17"/>
      <c r="N3197" s="17"/>
      <c r="O3197" s="17"/>
      <c r="P3197" s="17"/>
      <c r="Q3197" s="17"/>
      <c r="R3197" s="17"/>
      <c r="S3197" s="17"/>
      <c r="T3197" s="17"/>
      <c r="U3197" s="17"/>
      <c r="V3197" s="17"/>
      <c r="W3197" s="17"/>
      <c r="X3197" s="17"/>
    </row>
    <row r="3198" spans="7:24" x14ac:dyDescent="0.2">
      <c r="G3198" s="8"/>
      <c r="H3198" s="8"/>
      <c r="I3198" s="17"/>
      <c r="J3198" s="17"/>
      <c r="K3198" s="17"/>
      <c r="L3198" s="17"/>
      <c r="M3198" s="17"/>
      <c r="N3198" s="17"/>
      <c r="O3198" s="17"/>
      <c r="P3198" s="17"/>
      <c r="Q3198" s="17"/>
      <c r="R3198" s="17"/>
      <c r="S3198" s="17"/>
      <c r="T3198" s="17"/>
      <c r="U3198" s="17"/>
      <c r="V3198" s="17"/>
      <c r="W3198" s="17"/>
      <c r="X3198" s="17"/>
    </row>
    <row r="3199" spans="7:24" x14ac:dyDescent="0.2">
      <c r="G3199" s="8"/>
      <c r="H3199" s="8"/>
      <c r="I3199" s="17"/>
      <c r="J3199" s="17"/>
      <c r="K3199" s="17"/>
      <c r="L3199" s="17"/>
      <c r="M3199" s="17"/>
      <c r="N3199" s="17"/>
      <c r="O3199" s="17"/>
      <c r="P3199" s="17"/>
      <c r="Q3199" s="17"/>
      <c r="R3199" s="17"/>
      <c r="S3199" s="17"/>
      <c r="T3199" s="17"/>
      <c r="U3199" s="17"/>
      <c r="V3199" s="17"/>
      <c r="W3199" s="17"/>
      <c r="X3199" s="17"/>
    </row>
    <row r="3200" spans="7:24" x14ac:dyDescent="0.2">
      <c r="G3200" s="8"/>
      <c r="H3200" s="8"/>
      <c r="I3200" s="17"/>
      <c r="J3200" s="17"/>
      <c r="K3200" s="17"/>
      <c r="L3200" s="17"/>
      <c r="M3200" s="17"/>
      <c r="N3200" s="17"/>
      <c r="O3200" s="17"/>
      <c r="P3200" s="17"/>
      <c r="Q3200" s="17"/>
      <c r="R3200" s="17"/>
      <c r="S3200" s="17"/>
      <c r="T3200" s="17"/>
      <c r="U3200" s="17"/>
      <c r="V3200" s="17"/>
      <c r="W3200" s="17"/>
      <c r="X3200" s="17"/>
    </row>
    <row r="3201" spans="7:24" x14ac:dyDescent="0.2">
      <c r="G3201" s="8"/>
      <c r="H3201" s="8"/>
      <c r="I3201" s="17"/>
      <c r="J3201" s="17"/>
      <c r="K3201" s="17"/>
      <c r="L3201" s="17"/>
      <c r="M3201" s="17"/>
      <c r="N3201" s="17"/>
      <c r="O3201" s="17"/>
      <c r="P3201" s="17"/>
      <c r="Q3201" s="17"/>
      <c r="R3201" s="17"/>
      <c r="S3201" s="17"/>
      <c r="T3201" s="17"/>
      <c r="U3201" s="17"/>
      <c r="V3201" s="17"/>
      <c r="W3201" s="17"/>
      <c r="X3201" s="17"/>
    </row>
    <row r="3202" spans="7:24" x14ac:dyDescent="0.2">
      <c r="G3202" s="8"/>
      <c r="H3202" s="8"/>
      <c r="I3202" s="17"/>
      <c r="J3202" s="17"/>
      <c r="K3202" s="17"/>
      <c r="L3202" s="17"/>
      <c r="M3202" s="17"/>
      <c r="N3202" s="17"/>
      <c r="O3202" s="17"/>
      <c r="P3202" s="17"/>
      <c r="Q3202" s="17"/>
      <c r="R3202" s="17"/>
      <c r="S3202" s="17"/>
      <c r="T3202" s="17"/>
      <c r="U3202" s="17"/>
      <c r="V3202" s="17"/>
      <c r="W3202" s="17"/>
      <c r="X3202" s="17"/>
    </row>
    <row r="3203" spans="7:24" x14ac:dyDescent="0.2">
      <c r="G3203" s="8"/>
      <c r="H3203" s="8"/>
      <c r="I3203" s="17"/>
      <c r="J3203" s="17"/>
      <c r="K3203" s="17"/>
      <c r="L3203" s="17"/>
      <c r="M3203" s="17"/>
      <c r="N3203" s="17"/>
      <c r="O3203" s="17"/>
      <c r="P3203" s="17"/>
      <c r="Q3203" s="17"/>
      <c r="R3203" s="17"/>
      <c r="S3203" s="17"/>
      <c r="T3203" s="17"/>
      <c r="U3203" s="17"/>
      <c r="V3203" s="17"/>
      <c r="W3203" s="17"/>
      <c r="X3203" s="17"/>
    </row>
    <row r="3204" spans="7:24" x14ac:dyDescent="0.2">
      <c r="G3204" s="8"/>
      <c r="H3204" s="8"/>
      <c r="I3204" s="17"/>
      <c r="J3204" s="17"/>
      <c r="K3204" s="17"/>
      <c r="L3204" s="17"/>
      <c r="M3204" s="17"/>
      <c r="N3204" s="17"/>
      <c r="O3204" s="17"/>
      <c r="P3204" s="17"/>
      <c r="Q3204" s="17"/>
      <c r="R3204" s="17"/>
      <c r="S3204" s="17"/>
      <c r="T3204" s="17"/>
      <c r="U3204" s="17"/>
      <c r="V3204" s="17"/>
      <c r="W3204" s="17"/>
      <c r="X3204" s="17"/>
    </row>
    <row r="3205" spans="7:24" x14ac:dyDescent="0.2">
      <c r="G3205" s="8"/>
      <c r="H3205" s="8"/>
      <c r="I3205" s="17"/>
      <c r="J3205" s="17"/>
      <c r="K3205" s="17"/>
      <c r="L3205" s="17"/>
      <c r="M3205" s="17"/>
      <c r="N3205" s="17"/>
      <c r="O3205" s="17"/>
      <c r="P3205" s="17"/>
      <c r="Q3205" s="17"/>
      <c r="R3205" s="17"/>
      <c r="S3205" s="17"/>
      <c r="T3205" s="17"/>
      <c r="U3205" s="17"/>
      <c r="V3205" s="17"/>
      <c r="W3205" s="17"/>
      <c r="X3205" s="17"/>
    </row>
    <row r="3206" spans="7:24" x14ac:dyDescent="0.2">
      <c r="G3206" s="8"/>
      <c r="H3206" s="8"/>
      <c r="I3206" s="17"/>
      <c r="J3206" s="17"/>
      <c r="K3206" s="17"/>
      <c r="L3206" s="17"/>
      <c r="M3206" s="17"/>
      <c r="N3206" s="17"/>
      <c r="O3206" s="17"/>
      <c r="P3206" s="17"/>
      <c r="Q3206" s="17"/>
      <c r="R3206" s="17"/>
      <c r="S3206" s="17"/>
      <c r="T3206" s="17"/>
      <c r="U3206" s="17"/>
      <c r="V3206" s="17"/>
      <c r="W3206" s="17"/>
      <c r="X3206" s="17"/>
    </row>
    <row r="3207" spans="7:24" x14ac:dyDescent="0.2">
      <c r="G3207" s="8"/>
      <c r="H3207" s="8"/>
      <c r="I3207" s="17"/>
      <c r="J3207" s="17"/>
      <c r="K3207" s="17"/>
      <c r="L3207" s="17"/>
      <c r="M3207" s="17"/>
      <c r="N3207" s="17"/>
      <c r="O3207" s="17"/>
      <c r="P3207" s="17"/>
      <c r="Q3207" s="17"/>
      <c r="R3207" s="17"/>
      <c r="S3207" s="17"/>
      <c r="T3207" s="17"/>
      <c r="U3207" s="17"/>
      <c r="V3207" s="17"/>
      <c r="W3207" s="17"/>
      <c r="X3207" s="17"/>
    </row>
    <row r="3208" spans="7:24" x14ac:dyDescent="0.2">
      <c r="G3208" s="8"/>
      <c r="H3208" s="8"/>
      <c r="I3208" s="17"/>
      <c r="J3208" s="17"/>
      <c r="K3208" s="17"/>
      <c r="L3208" s="17"/>
      <c r="M3208" s="17"/>
      <c r="N3208" s="17"/>
      <c r="O3208" s="17"/>
      <c r="P3208" s="17"/>
      <c r="Q3208" s="17"/>
      <c r="R3208" s="17"/>
      <c r="S3208" s="17"/>
      <c r="T3208" s="17"/>
      <c r="U3208" s="17"/>
      <c r="V3208" s="17"/>
      <c r="W3208" s="17"/>
      <c r="X3208" s="17"/>
    </row>
    <row r="3209" spans="7:24" x14ac:dyDescent="0.2">
      <c r="G3209" s="8"/>
      <c r="H3209" s="8"/>
      <c r="I3209" s="17"/>
      <c r="J3209" s="17"/>
      <c r="K3209" s="17"/>
      <c r="L3209" s="17"/>
      <c r="M3209" s="17"/>
      <c r="N3209" s="17"/>
      <c r="O3209" s="17"/>
      <c r="P3209" s="17"/>
      <c r="Q3209" s="17"/>
      <c r="R3209" s="17"/>
      <c r="S3209" s="17"/>
      <c r="T3209" s="17"/>
      <c r="U3209" s="17"/>
      <c r="V3209" s="17"/>
      <c r="W3209" s="17"/>
      <c r="X3209" s="17"/>
    </row>
    <row r="3210" spans="7:24" x14ac:dyDescent="0.2">
      <c r="G3210" s="8"/>
      <c r="H3210" s="8"/>
      <c r="I3210" s="17"/>
      <c r="J3210" s="17"/>
      <c r="K3210" s="17"/>
      <c r="L3210" s="17"/>
      <c r="M3210" s="17"/>
      <c r="N3210" s="17"/>
      <c r="O3210" s="17"/>
      <c r="P3210" s="17"/>
      <c r="Q3210" s="17"/>
      <c r="R3210" s="17"/>
      <c r="S3210" s="17"/>
      <c r="T3210" s="17"/>
      <c r="U3210" s="17"/>
      <c r="V3210" s="17"/>
      <c r="W3210" s="17"/>
      <c r="X3210" s="17"/>
    </row>
    <row r="3211" spans="7:24" x14ac:dyDescent="0.2">
      <c r="G3211" s="8"/>
      <c r="H3211" s="8"/>
      <c r="I3211" s="17"/>
      <c r="J3211" s="17"/>
      <c r="K3211" s="17"/>
      <c r="L3211" s="17"/>
      <c r="M3211" s="17"/>
      <c r="N3211" s="17"/>
      <c r="O3211" s="17"/>
      <c r="P3211" s="17"/>
      <c r="Q3211" s="17"/>
      <c r="R3211" s="17"/>
      <c r="S3211" s="17"/>
      <c r="T3211" s="17"/>
      <c r="U3211" s="17"/>
      <c r="V3211" s="17"/>
      <c r="W3211" s="17"/>
      <c r="X3211" s="17"/>
    </row>
    <row r="3212" spans="7:24" x14ac:dyDescent="0.2">
      <c r="G3212" s="8"/>
      <c r="H3212" s="8"/>
      <c r="I3212" s="17"/>
      <c r="J3212" s="17"/>
      <c r="K3212" s="17"/>
      <c r="L3212" s="17"/>
      <c r="M3212" s="17"/>
      <c r="N3212" s="17"/>
      <c r="O3212" s="17"/>
      <c r="P3212" s="17"/>
      <c r="Q3212" s="17"/>
      <c r="R3212" s="17"/>
      <c r="S3212" s="17"/>
      <c r="T3212" s="17"/>
      <c r="U3212" s="17"/>
      <c r="V3212" s="17"/>
      <c r="W3212" s="17"/>
      <c r="X3212" s="17"/>
    </row>
    <row r="3213" spans="7:24" x14ac:dyDescent="0.2">
      <c r="G3213" s="8"/>
      <c r="H3213" s="8"/>
      <c r="I3213" s="17"/>
      <c r="J3213" s="17"/>
      <c r="K3213" s="17"/>
      <c r="L3213" s="17"/>
      <c r="M3213" s="17"/>
      <c r="N3213" s="17"/>
      <c r="O3213" s="17"/>
      <c r="P3213" s="17"/>
      <c r="Q3213" s="17"/>
      <c r="R3213" s="17"/>
      <c r="S3213" s="17"/>
      <c r="T3213" s="17"/>
      <c r="U3213" s="17"/>
      <c r="V3213" s="17"/>
      <c r="W3213" s="17"/>
      <c r="X3213" s="17"/>
    </row>
    <row r="3214" spans="7:24" x14ac:dyDescent="0.2">
      <c r="G3214" s="8"/>
      <c r="H3214" s="8"/>
      <c r="I3214" s="17"/>
      <c r="J3214" s="17"/>
      <c r="K3214" s="17"/>
      <c r="L3214" s="17"/>
      <c r="M3214" s="17"/>
      <c r="N3214" s="17"/>
      <c r="O3214" s="17"/>
      <c r="P3214" s="17"/>
      <c r="Q3214" s="17"/>
      <c r="R3214" s="17"/>
      <c r="S3214" s="17"/>
      <c r="T3214" s="17"/>
      <c r="U3214" s="17"/>
      <c r="V3214" s="17"/>
      <c r="W3214" s="17"/>
      <c r="X3214" s="17"/>
    </row>
    <row r="3215" spans="7:24" x14ac:dyDescent="0.2">
      <c r="G3215" s="8"/>
      <c r="H3215" s="8"/>
      <c r="I3215" s="17"/>
      <c r="J3215" s="17"/>
      <c r="K3215" s="17"/>
      <c r="L3215" s="17"/>
      <c r="M3215" s="17"/>
      <c r="N3215" s="17"/>
      <c r="O3215" s="17"/>
      <c r="P3215" s="17"/>
      <c r="Q3215" s="17"/>
      <c r="R3215" s="17"/>
      <c r="S3215" s="17"/>
      <c r="T3215" s="17"/>
      <c r="U3215" s="17"/>
      <c r="V3215" s="17"/>
      <c r="W3215" s="17"/>
      <c r="X3215" s="17"/>
    </row>
    <row r="3216" spans="7:24" x14ac:dyDescent="0.2">
      <c r="G3216" s="8"/>
      <c r="H3216" s="8"/>
      <c r="I3216" s="17"/>
      <c r="J3216" s="17"/>
      <c r="K3216" s="17"/>
      <c r="L3216" s="17"/>
      <c r="M3216" s="17"/>
      <c r="N3216" s="17"/>
      <c r="O3216" s="17"/>
      <c r="P3216" s="17"/>
      <c r="Q3216" s="17"/>
      <c r="R3216" s="17"/>
      <c r="S3216" s="17"/>
      <c r="T3216" s="17"/>
      <c r="U3216" s="17"/>
      <c r="V3216" s="17"/>
      <c r="W3216" s="17"/>
      <c r="X3216" s="17"/>
    </row>
    <row r="3217" spans="7:24" x14ac:dyDescent="0.2">
      <c r="G3217" s="8"/>
      <c r="H3217" s="8"/>
      <c r="I3217" s="17"/>
      <c r="J3217" s="17"/>
      <c r="K3217" s="17"/>
      <c r="L3217" s="17"/>
      <c r="M3217" s="17"/>
      <c r="N3217" s="17"/>
      <c r="O3217" s="17"/>
      <c r="P3217" s="17"/>
      <c r="Q3217" s="17"/>
      <c r="R3217" s="17"/>
      <c r="S3217" s="17"/>
      <c r="T3217" s="17"/>
      <c r="U3217" s="17"/>
      <c r="V3217" s="17"/>
      <c r="W3217" s="17"/>
      <c r="X3217" s="17"/>
    </row>
    <row r="3218" spans="7:24" x14ac:dyDescent="0.2">
      <c r="G3218" s="8"/>
      <c r="H3218" s="8"/>
      <c r="I3218" s="17"/>
      <c r="J3218" s="17"/>
      <c r="K3218" s="17"/>
      <c r="L3218" s="17"/>
      <c r="M3218" s="17"/>
      <c r="N3218" s="17"/>
      <c r="O3218" s="17"/>
      <c r="P3218" s="17"/>
      <c r="Q3218" s="17"/>
      <c r="R3218" s="17"/>
      <c r="S3218" s="17"/>
      <c r="T3218" s="17"/>
      <c r="U3218" s="17"/>
      <c r="V3218" s="17"/>
      <c r="W3218" s="17"/>
      <c r="X3218" s="17"/>
    </row>
    <row r="3219" spans="7:24" x14ac:dyDescent="0.2">
      <c r="G3219" s="8"/>
      <c r="H3219" s="8"/>
      <c r="I3219" s="17"/>
      <c r="J3219" s="17"/>
      <c r="K3219" s="17"/>
      <c r="L3219" s="17"/>
      <c r="M3219" s="17"/>
      <c r="N3219" s="17"/>
      <c r="O3219" s="17"/>
      <c r="P3219" s="17"/>
      <c r="Q3219" s="17"/>
      <c r="R3219" s="17"/>
      <c r="S3219" s="17"/>
      <c r="T3219" s="17"/>
      <c r="U3219" s="17"/>
      <c r="V3219" s="17"/>
      <c r="W3219" s="17"/>
      <c r="X3219" s="17"/>
    </row>
    <row r="3220" spans="7:24" x14ac:dyDescent="0.2">
      <c r="G3220" s="8"/>
      <c r="H3220" s="8"/>
      <c r="I3220" s="17"/>
      <c r="J3220" s="17"/>
      <c r="K3220" s="17"/>
      <c r="L3220" s="17"/>
      <c r="M3220" s="17"/>
      <c r="N3220" s="17"/>
      <c r="O3220" s="17"/>
      <c r="P3220" s="17"/>
      <c r="Q3220" s="17"/>
      <c r="R3220" s="17"/>
      <c r="S3220" s="17"/>
      <c r="T3220" s="17"/>
      <c r="U3220" s="17"/>
      <c r="V3220" s="17"/>
      <c r="W3220" s="17"/>
      <c r="X3220" s="17"/>
    </row>
    <row r="3221" spans="7:24" x14ac:dyDescent="0.2">
      <c r="G3221" s="8"/>
      <c r="H3221" s="8"/>
      <c r="I3221" s="17"/>
      <c r="J3221" s="17"/>
      <c r="K3221" s="17"/>
      <c r="L3221" s="17"/>
      <c r="M3221" s="17"/>
      <c r="N3221" s="17"/>
      <c r="O3221" s="17"/>
      <c r="P3221" s="17"/>
      <c r="Q3221" s="17"/>
      <c r="R3221" s="17"/>
      <c r="S3221" s="17"/>
      <c r="T3221" s="17"/>
      <c r="U3221" s="17"/>
      <c r="V3221" s="17"/>
      <c r="W3221" s="17"/>
      <c r="X3221" s="17"/>
    </row>
    <row r="3222" spans="7:24" x14ac:dyDescent="0.2">
      <c r="G3222" s="8"/>
      <c r="H3222" s="8"/>
      <c r="I3222" s="17"/>
      <c r="J3222" s="17"/>
      <c r="K3222" s="17"/>
      <c r="L3222" s="17"/>
      <c r="M3222" s="17"/>
      <c r="N3222" s="17"/>
      <c r="O3222" s="17"/>
      <c r="P3222" s="17"/>
      <c r="Q3222" s="17"/>
      <c r="R3222" s="17"/>
      <c r="S3222" s="17"/>
      <c r="T3222" s="17"/>
      <c r="U3222" s="17"/>
      <c r="V3222" s="17"/>
      <c r="W3222" s="17"/>
      <c r="X3222" s="17"/>
    </row>
    <row r="3223" spans="7:24" x14ac:dyDescent="0.2">
      <c r="G3223" s="8"/>
      <c r="H3223" s="8"/>
      <c r="I3223" s="17"/>
      <c r="J3223" s="17"/>
      <c r="K3223" s="17"/>
      <c r="L3223" s="17"/>
      <c r="M3223" s="17"/>
      <c r="N3223" s="17"/>
      <c r="O3223" s="17"/>
      <c r="P3223" s="17"/>
      <c r="Q3223" s="17"/>
      <c r="R3223" s="17"/>
      <c r="S3223" s="17"/>
      <c r="T3223" s="17"/>
      <c r="U3223" s="17"/>
      <c r="V3223" s="17"/>
      <c r="W3223" s="17"/>
      <c r="X3223" s="17"/>
    </row>
    <row r="3224" spans="7:24" x14ac:dyDescent="0.2">
      <c r="G3224" s="8"/>
      <c r="H3224" s="8"/>
      <c r="I3224" s="17"/>
      <c r="J3224" s="17"/>
      <c r="K3224" s="17"/>
      <c r="L3224" s="17"/>
      <c r="M3224" s="17"/>
      <c r="N3224" s="17"/>
      <c r="O3224" s="17"/>
      <c r="P3224" s="17"/>
      <c r="Q3224" s="17"/>
      <c r="R3224" s="17"/>
      <c r="S3224" s="17"/>
      <c r="T3224" s="17"/>
      <c r="U3224" s="17"/>
      <c r="V3224" s="17"/>
      <c r="W3224" s="17"/>
      <c r="X3224" s="17"/>
    </row>
    <row r="3225" spans="7:24" x14ac:dyDescent="0.2">
      <c r="G3225" s="8"/>
      <c r="H3225" s="8"/>
      <c r="I3225" s="17"/>
      <c r="J3225" s="17"/>
      <c r="K3225" s="17"/>
      <c r="L3225" s="17"/>
      <c r="M3225" s="17"/>
      <c r="N3225" s="17"/>
      <c r="O3225" s="17"/>
      <c r="P3225" s="17"/>
      <c r="Q3225" s="17"/>
      <c r="R3225" s="17"/>
      <c r="S3225" s="17"/>
      <c r="T3225" s="17"/>
      <c r="U3225" s="17"/>
      <c r="V3225" s="17"/>
      <c r="W3225" s="17"/>
      <c r="X3225" s="17"/>
    </row>
    <row r="3226" spans="7:24" x14ac:dyDescent="0.2">
      <c r="G3226" s="8"/>
      <c r="H3226" s="8"/>
      <c r="I3226" s="17"/>
      <c r="J3226" s="17"/>
      <c r="K3226" s="17"/>
      <c r="L3226" s="17"/>
      <c r="M3226" s="17"/>
      <c r="N3226" s="17"/>
      <c r="O3226" s="17"/>
      <c r="P3226" s="17"/>
      <c r="Q3226" s="17"/>
      <c r="R3226" s="17"/>
      <c r="S3226" s="17"/>
      <c r="T3226" s="17"/>
      <c r="U3226" s="17"/>
      <c r="V3226" s="17"/>
      <c r="W3226" s="17"/>
      <c r="X3226" s="17"/>
    </row>
    <row r="3227" spans="7:24" x14ac:dyDescent="0.2">
      <c r="G3227" s="8"/>
      <c r="H3227" s="8"/>
      <c r="I3227" s="17"/>
      <c r="J3227" s="17"/>
      <c r="K3227" s="17"/>
      <c r="L3227" s="17"/>
      <c r="M3227" s="17"/>
      <c r="N3227" s="17"/>
      <c r="O3227" s="17"/>
      <c r="P3227" s="17"/>
      <c r="Q3227" s="17"/>
      <c r="R3227" s="17"/>
      <c r="S3227" s="17"/>
      <c r="T3227" s="17"/>
      <c r="U3227" s="17"/>
      <c r="V3227" s="17"/>
      <c r="W3227" s="17"/>
      <c r="X3227" s="17"/>
    </row>
    <row r="3228" spans="7:24" x14ac:dyDescent="0.2">
      <c r="G3228" s="8"/>
      <c r="H3228" s="8"/>
      <c r="I3228" s="17"/>
      <c r="J3228" s="17"/>
      <c r="K3228" s="17"/>
      <c r="L3228" s="17"/>
      <c r="M3228" s="17"/>
      <c r="N3228" s="17"/>
      <c r="O3228" s="17"/>
      <c r="P3228" s="17"/>
      <c r="Q3228" s="17"/>
      <c r="R3228" s="17"/>
      <c r="S3228" s="17"/>
      <c r="T3228" s="17"/>
      <c r="U3228" s="17"/>
      <c r="V3228" s="17"/>
      <c r="W3228" s="17"/>
      <c r="X3228" s="17"/>
    </row>
    <row r="3229" spans="7:24" x14ac:dyDescent="0.2">
      <c r="G3229" s="8"/>
      <c r="H3229" s="8"/>
      <c r="I3229" s="17"/>
      <c r="J3229" s="17"/>
      <c r="K3229" s="17"/>
      <c r="L3229" s="17"/>
      <c r="M3229" s="17"/>
      <c r="N3229" s="17"/>
      <c r="O3229" s="17"/>
      <c r="P3229" s="17"/>
      <c r="Q3229" s="17"/>
      <c r="R3229" s="17"/>
      <c r="S3229" s="17"/>
      <c r="T3229" s="17"/>
      <c r="U3229" s="17"/>
      <c r="V3229" s="17"/>
      <c r="W3229" s="17"/>
      <c r="X3229" s="17"/>
    </row>
    <row r="3230" spans="7:24" x14ac:dyDescent="0.2">
      <c r="G3230" s="8"/>
      <c r="H3230" s="8"/>
      <c r="I3230" s="17"/>
      <c r="J3230" s="17"/>
      <c r="K3230" s="17"/>
      <c r="L3230" s="17"/>
      <c r="M3230" s="17"/>
      <c r="N3230" s="17"/>
      <c r="O3230" s="17"/>
      <c r="P3230" s="17"/>
      <c r="Q3230" s="17"/>
      <c r="R3230" s="17"/>
      <c r="S3230" s="17"/>
      <c r="T3230" s="17"/>
      <c r="U3230" s="17"/>
      <c r="V3230" s="17"/>
      <c r="W3230" s="17"/>
      <c r="X3230" s="17"/>
    </row>
    <row r="3231" spans="7:24" x14ac:dyDescent="0.2">
      <c r="G3231" s="8"/>
      <c r="H3231" s="8"/>
      <c r="I3231" s="17"/>
      <c r="J3231" s="17"/>
      <c r="K3231" s="17"/>
      <c r="L3231" s="17"/>
      <c r="M3231" s="17"/>
      <c r="N3231" s="17"/>
      <c r="O3231" s="17"/>
      <c r="P3231" s="17"/>
      <c r="Q3231" s="17"/>
      <c r="R3231" s="17"/>
      <c r="S3231" s="17"/>
      <c r="T3231" s="17"/>
      <c r="U3231" s="17"/>
      <c r="V3231" s="17"/>
      <c r="W3231" s="17"/>
      <c r="X3231" s="17"/>
    </row>
    <row r="3232" spans="7:24" x14ac:dyDescent="0.2">
      <c r="G3232" s="8"/>
      <c r="H3232" s="8"/>
      <c r="I3232" s="17"/>
      <c r="J3232" s="17"/>
      <c r="K3232" s="17"/>
      <c r="L3232" s="17"/>
      <c r="M3232" s="17"/>
      <c r="N3232" s="17"/>
      <c r="O3232" s="17"/>
      <c r="P3232" s="17"/>
      <c r="Q3232" s="17"/>
      <c r="R3232" s="17"/>
      <c r="S3232" s="17"/>
      <c r="T3232" s="17"/>
      <c r="U3232" s="17"/>
      <c r="V3232" s="17"/>
      <c r="W3232" s="17"/>
      <c r="X3232" s="17"/>
    </row>
    <row r="3233" spans="7:24" x14ac:dyDescent="0.2">
      <c r="G3233" s="8"/>
      <c r="H3233" s="8"/>
      <c r="I3233" s="17"/>
      <c r="J3233" s="17"/>
      <c r="K3233" s="17"/>
      <c r="L3233" s="17"/>
      <c r="M3233" s="17"/>
      <c r="N3233" s="17"/>
      <c r="O3233" s="17"/>
      <c r="P3233" s="17"/>
      <c r="Q3233" s="17"/>
      <c r="R3233" s="17"/>
      <c r="S3233" s="17"/>
      <c r="T3233" s="17"/>
      <c r="U3233" s="17"/>
      <c r="V3233" s="17"/>
      <c r="W3233" s="17"/>
      <c r="X3233" s="17"/>
    </row>
    <row r="3234" spans="7:24" x14ac:dyDescent="0.2">
      <c r="G3234" s="8"/>
      <c r="H3234" s="8"/>
      <c r="I3234" s="17"/>
      <c r="J3234" s="17"/>
      <c r="K3234" s="17"/>
      <c r="L3234" s="17"/>
      <c r="M3234" s="17"/>
      <c r="N3234" s="17"/>
      <c r="O3234" s="17"/>
      <c r="P3234" s="17"/>
      <c r="Q3234" s="17"/>
      <c r="R3234" s="17"/>
      <c r="S3234" s="17"/>
      <c r="T3234" s="17"/>
      <c r="U3234" s="17"/>
      <c r="V3234" s="17"/>
      <c r="W3234" s="17"/>
      <c r="X3234" s="17"/>
    </row>
    <row r="3235" spans="7:24" x14ac:dyDescent="0.2">
      <c r="G3235" s="8"/>
      <c r="H3235" s="8"/>
      <c r="I3235" s="17"/>
      <c r="J3235" s="17"/>
      <c r="K3235" s="17"/>
      <c r="L3235" s="17"/>
      <c r="M3235" s="17"/>
      <c r="N3235" s="17"/>
      <c r="O3235" s="17"/>
      <c r="P3235" s="17"/>
      <c r="Q3235" s="17"/>
      <c r="R3235" s="17"/>
      <c r="S3235" s="17"/>
      <c r="T3235" s="17"/>
      <c r="U3235" s="17"/>
      <c r="V3235" s="17"/>
      <c r="W3235" s="17"/>
      <c r="X3235" s="17"/>
    </row>
    <row r="3236" spans="7:24" x14ac:dyDescent="0.2">
      <c r="G3236" s="8"/>
      <c r="H3236" s="8"/>
      <c r="I3236" s="17"/>
      <c r="J3236" s="17"/>
      <c r="K3236" s="17"/>
      <c r="L3236" s="17"/>
      <c r="M3236" s="17"/>
      <c r="N3236" s="17"/>
      <c r="O3236" s="17"/>
      <c r="P3236" s="17"/>
      <c r="Q3236" s="17"/>
      <c r="R3236" s="17"/>
      <c r="S3236" s="17"/>
      <c r="T3236" s="17"/>
      <c r="U3236" s="17"/>
      <c r="V3236" s="17"/>
      <c r="W3236" s="17"/>
      <c r="X3236" s="17"/>
    </row>
    <row r="3237" spans="7:24" x14ac:dyDescent="0.2">
      <c r="G3237" s="8"/>
      <c r="H3237" s="8"/>
      <c r="I3237" s="17"/>
      <c r="J3237" s="17"/>
      <c r="K3237" s="17"/>
      <c r="L3237" s="17"/>
      <c r="M3237" s="17"/>
      <c r="N3237" s="17"/>
      <c r="O3237" s="17"/>
      <c r="P3237" s="17"/>
      <c r="Q3237" s="17"/>
      <c r="R3237" s="17"/>
      <c r="S3237" s="17"/>
      <c r="T3237" s="17"/>
      <c r="U3237" s="17"/>
      <c r="V3237" s="17"/>
      <c r="W3237" s="17"/>
      <c r="X3237" s="17"/>
    </row>
    <row r="3238" spans="7:24" x14ac:dyDescent="0.2">
      <c r="G3238" s="8"/>
      <c r="H3238" s="8"/>
      <c r="I3238" s="17"/>
      <c r="J3238" s="17"/>
      <c r="K3238" s="17"/>
      <c r="L3238" s="17"/>
      <c r="M3238" s="17"/>
      <c r="N3238" s="17"/>
      <c r="O3238" s="17"/>
      <c r="P3238" s="17"/>
      <c r="Q3238" s="17"/>
      <c r="R3238" s="17"/>
      <c r="S3238" s="17"/>
      <c r="T3238" s="17"/>
      <c r="U3238" s="17"/>
      <c r="V3238" s="17"/>
      <c r="W3238" s="17"/>
      <c r="X3238" s="17"/>
    </row>
    <row r="3239" spans="7:24" x14ac:dyDescent="0.2">
      <c r="G3239" s="8"/>
      <c r="H3239" s="8"/>
      <c r="I3239" s="17"/>
      <c r="J3239" s="17"/>
      <c r="K3239" s="17"/>
      <c r="L3239" s="17"/>
      <c r="M3239" s="17"/>
      <c r="N3239" s="17"/>
      <c r="O3239" s="17"/>
      <c r="P3239" s="17"/>
      <c r="Q3239" s="17"/>
      <c r="R3239" s="17"/>
      <c r="S3239" s="17"/>
      <c r="T3239" s="17"/>
      <c r="U3239" s="17"/>
      <c r="V3239" s="17"/>
      <c r="W3239" s="17"/>
      <c r="X3239" s="17"/>
    </row>
    <row r="3240" spans="7:24" x14ac:dyDescent="0.2">
      <c r="G3240" s="8"/>
      <c r="H3240" s="8"/>
      <c r="I3240" s="17"/>
      <c r="J3240" s="17"/>
      <c r="K3240" s="17"/>
      <c r="L3240" s="17"/>
      <c r="M3240" s="17"/>
      <c r="N3240" s="17"/>
      <c r="O3240" s="17"/>
      <c r="P3240" s="17"/>
      <c r="Q3240" s="17"/>
      <c r="R3240" s="17"/>
      <c r="S3240" s="17"/>
      <c r="T3240" s="17"/>
      <c r="U3240" s="17"/>
      <c r="V3240" s="17"/>
      <c r="W3240" s="17"/>
      <c r="X3240" s="17"/>
    </row>
    <row r="3241" spans="7:24" x14ac:dyDescent="0.2">
      <c r="G3241" s="8"/>
      <c r="H3241" s="8"/>
      <c r="I3241" s="17"/>
      <c r="J3241" s="17"/>
      <c r="K3241" s="17"/>
      <c r="L3241" s="17"/>
      <c r="M3241" s="17"/>
      <c r="N3241" s="17"/>
      <c r="O3241" s="17"/>
      <c r="P3241" s="17"/>
      <c r="Q3241" s="17"/>
      <c r="R3241" s="17"/>
      <c r="S3241" s="17"/>
      <c r="T3241" s="17"/>
      <c r="U3241" s="17"/>
      <c r="V3241" s="17"/>
      <c r="W3241" s="17"/>
      <c r="X3241" s="17"/>
    </row>
    <row r="3242" spans="7:24" x14ac:dyDescent="0.2">
      <c r="G3242" s="8"/>
      <c r="H3242" s="8"/>
      <c r="I3242" s="17"/>
      <c r="J3242" s="17"/>
      <c r="K3242" s="17"/>
      <c r="L3242" s="17"/>
      <c r="M3242" s="17"/>
      <c r="N3242" s="17"/>
      <c r="O3242" s="17"/>
      <c r="P3242" s="17"/>
      <c r="Q3242" s="17"/>
      <c r="R3242" s="17"/>
      <c r="S3242" s="17"/>
      <c r="T3242" s="17"/>
      <c r="U3242" s="17"/>
      <c r="V3242" s="17"/>
      <c r="W3242" s="17"/>
      <c r="X3242" s="17"/>
    </row>
    <row r="3243" spans="7:24" x14ac:dyDescent="0.2">
      <c r="G3243" s="8"/>
      <c r="H3243" s="8"/>
      <c r="I3243" s="17"/>
      <c r="J3243" s="17"/>
      <c r="K3243" s="17"/>
      <c r="L3243" s="17"/>
      <c r="M3243" s="17"/>
      <c r="N3243" s="17"/>
      <c r="O3243" s="17"/>
      <c r="P3243" s="17"/>
      <c r="Q3243" s="17"/>
      <c r="R3243" s="17"/>
      <c r="S3243" s="17"/>
      <c r="T3243" s="17"/>
      <c r="U3243" s="17"/>
      <c r="V3243" s="17"/>
      <c r="W3243" s="17"/>
      <c r="X3243" s="17"/>
    </row>
    <row r="3244" spans="7:24" x14ac:dyDescent="0.2">
      <c r="G3244" s="8"/>
      <c r="H3244" s="8"/>
      <c r="I3244" s="17"/>
      <c r="J3244" s="17"/>
      <c r="K3244" s="17"/>
      <c r="L3244" s="17"/>
      <c r="M3244" s="17"/>
      <c r="N3244" s="17"/>
      <c r="O3244" s="17"/>
      <c r="P3244" s="17"/>
      <c r="Q3244" s="17"/>
      <c r="R3244" s="17"/>
      <c r="S3244" s="17"/>
      <c r="T3244" s="17"/>
      <c r="U3244" s="17"/>
      <c r="V3244" s="17"/>
      <c r="W3244" s="17"/>
      <c r="X3244" s="17"/>
    </row>
    <row r="3245" spans="7:24" x14ac:dyDescent="0.2">
      <c r="G3245" s="8"/>
      <c r="H3245" s="8"/>
      <c r="I3245" s="17"/>
      <c r="J3245" s="17"/>
      <c r="K3245" s="17"/>
      <c r="L3245" s="17"/>
      <c r="M3245" s="17"/>
      <c r="N3245" s="17"/>
      <c r="O3245" s="17"/>
      <c r="P3245" s="17"/>
      <c r="Q3245" s="17"/>
      <c r="R3245" s="17"/>
      <c r="S3245" s="17"/>
      <c r="T3245" s="17"/>
      <c r="U3245" s="17"/>
      <c r="V3245" s="17"/>
      <c r="W3245" s="17"/>
      <c r="X3245" s="17"/>
    </row>
    <row r="3246" spans="7:24" x14ac:dyDescent="0.2">
      <c r="G3246" s="8"/>
      <c r="H3246" s="8"/>
      <c r="I3246" s="17"/>
      <c r="J3246" s="17"/>
      <c r="K3246" s="17"/>
      <c r="L3246" s="17"/>
      <c r="M3246" s="17"/>
      <c r="N3246" s="17"/>
      <c r="O3246" s="17"/>
      <c r="P3246" s="17"/>
      <c r="Q3246" s="17"/>
      <c r="R3246" s="17"/>
      <c r="S3246" s="17"/>
      <c r="T3246" s="17"/>
      <c r="U3246" s="17"/>
      <c r="V3246" s="17"/>
      <c r="W3246" s="17"/>
      <c r="X3246" s="17"/>
    </row>
    <row r="3247" spans="7:24" x14ac:dyDescent="0.2">
      <c r="G3247" s="8"/>
      <c r="H3247" s="8"/>
      <c r="I3247" s="17"/>
      <c r="J3247" s="17"/>
      <c r="K3247" s="17"/>
      <c r="L3247" s="17"/>
      <c r="M3247" s="17"/>
      <c r="N3247" s="17"/>
      <c r="O3247" s="17"/>
      <c r="P3247" s="17"/>
      <c r="Q3247" s="17"/>
      <c r="R3247" s="17"/>
      <c r="S3247" s="17"/>
      <c r="T3247" s="17"/>
      <c r="U3247" s="17"/>
      <c r="V3247" s="17"/>
      <c r="W3247" s="17"/>
      <c r="X3247" s="17"/>
    </row>
    <row r="3248" spans="7:24" x14ac:dyDescent="0.2">
      <c r="G3248" s="8"/>
      <c r="H3248" s="8"/>
      <c r="I3248" s="17"/>
      <c r="J3248" s="17"/>
      <c r="K3248" s="17"/>
      <c r="L3248" s="17"/>
      <c r="M3248" s="17"/>
      <c r="N3248" s="17"/>
      <c r="O3248" s="17"/>
      <c r="P3248" s="17"/>
      <c r="Q3248" s="17"/>
      <c r="R3248" s="17"/>
      <c r="S3248" s="17"/>
      <c r="T3248" s="17"/>
      <c r="U3248" s="17"/>
      <c r="V3248" s="17"/>
      <c r="W3248" s="17"/>
      <c r="X3248" s="17"/>
    </row>
    <row r="3249" spans="7:24" x14ac:dyDescent="0.2">
      <c r="G3249" s="8"/>
      <c r="H3249" s="8"/>
      <c r="I3249" s="17"/>
      <c r="J3249" s="17"/>
      <c r="K3249" s="17"/>
      <c r="L3249" s="17"/>
      <c r="M3249" s="17"/>
      <c r="N3249" s="17"/>
      <c r="O3249" s="17"/>
      <c r="P3249" s="17"/>
      <c r="Q3249" s="17"/>
      <c r="R3249" s="17"/>
      <c r="S3249" s="17"/>
      <c r="T3249" s="17"/>
      <c r="U3249" s="17"/>
      <c r="V3249" s="17"/>
      <c r="W3249" s="17"/>
      <c r="X3249" s="17"/>
    </row>
    <row r="3250" spans="7:24" x14ac:dyDescent="0.2">
      <c r="G3250" s="8"/>
      <c r="H3250" s="8"/>
      <c r="I3250" s="17"/>
      <c r="J3250" s="17"/>
      <c r="K3250" s="17"/>
      <c r="L3250" s="17"/>
      <c r="M3250" s="17"/>
      <c r="N3250" s="17"/>
      <c r="O3250" s="17"/>
      <c r="P3250" s="17"/>
      <c r="Q3250" s="17"/>
      <c r="R3250" s="17"/>
      <c r="S3250" s="17"/>
      <c r="T3250" s="17"/>
      <c r="U3250" s="17"/>
      <c r="V3250" s="17"/>
      <c r="W3250" s="17"/>
      <c r="X3250" s="17"/>
    </row>
    <row r="3251" spans="7:24" x14ac:dyDescent="0.2">
      <c r="G3251" s="8"/>
      <c r="H3251" s="8"/>
      <c r="I3251" s="17"/>
      <c r="J3251" s="17"/>
      <c r="K3251" s="17"/>
      <c r="L3251" s="17"/>
      <c r="M3251" s="17"/>
      <c r="N3251" s="17"/>
      <c r="O3251" s="17"/>
      <c r="P3251" s="17"/>
      <c r="Q3251" s="17"/>
      <c r="R3251" s="17"/>
      <c r="S3251" s="17"/>
      <c r="T3251" s="17"/>
      <c r="U3251" s="17"/>
      <c r="V3251" s="17"/>
      <c r="W3251" s="17"/>
      <c r="X3251" s="17"/>
    </row>
    <row r="3252" spans="7:24" x14ac:dyDescent="0.2">
      <c r="G3252" s="8"/>
      <c r="H3252" s="8"/>
      <c r="I3252" s="17"/>
      <c r="J3252" s="17"/>
      <c r="K3252" s="17"/>
      <c r="L3252" s="17"/>
      <c r="M3252" s="17"/>
      <c r="N3252" s="17"/>
      <c r="O3252" s="17"/>
      <c r="P3252" s="17"/>
      <c r="Q3252" s="17"/>
      <c r="R3252" s="17"/>
      <c r="S3252" s="17"/>
      <c r="T3252" s="17"/>
      <c r="U3252" s="17"/>
      <c r="V3252" s="17"/>
      <c r="W3252" s="17"/>
      <c r="X3252" s="17"/>
    </row>
    <row r="3253" spans="7:24" x14ac:dyDescent="0.2">
      <c r="G3253" s="8"/>
      <c r="H3253" s="8"/>
      <c r="I3253" s="17"/>
      <c r="J3253" s="17"/>
      <c r="K3253" s="17"/>
      <c r="L3253" s="17"/>
      <c r="M3253" s="17"/>
      <c r="N3253" s="17"/>
      <c r="O3253" s="17"/>
      <c r="P3253" s="17"/>
      <c r="Q3253" s="17"/>
      <c r="R3253" s="17"/>
      <c r="S3253" s="17"/>
      <c r="T3253" s="17"/>
      <c r="U3253" s="17"/>
      <c r="V3253" s="17"/>
      <c r="W3253" s="17"/>
      <c r="X3253" s="17"/>
    </row>
    <row r="3254" spans="7:24" x14ac:dyDescent="0.2">
      <c r="G3254" s="8"/>
      <c r="H3254" s="8"/>
      <c r="I3254" s="17"/>
      <c r="J3254" s="17"/>
      <c r="K3254" s="17"/>
      <c r="L3254" s="17"/>
      <c r="M3254" s="17"/>
      <c r="N3254" s="17"/>
      <c r="O3254" s="17"/>
      <c r="P3254" s="17"/>
      <c r="Q3254" s="17"/>
      <c r="R3254" s="17"/>
      <c r="S3254" s="17"/>
      <c r="T3254" s="17"/>
      <c r="U3254" s="17"/>
      <c r="V3254" s="17"/>
      <c r="W3254" s="17"/>
      <c r="X3254" s="17"/>
    </row>
    <row r="3255" spans="7:24" x14ac:dyDescent="0.2">
      <c r="G3255" s="8"/>
      <c r="H3255" s="8"/>
      <c r="I3255" s="17"/>
      <c r="J3255" s="17"/>
      <c r="K3255" s="17"/>
      <c r="L3255" s="17"/>
      <c r="M3255" s="17"/>
      <c r="N3255" s="17"/>
      <c r="O3255" s="17"/>
      <c r="P3255" s="17"/>
      <c r="Q3255" s="17"/>
      <c r="R3255" s="17"/>
      <c r="S3255" s="17"/>
      <c r="T3255" s="17"/>
      <c r="U3255" s="17"/>
      <c r="V3255" s="17"/>
      <c r="W3255" s="17"/>
      <c r="X3255" s="17"/>
    </row>
    <row r="3256" spans="7:24" x14ac:dyDescent="0.2">
      <c r="G3256" s="8"/>
      <c r="H3256" s="8"/>
      <c r="I3256" s="17"/>
      <c r="J3256" s="17"/>
      <c r="K3256" s="17"/>
      <c r="L3256" s="17"/>
      <c r="M3256" s="17"/>
      <c r="N3256" s="17"/>
      <c r="O3256" s="17"/>
      <c r="P3256" s="17"/>
      <c r="Q3256" s="17"/>
      <c r="R3256" s="17"/>
      <c r="S3256" s="17"/>
      <c r="T3256" s="17"/>
      <c r="U3256" s="17"/>
      <c r="V3256" s="17"/>
      <c r="W3256" s="17"/>
      <c r="X3256" s="17"/>
    </row>
    <row r="3257" spans="7:24" x14ac:dyDescent="0.2">
      <c r="G3257" s="8"/>
      <c r="H3257" s="8"/>
      <c r="I3257" s="17"/>
      <c r="J3257" s="17"/>
      <c r="K3257" s="17"/>
      <c r="L3257" s="17"/>
      <c r="M3257" s="17"/>
      <c r="N3257" s="17"/>
      <c r="O3257" s="17"/>
      <c r="P3257" s="17"/>
      <c r="Q3257" s="17"/>
      <c r="R3257" s="17"/>
      <c r="S3257" s="17"/>
      <c r="T3257" s="17"/>
      <c r="U3257" s="17"/>
      <c r="V3257" s="17"/>
      <c r="W3257" s="17"/>
      <c r="X3257" s="17"/>
    </row>
    <row r="3258" spans="7:24" x14ac:dyDescent="0.2">
      <c r="G3258" s="8"/>
      <c r="H3258" s="8"/>
      <c r="I3258" s="17"/>
      <c r="J3258" s="17"/>
      <c r="K3258" s="17"/>
      <c r="L3258" s="17"/>
      <c r="M3258" s="17"/>
      <c r="N3258" s="17"/>
      <c r="O3258" s="17"/>
      <c r="P3258" s="17"/>
      <c r="Q3258" s="17"/>
      <c r="R3258" s="17"/>
      <c r="S3258" s="17"/>
      <c r="T3258" s="17"/>
      <c r="U3258" s="17"/>
      <c r="V3258" s="17"/>
      <c r="W3258" s="17"/>
      <c r="X3258" s="17"/>
    </row>
    <row r="3259" spans="7:24" x14ac:dyDescent="0.2">
      <c r="G3259" s="8"/>
      <c r="H3259" s="8"/>
      <c r="I3259" s="17"/>
      <c r="J3259" s="17"/>
      <c r="K3259" s="17"/>
      <c r="L3259" s="17"/>
      <c r="M3259" s="17"/>
      <c r="N3259" s="17"/>
      <c r="O3259" s="17"/>
      <c r="P3259" s="17"/>
      <c r="Q3259" s="17"/>
      <c r="R3259" s="17"/>
      <c r="S3259" s="17"/>
      <c r="T3259" s="17"/>
      <c r="U3259" s="17"/>
      <c r="V3259" s="17"/>
      <c r="W3259" s="17"/>
      <c r="X3259" s="17"/>
    </row>
    <row r="3260" spans="7:24" x14ac:dyDescent="0.2">
      <c r="G3260" s="8"/>
      <c r="H3260" s="8"/>
      <c r="I3260" s="17"/>
      <c r="J3260" s="17"/>
      <c r="K3260" s="17"/>
      <c r="L3260" s="17"/>
      <c r="M3260" s="17"/>
      <c r="N3260" s="17"/>
      <c r="O3260" s="17"/>
      <c r="P3260" s="17"/>
      <c r="Q3260" s="17"/>
      <c r="R3260" s="17"/>
      <c r="S3260" s="17"/>
      <c r="T3260" s="17"/>
      <c r="U3260" s="17"/>
      <c r="V3260" s="17"/>
      <c r="W3260" s="17"/>
      <c r="X3260" s="17"/>
    </row>
    <row r="3261" spans="7:24" x14ac:dyDescent="0.2">
      <c r="G3261" s="8"/>
      <c r="H3261" s="8"/>
      <c r="I3261" s="17"/>
      <c r="J3261" s="17"/>
      <c r="K3261" s="17"/>
      <c r="L3261" s="17"/>
      <c r="M3261" s="17"/>
      <c r="N3261" s="17"/>
      <c r="O3261" s="17"/>
      <c r="P3261" s="17"/>
      <c r="Q3261" s="17"/>
      <c r="R3261" s="17"/>
      <c r="S3261" s="17"/>
      <c r="T3261" s="17"/>
      <c r="U3261" s="17"/>
      <c r="V3261" s="17"/>
      <c r="W3261" s="17"/>
      <c r="X3261" s="17"/>
    </row>
    <row r="3262" spans="7:24" x14ac:dyDescent="0.2">
      <c r="G3262" s="8"/>
      <c r="H3262" s="8"/>
      <c r="I3262" s="17"/>
      <c r="J3262" s="17"/>
      <c r="K3262" s="17"/>
      <c r="L3262" s="17"/>
      <c r="M3262" s="17"/>
      <c r="N3262" s="17"/>
      <c r="O3262" s="17"/>
      <c r="P3262" s="17"/>
      <c r="Q3262" s="17"/>
      <c r="R3262" s="17"/>
      <c r="S3262" s="17"/>
      <c r="T3262" s="17"/>
      <c r="U3262" s="17"/>
      <c r="V3262" s="17"/>
      <c r="W3262" s="17"/>
      <c r="X3262" s="17"/>
    </row>
    <row r="3263" spans="7:24" x14ac:dyDescent="0.2">
      <c r="G3263" s="8"/>
      <c r="H3263" s="8"/>
      <c r="I3263" s="17"/>
      <c r="J3263" s="17"/>
      <c r="K3263" s="17"/>
      <c r="L3263" s="17"/>
      <c r="M3263" s="17"/>
      <c r="N3263" s="17"/>
      <c r="O3263" s="17"/>
      <c r="P3263" s="17"/>
      <c r="Q3263" s="17"/>
      <c r="R3263" s="17"/>
      <c r="S3263" s="17"/>
      <c r="T3263" s="17"/>
      <c r="U3263" s="17"/>
      <c r="V3263" s="17"/>
      <c r="W3263" s="17"/>
      <c r="X3263" s="17"/>
    </row>
    <row r="3264" spans="7:24" x14ac:dyDescent="0.2">
      <c r="G3264" s="8"/>
      <c r="H3264" s="8"/>
      <c r="I3264" s="17"/>
      <c r="J3264" s="17"/>
      <c r="K3264" s="17"/>
      <c r="L3264" s="17"/>
      <c r="M3264" s="17"/>
      <c r="N3264" s="17"/>
      <c r="O3264" s="17"/>
      <c r="P3264" s="17"/>
      <c r="Q3264" s="17"/>
      <c r="R3264" s="17"/>
      <c r="S3264" s="17"/>
      <c r="T3264" s="17"/>
      <c r="U3264" s="17"/>
      <c r="V3264" s="17"/>
      <c r="W3264" s="17"/>
      <c r="X3264" s="17"/>
    </row>
    <row r="3265" spans="7:24" x14ac:dyDescent="0.2">
      <c r="G3265" s="8"/>
      <c r="H3265" s="8"/>
      <c r="I3265" s="17"/>
      <c r="J3265" s="17"/>
      <c r="K3265" s="17"/>
      <c r="L3265" s="17"/>
      <c r="M3265" s="17"/>
      <c r="N3265" s="17"/>
      <c r="O3265" s="17"/>
      <c r="P3265" s="17"/>
      <c r="Q3265" s="17"/>
      <c r="R3265" s="17"/>
      <c r="S3265" s="17"/>
      <c r="T3265" s="17"/>
      <c r="U3265" s="17"/>
      <c r="V3265" s="17"/>
      <c r="W3265" s="17"/>
      <c r="X3265" s="17"/>
    </row>
    <row r="3266" spans="7:24" x14ac:dyDescent="0.2">
      <c r="G3266" s="8"/>
      <c r="H3266" s="8"/>
      <c r="I3266" s="17"/>
      <c r="J3266" s="17"/>
      <c r="K3266" s="17"/>
      <c r="L3266" s="17"/>
      <c r="M3266" s="17"/>
      <c r="N3266" s="17"/>
      <c r="O3266" s="17"/>
      <c r="P3266" s="17"/>
      <c r="Q3266" s="17"/>
      <c r="R3266" s="17"/>
      <c r="S3266" s="17"/>
      <c r="T3266" s="17"/>
      <c r="U3266" s="17"/>
      <c r="V3266" s="17"/>
      <c r="W3266" s="17"/>
      <c r="X3266" s="17"/>
    </row>
    <row r="3267" spans="7:24" x14ac:dyDescent="0.2">
      <c r="G3267" s="8"/>
      <c r="H3267" s="8"/>
      <c r="I3267" s="17"/>
      <c r="J3267" s="17"/>
      <c r="K3267" s="17"/>
      <c r="L3267" s="17"/>
      <c r="M3267" s="17"/>
      <c r="N3267" s="17"/>
      <c r="O3267" s="17"/>
      <c r="P3267" s="17"/>
      <c r="Q3267" s="17"/>
      <c r="R3267" s="17"/>
      <c r="S3267" s="17"/>
      <c r="T3267" s="17"/>
      <c r="U3267" s="17"/>
      <c r="V3267" s="17"/>
      <c r="W3267" s="17"/>
      <c r="X3267" s="17"/>
    </row>
    <row r="3268" spans="7:24" x14ac:dyDescent="0.2">
      <c r="G3268" s="8"/>
      <c r="H3268" s="8"/>
      <c r="I3268" s="17"/>
      <c r="J3268" s="17"/>
      <c r="K3268" s="17"/>
      <c r="L3268" s="17"/>
      <c r="M3268" s="17"/>
      <c r="N3268" s="17"/>
      <c r="O3268" s="17"/>
      <c r="P3268" s="17"/>
      <c r="Q3268" s="17"/>
      <c r="R3268" s="17"/>
      <c r="S3268" s="17"/>
      <c r="T3268" s="17"/>
      <c r="U3268" s="17"/>
      <c r="V3268" s="17"/>
      <c r="W3268" s="17"/>
      <c r="X3268" s="17"/>
    </row>
    <row r="3269" spans="7:24" x14ac:dyDescent="0.2">
      <c r="G3269" s="8"/>
      <c r="H3269" s="8"/>
      <c r="I3269" s="17"/>
      <c r="J3269" s="17"/>
      <c r="K3269" s="17"/>
      <c r="L3269" s="17"/>
      <c r="M3269" s="17"/>
      <c r="N3269" s="17"/>
      <c r="O3269" s="17"/>
      <c r="P3269" s="17"/>
      <c r="Q3269" s="17"/>
      <c r="R3269" s="17"/>
      <c r="S3269" s="17"/>
      <c r="T3269" s="17"/>
      <c r="U3269" s="17"/>
      <c r="V3269" s="17"/>
      <c r="W3269" s="17"/>
      <c r="X3269" s="17"/>
    </row>
    <row r="3270" spans="7:24" x14ac:dyDescent="0.2">
      <c r="G3270" s="8"/>
      <c r="H3270" s="8"/>
      <c r="I3270" s="17"/>
      <c r="J3270" s="17"/>
      <c r="K3270" s="17"/>
      <c r="L3270" s="17"/>
      <c r="M3270" s="17"/>
      <c r="N3270" s="17"/>
      <c r="O3270" s="17"/>
      <c r="P3270" s="17"/>
      <c r="Q3270" s="17"/>
      <c r="R3270" s="17"/>
      <c r="S3270" s="17"/>
      <c r="T3270" s="17"/>
      <c r="U3270" s="17"/>
      <c r="V3270" s="17"/>
      <c r="W3270" s="17"/>
      <c r="X3270" s="17"/>
    </row>
    <row r="3271" spans="7:24" x14ac:dyDescent="0.2">
      <c r="G3271" s="8"/>
      <c r="H3271" s="8"/>
      <c r="I3271" s="17"/>
      <c r="J3271" s="17"/>
      <c r="K3271" s="17"/>
      <c r="L3271" s="17"/>
      <c r="M3271" s="17"/>
      <c r="N3271" s="17"/>
      <c r="O3271" s="17"/>
      <c r="P3271" s="17"/>
      <c r="Q3271" s="17"/>
      <c r="R3271" s="17"/>
      <c r="S3271" s="17"/>
      <c r="T3271" s="17"/>
      <c r="U3271" s="17"/>
      <c r="V3271" s="17"/>
      <c r="W3271" s="17"/>
      <c r="X3271" s="17"/>
    </row>
    <row r="3272" spans="7:24" x14ac:dyDescent="0.2">
      <c r="G3272" s="8"/>
      <c r="H3272" s="8"/>
      <c r="I3272" s="17"/>
      <c r="J3272" s="17"/>
      <c r="K3272" s="17"/>
      <c r="L3272" s="17"/>
      <c r="M3272" s="17"/>
      <c r="N3272" s="17"/>
      <c r="O3272" s="17"/>
      <c r="P3272" s="17"/>
      <c r="Q3272" s="17"/>
      <c r="R3272" s="17"/>
      <c r="S3272" s="17"/>
      <c r="T3272" s="17"/>
      <c r="U3272" s="17"/>
      <c r="V3272" s="17"/>
      <c r="W3272" s="17"/>
      <c r="X3272" s="17"/>
    </row>
    <row r="3273" spans="7:24" x14ac:dyDescent="0.2">
      <c r="G3273" s="8"/>
      <c r="H3273" s="8"/>
      <c r="I3273" s="17"/>
      <c r="J3273" s="17"/>
      <c r="K3273" s="17"/>
      <c r="L3273" s="17"/>
      <c r="M3273" s="17"/>
      <c r="N3273" s="17"/>
      <c r="O3273" s="17"/>
      <c r="P3273" s="17"/>
      <c r="Q3273" s="17"/>
      <c r="R3273" s="17"/>
      <c r="S3273" s="17"/>
      <c r="T3273" s="17"/>
      <c r="U3273" s="17"/>
      <c r="V3273" s="17"/>
      <c r="W3273" s="17"/>
      <c r="X3273" s="17"/>
    </row>
    <row r="3274" spans="7:24" x14ac:dyDescent="0.2">
      <c r="G3274" s="8"/>
      <c r="H3274" s="8"/>
      <c r="I3274" s="17"/>
      <c r="J3274" s="17"/>
      <c r="K3274" s="17"/>
      <c r="L3274" s="17"/>
      <c r="M3274" s="17"/>
      <c r="N3274" s="17"/>
      <c r="O3274" s="17"/>
      <c r="P3274" s="17"/>
      <c r="Q3274" s="17"/>
      <c r="R3274" s="17"/>
      <c r="S3274" s="17"/>
      <c r="T3274" s="17"/>
      <c r="U3274" s="17"/>
      <c r="V3274" s="17"/>
      <c r="W3274" s="17"/>
      <c r="X3274" s="17"/>
    </row>
    <row r="3275" spans="7:24" x14ac:dyDescent="0.2">
      <c r="G3275" s="8"/>
      <c r="H3275" s="8"/>
      <c r="I3275" s="17"/>
      <c r="J3275" s="17"/>
      <c r="K3275" s="17"/>
      <c r="L3275" s="17"/>
      <c r="M3275" s="17"/>
      <c r="N3275" s="17"/>
      <c r="O3275" s="17"/>
      <c r="P3275" s="17"/>
      <c r="Q3275" s="17"/>
      <c r="R3275" s="17"/>
      <c r="S3275" s="17"/>
      <c r="T3275" s="17"/>
      <c r="U3275" s="17"/>
      <c r="V3275" s="17"/>
      <c r="W3275" s="17"/>
      <c r="X3275" s="17"/>
    </row>
    <row r="3276" spans="7:24" x14ac:dyDescent="0.2">
      <c r="G3276" s="8"/>
      <c r="H3276" s="8"/>
      <c r="I3276" s="17"/>
      <c r="J3276" s="17"/>
      <c r="K3276" s="17"/>
      <c r="L3276" s="17"/>
      <c r="M3276" s="17"/>
      <c r="N3276" s="17"/>
      <c r="O3276" s="17"/>
      <c r="P3276" s="17"/>
      <c r="Q3276" s="17"/>
      <c r="R3276" s="17"/>
      <c r="S3276" s="17"/>
      <c r="T3276" s="17"/>
      <c r="U3276" s="17"/>
      <c r="V3276" s="17"/>
      <c r="W3276" s="17"/>
      <c r="X3276" s="17"/>
    </row>
    <row r="3277" spans="7:24" x14ac:dyDescent="0.2">
      <c r="G3277" s="8"/>
      <c r="H3277" s="8"/>
      <c r="I3277" s="17"/>
      <c r="J3277" s="17"/>
      <c r="K3277" s="17"/>
      <c r="L3277" s="17"/>
      <c r="M3277" s="17"/>
      <c r="N3277" s="17"/>
      <c r="O3277" s="17"/>
      <c r="P3277" s="17"/>
      <c r="Q3277" s="17"/>
      <c r="R3277" s="17"/>
      <c r="S3277" s="17"/>
      <c r="T3277" s="17"/>
      <c r="U3277" s="17"/>
      <c r="V3277" s="17"/>
      <c r="W3277" s="17"/>
      <c r="X3277" s="17"/>
    </row>
    <row r="3278" spans="7:24" x14ac:dyDescent="0.2">
      <c r="G3278" s="8"/>
      <c r="H3278" s="8"/>
      <c r="I3278" s="17"/>
      <c r="J3278" s="17"/>
      <c r="K3278" s="17"/>
      <c r="L3278" s="17"/>
      <c r="M3278" s="17"/>
      <c r="N3278" s="17"/>
      <c r="O3278" s="17"/>
      <c r="P3278" s="17"/>
      <c r="Q3278" s="17"/>
      <c r="R3278" s="17"/>
      <c r="S3278" s="17"/>
      <c r="T3278" s="17"/>
      <c r="U3278" s="17"/>
      <c r="V3278" s="17"/>
      <c r="W3278" s="17"/>
      <c r="X3278" s="17"/>
    </row>
    <row r="3279" spans="7:24" x14ac:dyDescent="0.2">
      <c r="G3279" s="8"/>
      <c r="H3279" s="8"/>
      <c r="I3279" s="17"/>
      <c r="J3279" s="17"/>
      <c r="K3279" s="17"/>
      <c r="L3279" s="17"/>
      <c r="M3279" s="17"/>
      <c r="N3279" s="17"/>
      <c r="O3279" s="17"/>
      <c r="P3279" s="17"/>
      <c r="Q3279" s="17"/>
      <c r="R3279" s="17"/>
      <c r="S3279" s="17"/>
      <c r="T3279" s="17"/>
      <c r="U3279" s="17"/>
      <c r="V3279" s="17"/>
      <c r="W3279" s="17"/>
      <c r="X3279" s="17"/>
    </row>
    <row r="3280" spans="7:24" x14ac:dyDescent="0.2">
      <c r="G3280" s="8"/>
      <c r="H3280" s="8"/>
      <c r="I3280" s="17"/>
      <c r="J3280" s="17"/>
      <c r="K3280" s="17"/>
      <c r="L3280" s="17"/>
      <c r="M3280" s="17"/>
      <c r="N3280" s="17"/>
      <c r="O3280" s="17"/>
      <c r="P3280" s="17"/>
      <c r="Q3280" s="17"/>
      <c r="R3280" s="17"/>
      <c r="S3280" s="17"/>
      <c r="T3280" s="17"/>
      <c r="U3280" s="17"/>
      <c r="V3280" s="17"/>
      <c r="W3280" s="17"/>
      <c r="X3280" s="17"/>
    </row>
    <row r="3281" spans="7:24" x14ac:dyDescent="0.2">
      <c r="G3281" s="8"/>
      <c r="H3281" s="8"/>
      <c r="I3281" s="17"/>
      <c r="J3281" s="17"/>
      <c r="K3281" s="17"/>
      <c r="L3281" s="17"/>
      <c r="M3281" s="17"/>
      <c r="N3281" s="17"/>
      <c r="O3281" s="17"/>
      <c r="P3281" s="17"/>
      <c r="Q3281" s="17"/>
      <c r="R3281" s="17"/>
      <c r="S3281" s="17"/>
      <c r="T3281" s="17"/>
      <c r="U3281" s="17"/>
      <c r="V3281" s="17"/>
      <c r="W3281" s="17"/>
      <c r="X3281" s="17"/>
    </row>
    <row r="3282" spans="7:24" x14ac:dyDescent="0.2">
      <c r="G3282" s="8"/>
      <c r="H3282" s="8"/>
      <c r="I3282" s="17"/>
      <c r="J3282" s="17"/>
      <c r="K3282" s="17"/>
      <c r="L3282" s="17"/>
      <c r="M3282" s="17"/>
      <c r="N3282" s="17"/>
      <c r="O3282" s="17"/>
      <c r="P3282" s="17"/>
      <c r="Q3282" s="17"/>
      <c r="R3282" s="17"/>
      <c r="S3282" s="17"/>
      <c r="T3282" s="17"/>
      <c r="U3282" s="17"/>
      <c r="V3282" s="17"/>
      <c r="W3282" s="17"/>
      <c r="X3282" s="17"/>
    </row>
    <row r="3283" spans="7:24" x14ac:dyDescent="0.2">
      <c r="G3283" s="8"/>
      <c r="H3283" s="8"/>
      <c r="I3283" s="17"/>
      <c r="J3283" s="17"/>
      <c r="K3283" s="17"/>
      <c r="L3283" s="17"/>
      <c r="M3283" s="17"/>
      <c r="N3283" s="17"/>
      <c r="O3283" s="17"/>
      <c r="P3283" s="17"/>
      <c r="Q3283" s="17"/>
      <c r="R3283" s="17"/>
      <c r="S3283" s="17"/>
      <c r="T3283" s="17"/>
      <c r="U3283" s="17"/>
      <c r="V3283" s="17"/>
      <c r="W3283" s="17"/>
      <c r="X3283" s="17"/>
    </row>
    <row r="3284" spans="7:24" x14ac:dyDescent="0.2">
      <c r="G3284" s="8"/>
      <c r="H3284" s="8"/>
      <c r="I3284" s="17"/>
      <c r="J3284" s="17"/>
      <c r="K3284" s="17"/>
      <c r="L3284" s="17"/>
      <c r="M3284" s="17"/>
      <c r="N3284" s="17"/>
      <c r="O3284" s="17"/>
      <c r="P3284" s="17"/>
      <c r="Q3284" s="17"/>
      <c r="R3284" s="17"/>
      <c r="S3284" s="17"/>
      <c r="T3284" s="17"/>
      <c r="U3284" s="17"/>
      <c r="V3284" s="17"/>
      <c r="W3284" s="17"/>
      <c r="X3284" s="17"/>
    </row>
    <row r="3285" spans="7:24" x14ac:dyDescent="0.2">
      <c r="G3285" s="8"/>
      <c r="H3285" s="8"/>
      <c r="I3285" s="17"/>
      <c r="J3285" s="17"/>
      <c r="K3285" s="17"/>
      <c r="L3285" s="17"/>
      <c r="M3285" s="17"/>
      <c r="N3285" s="17"/>
      <c r="O3285" s="17"/>
      <c r="P3285" s="17"/>
      <c r="Q3285" s="17"/>
      <c r="R3285" s="17"/>
      <c r="S3285" s="17"/>
      <c r="T3285" s="17"/>
      <c r="U3285" s="17"/>
      <c r="V3285" s="17"/>
      <c r="W3285" s="17"/>
      <c r="X3285" s="17"/>
    </row>
    <row r="3286" spans="7:24" x14ac:dyDescent="0.2">
      <c r="G3286" s="8"/>
      <c r="H3286" s="8"/>
      <c r="I3286" s="17"/>
      <c r="J3286" s="17"/>
      <c r="K3286" s="17"/>
      <c r="L3286" s="17"/>
      <c r="M3286" s="17"/>
      <c r="N3286" s="17"/>
      <c r="O3286" s="17"/>
      <c r="P3286" s="17"/>
      <c r="Q3286" s="17"/>
      <c r="R3286" s="17"/>
      <c r="S3286" s="17"/>
      <c r="T3286" s="17"/>
      <c r="U3286" s="17"/>
      <c r="V3286" s="17"/>
      <c r="W3286" s="17"/>
      <c r="X3286" s="17"/>
    </row>
    <row r="3287" spans="7:24" x14ac:dyDescent="0.2">
      <c r="G3287" s="8"/>
      <c r="H3287" s="8"/>
      <c r="I3287" s="17"/>
      <c r="J3287" s="17"/>
      <c r="K3287" s="17"/>
      <c r="L3287" s="17"/>
      <c r="M3287" s="17"/>
      <c r="N3287" s="17"/>
      <c r="O3287" s="17"/>
      <c r="P3287" s="17"/>
      <c r="Q3287" s="17"/>
      <c r="R3287" s="17"/>
      <c r="S3287" s="17"/>
      <c r="T3287" s="17"/>
      <c r="U3287" s="17"/>
      <c r="V3287" s="17"/>
      <c r="W3287" s="17"/>
      <c r="X3287" s="17"/>
    </row>
    <row r="3288" spans="7:24" x14ac:dyDescent="0.2">
      <c r="G3288" s="8"/>
      <c r="H3288" s="8"/>
      <c r="I3288" s="17"/>
      <c r="J3288" s="17"/>
      <c r="K3288" s="17"/>
      <c r="L3288" s="17"/>
      <c r="M3288" s="17"/>
      <c r="N3288" s="17"/>
      <c r="O3288" s="17"/>
      <c r="P3288" s="17"/>
      <c r="Q3288" s="17"/>
      <c r="R3288" s="17"/>
      <c r="S3288" s="17"/>
      <c r="T3288" s="17"/>
      <c r="U3288" s="17"/>
      <c r="V3288" s="17"/>
      <c r="W3288" s="17"/>
      <c r="X3288" s="17"/>
    </row>
    <row r="3289" spans="7:24" x14ac:dyDescent="0.2">
      <c r="G3289" s="8"/>
      <c r="H3289" s="8"/>
      <c r="I3289" s="17"/>
      <c r="J3289" s="17"/>
      <c r="K3289" s="17"/>
      <c r="L3289" s="17"/>
      <c r="M3289" s="17"/>
      <c r="N3289" s="17"/>
      <c r="O3289" s="17"/>
      <c r="P3289" s="17"/>
      <c r="Q3289" s="17"/>
      <c r="R3289" s="17"/>
      <c r="S3289" s="17"/>
      <c r="T3289" s="17"/>
      <c r="U3289" s="17"/>
      <c r="V3289" s="17"/>
      <c r="W3289" s="17"/>
      <c r="X3289" s="17"/>
    </row>
    <row r="3290" spans="7:24" x14ac:dyDescent="0.2">
      <c r="G3290" s="8"/>
      <c r="H3290" s="8"/>
      <c r="I3290" s="17"/>
      <c r="J3290" s="17"/>
      <c r="K3290" s="17"/>
      <c r="L3290" s="17"/>
      <c r="M3290" s="17"/>
      <c r="N3290" s="17"/>
      <c r="O3290" s="17"/>
      <c r="P3290" s="17"/>
      <c r="Q3290" s="17"/>
      <c r="R3290" s="17"/>
      <c r="S3290" s="17"/>
      <c r="T3290" s="17"/>
      <c r="U3290" s="17"/>
      <c r="V3290" s="17"/>
      <c r="W3290" s="17"/>
      <c r="X3290" s="17"/>
    </row>
    <row r="3291" spans="7:24" x14ac:dyDescent="0.2">
      <c r="G3291" s="8"/>
      <c r="H3291" s="8"/>
      <c r="I3291" s="17"/>
      <c r="J3291" s="17"/>
      <c r="K3291" s="17"/>
      <c r="L3291" s="17"/>
      <c r="M3291" s="17"/>
      <c r="N3291" s="17"/>
      <c r="O3291" s="17"/>
      <c r="P3291" s="17"/>
      <c r="Q3291" s="17"/>
      <c r="R3291" s="17"/>
      <c r="S3291" s="17"/>
      <c r="T3291" s="17"/>
      <c r="U3291" s="17"/>
      <c r="V3291" s="17"/>
      <c r="W3291" s="17"/>
      <c r="X3291" s="17"/>
    </row>
    <row r="3292" spans="7:24" x14ac:dyDescent="0.2">
      <c r="G3292" s="8"/>
      <c r="H3292" s="8"/>
      <c r="I3292" s="17"/>
      <c r="J3292" s="17"/>
      <c r="K3292" s="17"/>
      <c r="L3292" s="17"/>
      <c r="M3292" s="17"/>
      <c r="N3292" s="17"/>
      <c r="O3292" s="17"/>
      <c r="P3292" s="17"/>
      <c r="Q3292" s="17"/>
      <c r="R3292" s="17"/>
      <c r="S3292" s="17"/>
      <c r="T3292" s="17"/>
      <c r="U3292" s="17"/>
      <c r="V3292" s="17"/>
      <c r="W3292" s="17"/>
      <c r="X3292" s="17"/>
    </row>
    <row r="3293" spans="7:24" x14ac:dyDescent="0.2">
      <c r="G3293" s="8"/>
      <c r="H3293" s="8"/>
      <c r="I3293" s="17"/>
      <c r="J3293" s="17"/>
      <c r="K3293" s="17"/>
      <c r="L3293" s="17"/>
      <c r="M3293" s="17"/>
      <c r="N3293" s="17"/>
      <c r="O3293" s="17"/>
      <c r="P3293" s="17"/>
      <c r="Q3293" s="17"/>
      <c r="R3293" s="17"/>
      <c r="S3293" s="17"/>
      <c r="T3293" s="17"/>
      <c r="U3293" s="17"/>
      <c r="V3293" s="17"/>
      <c r="W3293" s="17"/>
      <c r="X3293" s="17"/>
    </row>
    <row r="3294" spans="7:24" x14ac:dyDescent="0.2">
      <c r="G3294" s="8"/>
      <c r="H3294" s="8"/>
      <c r="I3294" s="17"/>
      <c r="J3294" s="17"/>
      <c r="K3294" s="17"/>
      <c r="L3294" s="17"/>
      <c r="M3294" s="17"/>
      <c r="N3294" s="17"/>
      <c r="O3294" s="17"/>
      <c r="P3294" s="17"/>
      <c r="Q3294" s="17"/>
      <c r="R3294" s="17"/>
      <c r="S3294" s="17"/>
      <c r="T3294" s="17"/>
      <c r="U3294" s="17"/>
      <c r="V3294" s="17"/>
      <c r="W3294" s="17"/>
      <c r="X3294" s="17"/>
    </row>
    <row r="3295" spans="7:24" x14ac:dyDescent="0.2">
      <c r="G3295" s="8"/>
      <c r="H3295" s="8"/>
      <c r="I3295" s="17"/>
      <c r="J3295" s="17"/>
      <c r="K3295" s="17"/>
      <c r="L3295" s="17"/>
      <c r="M3295" s="17"/>
      <c r="N3295" s="17"/>
      <c r="O3295" s="17"/>
      <c r="P3295" s="17"/>
      <c r="Q3295" s="17"/>
      <c r="R3295" s="17"/>
      <c r="S3295" s="17"/>
      <c r="T3295" s="17"/>
      <c r="U3295" s="17"/>
      <c r="V3295" s="17"/>
      <c r="W3295" s="17"/>
      <c r="X3295" s="17"/>
    </row>
    <row r="3296" spans="7:24" x14ac:dyDescent="0.2">
      <c r="G3296" s="8"/>
      <c r="H3296" s="8"/>
      <c r="I3296" s="17"/>
      <c r="J3296" s="17"/>
      <c r="K3296" s="17"/>
      <c r="L3296" s="17"/>
      <c r="M3296" s="17"/>
      <c r="N3296" s="17"/>
      <c r="O3296" s="17"/>
      <c r="P3296" s="17"/>
      <c r="Q3296" s="17"/>
      <c r="R3296" s="17"/>
      <c r="S3296" s="17"/>
      <c r="T3296" s="17"/>
      <c r="U3296" s="17"/>
      <c r="V3296" s="17"/>
      <c r="W3296" s="17"/>
      <c r="X3296" s="17"/>
    </row>
    <row r="3297" spans="7:24" x14ac:dyDescent="0.2">
      <c r="G3297" s="8"/>
      <c r="H3297" s="8"/>
      <c r="I3297" s="17"/>
      <c r="J3297" s="17"/>
      <c r="K3297" s="17"/>
      <c r="L3297" s="17"/>
      <c r="M3297" s="17"/>
      <c r="N3297" s="17"/>
      <c r="O3297" s="17"/>
      <c r="P3297" s="17"/>
      <c r="Q3297" s="17"/>
      <c r="R3297" s="17"/>
      <c r="S3297" s="17"/>
      <c r="T3297" s="17"/>
      <c r="U3297" s="17"/>
      <c r="V3297" s="17"/>
      <c r="W3297" s="17"/>
      <c r="X3297" s="17"/>
    </row>
    <row r="3298" spans="7:24" x14ac:dyDescent="0.2">
      <c r="G3298" s="8"/>
      <c r="H3298" s="8"/>
      <c r="I3298" s="17"/>
      <c r="J3298" s="17"/>
      <c r="K3298" s="17"/>
      <c r="L3298" s="17"/>
      <c r="M3298" s="17"/>
      <c r="N3298" s="17"/>
      <c r="O3298" s="17"/>
      <c r="P3298" s="17"/>
      <c r="Q3298" s="17"/>
      <c r="R3298" s="17"/>
      <c r="S3298" s="17"/>
      <c r="T3298" s="17"/>
      <c r="U3298" s="17"/>
      <c r="V3298" s="17"/>
      <c r="W3298" s="17"/>
      <c r="X3298" s="17"/>
    </row>
    <row r="3299" spans="7:24" x14ac:dyDescent="0.2">
      <c r="G3299" s="8"/>
      <c r="H3299" s="8"/>
      <c r="I3299" s="17"/>
      <c r="J3299" s="17"/>
      <c r="K3299" s="17"/>
      <c r="L3299" s="17"/>
      <c r="M3299" s="17"/>
      <c r="N3299" s="17"/>
      <c r="O3299" s="17"/>
      <c r="P3299" s="17"/>
      <c r="Q3299" s="17"/>
      <c r="R3299" s="17"/>
      <c r="S3299" s="17"/>
      <c r="T3299" s="17"/>
      <c r="U3299" s="17"/>
      <c r="V3299" s="17"/>
      <c r="W3299" s="17"/>
      <c r="X3299" s="17"/>
    </row>
    <row r="3300" spans="7:24" x14ac:dyDescent="0.2">
      <c r="G3300" s="8"/>
      <c r="H3300" s="8"/>
      <c r="I3300" s="17"/>
      <c r="J3300" s="17"/>
      <c r="K3300" s="17"/>
      <c r="L3300" s="17"/>
      <c r="M3300" s="17"/>
      <c r="N3300" s="17"/>
      <c r="O3300" s="17"/>
      <c r="P3300" s="17"/>
      <c r="Q3300" s="17"/>
      <c r="R3300" s="17"/>
      <c r="S3300" s="17"/>
      <c r="T3300" s="17"/>
      <c r="U3300" s="17"/>
      <c r="V3300" s="17"/>
      <c r="W3300" s="17"/>
      <c r="X3300" s="17"/>
    </row>
    <row r="3301" spans="7:24" x14ac:dyDescent="0.2">
      <c r="G3301" s="8"/>
      <c r="H3301" s="8"/>
      <c r="I3301" s="17"/>
      <c r="J3301" s="17"/>
      <c r="K3301" s="17"/>
      <c r="L3301" s="17"/>
      <c r="M3301" s="17"/>
      <c r="N3301" s="17"/>
      <c r="O3301" s="17"/>
      <c r="P3301" s="17"/>
      <c r="Q3301" s="17"/>
      <c r="R3301" s="17"/>
      <c r="S3301" s="17"/>
      <c r="T3301" s="17"/>
      <c r="U3301" s="17"/>
      <c r="V3301" s="17"/>
      <c r="W3301" s="17"/>
      <c r="X3301" s="17"/>
    </row>
    <row r="3302" spans="7:24" x14ac:dyDescent="0.2">
      <c r="G3302" s="8"/>
      <c r="H3302" s="8"/>
      <c r="I3302" s="17"/>
      <c r="J3302" s="17"/>
      <c r="K3302" s="17"/>
      <c r="L3302" s="17"/>
      <c r="M3302" s="17"/>
      <c r="N3302" s="17"/>
      <c r="O3302" s="17"/>
      <c r="P3302" s="17"/>
      <c r="Q3302" s="17"/>
      <c r="R3302" s="17"/>
      <c r="S3302" s="17"/>
      <c r="T3302" s="17"/>
      <c r="U3302" s="17"/>
      <c r="V3302" s="17"/>
      <c r="W3302" s="17"/>
      <c r="X3302" s="17"/>
    </row>
    <row r="3303" spans="7:24" x14ac:dyDescent="0.2">
      <c r="G3303" s="8"/>
      <c r="H3303" s="8"/>
      <c r="I3303" s="17"/>
      <c r="J3303" s="17"/>
      <c r="K3303" s="17"/>
      <c r="L3303" s="17"/>
      <c r="M3303" s="17"/>
      <c r="N3303" s="17"/>
      <c r="O3303" s="17"/>
      <c r="P3303" s="17"/>
      <c r="Q3303" s="17"/>
      <c r="R3303" s="17"/>
      <c r="S3303" s="17"/>
      <c r="T3303" s="17"/>
      <c r="U3303" s="17"/>
      <c r="V3303" s="17"/>
      <c r="W3303" s="17"/>
      <c r="X3303" s="17"/>
    </row>
    <row r="3304" spans="7:24" x14ac:dyDescent="0.2">
      <c r="G3304" s="8"/>
      <c r="H3304" s="8"/>
      <c r="I3304" s="17"/>
      <c r="J3304" s="17"/>
      <c r="K3304" s="17"/>
      <c r="L3304" s="17"/>
      <c r="M3304" s="17"/>
      <c r="N3304" s="17"/>
      <c r="O3304" s="17"/>
      <c r="P3304" s="17"/>
      <c r="Q3304" s="17"/>
      <c r="R3304" s="17"/>
      <c r="S3304" s="17"/>
      <c r="T3304" s="17"/>
      <c r="U3304" s="17"/>
      <c r="V3304" s="17"/>
      <c r="W3304" s="17"/>
      <c r="X3304" s="17"/>
    </row>
    <row r="3305" spans="7:24" x14ac:dyDescent="0.2">
      <c r="G3305" s="8"/>
      <c r="H3305" s="8"/>
      <c r="I3305" s="17"/>
      <c r="J3305" s="17"/>
      <c r="K3305" s="17"/>
      <c r="L3305" s="17"/>
      <c r="M3305" s="17"/>
      <c r="N3305" s="17"/>
      <c r="O3305" s="17"/>
      <c r="P3305" s="17"/>
      <c r="Q3305" s="17"/>
      <c r="R3305" s="17"/>
      <c r="S3305" s="17"/>
      <c r="T3305" s="17"/>
      <c r="U3305" s="17"/>
      <c r="V3305" s="17"/>
      <c r="W3305" s="17"/>
      <c r="X3305" s="17"/>
    </row>
    <row r="3306" spans="7:24" x14ac:dyDescent="0.2">
      <c r="G3306" s="8"/>
      <c r="H3306" s="8"/>
      <c r="I3306" s="17"/>
      <c r="J3306" s="17"/>
      <c r="K3306" s="17"/>
      <c r="L3306" s="17"/>
      <c r="M3306" s="17"/>
      <c r="N3306" s="17"/>
      <c r="O3306" s="17"/>
      <c r="P3306" s="17"/>
      <c r="Q3306" s="17"/>
      <c r="R3306" s="17"/>
      <c r="S3306" s="17"/>
      <c r="T3306" s="17"/>
      <c r="U3306" s="17"/>
      <c r="V3306" s="17"/>
      <c r="W3306" s="17"/>
      <c r="X3306" s="17"/>
    </row>
    <row r="3307" spans="7:24" x14ac:dyDescent="0.2">
      <c r="G3307" s="8"/>
      <c r="H3307" s="8"/>
      <c r="I3307" s="17"/>
      <c r="J3307" s="17"/>
      <c r="K3307" s="17"/>
      <c r="L3307" s="17"/>
      <c r="M3307" s="17"/>
      <c r="N3307" s="17"/>
      <c r="O3307" s="17"/>
      <c r="P3307" s="17"/>
      <c r="Q3307" s="17"/>
      <c r="R3307" s="17"/>
      <c r="S3307" s="17"/>
      <c r="T3307" s="17"/>
      <c r="U3307" s="17"/>
      <c r="V3307" s="17"/>
      <c r="W3307" s="17"/>
      <c r="X3307" s="17"/>
    </row>
    <row r="3308" spans="7:24" x14ac:dyDescent="0.2">
      <c r="G3308" s="8"/>
      <c r="H3308" s="8"/>
      <c r="I3308" s="17"/>
      <c r="J3308" s="17"/>
      <c r="K3308" s="17"/>
      <c r="L3308" s="17"/>
      <c r="M3308" s="17"/>
      <c r="N3308" s="17"/>
      <c r="O3308" s="17"/>
      <c r="P3308" s="17"/>
      <c r="Q3308" s="17"/>
      <c r="R3308" s="17"/>
      <c r="S3308" s="17"/>
      <c r="T3308" s="17"/>
      <c r="U3308" s="17"/>
      <c r="V3308" s="17"/>
      <c r="W3308" s="17"/>
      <c r="X3308" s="17"/>
    </row>
    <row r="3309" spans="7:24" x14ac:dyDescent="0.2">
      <c r="G3309" s="8"/>
      <c r="H3309" s="8"/>
      <c r="I3309" s="17"/>
      <c r="J3309" s="17"/>
      <c r="K3309" s="17"/>
      <c r="L3309" s="17"/>
      <c r="M3309" s="17"/>
      <c r="N3309" s="17"/>
      <c r="O3309" s="17"/>
      <c r="P3309" s="17"/>
      <c r="Q3309" s="17"/>
      <c r="R3309" s="17"/>
      <c r="S3309" s="17"/>
      <c r="T3309" s="17"/>
      <c r="U3309" s="17"/>
      <c r="V3309" s="17"/>
      <c r="W3309" s="17"/>
      <c r="X3309" s="17"/>
    </row>
    <row r="3310" spans="7:24" x14ac:dyDescent="0.2">
      <c r="G3310" s="8"/>
      <c r="H3310" s="8"/>
      <c r="I3310" s="17"/>
      <c r="J3310" s="17"/>
      <c r="K3310" s="17"/>
      <c r="L3310" s="17"/>
      <c r="M3310" s="17"/>
      <c r="N3310" s="17"/>
      <c r="O3310" s="17"/>
      <c r="P3310" s="17"/>
      <c r="Q3310" s="17"/>
      <c r="R3310" s="17"/>
      <c r="S3310" s="17"/>
      <c r="T3310" s="17"/>
      <c r="U3310" s="17"/>
      <c r="V3310" s="17"/>
      <c r="W3310" s="17"/>
      <c r="X3310" s="17"/>
    </row>
    <row r="3311" spans="7:24" x14ac:dyDescent="0.2">
      <c r="G3311" s="8"/>
      <c r="H3311" s="8"/>
      <c r="I3311" s="17"/>
      <c r="J3311" s="17"/>
      <c r="K3311" s="17"/>
      <c r="L3311" s="17"/>
      <c r="M3311" s="17"/>
      <c r="N3311" s="17"/>
      <c r="O3311" s="17"/>
      <c r="P3311" s="17"/>
      <c r="Q3311" s="17"/>
      <c r="R3311" s="17"/>
      <c r="S3311" s="17"/>
      <c r="T3311" s="17"/>
      <c r="U3311" s="17"/>
      <c r="V3311" s="17"/>
      <c r="W3311" s="17"/>
      <c r="X3311" s="17"/>
    </row>
    <row r="3312" spans="7:24" x14ac:dyDescent="0.2">
      <c r="G3312" s="8"/>
      <c r="H3312" s="8"/>
      <c r="I3312" s="17"/>
      <c r="J3312" s="17"/>
      <c r="K3312" s="17"/>
      <c r="L3312" s="17"/>
      <c r="M3312" s="17"/>
      <c r="N3312" s="17"/>
      <c r="O3312" s="17"/>
      <c r="P3312" s="17"/>
      <c r="Q3312" s="17"/>
      <c r="R3312" s="17"/>
      <c r="S3312" s="17"/>
      <c r="T3312" s="17"/>
      <c r="U3312" s="17"/>
      <c r="V3312" s="17"/>
      <c r="W3312" s="17"/>
      <c r="X3312" s="17"/>
    </row>
    <row r="3313" spans="7:24" x14ac:dyDescent="0.2">
      <c r="G3313" s="8"/>
      <c r="H3313" s="8"/>
      <c r="I3313" s="17"/>
      <c r="J3313" s="17"/>
      <c r="K3313" s="17"/>
      <c r="L3313" s="17"/>
      <c r="M3313" s="17"/>
      <c r="N3313" s="17"/>
      <c r="O3313" s="17"/>
      <c r="P3313" s="17"/>
      <c r="Q3313" s="17"/>
      <c r="R3313" s="17"/>
      <c r="S3313" s="17"/>
      <c r="T3313" s="17"/>
      <c r="U3313" s="17"/>
      <c r="V3313" s="17"/>
      <c r="W3313" s="17"/>
      <c r="X3313" s="17"/>
    </row>
    <row r="3314" spans="7:24" x14ac:dyDescent="0.2">
      <c r="G3314" s="8"/>
      <c r="H3314" s="8"/>
      <c r="I3314" s="17"/>
      <c r="J3314" s="17"/>
      <c r="K3314" s="17"/>
      <c r="L3314" s="17"/>
      <c r="M3314" s="17"/>
      <c r="N3314" s="17"/>
      <c r="O3314" s="17"/>
      <c r="P3314" s="17"/>
      <c r="Q3314" s="17"/>
      <c r="R3314" s="17"/>
      <c r="S3314" s="17"/>
      <c r="T3314" s="17"/>
      <c r="U3314" s="17"/>
      <c r="V3314" s="17"/>
      <c r="W3314" s="17"/>
      <c r="X3314" s="17"/>
    </row>
    <row r="3315" spans="7:24" x14ac:dyDescent="0.2">
      <c r="G3315" s="8"/>
      <c r="H3315" s="8"/>
      <c r="I3315" s="17"/>
      <c r="J3315" s="17"/>
      <c r="K3315" s="17"/>
      <c r="L3315" s="17"/>
      <c r="M3315" s="17"/>
      <c r="N3315" s="17"/>
      <c r="O3315" s="17"/>
      <c r="P3315" s="17"/>
      <c r="Q3315" s="17"/>
      <c r="R3315" s="17"/>
      <c r="S3315" s="17"/>
      <c r="T3315" s="17"/>
      <c r="U3315" s="17"/>
      <c r="V3315" s="17"/>
      <c r="W3315" s="17"/>
      <c r="X3315" s="17"/>
    </row>
    <row r="3316" spans="7:24" x14ac:dyDescent="0.2">
      <c r="G3316" s="8"/>
      <c r="H3316" s="8"/>
      <c r="I3316" s="17"/>
      <c r="J3316" s="17"/>
      <c r="K3316" s="17"/>
      <c r="L3316" s="17"/>
      <c r="M3316" s="17"/>
      <c r="N3316" s="17"/>
      <c r="O3316" s="17"/>
      <c r="P3316" s="17"/>
      <c r="Q3316" s="17"/>
      <c r="R3316" s="17"/>
      <c r="S3316" s="17"/>
      <c r="T3316" s="17"/>
      <c r="U3316" s="17"/>
      <c r="V3316" s="17"/>
      <c r="W3316" s="17"/>
      <c r="X3316" s="17"/>
    </row>
    <row r="3317" spans="7:24" x14ac:dyDescent="0.2">
      <c r="G3317" s="8"/>
      <c r="H3317" s="8"/>
      <c r="I3317" s="17"/>
      <c r="J3317" s="17"/>
      <c r="K3317" s="17"/>
      <c r="L3317" s="17"/>
      <c r="M3317" s="17"/>
      <c r="N3317" s="17"/>
      <c r="O3317" s="17"/>
      <c r="P3317" s="17"/>
      <c r="Q3317" s="17"/>
      <c r="R3317" s="17"/>
      <c r="S3317" s="17"/>
      <c r="T3317" s="17"/>
      <c r="U3317" s="17"/>
      <c r="V3317" s="17"/>
      <c r="W3317" s="17"/>
      <c r="X3317" s="17"/>
    </row>
    <row r="3318" spans="7:24" x14ac:dyDescent="0.2">
      <c r="G3318" s="8"/>
      <c r="H3318" s="8"/>
      <c r="I3318" s="17"/>
      <c r="J3318" s="17"/>
      <c r="K3318" s="17"/>
      <c r="L3318" s="17"/>
      <c r="M3318" s="17"/>
      <c r="N3318" s="17"/>
      <c r="O3318" s="17"/>
      <c r="P3318" s="17"/>
      <c r="Q3318" s="17"/>
      <c r="R3318" s="17"/>
      <c r="S3318" s="17"/>
      <c r="T3318" s="17"/>
      <c r="U3318" s="17"/>
      <c r="V3318" s="17"/>
      <c r="W3318" s="17"/>
      <c r="X3318" s="17"/>
    </row>
    <row r="3319" spans="7:24" x14ac:dyDescent="0.2">
      <c r="G3319" s="8"/>
      <c r="H3319" s="8"/>
      <c r="I3319" s="17"/>
      <c r="J3319" s="17"/>
      <c r="K3319" s="17"/>
      <c r="L3319" s="17"/>
      <c r="M3319" s="17"/>
      <c r="N3319" s="17"/>
      <c r="O3319" s="17"/>
      <c r="P3319" s="17"/>
      <c r="Q3319" s="17"/>
      <c r="R3319" s="17"/>
      <c r="S3319" s="17"/>
      <c r="T3319" s="17"/>
      <c r="U3319" s="17"/>
      <c r="V3319" s="17"/>
      <c r="W3319" s="17"/>
      <c r="X3319" s="17"/>
    </row>
    <row r="3320" spans="7:24" x14ac:dyDescent="0.2">
      <c r="G3320" s="8"/>
      <c r="H3320" s="8"/>
      <c r="I3320" s="17"/>
      <c r="J3320" s="17"/>
      <c r="K3320" s="17"/>
      <c r="L3320" s="17"/>
      <c r="M3320" s="17"/>
      <c r="N3320" s="17"/>
      <c r="O3320" s="17"/>
      <c r="P3320" s="17"/>
      <c r="Q3320" s="17"/>
      <c r="R3320" s="17"/>
      <c r="S3320" s="17"/>
      <c r="T3320" s="17"/>
      <c r="U3320" s="17"/>
      <c r="V3320" s="17"/>
      <c r="W3320" s="17"/>
      <c r="X3320" s="17"/>
    </row>
    <row r="3321" spans="7:24" x14ac:dyDescent="0.2">
      <c r="G3321" s="8"/>
      <c r="H3321" s="8"/>
      <c r="I3321" s="17"/>
      <c r="J3321" s="17"/>
      <c r="K3321" s="17"/>
      <c r="L3321" s="17"/>
      <c r="M3321" s="17"/>
      <c r="N3321" s="17"/>
      <c r="O3321" s="17"/>
      <c r="P3321" s="17"/>
      <c r="Q3321" s="17"/>
      <c r="R3321" s="17"/>
      <c r="S3321" s="17"/>
      <c r="T3321" s="17"/>
      <c r="U3321" s="17"/>
      <c r="V3321" s="17"/>
      <c r="W3321" s="17"/>
      <c r="X3321" s="17"/>
    </row>
    <row r="3322" spans="7:24" x14ac:dyDescent="0.2">
      <c r="G3322" s="8"/>
      <c r="H3322" s="8"/>
      <c r="I3322" s="17"/>
      <c r="J3322" s="17"/>
      <c r="K3322" s="17"/>
      <c r="L3322" s="17"/>
      <c r="M3322" s="17"/>
      <c r="N3322" s="17"/>
      <c r="O3322" s="17"/>
      <c r="P3322" s="17"/>
      <c r="Q3322" s="17"/>
      <c r="R3322" s="17"/>
      <c r="S3322" s="17"/>
      <c r="T3322" s="17"/>
      <c r="U3322" s="17"/>
      <c r="V3322" s="17"/>
      <c r="W3322" s="17"/>
      <c r="X3322" s="17"/>
    </row>
    <row r="3323" spans="7:24" x14ac:dyDescent="0.2">
      <c r="G3323" s="8"/>
      <c r="H3323" s="8"/>
      <c r="I3323" s="17"/>
      <c r="J3323" s="17"/>
      <c r="K3323" s="17"/>
      <c r="L3323" s="17"/>
      <c r="M3323" s="17"/>
      <c r="N3323" s="17"/>
      <c r="O3323" s="17"/>
      <c r="P3323" s="17"/>
      <c r="Q3323" s="17"/>
      <c r="R3323" s="17"/>
      <c r="S3323" s="17"/>
      <c r="T3323" s="17"/>
      <c r="U3323" s="17"/>
      <c r="V3323" s="17"/>
      <c r="W3323" s="17"/>
      <c r="X3323" s="17"/>
    </row>
    <row r="3324" spans="7:24" x14ac:dyDescent="0.2">
      <c r="G3324" s="8"/>
      <c r="H3324" s="8"/>
      <c r="I3324" s="17"/>
      <c r="J3324" s="17"/>
      <c r="K3324" s="17"/>
      <c r="L3324" s="17"/>
      <c r="M3324" s="17"/>
      <c r="N3324" s="17"/>
      <c r="O3324" s="17"/>
      <c r="P3324" s="17"/>
      <c r="Q3324" s="17"/>
      <c r="R3324" s="17"/>
      <c r="S3324" s="17"/>
      <c r="T3324" s="17"/>
      <c r="U3324" s="17"/>
      <c r="V3324" s="17"/>
      <c r="W3324" s="17"/>
      <c r="X3324" s="17"/>
    </row>
    <row r="3325" spans="7:24" x14ac:dyDescent="0.2">
      <c r="G3325" s="8"/>
      <c r="H3325" s="8"/>
      <c r="I3325" s="17"/>
      <c r="J3325" s="17"/>
      <c r="K3325" s="17"/>
      <c r="L3325" s="17"/>
      <c r="M3325" s="17"/>
      <c r="N3325" s="17"/>
      <c r="O3325" s="17"/>
      <c r="P3325" s="17"/>
      <c r="Q3325" s="17"/>
      <c r="R3325" s="17"/>
      <c r="S3325" s="17"/>
      <c r="T3325" s="17"/>
      <c r="U3325" s="17"/>
      <c r="V3325" s="17"/>
      <c r="W3325" s="17"/>
      <c r="X3325" s="17"/>
    </row>
    <row r="3326" spans="7:24" x14ac:dyDescent="0.2">
      <c r="G3326" s="8"/>
      <c r="H3326" s="8"/>
      <c r="I3326" s="17"/>
      <c r="J3326" s="17"/>
      <c r="K3326" s="17"/>
      <c r="L3326" s="17"/>
      <c r="M3326" s="17"/>
      <c r="N3326" s="17"/>
      <c r="O3326" s="17"/>
      <c r="P3326" s="17"/>
      <c r="Q3326" s="17"/>
      <c r="R3326" s="17"/>
      <c r="S3326" s="17"/>
      <c r="T3326" s="17"/>
      <c r="U3326" s="17"/>
      <c r="V3326" s="17"/>
      <c r="W3326" s="17"/>
      <c r="X3326" s="17"/>
    </row>
    <row r="3327" spans="7:24" x14ac:dyDescent="0.2">
      <c r="G3327" s="8"/>
      <c r="H3327" s="8"/>
      <c r="I3327" s="17"/>
      <c r="J3327" s="17"/>
      <c r="K3327" s="17"/>
      <c r="L3327" s="17"/>
      <c r="M3327" s="17"/>
      <c r="N3327" s="17"/>
      <c r="O3327" s="17"/>
      <c r="P3327" s="17"/>
      <c r="Q3327" s="17"/>
      <c r="R3327" s="17"/>
      <c r="S3327" s="17"/>
      <c r="T3327" s="17"/>
      <c r="U3327" s="17"/>
      <c r="V3327" s="17"/>
      <c r="W3327" s="17"/>
      <c r="X3327" s="17"/>
    </row>
    <row r="3328" spans="7:24" x14ac:dyDescent="0.2">
      <c r="G3328" s="8"/>
      <c r="H3328" s="8"/>
      <c r="I3328" s="17"/>
      <c r="J3328" s="17"/>
      <c r="K3328" s="17"/>
      <c r="L3328" s="17"/>
      <c r="M3328" s="17"/>
      <c r="N3328" s="17"/>
      <c r="O3328" s="17"/>
      <c r="P3328" s="17"/>
      <c r="Q3328" s="17"/>
      <c r="R3328" s="17"/>
      <c r="S3328" s="17"/>
      <c r="T3328" s="17"/>
      <c r="U3328" s="17"/>
      <c r="V3328" s="17"/>
      <c r="W3328" s="17"/>
      <c r="X3328" s="17"/>
    </row>
    <row r="3329" spans="7:24" x14ac:dyDescent="0.2">
      <c r="G3329" s="8"/>
      <c r="H3329" s="8"/>
      <c r="I3329" s="17"/>
      <c r="J3329" s="17"/>
      <c r="K3329" s="17"/>
      <c r="L3329" s="17"/>
      <c r="M3329" s="17"/>
      <c r="N3329" s="17"/>
      <c r="O3329" s="17"/>
      <c r="P3329" s="17"/>
      <c r="Q3329" s="17"/>
      <c r="R3329" s="17"/>
      <c r="S3329" s="17"/>
      <c r="T3329" s="17"/>
      <c r="U3329" s="17"/>
      <c r="V3329" s="17"/>
      <c r="W3329" s="17"/>
      <c r="X3329" s="17"/>
    </row>
    <row r="3330" spans="7:24" x14ac:dyDescent="0.2">
      <c r="G3330" s="8"/>
      <c r="H3330" s="8"/>
      <c r="I3330" s="17"/>
      <c r="J3330" s="17"/>
      <c r="K3330" s="17"/>
      <c r="L3330" s="17"/>
      <c r="M3330" s="17"/>
      <c r="N3330" s="17"/>
      <c r="O3330" s="17"/>
      <c r="P3330" s="17"/>
      <c r="Q3330" s="17"/>
      <c r="R3330" s="17"/>
      <c r="S3330" s="17"/>
      <c r="T3330" s="17"/>
      <c r="U3330" s="17"/>
      <c r="V3330" s="17"/>
      <c r="W3330" s="17"/>
      <c r="X3330" s="17"/>
    </row>
    <row r="3331" spans="7:24" x14ac:dyDescent="0.2">
      <c r="G3331" s="8"/>
      <c r="H3331" s="8"/>
      <c r="I3331" s="17"/>
      <c r="J3331" s="17"/>
      <c r="K3331" s="17"/>
      <c r="L3331" s="17"/>
      <c r="M3331" s="17"/>
      <c r="N3331" s="17"/>
      <c r="O3331" s="17"/>
      <c r="P3331" s="17"/>
      <c r="Q3331" s="17"/>
      <c r="R3331" s="17"/>
      <c r="S3331" s="17"/>
      <c r="T3331" s="17"/>
      <c r="U3331" s="17"/>
      <c r="V3331" s="17"/>
      <c r="W3331" s="17"/>
      <c r="X3331" s="17"/>
    </row>
    <row r="3332" spans="7:24" x14ac:dyDescent="0.2">
      <c r="G3332" s="8"/>
      <c r="H3332" s="8"/>
      <c r="I3332" s="17"/>
      <c r="J3332" s="17"/>
      <c r="K3332" s="17"/>
      <c r="L3332" s="17"/>
      <c r="M3332" s="17"/>
      <c r="N3332" s="17"/>
      <c r="O3332" s="17"/>
      <c r="P3332" s="17"/>
      <c r="Q3332" s="17"/>
      <c r="R3332" s="17"/>
      <c r="S3332" s="17"/>
      <c r="T3332" s="17"/>
      <c r="U3332" s="17"/>
      <c r="V3332" s="17"/>
      <c r="W3332" s="17"/>
      <c r="X3332" s="17"/>
    </row>
    <row r="3333" spans="7:24" x14ac:dyDescent="0.2">
      <c r="G3333" s="8"/>
      <c r="H3333" s="8"/>
      <c r="I3333" s="17"/>
      <c r="J3333" s="17"/>
      <c r="K3333" s="17"/>
      <c r="L3333" s="17"/>
      <c r="M3333" s="17"/>
      <c r="N3333" s="17"/>
      <c r="O3333" s="17"/>
      <c r="P3333" s="17"/>
      <c r="Q3333" s="17"/>
      <c r="R3333" s="17"/>
      <c r="S3333" s="17"/>
      <c r="T3333" s="17"/>
      <c r="U3333" s="17"/>
      <c r="V3333" s="17"/>
      <c r="W3333" s="17"/>
      <c r="X3333" s="17"/>
    </row>
    <row r="3334" spans="7:24" x14ac:dyDescent="0.2">
      <c r="G3334" s="8"/>
      <c r="H3334" s="8"/>
      <c r="I3334" s="17"/>
      <c r="J3334" s="17"/>
      <c r="K3334" s="17"/>
      <c r="L3334" s="17"/>
      <c r="M3334" s="17"/>
      <c r="N3334" s="17"/>
      <c r="O3334" s="17"/>
      <c r="P3334" s="17"/>
      <c r="Q3334" s="17"/>
      <c r="R3334" s="17"/>
      <c r="S3334" s="17"/>
      <c r="T3334" s="17"/>
      <c r="U3334" s="17"/>
      <c r="V3334" s="17"/>
      <c r="W3334" s="17"/>
      <c r="X3334" s="17"/>
    </row>
    <row r="3335" spans="7:24" x14ac:dyDescent="0.2">
      <c r="G3335" s="8"/>
      <c r="H3335" s="8"/>
      <c r="I3335" s="17"/>
      <c r="J3335" s="17"/>
      <c r="K3335" s="17"/>
      <c r="L3335" s="17"/>
      <c r="M3335" s="17"/>
      <c r="N3335" s="17"/>
      <c r="O3335" s="17"/>
      <c r="P3335" s="17"/>
      <c r="Q3335" s="17"/>
      <c r="R3335" s="17"/>
      <c r="S3335" s="17"/>
      <c r="T3335" s="17"/>
      <c r="U3335" s="17"/>
      <c r="V3335" s="17"/>
      <c r="W3335" s="17"/>
      <c r="X3335" s="17"/>
    </row>
    <row r="3336" spans="7:24" x14ac:dyDescent="0.2">
      <c r="G3336" s="8"/>
      <c r="H3336" s="8"/>
      <c r="I3336" s="17"/>
      <c r="J3336" s="17"/>
      <c r="K3336" s="17"/>
      <c r="L3336" s="17"/>
      <c r="M3336" s="17"/>
      <c r="N3336" s="17"/>
      <c r="O3336" s="17"/>
      <c r="P3336" s="17"/>
      <c r="Q3336" s="17"/>
      <c r="R3336" s="17"/>
      <c r="S3336" s="17"/>
      <c r="T3336" s="17"/>
      <c r="U3336" s="17"/>
      <c r="V3336" s="17"/>
      <c r="W3336" s="17"/>
      <c r="X3336" s="17"/>
    </row>
    <row r="3337" spans="7:24" x14ac:dyDescent="0.2">
      <c r="G3337" s="8"/>
      <c r="H3337" s="8"/>
      <c r="I3337" s="17"/>
      <c r="J3337" s="17"/>
      <c r="K3337" s="17"/>
      <c r="L3337" s="17"/>
      <c r="M3337" s="17"/>
      <c r="N3337" s="17"/>
      <c r="O3337" s="17"/>
      <c r="P3337" s="17"/>
      <c r="Q3337" s="17"/>
      <c r="R3337" s="17"/>
      <c r="S3337" s="17"/>
      <c r="T3337" s="17"/>
      <c r="U3337" s="17"/>
      <c r="V3337" s="17"/>
      <c r="W3337" s="17"/>
      <c r="X3337" s="17"/>
    </row>
    <row r="3338" spans="7:24" x14ac:dyDescent="0.2">
      <c r="G3338" s="8"/>
      <c r="H3338" s="8"/>
      <c r="I3338" s="17"/>
      <c r="J3338" s="17"/>
      <c r="K3338" s="17"/>
      <c r="L3338" s="17"/>
      <c r="M3338" s="17"/>
      <c r="N3338" s="17"/>
      <c r="O3338" s="17"/>
      <c r="P3338" s="17"/>
      <c r="Q3338" s="17"/>
      <c r="R3338" s="17"/>
      <c r="S3338" s="17"/>
      <c r="T3338" s="17"/>
      <c r="U3338" s="17"/>
      <c r="V3338" s="17"/>
      <c r="W3338" s="17"/>
      <c r="X3338" s="17"/>
    </row>
    <row r="3339" spans="7:24" x14ac:dyDescent="0.2">
      <c r="G3339" s="8"/>
      <c r="H3339" s="8"/>
      <c r="I3339" s="17"/>
      <c r="J3339" s="17"/>
      <c r="K3339" s="17"/>
      <c r="L3339" s="17"/>
      <c r="M3339" s="17"/>
      <c r="N3339" s="17"/>
      <c r="O3339" s="17"/>
      <c r="P3339" s="17"/>
      <c r="Q3339" s="17"/>
      <c r="R3339" s="17"/>
      <c r="S3339" s="17"/>
      <c r="T3339" s="17"/>
      <c r="U3339" s="17"/>
      <c r="V3339" s="17"/>
      <c r="W3339" s="17"/>
      <c r="X3339" s="17"/>
    </row>
    <row r="3340" spans="7:24" x14ac:dyDescent="0.2">
      <c r="G3340" s="8"/>
      <c r="H3340" s="8"/>
      <c r="I3340" s="17"/>
      <c r="J3340" s="17"/>
      <c r="K3340" s="17"/>
      <c r="L3340" s="17"/>
      <c r="M3340" s="17"/>
      <c r="N3340" s="17"/>
      <c r="O3340" s="17"/>
      <c r="P3340" s="17"/>
      <c r="Q3340" s="17"/>
      <c r="R3340" s="17"/>
      <c r="S3340" s="17"/>
      <c r="T3340" s="17"/>
      <c r="U3340" s="17"/>
      <c r="V3340" s="17"/>
      <c r="W3340" s="17"/>
      <c r="X3340" s="17"/>
    </row>
    <row r="3341" spans="7:24" x14ac:dyDescent="0.2">
      <c r="G3341" s="8"/>
      <c r="H3341" s="8"/>
      <c r="I3341" s="17"/>
      <c r="J3341" s="17"/>
      <c r="K3341" s="17"/>
      <c r="L3341" s="17"/>
      <c r="M3341" s="17"/>
      <c r="N3341" s="17"/>
      <c r="O3341" s="17"/>
      <c r="P3341" s="17"/>
      <c r="Q3341" s="17"/>
      <c r="R3341" s="17"/>
      <c r="S3341" s="17"/>
      <c r="T3341" s="17"/>
      <c r="U3341" s="17"/>
      <c r="V3341" s="17"/>
      <c r="W3341" s="17"/>
      <c r="X3341" s="17"/>
    </row>
    <row r="3342" spans="7:24" x14ac:dyDescent="0.2">
      <c r="G3342" s="8"/>
      <c r="H3342" s="8"/>
      <c r="I3342" s="17"/>
      <c r="J3342" s="17"/>
      <c r="K3342" s="17"/>
      <c r="L3342" s="17"/>
      <c r="M3342" s="17"/>
      <c r="N3342" s="17"/>
      <c r="O3342" s="17"/>
      <c r="P3342" s="17"/>
      <c r="Q3342" s="17"/>
      <c r="R3342" s="17"/>
      <c r="S3342" s="17"/>
      <c r="T3342" s="17"/>
      <c r="U3342" s="17"/>
      <c r="V3342" s="17"/>
      <c r="W3342" s="17"/>
      <c r="X3342" s="17"/>
    </row>
    <row r="3343" spans="7:24" x14ac:dyDescent="0.2">
      <c r="G3343" s="8"/>
      <c r="H3343" s="8"/>
      <c r="I3343" s="17"/>
      <c r="J3343" s="17"/>
      <c r="K3343" s="17"/>
      <c r="L3343" s="17"/>
      <c r="M3343" s="17"/>
      <c r="N3343" s="17"/>
      <c r="O3343" s="17"/>
      <c r="P3343" s="17"/>
      <c r="Q3343" s="17"/>
      <c r="R3343" s="17"/>
      <c r="S3343" s="17"/>
      <c r="T3343" s="17"/>
      <c r="U3343" s="17"/>
      <c r="V3343" s="17"/>
      <c r="W3343" s="17"/>
      <c r="X3343" s="17"/>
    </row>
    <row r="3344" spans="7:24" x14ac:dyDescent="0.2">
      <c r="G3344" s="8"/>
      <c r="H3344" s="8"/>
      <c r="I3344" s="17"/>
      <c r="J3344" s="17"/>
      <c r="K3344" s="17"/>
      <c r="L3344" s="17"/>
      <c r="M3344" s="17"/>
      <c r="N3344" s="17"/>
      <c r="O3344" s="17"/>
      <c r="P3344" s="17"/>
      <c r="Q3344" s="17"/>
      <c r="R3344" s="17"/>
      <c r="S3344" s="17"/>
      <c r="T3344" s="17"/>
      <c r="U3344" s="17"/>
      <c r="V3344" s="17"/>
      <c r="W3344" s="17"/>
      <c r="X3344" s="17"/>
    </row>
    <row r="3345" spans="7:24" x14ac:dyDescent="0.2">
      <c r="G3345" s="8"/>
      <c r="H3345" s="8"/>
      <c r="I3345" s="17"/>
      <c r="J3345" s="17"/>
      <c r="K3345" s="17"/>
      <c r="L3345" s="17"/>
      <c r="M3345" s="17"/>
      <c r="N3345" s="17"/>
      <c r="O3345" s="17"/>
      <c r="P3345" s="17"/>
      <c r="Q3345" s="17"/>
      <c r="R3345" s="17"/>
      <c r="S3345" s="17"/>
      <c r="T3345" s="17"/>
      <c r="U3345" s="17"/>
      <c r="V3345" s="17"/>
      <c r="W3345" s="17"/>
      <c r="X3345" s="17"/>
    </row>
    <row r="3346" spans="7:24" x14ac:dyDescent="0.2">
      <c r="G3346" s="8"/>
      <c r="H3346" s="8"/>
      <c r="I3346" s="17"/>
      <c r="J3346" s="17"/>
      <c r="K3346" s="17"/>
      <c r="L3346" s="17"/>
      <c r="M3346" s="17"/>
      <c r="N3346" s="17"/>
      <c r="O3346" s="17"/>
      <c r="P3346" s="17"/>
      <c r="Q3346" s="17"/>
      <c r="R3346" s="17"/>
      <c r="S3346" s="17"/>
      <c r="T3346" s="17"/>
      <c r="U3346" s="17"/>
      <c r="V3346" s="17"/>
      <c r="W3346" s="17"/>
      <c r="X3346" s="17"/>
    </row>
    <row r="3347" spans="7:24" x14ac:dyDescent="0.2">
      <c r="G3347" s="8"/>
      <c r="H3347" s="8"/>
      <c r="I3347" s="17"/>
      <c r="J3347" s="17"/>
      <c r="K3347" s="17"/>
      <c r="L3347" s="17"/>
      <c r="M3347" s="17"/>
      <c r="N3347" s="17"/>
      <c r="O3347" s="17"/>
      <c r="P3347" s="17"/>
      <c r="Q3347" s="17"/>
      <c r="R3347" s="17"/>
      <c r="S3347" s="17"/>
      <c r="T3347" s="17"/>
      <c r="U3347" s="17"/>
      <c r="V3347" s="17"/>
      <c r="W3347" s="17"/>
      <c r="X3347" s="17"/>
    </row>
    <row r="3348" spans="7:24" x14ac:dyDescent="0.2">
      <c r="G3348" s="8"/>
      <c r="H3348" s="8"/>
      <c r="I3348" s="17"/>
      <c r="J3348" s="17"/>
      <c r="K3348" s="17"/>
      <c r="L3348" s="17"/>
      <c r="M3348" s="17"/>
      <c r="N3348" s="17"/>
      <c r="O3348" s="17"/>
      <c r="P3348" s="17"/>
      <c r="Q3348" s="17"/>
      <c r="R3348" s="17"/>
      <c r="S3348" s="17"/>
      <c r="T3348" s="17"/>
      <c r="U3348" s="17"/>
      <c r="V3348" s="17"/>
      <c r="W3348" s="17"/>
      <c r="X3348" s="17"/>
    </row>
    <row r="3349" spans="7:24" x14ac:dyDescent="0.2">
      <c r="G3349" s="8"/>
      <c r="H3349" s="8"/>
      <c r="I3349" s="17"/>
      <c r="J3349" s="17"/>
      <c r="K3349" s="17"/>
      <c r="L3349" s="17"/>
      <c r="M3349" s="17"/>
      <c r="N3349" s="17"/>
      <c r="O3349" s="17"/>
      <c r="P3349" s="17"/>
      <c r="Q3349" s="17"/>
      <c r="R3349" s="17"/>
      <c r="S3349" s="17"/>
      <c r="T3349" s="17"/>
      <c r="U3349" s="17"/>
      <c r="V3349" s="17"/>
      <c r="W3349" s="17"/>
      <c r="X3349" s="17"/>
    </row>
    <row r="3350" spans="7:24" x14ac:dyDescent="0.2">
      <c r="G3350" s="8"/>
      <c r="H3350" s="8"/>
      <c r="I3350" s="17"/>
      <c r="J3350" s="17"/>
      <c r="K3350" s="17"/>
      <c r="L3350" s="17"/>
      <c r="M3350" s="17"/>
      <c r="N3350" s="17"/>
      <c r="O3350" s="17"/>
      <c r="P3350" s="17"/>
      <c r="Q3350" s="17"/>
      <c r="R3350" s="17"/>
      <c r="S3350" s="17"/>
      <c r="T3350" s="17"/>
      <c r="U3350" s="17"/>
      <c r="V3350" s="17"/>
      <c r="W3350" s="17"/>
      <c r="X3350" s="17"/>
    </row>
    <row r="3351" spans="7:24" x14ac:dyDescent="0.2">
      <c r="G3351" s="8"/>
      <c r="H3351" s="8"/>
      <c r="I3351" s="17"/>
      <c r="J3351" s="17"/>
      <c r="K3351" s="17"/>
      <c r="L3351" s="17"/>
      <c r="M3351" s="17"/>
      <c r="N3351" s="17"/>
      <c r="O3351" s="17"/>
      <c r="P3351" s="17"/>
      <c r="Q3351" s="17"/>
      <c r="R3351" s="17"/>
      <c r="S3351" s="17"/>
      <c r="T3351" s="17"/>
      <c r="U3351" s="17"/>
      <c r="V3351" s="17"/>
      <c r="W3351" s="17"/>
      <c r="X3351" s="17"/>
    </row>
    <row r="3352" spans="7:24" x14ac:dyDescent="0.2">
      <c r="G3352" s="8"/>
      <c r="H3352" s="8"/>
      <c r="I3352" s="17"/>
      <c r="J3352" s="17"/>
      <c r="K3352" s="17"/>
      <c r="L3352" s="17"/>
      <c r="M3352" s="17"/>
      <c r="N3352" s="17"/>
      <c r="O3352" s="17"/>
      <c r="P3352" s="17"/>
      <c r="Q3352" s="17"/>
      <c r="R3352" s="17"/>
      <c r="S3352" s="17"/>
      <c r="T3352" s="17"/>
      <c r="U3352" s="17"/>
      <c r="V3352" s="17"/>
      <c r="W3352" s="17"/>
      <c r="X3352" s="17"/>
    </row>
    <row r="3353" spans="7:24" x14ac:dyDescent="0.2">
      <c r="G3353" s="8"/>
      <c r="H3353" s="8"/>
      <c r="I3353" s="17"/>
      <c r="J3353" s="17"/>
      <c r="K3353" s="17"/>
      <c r="L3353" s="17"/>
      <c r="M3353" s="17"/>
      <c r="N3353" s="17"/>
      <c r="O3353" s="17"/>
      <c r="P3353" s="17"/>
      <c r="Q3353" s="17"/>
      <c r="R3353" s="17"/>
      <c r="S3353" s="17"/>
      <c r="T3353" s="17"/>
      <c r="U3353" s="17"/>
      <c r="V3353" s="17"/>
      <c r="W3353" s="17"/>
      <c r="X3353" s="17"/>
    </row>
    <row r="3354" spans="7:24" x14ac:dyDescent="0.2">
      <c r="G3354" s="8"/>
      <c r="H3354" s="8"/>
      <c r="I3354" s="17"/>
      <c r="J3354" s="17"/>
      <c r="K3354" s="17"/>
      <c r="L3354" s="17"/>
      <c r="M3354" s="17"/>
      <c r="N3354" s="17"/>
      <c r="O3354" s="17"/>
      <c r="P3354" s="17"/>
      <c r="Q3354" s="17"/>
      <c r="R3354" s="17"/>
      <c r="S3354" s="17"/>
      <c r="T3354" s="17"/>
      <c r="U3354" s="17"/>
      <c r="V3354" s="17"/>
      <c r="W3354" s="17"/>
      <c r="X3354" s="17"/>
    </row>
    <row r="3355" spans="7:24" x14ac:dyDescent="0.2">
      <c r="G3355" s="8"/>
      <c r="H3355" s="8"/>
      <c r="I3355" s="17"/>
      <c r="J3355" s="17"/>
      <c r="K3355" s="17"/>
      <c r="L3355" s="17"/>
      <c r="M3355" s="17"/>
      <c r="N3355" s="17"/>
      <c r="O3355" s="17"/>
      <c r="P3355" s="17"/>
      <c r="Q3355" s="17"/>
      <c r="R3355" s="17"/>
      <c r="S3355" s="17"/>
      <c r="T3355" s="17"/>
      <c r="U3355" s="17"/>
      <c r="V3355" s="17"/>
      <c r="W3355" s="17"/>
      <c r="X3355" s="17"/>
    </row>
    <row r="3356" spans="7:24" x14ac:dyDescent="0.2">
      <c r="G3356" s="8"/>
      <c r="H3356" s="8"/>
      <c r="I3356" s="17"/>
      <c r="J3356" s="17"/>
      <c r="K3356" s="17"/>
      <c r="L3356" s="17"/>
      <c r="M3356" s="17"/>
      <c r="N3356" s="17"/>
      <c r="O3356" s="17"/>
      <c r="P3356" s="17"/>
      <c r="Q3356" s="17"/>
      <c r="R3356" s="17"/>
      <c r="S3356" s="17"/>
      <c r="T3356" s="17"/>
      <c r="U3356" s="17"/>
      <c r="V3356" s="17"/>
      <c r="W3356" s="17"/>
      <c r="X3356" s="17"/>
    </row>
    <row r="3357" spans="7:24" x14ac:dyDescent="0.2">
      <c r="G3357" s="8"/>
      <c r="H3357" s="8"/>
      <c r="I3357" s="17"/>
      <c r="J3357" s="17"/>
      <c r="K3357" s="17"/>
      <c r="L3357" s="17"/>
      <c r="M3357" s="17"/>
      <c r="N3357" s="17"/>
      <c r="O3357" s="17"/>
      <c r="P3357" s="17"/>
      <c r="Q3357" s="17"/>
      <c r="R3357" s="17"/>
      <c r="S3357" s="17"/>
      <c r="T3357" s="17"/>
      <c r="U3357" s="17"/>
      <c r="V3357" s="17"/>
      <c r="W3357" s="17"/>
      <c r="X3357" s="17"/>
    </row>
    <row r="3358" spans="7:24" x14ac:dyDescent="0.2">
      <c r="G3358" s="8"/>
      <c r="H3358" s="8"/>
      <c r="I3358" s="17"/>
      <c r="J3358" s="17"/>
      <c r="K3358" s="17"/>
      <c r="L3358" s="17"/>
      <c r="M3358" s="17"/>
      <c r="N3358" s="17"/>
      <c r="O3358" s="17"/>
      <c r="P3358" s="17"/>
      <c r="Q3358" s="17"/>
      <c r="R3358" s="17"/>
      <c r="S3358" s="17"/>
      <c r="T3358" s="17"/>
      <c r="U3358" s="17"/>
      <c r="V3358" s="17"/>
      <c r="W3358" s="17"/>
      <c r="X3358" s="17"/>
    </row>
    <row r="3359" spans="7:24" x14ac:dyDescent="0.2">
      <c r="G3359" s="8"/>
      <c r="H3359" s="8"/>
      <c r="I3359" s="17"/>
      <c r="J3359" s="17"/>
      <c r="K3359" s="17"/>
      <c r="L3359" s="17"/>
      <c r="M3359" s="17"/>
      <c r="N3359" s="17"/>
      <c r="O3359" s="17"/>
      <c r="P3359" s="17"/>
      <c r="Q3359" s="17"/>
      <c r="R3359" s="17"/>
      <c r="S3359" s="17"/>
      <c r="T3359" s="17"/>
      <c r="U3359" s="17"/>
      <c r="V3359" s="17"/>
      <c r="W3359" s="17"/>
      <c r="X3359" s="17"/>
    </row>
    <row r="3360" spans="7:24" x14ac:dyDescent="0.2">
      <c r="G3360" s="8"/>
      <c r="H3360" s="8"/>
      <c r="I3360" s="17"/>
      <c r="J3360" s="17"/>
      <c r="K3360" s="17"/>
      <c r="L3360" s="17"/>
      <c r="M3360" s="17"/>
      <c r="N3360" s="17"/>
      <c r="O3360" s="17"/>
      <c r="P3360" s="17"/>
      <c r="Q3360" s="17"/>
      <c r="R3360" s="17"/>
      <c r="S3360" s="17"/>
      <c r="T3360" s="17"/>
      <c r="U3360" s="17"/>
      <c r="V3360" s="17"/>
      <c r="W3360" s="17"/>
      <c r="X3360" s="17"/>
    </row>
    <row r="3361" spans="7:24" x14ac:dyDescent="0.2">
      <c r="G3361" s="8"/>
      <c r="H3361" s="8"/>
      <c r="I3361" s="17"/>
      <c r="J3361" s="17"/>
      <c r="K3361" s="17"/>
      <c r="L3361" s="17"/>
      <c r="M3361" s="17"/>
      <c r="N3361" s="17"/>
      <c r="O3361" s="17"/>
      <c r="P3361" s="17"/>
      <c r="Q3361" s="17"/>
      <c r="R3361" s="17"/>
      <c r="S3361" s="17"/>
      <c r="T3361" s="17"/>
      <c r="U3361" s="17"/>
      <c r="V3361" s="17"/>
      <c r="W3361" s="17"/>
      <c r="X3361" s="17"/>
    </row>
    <row r="3362" spans="7:24" x14ac:dyDescent="0.2">
      <c r="G3362" s="8"/>
      <c r="H3362" s="8"/>
      <c r="I3362" s="17"/>
      <c r="J3362" s="17"/>
      <c r="K3362" s="17"/>
      <c r="L3362" s="17"/>
      <c r="M3362" s="17"/>
      <c r="N3362" s="17"/>
      <c r="O3362" s="17"/>
      <c r="P3362" s="17"/>
      <c r="Q3362" s="17"/>
      <c r="R3362" s="17"/>
      <c r="S3362" s="17"/>
      <c r="T3362" s="17"/>
      <c r="U3362" s="17"/>
      <c r="V3362" s="17"/>
      <c r="W3362" s="17"/>
      <c r="X3362" s="17"/>
    </row>
    <row r="3363" spans="7:24" x14ac:dyDescent="0.2">
      <c r="G3363" s="8"/>
      <c r="H3363" s="8"/>
      <c r="I3363" s="17"/>
      <c r="J3363" s="17"/>
      <c r="K3363" s="17"/>
      <c r="L3363" s="17"/>
      <c r="M3363" s="17"/>
      <c r="N3363" s="17"/>
      <c r="O3363" s="17"/>
      <c r="P3363" s="17"/>
      <c r="Q3363" s="17"/>
      <c r="R3363" s="17"/>
      <c r="S3363" s="17"/>
      <c r="T3363" s="17"/>
      <c r="U3363" s="17"/>
      <c r="V3363" s="17"/>
      <c r="W3363" s="17"/>
      <c r="X3363" s="17"/>
    </row>
    <row r="3364" spans="7:24" x14ac:dyDescent="0.2">
      <c r="G3364" s="8"/>
      <c r="H3364" s="8"/>
      <c r="I3364" s="17"/>
      <c r="J3364" s="17"/>
      <c r="K3364" s="17"/>
      <c r="L3364" s="17"/>
      <c r="M3364" s="17"/>
      <c r="N3364" s="17"/>
      <c r="O3364" s="17"/>
      <c r="P3364" s="17"/>
      <c r="Q3364" s="17"/>
      <c r="R3364" s="17"/>
      <c r="S3364" s="17"/>
      <c r="T3364" s="17"/>
      <c r="U3364" s="17"/>
      <c r="V3364" s="17"/>
      <c r="W3364" s="17"/>
      <c r="X3364" s="17"/>
    </row>
    <row r="3365" spans="7:24" x14ac:dyDescent="0.2">
      <c r="G3365" s="8"/>
      <c r="H3365" s="8"/>
      <c r="I3365" s="17"/>
      <c r="J3365" s="17"/>
      <c r="K3365" s="17"/>
      <c r="L3365" s="17"/>
      <c r="M3365" s="17"/>
      <c r="N3365" s="17"/>
      <c r="O3365" s="17"/>
      <c r="P3365" s="17"/>
      <c r="Q3365" s="17"/>
      <c r="R3365" s="17"/>
      <c r="S3365" s="17"/>
      <c r="T3365" s="17"/>
      <c r="U3365" s="17"/>
      <c r="V3365" s="17"/>
      <c r="W3365" s="17"/>
      <c r="X3365" s="17"/>
    </row>
    <row r="3366" spans="7:24" x14ac:dyDescent="0.2">
      <c r="G3366" s="8"/>
      <c r="H3366" s="8"/>
      <c r="I3366" s="17"/>
      <c r="J3366" s="17"/>
      <c r="K3366" s="17"/>
      <c r="L3366" s="17"/>
      <c r="M3366" s="17"/>
      <c r="N3366" s="17"/>
      <c r="O3366" s="17"/>
      <c r="P3366" s="17"/>
      <c r="Q3366" s="17"/>
      <c r="R3366" s="17"/>
      <c r="S3366" s="17"/>
      <c r="T3366" s="17"/>
      <c r="U3366" s="17"/>
      <c r="V3366" s="17"/>
      <c r="W3366" s="17"/>
      <c r="X3366" s="17"/>
    </row>
    <row r="3367" spans="7:24" x14ac:dyDescent="0.2">
      <c r="G3367" s="8"/>
      <c r="H3367" s="8"/>
      <c r="I3367" s="17"/>
      <c r="J3367" s="17"/>
      <c r="K3367" s="17"/>
      <c r="L3367" s="17"/>
      <c r="M3367" s="17"/>
      <c r="N3367" s="17"/>
      <c r="O3367" s="17"/>
      <c r="P3367" s="17"/>
      <c r="Q3367" s="17"/>
      <c r="R3367" s="17"/>
      <c r="S3367" s="17"/>
      <c r="T3367" s="17"/>
      <c r="U3367" s="17"/>
      <c r="V3367" s="17"/>
      <c r="W3367" s="17"/>
      <c r="X3367" s="17"/>
    </row>
    <row r="3368" spans="7:24" x14ac:dyDescent="0.2">
      <c r="G3368" s="8"/>
      <c r="H3368" s="8"/>
      <c r="I3368" s="17"/>
      <c r="J3368" s="17"/>
      <c r="K3368" s="17"/>
      <c r="L3368" s="17"/>
      <c r="M3368" s="17"/>
      <c r="N3368" s="17"/>
      <c r="O3368" s="17"/>
      <c r="P3368" s="17"/>
      <c r="Q3368" s="17"/>
      <c r="R3368" s="17"/>
      <c r="S3368" s="17"/>
      <c r="T3368" s="17"/>
      <c r="U3368" s="17"/>
      <c r="V3368" s="17"/>
      <c r="W3368" s="17"/>
      <c r="X3368" s="17"/>
    </row>
    <row r="3369" spans="7:24" x14ac:dyDescent="0.2">
      <c r="G3369" s="8"/>
      <c r="H3369" s="8"/>
      <c r="I3369" s="17"/>
      <c r="J3369" s="17"/>
      <c r="K3369" s="17"/>
      <c r="L3369" s="17"/>
      <c r="M3369" s="17"/>
      <c r="N3369" s="17"/>
      <c r="O3369" s="17"/>
      <c r="P3369" s="17"/>
      <c r="Q3369" s="17"/>
      <c r="R3369" s="17"/>
      <c r="S3369" s="17"/>
      <c r="T3369" s="17"/>
      <c r="U3369" s="17"/>
      <c r="V3369" s="17"/>
      <c r="W3369" s="17"/>
      <c r="X3369" s="17"/>
    </row>
    <row r="3370" spans="7:24" x14ac:dyDescent="0.2">
      <c r="G3370" s="8"/>
      <c r="H3370" s="8"/>
      <c r="I3370" s="17"/>
      <c r="J3370" s="17"/>
      <c r="K3370" s="17"/>
      <c r="L3370" s="17"/>
      <c r="M3370" s="17"/>
      <c r="N3370" s="17"/>
      <c r="O3370" s="17"/>
      <c r="P3370" s="17"/>
      <c r="Q3370" s="17"/>
      <c r="R3370" s="17"/>
      <c r="S3370" s="17"/>
      <c r="T3370" s="17"/>
      <c r="U3370" s="17"/>
      <c r="V3370" s="17"/>
      <c r="W3370" s="17"/>
      <c r="X3370" s="17"/>
    </row>
    <row r="3371" spans="7:24" x14ac:dyDescent="0.2">
      <c r="G3371" s="8"/>
      <c r="H3371" s="8"/>
      <c r="I3371" s="17"/>
      <c r="J3371" s="17"/>
      <c r="K3371" s="17"/>
      <c r="L3371" s="17"/>
      <c r="M3371" s="17"/>
      <c r="N3371" s="17"/>
      <c r="O3371" s="17"/>
      <c r="P3371" s="17"/>
      <c r="Q3371" s="17"/>
      <c r="R3371" s="17"/>
      <c r="S3371" s="17"/>
      <c r="T3371" s="17"/>
      <c r="U3371" s="17"/>
      <c r="V3371" s="17"/>
      <c r="W3371" s="17"/>
      <c r="X3371" s="17"/>
    </row>
    <row r="3372" spans="7:24" x14ac:dyDescent="0.2">
      <c r="G3372" s="8"/>
      <c r="H3372" s="8"/>
      <c r="I3372" s="17"/>
      <c r="J3372" s="17"/>
      <c r="K3372" s="17"/>
      <c r="L3372" s="17"/>
      <c r="M3372" s="17"/>
      <c r="N3372" s="17"/>
      <c r="O3372" s="17"/>
      <c r="P3372" s="17"/>
      <c r="Q3372" s="17"/>
      <c r="R3372" s="17"/>
      <c r="S3372" s="17"/>
      <c r="T3372" s="17"/>
      <c r="U3372" s="17"/>
      <c r="V3372" s="17"/>
      <c r="W3372" s="17"/>
      <c r="X3372" s="17"/>
    </row>
    <row r="3373" spans="7:24" x14ac:dyDescent="0.2">
      <c r="G3373" s="8"/>
      <c r="H3373" s="8"/>
      <c r="I3373" s="17"/>
      <c r="J3373" s="17"/>
      <c r="K3373" s="17"/>
      <c r="L3373" s="17"/>
      <c r="M3373" s="17"/>
      <c r="N3373" s="17"/>
      <c r="O3373" s="17"/>
      <c r="P3373" s="17"/>
      <c r="Q3373" s="17"/>
      <c r="R3373" s="17"/>
      <c r="S3373" s="17"/>
      <c r="T3373" s="17"/>
      <c r="U3373" s="17"/>
      <c r="V3373" s="17"/>
      <c r="W3373" s="17"/>
      <c r="X3373" s="17"/>
    </row>
    <row r="3374" spans="7:24" x14ac:dyDescent="0.2">
      <c r="G3374" s="8"/>
      <c r="H3374" s="8"/>
      <c r="I3374" s="17"/>
      <c r="J3374" s="17"/>
      <c r="K3374" s="17"/>
      <c r="L3374" s="17"/>
      <c r="M3374" s="17"/>
      <c r="N3374" s="17"/>
      <c r="O3374" s="17"/>
      <c r="P3374" s="17"/>
      <c r="Q3374" s="17"/>
      <c r="R3374" s="17"/>
      <c r="S3374" s="17"/>
      <c r="T3374" s="17"/>
      <c r="U3374" s="17"/>
      <c r="V3374" s="17"/>
      <c r="W3374" s="17"/>
      <c r="X3374" s="17"/>
    </row>
    <row r="3375" spans="7:24" x14ac:dyDescent="0.2">
      <c r="G3375" s="8"/>
      <c r="H3375" s="8"/>
      <c r="I3375" s="17"/>
      <c r="J3375" s="17"/>
      <c r="K3375" s="17"/>
      <c r="L3375" s="17"/>
      <c r="M3375" s="17"/>
      <c r="N3375" s="17"/>
      <c r="O3375" s="17"/>
      <c r="P3375" s="17"/>
      <c r="Q3375" s="17"/>
      <c r="R3375" s="17"/>
      <c r="S3375" s="17"/>
      <c r="T3375" s="17"/>
      <c r="U3375" s="17"/>
      <c r="V3375" s="17"/>
      <c r="W3375" s="17"/>
      <c r="X3375" s="17"/>
    </row>
    <row r="3376" spans="7:24" x14ac:dyDescent="0.2">
      <c r="G3376" s="8"/>
      <c r="H3376" s="8"/>
      <c r="I3376" s="17"/>
      <c r="J3376" s="17"/>
      <c r="K3376" s="17"/>
      <c r="L3376" s="17"/>
      <c r="M3376" s="17"/>
      <c r="N3376" s="17"/>
      <c r="O3376" s="17"/>
      <c r="P3376" s="17"/>
      <c r="Q3376" s="17"/>
      <c r="R3376" s="17"/>
      <c r="S3376" s="17"/>
      <c r="T3376" s="17"/>
      <c r="U3376" s="17"/>
      <c r="V3376" s="17"/>
      <c r="W3376" s="17"/>
      <c r="X3376" s="17"/>
    </row>
    <row r="3377" spans="7:24" x14ac:dyDescent="0.2">
      <c r="G3377" s="8"/>
      <c r="H3377" s="8"/>
      <c r="I3377" s="17"/>
      <c r="J3377" s="17"/>
      <c r="K3377" s="17"/>
      <c r="L3377" s="17"/>
      <c r="M3377" s="17"/>
      <c r="N3377" s="17"/>
      <c r="O3377" s="17"/>
      <c r="P3377" s="17"/>
      <c r="Q3377" s="17"/>
      <c r="R3377" s="17"/>
      <c r="S3377" s="17"/>
      <c r="T3377" s="17"/>
      <c r="U3377" s="17"/>
      <c r="V3377" s="17"/>
      <c r="W3377" s="17"/>
      <c r="X3377" s="17"/>
    </row>
    <row r="3378" spans="7:24" x14ac:dyDescent="0.2">
      <c r="G3378" s="8"/>
      <c r="H3378" s="8"/>
      <c r="I3378" s="17"/>
      <c r="J3378" s="17"/>
      <c r="K3378" s="17"/>
      <c r="L3378" s="17"/>
      <c r="M3378" s="17"/>
      <c r="N3378" s="17"/>
      <c r="O3378" s="17"/>
      <c r="P3378" s="17"/>
      <c r="Q3378" s="17"/>
      <c r="R3378" s="17"/>
      <c r="S3378" s="17"/>
      <c r="T3378" s="17"/>
      <c r="U3378" s="17"/>
      <c r="V3378" s="17"/>
      <c r="W3378" s="17"/>
      <c r="X3378" s="17"/>
    </row>
    <row r="3379" spans="7:24" x14ac:dyDescent="0.2">
      <c r="G3379" s="8"/>
      <c r="H3379" s="8"/>
      <c r="I3379" s="17"/>
      <c r="J3379" s="17"/>
      <c r="K3379" s="17"/>
      <c r="L3379" s="17"/>
      <c r="M3379" s="17"/>
      <c r="N3379" s="17"/>
      <c r="O3379" s="17"/>
      <c r="P3379" s="17"/>
      <c r="Q3379" s="17"/>
      <c r="R3379" s="17"/>
      <c r="S3379" s="17"/>
      <c r="T3379" s="17"/>
      <c r="U3379" s="17"/>
      <c r="V3379" s="17"/>
      <c r="W3379" s="17"/>
      <c r="X3379" s="17"/>
    </row>
    <row r="3380" spans="7:24" x14ac:dyDescent="0.2">
      <c r="G3380" s="8"/>
      <c r="H3380" s="8"/>
      <c r="I3380" s="17"/>
      <c r="J3380" s="17"/>
      <c r="K3380" s="17"/>
      <c r="L3380" s="17"/>
      <c r="M3380" s="17"/>
      <c r="N3380" s="17"/>
      <c r="O3380" s="17"/>
      <c r="P3380" s="17"/>
      <c r="Q3380" s="17"/>
      <c r="R3380" s="17"/>
      <c r="S3380" s="17"/>
      <c r="T3380" s="17"/>
      <c r="U3380" s="17"/>
      <c r="V3380" s="17"/>
      <c r="W3380" s="17"/>
      <c r="X3380" s="17"/>
    </row>
    <row r="3381" spans="7:24" x14ac:dyDescent="0.2">
      <c r="G3381" s="8"/>
      <c r="H3381" s="8"/>
      <c r="I3381" s="17"/>
      <c r="J3381" s="17"/>
      <c r="K3381" s="17"/>
      <c r="L3381" s="17"/>
      <c r="M3381" s="17"/>
      <c r="N3381" s="17"/>
      <c r="O3381" s="17"/>
      <c r="P3381" s="17"/>
      <c r="Q3381" s="17"/>
      <c r="R3381" s="17"/>
      <c r="S3381" s="17"/>
      <c r="T3381" s="17"/>
      <c r="U3381" s="17"/>
      <c r="V3381" s="17"/>
      <c r="W3381" s="17"/>
      <c r="X3381" s="17"/>
    </row>
    <row r="3382" spans="7:24" x14ac:dyDescent="0.2">
      <c r="G3382" s="8"/>
      <c r="H3382" s="8"/>
      <c r="I3382" s="17"/>
      <c r="J3382" s="17"/>
      <c r="K3382" s="17"/>
      <c r="L3382" s="17"/>
      <c r="M3382" s="17"/>
      <c r="N3382" s="17"/>
      <c r="O3382" s="17"/>
      <c r="P3382" s="17"/>
      <c r="Q3382" s="17"/>
      <c r="R3382" s="17"/>
      <c r="S3382" s="17"/>
      <c r="T3382" s="17"/>
      <c r="U3382" s="17"/>
      <c r="V3382" s="17"/>
      <c r="W3382" s="17"/>
      <c r="X3382" s="17"/>
    </row>
    <row r="3383" spans="7:24" x14ac:dyDescent="0.2">
      <c r="G3383" s="8"/>
      <c r="H3383" s="8"/>
      <c r="I3383" s="17"/>
      <c r="J3383" s="17"/>
      <c r="K3383" s="17"/>
      <c r="L3383" s="17"/>
      <c r="M3383" s="17"/>
      <c r="N3383" s="17"/>
      <c r="O3383" s="17"/>
      <c r="P3383" s="17"/>
      <c r="Q3383" s="17"/>
      <c r="R3383" s="17"/>
      <c r="S3383" s="17"/>
      <c r="T3383" s="17"/>
      <c r="U3383" s="17"/>
      <c r="V3383" s="17"/>
      <c r="W3383" s="17"/>
      <c r="X3383" s="17"/>
    </row>
    <row r="3384" spans="7:24" x14ac:dyDescent="0.2">
      <c r="G3384" s="8"/>
      <c r="H3384" s="8"/>
      <c r="I3384" s="17"/>
      <c r="J3384" s="17"/>
      <c r="K3384" s="17"/>
      <c r="L3384" s="17"/>
      <c r="M3384" s="17"/>
      <c r="N3384" s="17"/>
      <c r="O3384" s="17"/>
      <c r="P3384" s="17"/>
      <c r="Q3384" s="17"/>
      <c r="R3384" s="17"/>
      <c r="S3384" s="17"/>
      <c r="T3384" s="17"/>
      <c r="U3384" s="17"/>
      <c r="V3384" s="17"/>
      <c r="W3384" s="17"/>
      <c r="X3384" s="17"/>
    </row>
    <row r="3385" spans="7:24" x14ac:dyDescent="0.2">
      <c r="G3385" s="8"/>
      <c r="H3385" s="8"/>
      <c r="I3385" s="17"/>
      <c r="J3385" s="17"/>
      <c r="K3385" s="17"/>
      <c r="L3385" s="17"/>
      <c r="M3385" s="17"/>
      <c r="N3385" s="17"/>
      <c r="O3385" s="17"/>
      <c r="P3385" s="17"/>
      <c r="Q3385" s="17"/>
      <c r="R3385" s="17"/>
      <c r="S3385" s="17"/>
      <c r="T3385" s="17"/>
      <c r="U3385" s="17"/>
      <c r="V3385" s="17"/>
      <c r="W3385" s="17"/>
      <c r="X3385" s="17"/>
    </row>
    <row r="3386" spans="7:24" x14ac:dyDescent="0.2">
      <c r="G3386" s="8"/>
      <c r="H3386" s="8"/>
      <c r="I3386" s="17"/>
      <c r="J3386" s="17"/>
      <c r="K3386" s="17"/>
      <c r="L3386" s="17"/>
      <c r="M3386" s="17"/>
      <c r="N3386" s="17"/>
      <c r="O3386" s="17"/>
      <c r="P3386" s="17"/>
      <c r="Q3386" s="17"/>
      <c r="R3386" s="17"/>
      <c r="S3386" s="17"/>
      <c r="T3386" s="17"/>
      <c r="U3386" s="17"/>
      <c r="V3386" s="17"/>
      <c r="W3386" s="17"/>
      <c r="X3386" s="17"/>
    </row>
    <row r="3387" spans="7:24" x14ac:dyDescent="0.2">
      <c r="G3387" s="8"/>
      <c r="H3387" s="8"/>
      <c r="I3387" s="17"/>
      <c r="J3387" s="17"/>
      <c r="K3387" s="17"/>
      <c r="L3387" s="17"/>
      <c r="M3387" s="17"/>
      <c r="N3387" s="17"/>
      <c r="O3387" s="17"/>
      <c r="P3387" s="17"/>
      <c r="Q3387" s="17"/>
      <c r="R3387" s="17"/>
      <c r="S3387" s="17"/>
      <c r="T3387" s="17"/>
      <c r="U3387" s="17"/>
      <c r="V3387" s="17"/>
      <c r="W3387" s="17"/>
      <c r="X3387" s="17"/>
    </row>
    <row r="3388" spans="7:24" x14ac:dyDescent="0.2">
      <c r="G3388" s="8"/>
      <c r="H3388" s="8"/>
      <c r="I3388" s="17"/>
      <c r="J3388" s="17"/>
      <c r="K3388" s="17"/>
      <c r="L3388" s="17"/>
      <c r="M3388" s="17"/>
      <c r="N3388" s="17"/>
      <c r="O3388" s="17"/>
      <c r="P3388" s="17"/>
      <c r="Q3388" s="17"/>
      <c r="R3388" s="17"/>
      <c r="S3388" s="17"/>
      <c r="T3388" s="17"/>
      <c r="U3388" s="17"/>
      <c r="V3388" s="17"/>
      <c r="W3388" s="17"/>
      <c r="X3388" s="17"/>
    </row>
    <row r="3389" spans="7:24" x14ac:dyDescent="0.2">
      <c r="G3389" s="8"/>
      <c r="H3389" s="8"/>
      <c r="I3389" s="17"/>
      <c r="J3389" s="17"/>
      <c r="K3389" s="17"/>
      <c r="L3389" s="17"/>
      <c r="M3389" s="17"/>
      <c r="N3389" s="17"/>
      <c r="O3389" s="17"/>
      <c r="P3389" s="17"/>
      <c r="Q3389" s="17"/>
      <c r="R3389" s="17"/>
      <c r="S3389" s="17"/>
      <c r="T3389" s="17"/>
      <c r="U3389" s="17"/>
      <c r="V3389" s="17"/>
      <c r="W3389" s="17"/>
      <c r="X3389" s="17"/>
    </row>
    <row r="3390" spans="7:24" x14ac:dyDescent="0.2">
      <c r="G3390" s="8"/>
      <c r="H3390" s="8"/>
      <c r="I3390" s="17"/>
      <c r="J3390" s="17"/>
      <c r="K3390" s="17"/>
      <c r="L3390" s="17"/>
      <c r="M3390" s="17"/>
      <c r="N3390" s="17"/>
      <c r="O3390" s="17"/>
      <c r="P3390" s="17"/>
      <c r="Q3390" s="17"/>
      <c r="R3390" s="17"/>
      <c r="S3390" s="17"/>
      <c r="T3390" s="17"/>
      <c r="U3390" s="17"/>
      <c r="V3390" s="17"/>
      <c r="W3390" s="17"/>
      <c r="X3390" s="17"/>
    </row>
    <row r="3391" spans="7:24" x14ac:dyDescent="0.2">
      <c r="G3391" s="8"/>
      <c r="H3391" s="8"/>
      <c r="I3391" s="17"/>
      <c r="J3391" s="17"/>
      <c r="K3391" s="17"/>
      <c r="L3391" s="17"/>
      <c r="M3391" s="17"/>
      <c r="N3391" s="17"/>
      <c r="O3391" s="17"/>
      <c r="P3391" s="17"/>
      <c r="Q3391" s="17"/>
      <c r="R3391" s="17"/>
      <c r="S3391" s="17"/>
      <c r="T3391" s="17"/>
      <c r="U3391" s="17"/>
      <c r="V3391" s="17"/>
      <c r="W3391" s="17"/>
      <c r="X3391" s="17"/>
    </row>
    <row r="3392" spans="7:24" x14ac:dyDescent="0.2">
      <c r="G3392" s="8"/>
      <c r="H3392" s="8"/>
      <c r="I3392" s="17"/>
      <c r="J3392" s="17"/>
      <c r="K3392" s="17"/>
      <c r="L3392" s="17"/>
      <c r="M3392" s="17"/>
      <c r="N3392" s="17"/>
      <c r="O3392" s="17"/>
      <c r="P3392" s="17"/>
      <c r="Q3392" s="17"/>
      <c r="R3392" s="17"/>
      <c r="S3392" s="17"/>
      <c r="T3392" s="17"/>
      <c r="U3392" s="17"/>
      <c r="V3392" s="17"/>
      <c r="W3392" s="17"/>
      <c r="X3392" s="17"/>
    </row>
    <row r="3393" spans="7:24" x14ac:dyDescent="0.2">
      <c r="G3393" s="8"/>
      <c r="H3393" s="8"/>
      <c r="I3393" s="17"/>
      <c r="J3393" s="17"/>
      <c r="K3393" s="17"/>
      <c r="L3393" s="17"/>
      <c r="M3393" s="17"/>
      <c r="N3393" s="17"/>
      <c r="O3393" s="17"/>
      <c r="P3393" s="17"/>
      <c r="Q3393" s="17"/>
      <c r="R3393" s="17"/>
      <c r="S3393" s="17"/>
      <c r="T3393" s="17"/>
      <c r="U3393" s="17"/>
      <c r="V3393" s="17"/>
      <c r="W3393" s="17"/>
      <c r="X3393" s="17"/>
    </row>
    <row r="3394" spans="7:24" x14ac:dyDescent="0.2">
      <c r="G3394" s="8"/>
      <c r="H3394" s="8"/>
      <c r="I3394" s="17"/>
      <c r="J3394" s="17"/>
      <c r="K3394" s="17"/>
      <c r="L3394" s="17"/>
      <c r="M3394" s="17"/>
      <c r="N3394" s="17"/>
      <c r="O3394" s="17"/>
      <c r="P3394" s="17"/>
      <c r="Q3394" s="17"/>
      <c r="R3394" s="17"/>
      <c r="S3394" s="17"/>
      <c r="T3394" s="17"/>
      <c r="U3394" s="17"/>
      <c r="V3394" s="17"/>
      <c r="W3394" s="17"/>
      <c r="X3394" s="17"/>
    </row>
    <row r="3395" spans="7:24" x14ac:dyDescent="0.2">
      <c r="G3395" s="8"/>
      <c r="H3395" s="8"/>
      <c r="I3395" s="17"/>
      <c r="J3395" s="17"/>
      <c r="K3395" s="17"/>
      <c r="L3395" s="17"/>
      <c r="M3395" s="17"/>
      <c r="N3395" s="17"/>
      <c r="O3395" s="17"/>
      <c r="P3395" s="17"/>
      <c r="Q3395" s="17"/>
      <c r="R3395" s="17"/>
      <c r="S3395" s="17"/>
      <c r="T3395" s="17"/>
      <c r="U3395" s="17"/>
      <c r="V3395" s="17"/>
      <c r="W3395" s="17"/>
      <c r="X3395" s="17"/>
    </row>
    <row r="3396" spans="7:24" x14ac:dyDescent="0.2">
      <c r="G3396" s="8"/>
      <c r="H3396" s="8"/>
      <c r="I3396" s="17"/>
      <c r="J3396" s="17"/>
      <c r="K3396" s="17"/>
      <c r="L3396" s="17"/>
      <c r="M3396" s="17"/>
      <c r="N3396" s="17"/>
      <c r="O3396" s="17"/>
      <c r="P3396" s="17"/>
      <c r="Q3396" s="17"/>
      <c r="R3396" s="17"/>
      <c r="S3396" s="17"/>
      <c r="T3396" s="17"/>
      <c r="U3396" s="17"/>
      <c r="V3396" s="17"/>
      <c r="W3396" s="17"/>
      <c r="X3396" s="17"/>
    </row>
    <row r="3397" spans="7:24" x14ac:dyDescent="0.2">
      <c r="G3397" s="8"/>
      <c r="H3397" s="8"/>
      <c r="I3397" s="17"/>
      <c r="J3397" s="17"/>
      <c r="K3397" s="17"/>
      <c r="L3397" s="17"/>
      <c r="M3397" s="17"/>
      <c r="N3397" s="17"/>
      <c r="O3397" s="17"/>
      <c r="P3397" s="17"/>
      <c r="Q3397" s="17"/>
      <c r="R3397" s="17"/>
      <c r="S3397" s="17"/>
      <c r="T3397" s="17"/>
      <c r="U3397" s="17"/>
      <c r="V3397" s="17"/>
      <c r="W3397" s="17"/>
      <c r="X3397" s="17"/>
    </row>
    <row r="3398" spans="7:24" x14ac:dyDescent="0.2">
      <c r="G3398" s="8"/>
      <c r="H3398" s="8"/>
      <c r="I3398" s="17"/>
      <c r="J3398" s="17"/>
      <c r="K3398" s="17"/>
      <c r="L3398" s="17"/>
      <c r="M3398" s="17"/>
      <c r="N3398" s="17"/>
      <c r="O3398" s="17"/>
      <c r="P3398" s="17"/>
      <c r="Q3398" s="17"/>
      <c r="R3398" s="17"/>
      <c r="S3398" s="17"/>
      <c r="T3398" s="17"/>
      <c r="U3398" s="17"/>
      <c r="V3398" s="17"/>
      <c r="W3398" s="17"/>
      <c r="X3398" s="17"/>
    </row>
    <row r="3399" spans="7:24" x14ac:dyDescent="0.2">
      <c r="G3399" s="8"/>
      <c r="H3399" s="8"/>
      <c r="I3399" s="17"/>
      <c r="J3399" s="17"/>
      <c r="K3399" s="17"/>
      <c r="L3399" s="17"/>
      <c r="M3399" s="17"/>
      <c r="N3399" s="17"/>
      <c r="O3399" s="17"/>
      <c r="P3399" s="17"/>
      <c r="Q3399" s="17"/>
      <c r="R3399" s="17"/>
      <c r="S3399" s="17"/>
      <c r="T3399" s="17"/>
      <c r="U3399" s="17"/>
      <c r="V3399" s="17"/>
      <c r="W3399" s="17"/>
      <c r="X3399" s="17"/>
    </row>
    <row r="3400" spans="7:24" x14ac:dyDescent="0.2">
      <c r="G3400" s="8"/>
      <c r="H3400" s="8"/>
      <c r="I3400" s="17"/>
      <c r="J3400" s="17"/>
      <c r="K3400" s="17"/>
      <c r="L3400" s="17"/>
      <c r="M3400" s="17"/>
      <c r="N3400" s="17"/>
      <c r="O3400" s="17"/>
      <c r="P3400" s="17"/>
      <c r="Q3400" s="17"/>
      <c r="R3400" s="17"/>
      <c r="S3400" s="17"/>
      <c r="T3400" s="17"/>
      <c r="U3400" s="17"/>
      <c r="V3400" s="17"/>
      <c r="W3400" s="17"/>
      <c r="X3400" s="17"/>
    </row>
    <row r="3401" spans="7:24" x14ac:dyDescent="0.2">
      <c r="G3401" s="8"/>
      <c r="H3401" s="8"/>
      <c r="I3401" s="17"/>
      <c r="J3401" s="17"/>
      <c r="K3401" s="17"/>
      <c r="L3401" s="17"/>
      <c r="M3401" s="17"/>
      <c r="N3401" s="17"/>
      <c r="O3401" s="17"/>
      <c r="P3401" s="17"/>
      <c r="Q3401" s="17"/>
      <c r="R3401" s="17"/>
      <c r="S3401" s="17"/>
      <c r="T3401" s="17"/>
      <c r="U3401" s="17"/>
      <c r="V3401" s="17"/>
      <c r="W3401" s="17"/>
      <c r="X3401" s="17"/>
    </row>
    <row r="3402" spans="7:24" x14ac:dyDescent="0.2">
      <c r="G3402" s="8"/>
      <c r="H3402" s="8"/>
      <c r="I3402" s="17"/>
      <c r="J3402" s="17"/>
      <c r="K3402" s="17"/>
      <c r="L3402" s="17"/>
      <c r="M3402" s="17"/>
      <c r="N3402" s="17"/>
      <c r="O3402" s="17"/>
      <c r="P3402" s="17"/>
      <c r="Q3402" s="17"/>
      <c r="R3402" s="17"/>
      <c r="S3402" s="17"/>
      <c r="T3402" s="17"/>
      <c r="U3402" s="17"/>
      <c r="V3402" s="17"/>
      <c r="W3402" s="17"/>
      <c r="X3402" s="17"/>
    </row>
    <row r="3403" spans="7:24" x14ac:dyDescent="0.2">
      <c r="G3403" s="8"/>
      <c r="H3403" s="8"/>
      <c r="I3403" s="17"/>
      <c r="J3403" s="17"/>
      <c r="K3403" s="17"/>
      <c r="L3403" s="17"/>
      <c r="M3403" s="17"/>
      <c r="N3403" s="17"/>
      <c r="O3403" s="17"/>
      <c r="P3403" s="17"/>
      <c r="Q3403" s="17"/>
      <c r="R3403" s="17"/>
      <c r="S3403" s="17"/>
      <c r="T3403" s="17"/>
      <c r="U3403" s="17"/>
      <c r="V3403" s="17"/>
      <c r="W3403" s="17"/>
      <c r="X3403" s="17"/>
    </row>
    <row r="3404" spans="7:24" x14ac:dyDescent="0.2">
      <c r="G3404" s="8"/>
      <c r="H3404" s="8"/>
      <c r="I3404" s="17"/>
      <c r="J3404" s="17"/>
      <c r="K3404" s="17"/>
      <c r="L3404" s="17"/>
      <c r="M3404" s="17"/>
      <c r="N3404" s="17"/>
      <c r="O3404" s="17"/>
      <c r="P3404" s="17"/>
      <c r="Q3404" s="17"/>
      <c r="R3404" s="17"/>
      <c r="S3404" s="17"/>
      <c r="T3404" s="17"/>
      <c r="U3404" s="17"/>
      <c r="V3404" s="17"/>
      <c r="W3404" s="17"/>
      <c r="X3404" s="17"/>
    </row>
    <row r="3405" spans="7:24" x14ac:dyDescent="0.2">
      <c r="G3405" s="8"/>
      <c r="H3405" s="8"/>
      <c r="I3405" s="17"/>
      <c r="J3405" s="17"/>
      <c r="K3405" s="17"/>
      <c r="L3405" s="17"/>
      <c r="M3405" s="17"/>
      <c r="N3405" s="17"/>
      <c r="O3405" s="17"/>
      <c r="P3405" s="17"/>
      <c r="Q3405" s="17"/>
      <c r="R3405" s="17"/>
      <c r="S3405" s="17"/>
      <c r="T3405" s="17"/>
      <c r="U3405" s="17"/>
      <c r="V3405" s="17"/>
      <c r="W3405" s="17"/>
      <c r="X3405" s="17"/>
    </row>
    <row r="3406" spans="7:24" x14ac:dyDescent="0.2">
      <c r="G3406" s="8"/>
      <c r="H3406" s="8"/>
      <c r="I3406" s="17"/>
      <c r="J3406" s="17"/>
      <c r="K3406" s="17"/>
      <c r="L3406" s="17"/>
      <c r="M3406" s="17"/>
      <c r="N3406" s="17"/>
      <c r="O3406" s="17"/>
      <c r="P3406" s="17"/>
      <c r="Q3406" s="17"/>
      <c r="R3406" s="17"/>
      <c r="S3406" s="17"/>
      <c r="T3406" s="17"/>
      <c r="U3406" s="17"/>
      <c r="V3406" s="17"/>
      <c r="W3406" s="17"/>
      <c r="X3406" s="17"/>
    </row>
    <row r="3407" spans="7:24" x14ac:dyDescent="0.2">
      <c r="G3407" s="8"/>
      <c r="H3407" s="8"/>
      <c r="I3407" s="17"/>
      <c r="J3407" s="17"/>
      <c r="K3407" s="17"/>
      <c r="L3407" s="17"/>
      <c r="M3407" s="17"/>
      <c r="N3407" s="17"/>
      <c r="O3407" s="17"/>
      <c r="P3407" s="17"/>
      <c r="Q3407" s="17"/>
      <c r="R3407" s="17"/>
      <c r="S3407" s="17"/>
      <c r="T3407" s="17"/>
      <c r="U3407" s="17"/>
      <c r="V3407" s="17"/>
      <c r="W3407" s="17"/>
      <c r="X3407" s="17"/>
    </row>
    <row r="3408" spans="7:24" x14ac:dyDescent="0.2">
      <c r="G3408" s="8"/>
      <c r="H3408" s="8"/>
      <c r="I3408" s="17"/>
      <c r="J3408" s="17"/>
      <c r="K3408" s="17"/>
      <c r="L3408" s="17"/>
      <c r="M3408" s="17"/>
      <c r="N3408" s="17"/>
      <c r="O3408" s="17"/>
      <c r="P3408" s="17"/>
      <c r="Q3408" s="17"/>
      <c r="R3408" s="17"/>
      <c r="S3408" s="17"/>
      <c r="T3408" s="17"/>
      <c r="U3408" s="17"/>
      <c r="V3408" s="17"/>
      <c r="W3408" s="17"/>
      <c r="X3408" s="17"/>
    </row>
    <row r="3409" spans="7:24" x14ac:dyDescent="0.2">
      <c r="G3409" s="8"/>
      <c r="H3409" s="8"/>
      <c r="I3409" s="17"/>
      <c r="J3409" s="17"/>
      <c r="K3409" s="17"/>
      <c r="L3409" s="17"/>
      <c r="M3409" s="17"/>
      <c r="N3409" s="17"/>
      <c r="O3409" s="17"/>
      <c r="P3409" s="17"/>
      <c r="Q3409" s="17"/>
      <c r="R3409" s="17"/>
      <c r="S3409" s="17"/>
      <c r="T3409" s="17"/>
      <c r="U3409" s="17"/>
      <c r="V3409" s="17"/>
      <c r="W3409" s="17"/>
      <c r="X3409" s="17"/>
    </row>
    <row r="3410" spans="7:24" x14ac:dyDescent="0.2">
      <c r="G3410" s="8"/>
      <c r="H3410" s="8"/>
      <c r="I3410" s="17"/>
      <c r="J3410" s="17"/>
      <c r="K3410" s="17"/>
      <c r="L3410" s="17"/>
      <c r="M3410" s="17"/>
      <c r="N3410" s="17"/>
      <c r="O3410" s="17"/>
      <c r="P3410" s="17"/>
      <c r="Q3410" s="17"/>
      <c r="R3410" s="17"/>
      <c r="S3410" s="17"/>
      <c r="T3410" s="17"/>
      <c r="U3410" s="17"/>
      <c r="V3410" s="17"/>
      <c r="W3410" s="17"/>
      <c r="X3410" s="17"/>
    </row>
    <row r="3411" spans="7:24" x14ac:dyDescent="0.2">
      <c r="G3411" s="8"/>
      <c r="H3411" s="8"/>
      <c r="I3411" s="17"/>
      <c r="J3411" s="17"/>
      <c r="K3411" s="17"/>
      <c r="L3411" s="17"/>
      <c r="M3411" s="17"/>
      <c r="N3411" s="17"/>
      <c r="O3411" s="17"/>
      <c r="P3411" s="17"/>
      <c r="Q3411" s="17"/>
      <c r="R3411" s="17"/>
      <c r="S3411" s="17"/>
      <c r="T3411" s="17"/>
      <c r="U3411" s="17"/>
      <c r="V3411" s="17"/>
      <c r="W3411" s="17"/>
      <c r="X3411" s="17"/>
    </row>
    <row r="3412" spans="7:24" x14ac:dyDescent="0.2">
      <c r="G3412" s="8"/>
      <c r="H3412" s="8"/>
      <c r="I3412" s="17"/>
      <c r="J3412" s="17"/>
      <c r="K3412" s="17"/>
      <c r="L3412" s="17"/>
      <c r="M3412" s="17"/>
      <c r="N3412" s="17"/>
      <c r="O3412" s="17"/>
      <c r="P3412" s="17"/>
      <c r="Q3412" s="17"/>
      <c r="R3412" s="17"/>
      <c r="S3412" s="17"/>
      <c r="T3412" s="17"/>
      <c r="U3412" s="17"/>
      <c r="V3412" s="17"/>
      <c r="W3412" s="17"/>
      <c r="X3412" s="17"/>
    </row>
    <row r="3413" spans="7:24" x14ac:dyDescent="0.2">
      <c r="G3413" s="8"/>
      <c r="H3413" s="8"/>
      <c r="I3413" s="17"/>
      <c r="J3413" s="17"/>
      <c r="K3413" s="17"/>
      <c r="L3413" s="17"/>
      <c r="M3413" s="17"/>
      <c r="N3413" s="17"/>
      <c r="O3413" s="17"/>
      <c r="P3413" s="17"/>
      <c r="Q3413" s="17"/>
      <c r="R3413" s="17"/>
      <c r="S3413" s="17"/>
      <c r="T3413" s="17"/>
      <c r="U3413" s="17"/>
      <c r="V3413" s="17"/>
      <c r="W3413" s="17"/>
      <c r="X3413" s="17"/>
    </row>
    <row r="3414" spans="7:24" x14ac:dyDescent="0.2">
      <c r="G3414" s="8"/>
      <c r="H3414" s="8"/>
      <c r="I3414" s="17"/>
      <c r="J3414" s="17"/>
      <c r="K3414" s="17"/>
      <c r="L3414" s="17"/>
      <c r="M3414" s="17"/>
      <c r="N3414" s="17"/>
      <c r="O3414" s="17"/>
      <c r="P3414" s="17"/>
      <c r="Q3414" s="17"/>
      <c r="R3414" s="17"/>
      <c r="S3414" s="17"/>
      <c r="T3414" s="17"/>
      <c r="U3414" s="17"/>
      <c r="V3414" s="17"/>
      <c r="W3414" s="17"/>
      <c r="X3414" s="17"/>
    </row>
    <row r="3415" spans="7:24" x14ac:dyDescent="0.2">
      <c r="G3415" s="8"/>
      <c r="H3415" s="8"/>
      <c r="I3415" s="17"/>
      <c r="J3415" s="17"/>
      <c r="K3415" s="17"/>
      <c r="L3415" s="17"/>
      <c r="M3415" s="17"/>
      <c r="N3415" s="17"/>
      <c r="O3415" s="17"/>
      <c r="P3415" s="17"/>
      <c r="Q3415" s="17"/>
      <c r="R3415" s="17"/>
      <c r="S3415" s="17"/>
      <c r="T3415" s="17"/>
      <c r="U3415" s="17"/>
      <c r="V3415" s="17"/>
      <c r="W3415" s="17"/>
      <c r="X3415" s="17"/>
    </row>
    <row r="3416" spans="7:24" x14ac:dyDescent="0.2">
      <c r="G3416" s="8"/>
      <c r="H3416" s="8"/>
      <c r="I3416" s="17"/>
      <c r="J3416" s="17"/>
      <c r="K3416" s="17"/>
      <c r="L3416" s="17"/>
      <c r="M3416" s="17"/>
      <c r="N3416" s="17"/>
      <c r="O3416" s="17"/>
      <c r="P3416" s="17"/>
      <c r="Q3416" s="17"/>
      <c r="R3416" s="17"/>
      <c r="S3416" s="17"/>
      <c r="T3416" s="17"/>
      <c r="U3416" s="17"/>
      <c r="V3416" s="17"/>
      <c r="W3416" s="17"/>
      <c r="X3416" s="17"/>
    </row>
    <row r="3417" spans="7:24" x14ac:dyDescent="0.2">
      <c r="G3417" s="8"/>
      <c r="H3417" s="8"/>
      <c r="I3417" s="17"/>
      <c r="J3417" s="17"/>
      <c r="K3417" s="17"/>
      <c r="L3417" s="17"/>
      <c r="M3417" s="17"/>
      <c r="N3417" s="17"/>
      <c r="O3417" s="17"/>
      <c r="P3417" s="17"/>
      <c r="Q3417" s="17"/>
      <c r="R3417" s="17"/>
      <c r="S3417" s="17"/>
      <c r="T3417" s="17"/>
      <c r="U3417" s="17"/>
      <c r="V3417" s="17"/>
      <c r="W3417" s="17"/>
      <c r="X3417" s="17"/>
    </row>
    <row r="3418" spans="7:24" x14ac:dyDescent="0.2">
      <c r="G3418" s="8"/>
      <c r="H3418" s="8"/>
      <c r="I3418" s="17"/>
      <c r="J3418" s="17"/>
      <c r="K3418" s="17"/>
      <c r="L3418" s="17"/>
      <c r="M3418" s="17"/>
      <c r="N3418" s="17"/>
      <c r="O3418" s="17"/>
      <c r="P3418" s="17"/>
      <c r="Q3418" s="17"/>
      <c r="R3418" s="17"/>
      <c r="S3418" s="17"/>
      <c r="T3418" s="17"/>
      <c r="U3418" s="17"/>
      <c r="V3418" s="17"/>
      <c r="W3418" s="17"/>
      <c r="X3418" s="17"/>
    </row>
    <row r="3419" spans="7:24" x14ac:dyDescent="0.2">
      <c r="G3419" s="8"/>
      <c r="H3419" s="8"/>
      <c r="I3419" s="17"/>
      <c r="J3419" s="17"/>
      <c r="K3419" s="17"/>
      <c r="L3419" s="17"/>
      <c r="M3419" s="17"/>
      <c r="N3419" s="17"/>
      <c r="O3419" s="17"/>
      <c r="P3419" s="17"/>
      <c r="Q3419" s="17"/>
      <c r="R3419" s="17"/>
      <c r="S3419" s="17"/>
      <c r="T3419" s="17"/>
      <c r="U3419" s="17"/>
      <c r="V3419" s="17"/>
      <c r="W3419" s="17"/>
      <c r="X3419" s="17"/>
    </row>
    <row r="3420" spans="7:24" x14ac:dyDescent="0.2">
      <c r="G3420" s="8"/>
      <c r="H3420" s="8"/>
      <c r="I3420" s="17"/>
      <c r="J3420" s="17"/>
      <c r="K3420" s="17"/>
      <c r="L3420" s="17"/>
      <c r="M3420" s="17"/>
      <c r="N3420" s="17"/>
      <c r="O3420" s="17"/>
      <c r="P3420" s="17"/>
      <c r="Q3420" s="17"/>
      <c r="R3420" s="17"/>
      <c r="S3420" s="17"/>
      <c r="T3420" s="17"/>
      <c r="U3420" s="17"/>
      <c r="V3420" s="17"/>
      <c r="W3420" s="17"/>
      <c r="X3420" s="17"/>
    </row>
    <row r="3421" spans="7:24" x14ac:dyDescent="0.2">
      <c r="G3421" s="8"/>
      <c r="H3421" s="8"/>
      <c r="I3421" s="17"/>
      <c r="J3421" s="17"/>
      <c r="K3421" s="17"/>
      <c r="L3421" s="17"/>
      <c r="M3421" s="17"/>
      <c r="N3421" s="17"/>
      <c r="O3421" s="17"/>
      <c r="P3421" s="17"/>
      <c r="Q3421" s="17"/>
      <c r="R3421" s="17"/>
      <c r="S3421" s="17"/>
      <c r="T3421" s="17"/>
      <c r="U3421" s="17"/>
      <c r="V3421" s="17"/>
      <c r="W3421" s="17"/>
      <c r="X3421" s="17"/>
    </row>
    <row r="3422" spans="7:24" x14ac:dyDescent="0.2">
      <c r="G3422" s="8"/>
      <c r="H3422" s="8"/>
      <c r="I3422" s="17"/>
      <c r="J3422" s="17"/>
      <c r="K3422" s="17"/>
      <c r="L3422" s="17"/>
      <c r="M3422" s="17"/>
      <c r="N3422" s="17"/>
      <c r="O3422" s="17"/>
      <c r="P3422" s="17"/>
      <c r="Q3422" s="17"/>
      <c r="R3422" s="17"/>
      <c r="S3422" s="17"/>
      <c r="T3422" s="17"/>
      <c r="U3422" s="17"/>
      <c r="V3422" s="17"/>
      <c r="W3422" s="17"/>
      <c r="X3422" s="17"/>
    </row>
    <row r="3423" spans="7:24" x14ac:dyDescent="0.2">
      <c r="G3423" s="8"/>
      <c r="H3423" s="8"/>
      <c r="I3423" s="17"/>
      <c r="J3423" s="17"/>
      <c r="K3423" s="17"/>
      <c r="L3423" s="17"/>
      <c r="M3423" s="17"/>
      <c r="N3423" s="17"/>
      <c r="O3423" s="17"/>
      <c r="P3423" s="17"/>
      <c r="Q3423" s="17"/>
      <c r="R3423" s="17"/>
      <c r="S3423" s="17"/>
      <c r="T3423" s="17"/>
      <c r="U3423" s="17"/>
      <c r="V3423" s="17"/>
      <c r="W3423" s="17"/>
      <c r="X3423" s="17"/>
    </row>
    <row r="3424" spans="7:24" x14ac:dyDescent="0.2">
      <c r="G3424" s="8"/>
      <c r="H3424" s="8"/>
      <c r="I3424" s="17"/>
      <c r="J3424" s="17"/>
      <c r="K3424" s="17"/>
      <c r="L3424" s="17"/>
      <c r="M3424" s="17"/>
      <c r="N3424" s="17"/>
      <c r="O3424" s="17"/>
      <c r="P3424" s="17"/>
      <c r="Q3424" s="17"/>
      <c r="R3424" s="17"/>
      <c r="S3424" s="17"/>
      <c r="T3424" s="17"/>
      <c r="U3424" s="17"/>
      <c r="V3424" s="17"/>
      <c r="W3424" s="17"/>
      <c r="X3424" s="17"/>
    </row>
    <row r="3425" spans="7:24" x14ac:dyDescent="0.2">
      <c r="G3425" s="8"/>
      <c r="H3425" s="8"/>
      <c r="I3425" s="17"/>
      <c r="J3425" s="17"/>
      <c r="K3425" s="17"/>
      <c r="L3425" s="17"/>
      <c r="M3425" s="17"/>
      <c r="N3425" s="17"/>
      <c r="O3425" s="17"/>
      <c r="P3425" s="17"/>
      <c r="Q3425" s="17"/>
      <c r="R3425" s="17"/>
      <c r="S3425" s="17"/>
      <c r="T3425" s="17"/>
      <c r="U3425" s="17"/>
      <c r="V3425" s="17"/>
      <c r="W3425" s="17"/>
      <c r="X3425" s="17"/>
    </row>
    <row r="3426" spans="7:24" x14ac:dyDescent="0.2">
      <c r="G3426" s="8"/>
      <c r="H3426" s="8"/>
      <c r="I3426" s="17"/>
      <c r="J3426" s="17"/>
      <c r="K3426" s="17"/>
      <c r="L3426" s="17"/>
      <c r="M3426" s="17"/>
      <c r="N3426" s="17"/>
      <c r="O3426" s="17"/>
      <c r="P3426" s="17"/>
      <c r="Q3426" s="17"/>
      <c r="R3426" s="17"/>
      <c r="S3426" s="17"/>
      <c r="T3426" s="17"/>
      <c r="U3426" s="17"/>
      <c r="V3426" s="17"/>
      <c r="W3426" s="17"/>
      <c r="X3426" s="17"/>
    </row>
    <row r="3427" spans="7:24" x14ac:dyDescent="0.2">
      <c r="G3427" s="8"/>
      <c r="H3427" s="8"/>
      <c r="I3427" s="17"/>
      <c r="J3427" s="17"/>
      <c r="K3427" s="17"/>
      <c r="L3427" s="17"/>
      <c r="M3427" s="17"/>
      <c r="N3427" s="17"/>
      <c r="O3427" s="17"/>
      <c r="P3427" s="17"/>
      <c r="Q3427" s="17"/>
      <c r="R3427" s="17"/>
      <c r="S3427" s="17"/>
      <c r="T3427" s="17"/>
      <c r="U3427" s="17"/>
      <c r="V3427" s="17"/>
      <c r="W3427" s="17"/>
      <c r="X3427" s="17"/>
    </row>
    <row r="3428" spans="7:24" x14ac:dyDescent="0.2">
      <c r="G3428" s="8"/>
      <c r="H3428" s="8"/>
      <c r="I3428" s="17"/>
      <c r="J3428" s="17"/>
      <c r="K3428" s="17"/>
      <c r="L3428" s="17"/>
      <c r="M3428" s="17"/>
      <c r="N3428" s="17"/>
      <c r="O3428" s="17"/>
      <c r="P3428" s="17"/>
      <c r="Q3428" s="17"/>
      <c r="R3428" s="17"/>
      <c r="S3428" s="17"/>
      <c r="T3428" s="17"/>
      <c r="U3428" s="17"/>
      <c r="V3428" s="17"/>
      <c r="W3428" s="17"/>
      <c r="X3428" s="17"/>
    </row>
    <row r="3429" spans="7:24" x14ac:dyDescent="0.2">
      <c r="G3429" s="8"/>
      <c r="H3429" s="8"/>
      <c r="I3429" s="17"/>
      <c r="J3429" s="17"/>
      <c r="K3429" s="17"/>
      <c r="L3429" s="17"/>
      <c r="M3429" s="17"/>
      <c r="N3429" s="17"/>
      <c r="O3429" s="17"/>
      <c r="P3429" s="17"/>
      <c r="Q3429" s="17"/>
      <c r="R3429" s="17"/>
      <c r="S3429" s="17"/>
      <c r="T3429" s="17"/>
      <c r="U3429" s="17"/>
      <c r="V3429" s="17"/>
      <c r="W3429" s="17"/>
      <c r="X3429" s="17"/>
    </row>
    <row r="3430" spans="7:24" x14ac:dyDescent="0.2">
      <c r="G3430" s="8"/>
      <c r="H3430" s="8"/>
      <c r="I3430" s="17"/>
      <c r="J3430" s="17"/>
      <c r="K3430" s="17"/>
      <c r="L3430" s="17"/>
      <c r="M3430" s="17"/>
      <c r="N3430" s="17"/>
      <c r="O3430" s="17"/>
      <c r="P3430" s="17"/>
      <c r="Q3430" s="17"/>
      <c r="R3430" s="17"/>
      <c r="S3430" s="17"/>
      <c r="T3430" s="17"/>
      <c r="U3430" s="17"/>
      <c r="V3430" s="17"/>
      <c r="W3430" s="17"/>
      <c r="X3430" s="17"/>
    </row>
    <row r="3431" spans="7:24" x14ac:dyDescent="0.2">
      <c r="G3431" s="8"/>
      <c r="H3431" s="8"/>
      <c r="I3431" s="17"/>
      <c r="J3431" s="17"/>
      <c r="K3431" s="17"/>
      <c r="L3431" s="17"/>
      <c r="M3431" s="17"/>
      <c r="N3431" s="17"/>
      <c r="O3431" s="17"/>
      <c r="P3431" s="17"/>
      <c r="Q3431" s="17"/>
      <c r="R3431" s="17"/>
      <c r="S3431" s="17"/>
      <c r="T3431" s="17"/>
      <c r="U3431" s="17"/>
      <c r="V3431" s="17"/>
      <c r="W3431" s="17"/>
      <c r="X3431" s="17"/>
    </row>
    <row r="3432" spans="7:24" x14ac:dyDescent="0.2">
      <c r="G3432" s="8"/>
      <c r="H3432" s="8"/>
      <c r="I3432" s="17"/>
      <c r="J3432" s="17"/>
      <c r="K3432" s="17"/>
      <c r="L3432" s="17"/>
      <c r="M3432" s="17"/>
      <c r="N3432" s="17"/>
      <c r="O3432" s="17"/>
      <c r="P3432" s="17"/>
      <c r="Q3432" s="17"/>
      <c r="R3432" s="17"/>
      <c r="S3432" s="17"/>
      <c r="T3432" s="17"/>
      <c r="U3432" s="17"/>
      <c r="V3432" s="17"/>
      <c r="W3432" s="17"/>
      <c r="X3432" s="17"/>
    </row>
    <row r="3433" spans="7:24" x14ac:dyDescent="0.2">
      <c r="G3433" s="8"/>
      <c r="H3433" s="8"/>
      <c r="I3433" s="17"/>
      <c r="J3433" s="17"/>
      <c r="K3433" s="17"/>
      <c r="L3433" s="17"/>
      <c r="M3433" s="17"/>
      <c r="N3433" s="17"/>
      <c r="O3433" s="17"/>
      <c r="P3433" s="17"/>
      <c r="Q3433" s="17"/>
      <c r="R3433" s="17"/>
      <c r="S3433" s="17"/>
      <c r="T3433" s="17"/>
      <c r="U3433" s="17"/>
      <c r="V3433" s="17"/>
      <c r="W3433" s="17"/>
      <c r="X3433" s="17"/>
    </row>
    <row r="3434" spans="7:24" x14ac:dyDescent="0.2">
      <c r="G3434" s="8"/>
      <c r="H3434" s="8"/>
      <c r="I3434" s="17"/>
      <c r="J3434" s="17"/>
      <c r="K3434" s="17"/>
      <c r="L3434" s="17"/>
      <c r="M3434" s="17"/>
      <c r="N3434" s="17"/>
      <c r="O3434" s="17"/>
      <c r="P3434" s="17"/>
      <c r="Q3434" s="17"/>
      <c r="R3434" s="17"/>
      <c r="S3434" s="17"/>
      <c r="T3434" s="17"/>
      <c r="U3434" s="17"/>
      <c r="V3434" s="17"/>
      <c r="W3434" s="17"/>
      <c r="X3434" s="17"/>
    </row>
    <row r="3435" spans="7:24" x14ac:dyDescent="0.2">
      <c r="G3435" s="8"/>
      <c r="H3435" s="8"/>
      <c r="I3435" s="17"/>
      <c r="J3435" s="17"/>
      <c r="K3435" s="17"/>
      <c r="L3435" s="17"/>
      <c r="M3435" s="17"/>
      <c r="N3435" s="17"/>
      <c r="O3435" s="17"/>
      <c r="P3435" s="17"/>
      <c r="Q3435" s="17"/>
      <c r="R3435" s="17"/>
      <c r="S3435" s="17"/>
      <c r="T3435" s="17"/>
      <c r="U3435" s="17"/>
      <c r="V3435" s="17"/>
      <c r="W3435" s="17"/>
      <c r="X3435" s="17"/>
    </row>
    <row r="3436" spans="7:24" x14ac:dyDescent="0.2">
      <c r="G3436" s="8"/>
      <c r="H3436" s="8"/>
      <c r="I3436" s="17"/>
      <c r="J3436" s="17"/>
      <c r="K3436" s="17"/>
      <c r="L3436" s="17"/>
      <c r="M3436" s="17"/>
      <c r="N3436" s="17"/>
      <c r="O3436" s="17"/>
      <c r="P3436" s="17"/>
      <c r="Q3436" s="17"/>
      <c r="R3436" s="17"/>
      <c r="S3436" s="17"/>
      <c r="T3436" s="17"/>
      <c r="U3436" s="17"/>
      <c r="V3436" s="17"/>
      <c r="W3436" s="17"/>
      <c r="X3436" s="17"/>
    </row>
    <row r="3437" spans="7:24" x14ac:dyDescent="0.2">
      <c r="G3437" s="8"/>
      <c r="H3437" s="8"/>
      <c r="I3437" s="17"/>
      <c r="J3437" s="17"/>
      <c r="K3437" s="17"/>
      <c r="L3437" s="17"/>
      <c r="M3437" s="17"/>
      <c r="N3437" s="17"/>
      <c r="O3437" s="17"/>
      <c r="P3437" s="17"/>
      <c r="Q3437" s="17"/>
      <c r="R3437" s="17"/>
      <c r="S3437" s="17"/>
      <c r="T3437" s="17"/>
      <c r="U3437" s="17"/>
      <c r="V3437" s="17"/>
      <c r="W3437" s="17"/>
      <c r="X3437" s="17"/>
    </row>
    <row r="3438" spans="7:24" x14ac:dyDescent="0.2">
      <c r="G3438" s="8"/>
      <c r="H3438" s="8"/>
      <c r="I3438" s="17"/>
      <c r="J3438" s="17"/>
      <c r="K3438" s="17"/>
      <c r="L3438" s="17"/>
      <c r="M3438" s="17"/>
      <c r="N3438" s="17"/>
      <c r="O3438" s="17"/>
      <c r="P3438" s="17"/>
      <c r="Q3438" s="17"/>
      <c r="R3438" s="17"/>
      <c r="S3438" s="17"/>
      <c r="T3438" s="17"/>
      <c r="U3438" s="17"/>
      <c r="V3438" s="17"/>
      <c r="W3438" s="17"/>
      <c r="X3438" s="17"/>
    </row>
    <row r="3439" spans="7:24" x14ac:dyDescent="0.2">
      <c r="G3439" s="8"/>
      <c r="H3439" s="8"/>
      <c r="I3439" s="17"/>
      <c r="J3439" s="17"/>
      <c r="K3439" s="17"/>
      <c r="L3439" s="17"/>
      <c r="M3439" s="17"/>
      <c r="N3439" s="17"/>
      <c r="O3439" s="17"/>
      <c r="P3439" s="17"/>
      <c r="Q3439" s="17"/>
      <c r="R3439" s="17"/>
      <c r="S3439" s="17"/>
      <c r="T3439" s="17"/>
      <c r="U3439" s="17"/>
      <c r="V3439" s="17"/>
      <c r="W3439" s="17"/>
      <c r="X3439" s="17"/>
    </row>
    <row r="3440" spans="7:24" x14ac:dyDescent="0.2">
      <c r="G3440" s="8"/>
      <c r="H3440" s="8"/>
      <c r="I3440" s="17"/>
      <c r="J3440" s="17"/>
      <c r="K3440" s="17"/>
      <c r="L3440" s="17"/>
      <c r="M3440" s="17"/>
      <c r="N3440" s="17"/>
      <c r="O3440" s="17"/>
      <c r="P3440" s="17"/>
      <c r="Q3440" s="17"/>
      <c r="R3440" s="17"/>
      <c r="S3440" s="17"/>
      <c r="T3440" s="17"/>
      <c r="U3440" s="17"/>
      <c r="V3440" s="17"/>
      <c r="W3440" s="17"/>
      <c r="X3440" s="17"/>
    </row>
    <row r="3441" spans="7:24" x14ac:dyDescent="0.2">
      <c r="G3441" s="8"/>
      <c r="H3441" s="8"/>
      <c r="I3441" s="17"/>
      <c r="J3441" s="17"/>
      <c r="K3441" s="17"/>
      <c r="L3441" s="17"/>
      <c r="M3441" s="17"/>
      <c r="N3441" s="17"/>
      <c r="O3441" s="17"/>
      <c r="P3441" s="17"/>
      <c r="Q3441" s="17"/>
      <c r="R3441" s="17"/>
      <c r="S3441" s="17"/>
      <c r="T3441" s="17"/>
      <c r="U3441" s="17"/>
      <c r="V3441" s="17"/>
      <c r="W3441" s="17"/>
      <c r="X3441" s="17"/>
    </row>
    <row r="3442" spans="7:24" x14ac:dyDescent="0.2">
      <c r="G3442" s="8"/>
      <c r="H3442" s="8"/>
      <c r="I3442" s="17"/>
      <c r="J3442" s="17"/>
      <c r="K3442" s="17"/>
      <c r="L3442" s="17"/>
      <c r="M3442" s="17"/>
      <c r="N3442" s="17"/>
      <c r="O3442" s="17"/>
      <c r="P3442" s="17"/>
      <c r="Q3442" s="17"/>
      <c r="R3442" s="17"/>
      <c r="S3442" s="17"/>
      <c r="T3442" s="17"/>
      <c r="U3442" s="17"/>
      <c r="V3442" s="17"/>
      <c r="W3442" s="17"/>
      <c r="X3442" s="17"/>
    </row>
    <row r="3443" spans="7:24" x14ac:dyDescent="0.2">
      <c r="G3443" s="8"/>
      <c r="H3443" s="8"/>
      <c r="I3443" s="17"/>
      <c r="J3443" s="17"/>
      <c r="K3443" s="17"/>
      <c r="L3443" s="17"/>
      <c r="M3443" s="17"/>
      <c r="N3443" s="17"/>
      <c r="O3443" s="17"/>
      <c r="P3443" s="17"/>
      <c r="Q3443" s="17"/>
      <c r="R3443" s="17"/>
      <c r="S3443" s="17"/>
      <c r="T3443" s="17"/>
      <c r="U3443" s="17"/>
      <c r="V3443" s="17"/>
      <c r="W3443" s="17"/>
      <c r="X3443" s="17"/>
    </row>
    <row r="3444" spans="7:24" x14ac:dyDescent="0.2">
      <c r="G3444" s="8"/>
      <c r="H3444" s="8"/>
      <c r="I3444" s="17"/>
      <c r="J3444" s="17"/>
      <c r="K3444" s="17"/>
      <c r="L3444" s="17"/>
      <c r="M3444" s="17"/>
      <c r="N3444" s="17"/>
      <c r="O3444" s="17"/>
      <c r="P3444" s="17"/>
      <c r="Q3444" s="17"/>
      <c r="R3444" s="17"/>
      <c r="S3444" s="17"/>
      <c r="T3444" s="17"/>
      <c r="U3444" s="17"/>
      <c r="V3444" s="17"/>
      <c r="W3444" s="17"/>
      <c r="X3444" s="17"/>
    </row>
    <row r="3445" spans="7:24" x14ac:dyDescent="0.2">
      <c r="G3445" s="8"/>
      <c r="H3445" s="8"/>
      <c r="I3445" s="17"/>
      <c r="J3445" s="17"/>
      <c r="K3445" s="17"/>
      <c r="L3445" s="17"/>
      <c r="M3445" s="17"/>
      <c r="N3445" s="17"/>
      <c r="O3445" s="17"/>
      <c r="P3445" s="17"/>
      <c r="Q3445" s="17"/>
      <c r="R3445" s="17"/>
      <c r="S3445" s="17"/>
      <c r="T3445" s="17"/>
      <c r="U3445" s="17"/>
      <c r="V3445" s="17"/>
      <c r="W3445" s="17"/>
      <c r="X3445" s="17"/>
    </row>
    <row r="3446" spans="7:24" x14ac:dyDescent="0.2">
      <c r="G3446" s="8"/>
      <c r="H3446" s="8"/>
      <c r="I3446" s="17"/>
      <c r="J3446" s="17"/>
      <c r="K3446" s="17"/>
      <c r="L3446" s="17"/>
      <c r="M3446" s="17"/>
      <c r="N3446" s="17"/>
      <c r="O3446" s="17"/>
      <c r="P3446" s="17"/>
      <c r="Q3446" s="17"/>
      <c r="R3446" s="17"/>
      <c r="S3446" s="17"/>
      <c r="T3446" s="17"/>
      <c r="U3446" s="17"/>
      <c r="V3446" s="17"/>
      <c r="W3446" s="17"/>
      <c r="X3446" s="17"/>
    </row>
    <row r="3447" spans="7:24" x14ac:dyDescent="0.2">
      <c r="G3447" s="8"/>
      <c r="H3447" s="8"/>
      <c r="I3447" s="17"/>
      <c r="J3447" s="17"/>
      <c r="K3447" s="17"/>
      <c r="L3447" s="17"/>
      <c r="M3447" s="17"/>
      <c r="N3447" s="17"/>
      <c r="O3447" s="17"/>
      <c r="P3447" s="17"/>
      <c r="Q3447" s="17"/>
      <c r="R3447" s="17"/>
      <c r="S3447" s="17"/>
      <c r="T3447" s="17"/>
      <c r="U3447" s="17"/>
      <c r="V3447" s="17"/>
      <c r="W3447" s="17"/>
      <c r="X3447" s="17"/>
    </row>
    <row r="3448" spans="7:24" x14ac:dyDescent="0.2">
      <c r="G3448" s="8"/>
      <c r="H3448" s="8"/>
      <c r="I3448" s="17"/>
      <c r="J3448" s="17"/>
      <c r="K3448" s="17"/>
      <c r="L3448" s="17"/>
      <c r="M3448" s="17"/>
      <c r="N3448" s="17"/>
      <c r="O3448" s="17"/>
      <c r="P3448" s="17"/>
      <c r="Q3448" s="17"/>
      <c r="R3448" s="17"/>
      <c r="S3448" s="17"/>
      <c r="T3448" s="17"/>
      <c r="U3448" s="17"/>
      <c r="V3448" s="17"/>
      <c r="W3448" s="17"/>
      <c r="X3448" s="17"/>
    </row>
    <row r="3449" spans="7:24" x14ac:dyDescent="0.2">
      <c r="G3449" s="8"/>
      <c r="H3449" s="8"/>
      <c r="I3449" s="17"/>
      <c r="J3449" s="17"/>
      <c r="K3449" s="17"/>
      <c r="L3449" s="17"/>
      <c r="M3449" s="17"/>
      <c r="N3449" s="17"/>
      <c r="O3449" s="17"/>
      <c r="P3449" s="17"/>
      <c r="Q3449" s="17"/>
      <c r="R3449" s="17"/>
      <c r="S3449" s="17"/>
      <c r="T3449" s="17"/>
      <c r="U3449" s="17"/>
      <c r="V3449" s="17"/>
      <c r="W3449" s="17"/>
      <c r="X3449" s="17"/>
    </row>
    <row r="3450" spans="7:24" x14ac:dyDescent="0.2">
      <c r="G3450" s="8"/>
      <c r="H3450" s="8"/>
      <c r="I3450" s="17"/>
      <c r="J3450" s="17"/>
      <c r="K3450" s="17"/>
      <c r="L3450" s="17"/>
      <c r="M3450" s="17"/>
      <c r="N3450" s="17"/>
      <c r="O3450" s="17"/>
      <c r="P3450" s="17"/>
      <c r="Q3450" s="17"/>
      <c r="R3450" s="17"/>
      <c r="S3450" s="17"/>
      <c r="T3450" s="17"/>
      <c r="U3450" s="17"/>
      <c r="V3450" s="17"/>
      <c r="W3450" s="17"/>
      <c r="X3450" s="17"/>
    </row>
    <row r="3451" spans="7:24" x14ac:dyDescent="0.2">
      <c r="G3451" s="8"/>
      <c r="H3451" s="8"/>
      <c r="I3451" s="17"/>
      <c r="J3451" s="17"/>
      <c r="K3451" s="17"/>
      <c r="L3451" s="17"/>
      <c r="M3451" s="17"/>
      <c r="N3451" s="17"/>
      <c r="O3451" s="17"/>
      <c r="P3451" s="17"/>
      <c r="Q3451" s="17"/>
      <c r="R3451" s="17"/>
      <c r="S3451" s="17"/>
      <c r="T3451" s="17"/>
      <c r="U3451" s="17"/>
      <c r="V3451" s="17"/>
      <c r="W3451" s="17"/>
      <c r="X3451" s="17"/>
    </row>
    <row r="3452" spans="7:24" x14ac:dyDescent="0.2">
      <c r="G3452" s="8"/>
      <c r="H3452" s="8"/>
      <c r="I3452" s="17"/>
      <c r="J3452" s="17"/>
      <c r="K3452" s="17"/>
      <c r="L3452" s="17"/>
      <c r="M3452" s="17"/>
      <c r="N3452" s="17"/>
      <c r="O3452" s="17"/>
      <c r="P3452" s="17"/>
      <c r="Q3452" s="17"/>
      <c r="R3452" s="17"/>
      <c r="S3452" s="17"/>
      <c r="T3452" s="17"/>
      <c r="U3452" s="17"/>
      <c r="V3452" s="17"/>
      <c r="W3452" s="17"/>
      <c r="X3452" s="17"/>
    </row>
    <row r="3453" spans="7:24" x14ac:dyDescent="0.2">
      <c r="G3453" s="8"/>
      <c r="H3453" s="8"/>
      <c r="I3453" s="17"/>
      <c r="J3453" s="17"/>
      <c r="K3453" s="17"/>
      <c r="L3453" s="17"/>
      <c r="M3453" s="17"/>
      <c r="N3453" s="17"/>
      <c r="O3453" s="17"/>
      <c r="P3453" s="17"/>
      <c r="Q3453" s="17"/>
      <c r="R3453" s="17"/>
      <c r="S3453" s="17"/>
      <c r="T3453" s="17"/>
      <c r="U3453" s="17"/>
      <c r="V3453" s="17"/>
      <c r="W3453" s="17"/>
      <c r="X3453" s="17"/>
    </row>
    <row r="3454" spans="7:24" x14ac:dyDescent="0.2">
      <c r="G3454" s="8"/>
      <c r="H3454" s="8"/>
      <c r="I3454" s="17"/>
      <c r="J3454" s="17"/>
      <c r="K3454" s="17"/>
      <c r="L3454" s="17"/>
      <c r="M3454" s="17"/>
      <c r="N3454" s="17"/>
      <c r="O3454" s="17"/>
      <c r="P3454" s="17"/>
      <c r="Q3454" s="17"/>
      <c r="R3454" s="17"/>
      <c r="S3454" s="17"/>
      <c r="T3454" s="17"/>
      <c r="U3454" s="17"/>
      <c r="V3454" s="17"/>
      <c r="W3454" s="17"/>
      <c r="X3454" s="17"/>
    </row>
    <row r="3455" spans="7:24" x14ac:dyDescent="0.2">
      <c r="G3455" s="8"/>
      <c r="H3455" s="8"/>
      <c r="I3455" s="17"/>
      <c r="J3455" s="17"/>
      <c r="K3455" s="17"/>
      <c r="L3455" s="17"/>
      <c r="M3455" s="17"/>
      <c r="N3455" s="17"/>
      <c r="O3455" s="17"/>
      <c r="P3455" s="17"/>
      <c r="Q3455" s="17"/>
      <c r="R3455" s="17"/>
      <c r="S3455" s="17"/>
      <c r="T3455" s="17"/>
      <c r="U3455" s="17"/>
      <c r="V3455" s="17"/>
      <c r="W3455" s="17"/>
      <c r="X3455" s="17"/>
    </row>
    <row r="3456" spans="7:24" x14ac:dyDescent="0.2">
      <c r="G3456" s="8"/>
      <c r="H3456" s="8"/>
      <c r="I3456" s="17"/>
      <c r="J3456" s="17"/>
      <c r="K3456" s="17"/>
      <c r="L3456" s="17"/>
      <c r="M3456" s="17"/>
      <c r="N3456" s="17"/>
      <c r="O3456" s="17"/>
      <c r="P3456" s="17"/>
      <c r="Q3456" s="17"/>
      <c r="R3456" s="17"/>
      <c r="S3456" s="17"/>
      <c r="T3456" s="17"/>
      <c r="U3456" s="17"/>
      <c r="V3456" s="17"/>
      <c r="W3456" s="17"/>
      <c r="X3456" s="17"/>
    </row>
    <row r="3457" spans="7:24" x14ac:dyDescent="0.2">
      <c r="G3457" s="8"/>
      <c r="H3457" s="8"/>
      <c r="I3457" s="17"/>
      <c r="J3457" s="17"/>
      <c r="K3457" s="17"/>
      <c r="L3457" s="17"/>
      <c r="M3457" s="17"/>
      <c r="N3457" s="17"/>
      <c r="O3457" s="17"/>
      <c r="P3457" s="17"/>
      <c r="Q3457" s="17"/>
      <c r="R3457" s="17"/>
      <c r="S3457" s="17"/>
      <c r="T3457" s="17"/>
      <c r="U3457" s="17"/>
      <c r="V3457" s="17"/>
      <c r="W3457" s="17"/>
      <c r="X3457" s="17"/>
    </row>
    <row r="3458" spans="7:24" x14ac:dyDescent="0.2">
      <c r="G3458" s="8"/>
      <c r="H3458" s="8"/>
      <c r="I3458" s="17"/>
      <c r="J3458" s="17"/>
      <c r="K3458" s="17"/>
      <c r="L3458" s="17"/>
      <c r="M3458" s="17"/>
      <c r="N3458" s="17"/>
      <c r="O3458" s="17"/>
      <c r="P3458" s="17"/>
      <c r="Q3458" s="17"/>
      <c r="R3458" s="17"/>
      <c r="S3458" s="17"/>
      <c r="T3458" s="17"/>
      <c r="U3458" s="17"/>
      <c r="V3458" s="17"/>
      <c r="W3458" s="17"/>
      <c r="X3458" s="17"/>
    </row>
    <row r="3459" spans="7:24" x14ac:dyDescent="0.2">
      <c r="G3459" s="8"/>
      <c r="H3459" s="8"/>
      <c r="I3459" s="17"/>
      <c r="J3459" s="17"/>
      <c r="K3459" s="17"/>
      <c r="L3459" s="17"/>
      <c r="M3459" s="17"/>
      <c r="N3459" s="17"/>
      <c r="O3459" s="17"/>
      <c r="P3459" s="17"/>
      <c r="Q3459" s="17"/>
      <c r="R3459" s="17"/>
      <c r="S3459" s="17"/>
      <c r="T3459" s="17"/>
      <c r="U3459" s="17"/>
      <c r="V3459" s="17"/>
      <c r="W3459" s="17"/>
      <c r="X3459" s="17"/>
    </row>
    <row r="3460" spans="7:24" x14ac:dyDescent="0.2">
      <c r="G3460" s="8"/>
      <c r="H3460" s="8"/>
      <c r="I3460" s="17"/>
      <c r="J3460" s="17"/>
      <c r="K3460" s="17"/>
      <c r="L3460" s="17"/>
      <c r="M3460" s="17"/>
      <c r="N3460" s="17"/>
      <c r="O3460" s="17"/>
      <c r="P3460" s="17"/>
      <c r="Q3460" s="17"/>
      <c r="R3460" s="17"/>
      <c r="S3460" s="17"/>
      <c r="T3460" s="17"/>
      <c r="U3460" s="17"/>
      <c r="V3460" s="17"/>
      <c r="W3460" s="17"/>
      <c r="X3460" s="17"/>
    </row>
    <row r="3461" spans="7:24" x14ac:dyDescent="0.2">
      <c r="G3461" s="8"/>
      <c r="H3461" s="8"/>
      <c r="I3461" s="17"/>
      <c r="J3461" s="17"/>
      <c r="K3461" s="17"/>
      <c r="L3461" s="17"/>
      <c r="M3461" s="17"/>
      <c r="N3461" s="17"/>
      <c r="O3461" s="17"/>
      <c r="P3461" s="17"/>
      <c r="Q3461" s="17"/>
      <c r="R3461" s="17"/>
      <c r="S3461" s="17"/>
      <c r="T3461" s="17"/>
      <c r="U3461" s="17"/>
      <c r="V3461" s="17"/>
      <c r="W3461" s="17"/>
      <c r="X3461" s="17"/>
    </row>
    <row r="3462" spans="7:24" x14ac:dyDescent="0.2">
      <c r="G3462" s="8"/>
      <c r="H3462" s="8"/>
      <c r="I3462" s="17"/>
      <c r="J3462" s="17"/>
      <c r="K3462" s="17"/>
      <c r="L3462" s="17"/>
      <c r="M3462" s="17"/>
      <c r="N3462" s="17"/>
      <c r="O3462" s="17"/>
      <c r="P3462" s="17"/>
      <c r="Q3462" s="17"/>
      <c r="R3462" s="17"/>
      <c r="S3462" s="17"/>
      <c r="T3462" s="17"/>
      <c r="U3462" s="17"/>
      <c r="V3462" s="17"/>
      <c r="W3462" s="17"/>
      <c r="X3462" s="17"/>
    </row>
    <row r="3463" spans="7:24" x14ac:dyDescent="0.2">
      <c r="G3463" s="8"/>
      <c r="H3463" s="8"/>
      <c r="I3463" s="17"/>
      <c r="J3463" s="17"/>
      <c r="K3463" s="17"/>
      <c r="L3463" s="17"/>
      <c r="M3463" s="17"/>
      <c r="N3463" s="17"/>
      <c r="O3463" s="17"/>
      <c r="P3463" s="17"/>
      <c r="Q3463" s="17"/>
      <c r="R3463" s="17"/>
      <c r="S3463" s="17"/>
      <c r="T3463" s="17"/>
      <c r="U3463" s="17"/>
      <c r="V3463" s="17"/>
      <c r="W3463" s="17"/>
      <c r="X3463" s="17"/>
    </row>
    <row r="3464" spans="7:24" x14ac:dyDescent="0.2">
      <c r="G3464" s="8"/>
      <c r="H3464" s="8"/>
      <c r="I3464" s="17"/>
      <c r="J3464" s="17"/>
      <c r="K3464" s="17"/>
      <c r="L3464" s="17"/>
      <c r="M3464" s="17"/>
      <c r="N3464" s="17"/>
      <c r="O3464" s="17"/>
      <c r="P3464" s="17"/>
      <c r="Q3464" s="17"/>
      <c r="R3464" s="17"/>
      <c r="S3464" s="17"/>
      <c r="T3464" s="17"/>
      <c r="U3464" s="17"/>
      <c r="V3464" s="17"/>
      <c r="W3464" s="17"/>
      <c r="X3464" s="17"/>
    </row>
    <row r="3465" spans="7:24" x14ac:dyDescent="0.2">
      <c r="G3465" s="8"/>
      <c r="H3465" s="8"/>
      <c r="I3465" s="17"/>
      <c r="J3465" s="17"/>
      <c r="K3465" s="17"/>
      <c r="L3465" s="17"/>
      <c r="M3465" s="17"/>
      <c r="N3465" s="17"/>
      <c r="O3465" s="17"/>
      <c r="P3465" s="17"/>
      <c r="Q3465" s="17"/>
      <c r="R3465" s="17"/>
      <c r="S3465" s="17"/>
      <c r="T3465" s="17"/>
      <c r="U3465" s="17"/>
      <c r="V3465" s="17"/>
      <c r="W3465" s="17"/>
      <c r="X3465" s="17"/>
    </row>
    <row r="3466" spans="7:24" x14ac:dyDescent="0.2">
      <c r="G3466" s="8"/>
      <c r="H3466" s="8"/>
      <c r="I3466" s="17"/>
      <c r="J3466" s="17"/>
      <c r="K3466" s="17"/>
      <c r="L3466" s="17"/>
      <c r="M3466" s="17"/>
      <c r="N3466" s="17"/>
      <c r="O3466" s="17"/>
      <c r="P3466" s="17"/>
      <c r="Q3466" s="17"/>
      <c r="R3466" s="17"/>
      <c r="S3466" s="17"/>
      <c r="T3466" s="17"/>
      <c r="U3466" s="17"/>
      <c r="V3466" s="17"/>
      <c r="W3466" s="17"/>
      <c r="X3466" s="17"/>
    </row>
    <row r="3467" spans="7:24" x14ac:dyDescent="0.2">
      <c r="G3467" s="8"/>
      <c r="H3467" s="8"/>
      <c r="I3467" s="17"/>
      <c r="J3467" s="17"/>
      <c r="K3467" s="17"/>
      <c r="L3467" s="17"/>
      <c r="M3467" s="17"/>
      <c r="N3467" s="17"/>
      <c r="O3467" s="17"/>
      <c r="P3467" s="17"/>
      <c r="Q3467" s="17"/>
      <c r="R3467" s="17"/>
      <c r="S3467" s="17"/>
      <c r="T3467" s="17"/>
      <c r="U3467" s="17"/>
      <c r="V3467" s="17"/>
      <c r="W3467" s="17"/>
      <c r="X3467" s="17"/>
    </row>
    <row r="3468" spans="7:24" x14ac:dyDescent="0.2">
      <c r="G3468" s="8"/>
      <c r="H3468" s="8"/>
      <c r="I3468" s="17"/>
      <c r="J3468" s="17"/>
      <c r="K3468" s="17"/>
      <c r="L3468" s="17"/>
      <c r="M3468" s="17"/>
      <c r="N3468" s="17"/>
      <c r="O3468" s="17"/>
      <c r="P3468" s="17"/>
      <c r="Q3468" s="17"/>
      <c r="R3468" s="17"/>
      <c r="S3468" s="17"/>
      <c r="T3468" s="17"/>
      <c r="U3468" s="17"/>
      <c r="V3468" s="17"/>
      <c r="W3468" s="17"/>
      <c r="X3468" s="17"/>
    </row>
    <row r="3469" spans="7:24" x14ac:dyDescent="0.2">
      <c r="G3469" s="8"/>
      <c r="H3469" s="8"/>
      <c r="I3469" s="17"/>
      <c r="J3469" s="17"/>
      <c r="K3469" s="17"/>
      <c r="L3469" s="17"/>
      <c r="M3469" s="17"/>
      <c r="N3469" s="17"/>
      <c r="O3469" s="17"/>
      <c r="P3469" s="17"/>
      <c r="Q3469" s="17"/>
      <c r="R3469" s="17"/>
      <c r="S3469" s="17"/>
      <c r="T3469" s="17"/>
      <c r="U3469" s="17"/>
      <c r="V3469" s="17"/>
      <c r="W3469" s="17"/>
      <c r="X3469" s="17"/>
    </row>
    <row r="3470" spans="7:24" x14ac:dyDescent="0.2">
      <c r="G3470" s="8"/>
      <c r="H3470" s="8"/>
      <c r="I3470" s="17"/>
      <c r="J3470" s="17"/>
      <c r="K3470" s="17"/>
      <c r="L3470" s="17"/>
      <c r="M3470" s="17"/>
      <c r="N3470" s="17"/>
      <c r="O3470" s="17"/>
      <c r="P3470" s="17"/>
      <c r="Q3470" s="17"/>
      <c r="R3470" s="17"/>
      <c r="S3470" s="17"/>
      <c r="T3470" s="17"/>
      <c r="U3470" s="17"/>
      <c r="V3470" s="17"/>
      <c r="W3470" s="17"/>
      <c r="X3470" s="17"/>
    </row>
    <row r="3471" spans="7:24" x14ac:dyDescent="0.2">
      <c r="G3471" s="8"/>
      <c r="H3471" s="8"/>
      <c r="I3471" s="17"/>
      <c r="J3471" s="17"/>
      <c r="K3471" s="17"/>
      <c r="L3471" s="17"/>
      <c r="M3471" s="17"/>
      <c r="N3471" s="17"/>
      <c r="O3471" s="17"/>
      <c r="P3471" s="17"/>
      <c r="Q3471" s="17"/>
      <c r="R3471" s="17"/>
      <c r="S3471" s="17"/>
      <c r="T3471" s="17"/>
      <c r="U3471" s="17"/>
      <c r="V3471" s="17"/>
      <c r="W3471" s="17"/>
      <c r="X3471" s="17"/>
    </row>
    <row r="3472" spans="7:24" x14ac:dyDescent="0.2">
      <c r="G3472" s="8"/>
      <c r="H3472" s="8"/>
      <c r="I3472" s="17"/>
      <c r="J3472" s="17"/>
      <c r="K3472" s="17"/>
      <c r="L3472" s="17"/>
      <c r="M3472" s="17"/>
      <c r="N3472" s="17"/>
      <c r="O3472" s="17"/>
      <c r="P3472" s="17"/>
      <c r="Q3472" s="17"/>
      <c r="R3472" s="17"/>
      <c r="S3472" s="17"/>
      <c r="T3472" s="17"/>
      <c r="U3472" s="17"/>
      <c r="V3472" s="17"/>
      <c r="W3472" s="17"/>
      <c r="X3472" s="17"/>
    </row>
    <row r="3473" spans="7:24" x14ac:dyDescent="0.2">
      <c r="G3473" s="8"/>
      <c r="H3473" s="8"/>
      <c r="I3473" s="17"/>
      <c r="J3473" s="17"/>
      <c r="K3473" s="17"/>
      <c r="L3473" s="17"/>
      <c r="M3473" s="17"/>
      <c r="N3473" s="17"/>
      <c r="O3473" s="17"/>
      <c r="P3473" s="17"/>
      <c r="Q3473" s="17"/>
      <c r="R3473" s="17"/>
      <c r="S3473" s="17"/>
      <c r="T3473" s="17"/>
      <c r="U3473" s="17"/>
      <c r="V3473" s="17"/>
      <c r="W3473" s="17"/>
      <c r="X3473" s="17"/>
    </row>
    <row r="3474" spans="7:24" x14ac:dyDescent="0.2">
      <c r="G3474" s="8"/>
      <c r="H3474" s="8"/>
      <c r="I3474" s="17"/>
      <c r="J3474" s="17"/>
      <c r="K3474" s="17"/>
      <c r="L3474" s="17"/>
      <c r="M3474" s="17"/>
      <c r="N3474" s="17"/>
      <c r="O3474" s="17"/>
      <c r="P3474" s="17"/>
      <c r="Q3474" s="17"/>
      <c r="R3474" s="17"/>
      <c r="S3474" s="17"/>
      <c r="T3474" s="17"/>
      <c r="U3474" s="17"/>
      <c r="V3474" s="17"/>
      <c r="W3474" s="17"/>
      <c r="X3474" s="17"/>
    </row>
    <row r="3475" spans="7:24" x14ac:dyDescent="0.2">
      <c r="G3475" s="8"/>
      <c r="H3475" s="8"/>
      <c r="I3475" s="17"/>
      <c r="J3475" s="17"/>
      <c r="K3475" s="17"/>
      <c r="L3475" s="17"/>
      <c r="M3475" s="17"/>
      <c r="N3475" s="17"/>
      <c r="O3475" s="17"/>
      <c r="P3475" s="17"/>
      <c r="Q3475" s="17"/>
      <c r="R3475" s="17"/>
      <c r="S3475" s="17"/>
      <c r="T3475" s="17"/>
      <c r="U3475" s="17"/>
      <c r="V3475" s="17"/>
      <c r="W3475" s="17"/>
      <c r="X3475" s="17"/>
    </row>
    <row r="3476" spans="7:24" x14ac:dyDescent="0.2">
      <c r="G3476" s="8"/>
      <c r="H3476" s="8"/>
      <c r="I3476" s="17"/>
      <c r="J3476" s="17"/>
      <c r="K3476" s="17"/>
      <c r="L3476" s="17"/>
      <c r="M3476" s="17"/>
      <c r="N3476" s="17"/>
      <c r="O3476" s="17"/>
      <c r="P3476" s="17"/>
      <c r="Q3476" s="17"/>
      <c r="R3476" s="17"/>
      <c r="S3476" s="17"/>
      <c r="T3476" s="17"/>
      <c r="U3476" s="17"/>
      <c r="V3476" s="17"/>
      <c r="W3476" s="17"/>
      <c r="X3476" s="17"/>
    </row>
    <row r="3477" spans="7:24" x14ac:dyDescent="0.2">
      <c r="G3477" s="8"/>
      <c r="H3477" s="8"/>
      <c r="I3477" s="17"/>
      <c r="J3477" s="17"/>
      <c r="K3477" s="17"/>
      <c r="L3477" s="17"/>
      <c r="M3477" s="17"/>
      <c r="N3477" s="17"/>
      <c r="O3477" s="17"/>
      <c r="P3477" s="17"/>
      <c r="Q3477" s="17"/>
      <c r="R3477" s="17"/>
      <c r="S3477" s="17"/>
      <c r="T3477" s="17"/>
      <c r="U3477" s="17"/>
      <c r="V3477" s="17"/>
      <c r="W3477" s="17"/>
      <c r="X3477" s="17"/>
    </row>
    <row r="3478" spans="7:24" x14ac:dyDescent="0.2">
      <c r="G3478" s="8"/>
      <c r="H3478" s="8"/>
      <c r="I3478" s="17"/>
      <c r="J3478" s="17"/>
      <c r="K3478" s="17"/>
      <c r="L3478" s="17"/>
      <c r="M3478" s="17"/>
      <c r="N3478" s="17"/>
      <c r="O3478" s="17"/>
      <c r="P3478" s="17"/>
      <c r="Q3478" s="17"/>
      <c r="R3478" s="17"/>
      <c r="S3478" s="17"/>
      <c r="T3478" s="17"/>
      <c r="U3478" s="17"/>
      <c r="V3478" s="17"/>
      <c r="W3478" s="17"/>
      <c r="X3478" s="17"/>
    </row>
    <row r="3479" spans="7:24" x14ac:dyDescent="0.2">
      <c r="G3479" s="8"/>
      <c r="H3479" s="8"/>
      <c r="I3479" s="17"/>
      <c r="J3479" s="17"/>
      <c r="K3479" s="17"/>
      <c r="L3479" s="17"/>
      <c r="M3479" s="17"/>
      <c r="N3479" s="17"/>
      <c r="O3479" s="17"/>
      <c r="P3479" s="17"/>
      <c r="Q3479" s="17"/>
      <c r="R3479" s="17"/>
      <c r="S3479" s="17"/>
      <c r="T3479" s="17"/>
      <c r="U3479" s="17"/>
      <c r="V3479" s="17"/>
      <c r="W3479" s="17"/>
      <c r="X3479" s="17"/>
    </row>
    <row r="3480" spans="7:24" x14ac:dyDescent="0.2">
      <c r="G3480" s="8"/>
      <c r="H3480" s="8"/>
      <c r="I3480" s="17"/>
      <c r="J3480" s="17"/>
      <c r="K3480" s="17"/>
      <c r="L3480" s="17"/>
      <c r="M3480" s="17"/>
      <c r="N3480" s="17"/>
      <c r="O3480" s="17"/>
      <c r="P3480" s="17"/>
      <c r="Q3480" s="17"/>
      <c r="R3480" s="17"/>
      <c r="S3480" s="17"/>
      <c r="T3480" s="17"/>
      <c r="U3480" s="17"/>
      <c r="V3480" s="17"/>
      <c r="W3480" s="17"/>
      <c r="X3480" s="17"/>
    </row>
    <row r="3481" spans="7:24" x14ac:dyDescent="0.2">
      <c r="G3481" s="8"/>
      <c r="H3481" s="8"/>
      <c r="I3481" s="17"/>
      <c r="J3481" s="17"/>
      <c r="K3481" s="17"/>
      <c r="L3481" s="17"/>
      <c r="M3481" s="17"/>
      <c r="N3481" s="17"/>
      <c r="O3481" s="17"/>
      <c r="P3481" s="17"/>
      <c r="Q3481" s="17"/>
      <c r="R3481" s="17"/>
      <c r="S3481" s="17"/>
      <c r="T3481" s="17"/>
      <c r="U3481" s="17"/>
      <c r="V3481" s="17"/>
      <c r="W3481" s="17"/>
      <c r="X3481" s="17"/>
    </row>
    <row r="3482" spans="7:24" x14ac:dyDescent="0.2">
      <c r="G3482" s="8"/>
      <c r="H3482" s="8"/>
      <c r="I3482" s="17"/>
      <c r="J3482" s="17"/>
      <c r="K3482" s="17"/>
      <c r="L3482" s="17"/>
      <c r="M3482" s="17"/>
      <c r="N3482" s="17"/>
      <c r="O3482" s="17"/>
      <c r="P3482" s="17"/>
      <c r="Q3482" s="17"/>
      <c r="R3482" s="17"/>
      <c r="S3482" s="17"/>
      <c r="T3482" s="17"/>
      <c r="U3482" s="17"/>
      <c r="V3482" s="17"/>
      <c r="W3482" s="17"/>
      <c r="X3482" s="17"/>
    </row>
    <row r="3483" spans="7:24" x14ac:dyDescent="0.2">
      <c r="G3483" s="8"/>
      <c r="H3483" s="8"/>
      <c r="I3483" s="17"/>
      <c r="J3483" s="17"/>
      <c r="K3483" s="17"/>
      <c r="L3483" s="17"/>
      <c r="M3483" s="17"/>
      <c r="N3483" s="17"/>
      <c r="O3483" s="17"/>
      <c r="P3483" s="17"/>
      <c r="Q3483" s="17"/>
      <c r="R3483" s="17"/>
      <c r="S3483" s="17"/>
      <c r="T3483" s="17"/>
      <c r="U3483" s="17"/>
      <c r="V3483" s="17"/>
      <c r="W3483" s="17"/>
      <c r="X3483" s="17"/>
    </row>
    <row r="3484" spans="7:24" x14ac:dyDescent="0.2">
      <c r="G3484" s="8"/>
      <c r="H3484" s="8"/>
      <c r="I3484" s="17"/>
      <c r="J3484" s="17"/>
      <c r="K3484" s="17"/>
      <c r="L3484" s="17"/>
      <c r="M3484" s="17"/>
      <c r="N3484" s="17"/>
      <c r="O3484" s="17"/>
      <c r="P3484" s="17"/>
      <c r="Q3484" s="17"/>
      <c r="R3484" s="17"/>
      <c r="S3484" s="17"/>
      <c r="T3484" s="17"/>
      <c r="U3484" s="17"/>
      <c r="V3484" s="17"/>
      <c r="W3484" s="17"/>
      <c r="X3484" s="17"/>
    </row>
    <row r="3485" spans="7:24" x14ac:dyDescent="0.2">
      <c r="G3485" s="8"/>
      <c r="H3485" s="8"/>
      <c r="I3485" s="17"/>
      <c r="J3485" s="17"/>
      <c r="K3485" s="17"/>
      <c r="L3485" s="17"/>
      <c r="M3485" s="17"/>
      <c r="N3485" s="17"/>
      <c r="O3485" s="17"/>
      <c r="P3485" s="17"/>
      <c r="Q3485" s="17"/>
      <c r="R3485" s="17"/>
      <c r="S3485" s="17"/>
      <c r="T3485" s="17"/>
      <c r="U3485" s="17"/>
      <c r="V3485" s="17"/>
      <c r="W3485" s="17"/>
      <c r="X3485" s="17"/>
    </row>
    <row r="3486" spans="7:24" x14ac:dyDescent="0.2">
      <c r="G3486" s="8"/>
      <c r="H3486" s="8"/>
      <c r="I3486" s="17"/>
      <c r="J3486" s="17"/>
      <c r="K3486" s="17"/>
      <c r="L3486" s="17"/>
      <c r="M3486" s="17"/>
      <c r="N3486" s="17"/>
      <c r="O3486" s="17"/>
      <c r="P3486" s="17"/>
      <c r="Q3486" s="17"/>
      <c r="R3486" s="17"/>
      <c r="S3486" s="17"/>
      <c r="T3486" s="17"/>
      <c r="U3486" s="17"/>
      <c r="V3486" s="17"/>
      <c r="W3486" s="17"/>
      <c r="X3486" s="17"/>
    </row>
    <row r="3487" spans="7:24" x14ac:dyDescent="0.2">
      <c r="G3487" s="8"/>
      <c r="H3487" s="8"/>
      <c r="I3487" s="17"/>
      <c r="J3487" s="17"/>
      <c r="K3487" s="17"/>
      <c r="L3487" s="17"/>
      <c r="M3487" s="17"/>
      <c r="N3487" s="17"/>
      <c r="O3487" s="17"/>
      <c r="P3487" s="17"/>
      <c r="Q3487" s="17"/>
      <c r="R3487" s="17"/>
      <c r="S3487" s="17"/>
      <c r="T3487" s="17"/>
      <c r="U3487" s="17"/>
      <c r="V3487" s="17"/>
      <c r="W3487" s="17"/>
      <c r="X3487" s="17"/>
    </row>
    <row r="3488" spans="7:24" x14ac:dyDescent="0.2">
      <c r="G3488" s="8"/>
      <c r="H3488" s="8"/>
      <c r="I3488" s="17"/>
      <c r="J3488" s="17"/>
      <c r="K3488" s="17"/>
      <c r="L3488" s="17"/>
      <c r="M3488" s="17"/>
      <c r="N3488" s="17"/>
      <c r="O3488" s="17"/>
      <c r="P3488" s="17"/>
      <c r="Q3488" s="17"/>
      <c r="R3488" s="17"/>
      <c r="S3488" s="17"/>
      <c r="T3488" s="17"/>
      <c r="U3488" s="17"/>
      <c r="V3488" s="17"/>
      <c r="W3488" s="17"/>
      <c r="X3488" s="17"/>
    </row>
    <row r="3489" spans="7:24" x14ac:dyDescent="0.2">
      <c r="G3489" s="8"/>
      <c r="H3489" s="8"/>
      <c r="I3489" s="17"/>
      <c r="J3489" s="17"/>
      <c r="K3489" s="17"/>
      <c r="L3489" s="17"/>
      <c r="M3489" s="17"/>
      <c r="N3489" s="17"/>
      <c r="O3489" s="17"/>
      <c r="P3489" s="17"/>
      <c r="Q3489" s="17"/>
      <c r="R3489" s="17"/>
      <c r="S3489" s="17"/>
      <c r="T3489" s="17"/>
      <c r="U3489" s="17"/>
      <c r="V3489" s="17"/>
      <c r="W3489" s="17"/>
      <c r="X3489" s="17"/>
    </row>
    <row r="3490" spans="7:24" x14ac:dyDescent="0.2">
      <c r="G3490" s="8"/>
      <c r="H3490" s="8"/>
      <c r="I3490" s="17"/>
      <c r="J3490" s="17"/>
      <c r="K3490" s="17"/>
      <c r="L3490" s="17"/>
      <c r="M3490" s="17"/>
      <c r="N3490" s="17"/>
      <c r="O3490" s="17"/>
      <c r="P3490" s="17"/>
      <c r="Q3490" s="17"/>
      <c r="R3490" s="17"/>
      <c r="S3490" s="17"/>
      <c r="T3490" s="17"/>
      <c r="U3490" s="17"/>
      <c r="V3490" s="17"/>
      <c r="W3490" s="17"/>
      <c r="X3490" s="17"/>
    </row>
    <row r="3491" spans="7:24" x14ac:dyDescent="0.2">
      <c r="G3491" s="8"/>
      <c r="H3491" s="8"/>
      <c r="I3491" s="17"/>
      <c r="J3491" s="17"/>
      <c r="K3491" s="17"/>
      <c r="L3491" s="17"/>
      <c r="M3491" s="17"/>
      <c r="N3491" s="17"/>
      <c r="O3491" s="17"/>
      <c r="P3491" s="17"/>
      <c r="Q3491" s="17"/>
      <c r="R3491" s="17"/>
      <c r="S3491" s="17"/>
      <c r="T3491" s="17"/>
      <c r="U3491" s="17"/>
      <c r="V3491" s="17"/>
      <c r="W3491" s="17"/>
      <c r="X3491" s="17"/>
    </row>
    <row r="3492" spans="7:24" x14ac:dyDescent="0.2">
      <c r="G3492" s="8"/>
      <c r="H3492" s="8"/>
      <c r="I3492" s="17"/>
      <c r="J3492" s="17"/>
      <c r="K3492" s="17"/>
      <c r="L3492" s="17"/>
      <c r="M3492" s="17"/>
      <c r="N3492" s="17"/>
      <c r="O3492" s="17"/>
      <c r="P3492" s="17"/>
      <c r="Q3492" s="17"/>
      <c r="R3492" s="17"/>
      <c r="S3492" s="17"/>
      <c r="T3492" s="17"/>
      <c r="U3492" s="17"/>
      <c r="V3492" s="17"/>
      <c r="W3492" s="17"/>
      <c r="X3492" s="17"/>
    </row>
    <row r="3493" spans="7:24" x14ac:dyDescent="0.2">
      <c r="G3493" s="8"/>
      <c r="H3493" s="8"/>
      <c r="I3493" s="17"/>
      <c r="J3493" s="17"/>
      <c r="K3493" s="17"/>
      <c r="L3493" s="17"/>
      <c r="M3493" s="17"/>
      <c r="N3493" s="17"/>
      <c r="O3493" s="17"/>
      <c r="P3493" s="17"/>
      <c r="Q3493" s="17"/>
      <c r="R3493" s="17"/>
      <c r="S3493" s="17"/>
      <c r="T3493" s="17"/>
      <c r="U3493" s="17"/>
      <c r="V3493" s="17"/>
      <c r="W3493" s="17"/>
      <c r="X3493" s="17"/>
    </row>
    <row r="3494" spans="7:24" x14ac:dyDescent="0.2">
      <c r="G3494" s="8"/>
      <c r="H3494" s="8"/>
      <c r="I3494" s="17"/>
      <c r="J3494" s="17"/>
      <c r="K3494" s="17"/>
      <c r="L3494" s="17"/>
      <c r="M3494" s="17"/>
      <c r="N3494" s="17"/>
      <c r="O3494" s="17"/>
      <c r="P3494" s="17"/>
      <c r="Q3494" s="17"/>
      <c r="R3494" s="17"/>
      <c r="S3494" s="17"/>
      <c r="T3494" s="17"/>
      <c r="U3494" s="17"/>
      <c r="V3494" s="17"/>
      <c r="W3494" s="17"/>
      <c r="X3494" s="17"/>
    </row>
    <row r="3495" spans="7:24" x14ac:dyDescent="0.2">
      <c r="G3495" s="8"/>
      <c r="H3495" s="8"/>
      <c r="I3495" s="17"/>
      <c r="J3495" s="17"/>
      <c r="K3495" s="17"/>
      <c r="L3495" s="17"/>
      <c r="M3495" s="17"/>
      <c r="N3495" s="17"/>
      <c r="O3495" s="17"/>
      <c r="P3495" s="17"/>
      <c r="Q3495" s="17"/>
      <c r="R3495" s="17"/>
      <c r="S3495" s="17"/>
      <c r="T3495" s="17"/>
      <c r="U3495" s="17"/>
      <c r="V3495" s="17"/>
      <c r="W3495" s="17"/>
      <c r="X3495" s="17"/>
    </row>
    <row r="3496" spans="7:24" x14ac:dyDescent="0.2">
      <c r="G3496" s="8"/>
      <c r="H3496" s="8"/>
      <c r="I3496" s="17"/>
      <c r="J3496" s="17"/>
      <c r="K3496" s="17"/>
      <c r="L3496" s="17"/>
      <c r="M3496" s="17"/>
      <c r="N3496" s="17"/>
      <c r="O3496" s="17"/>
      <c r="P3496" s="17"/>
      <c r="Q3496" s="17"/>
      <c r="R3496" s="17"/>
      <c r="S3496" s="17"/>
      <c r="T3496" s="17"/>
      <c r="U3496" s="17"/>
      <c r="V3496" s="17"/>
      <c r="W3496" s="17"/>
      <c r="X3496" s="17"/>
    </row>
    <row r="3497" spans="7:24" x14ac:dyDescent="0.2">
      <c r="G3497" s="8"/>
      <c r="H3497" s="8"/>
      <c r="I3497" s="17"/>
      <c r="J3497" s="17"/>
      <c r="K3497" s="17"/>
      <c r="L3497" s="17"/>
      <c r="M3497" s="17"/>
      <c r="N3497" s="17"/>
      <c r="O3497" s="17"/>
      <c r="P3497" s="17"/>
      <c r="Q3497" s="17"/>
      <c r="R3497" s="17"/>
      <c r="S3497" s="17"/>
      <c r="T3497" s="17"/>
      <c r="U3497" s="17"/>
      <c r="V3497" s="17"/>
      <c r="W3497" s="17"/>
      <c r="X3497" s="17"/>
    </row>
    <row r="3498" spans="7:24" x14ac:dyDescent="0.2">
      <c r="G3498" s="8"/>
      <c r="H3498" s="8"/>
      <c r="I3498" s="17"/>
      <c r="J3498" s="17"/>
      <c r="K3498" s="17"/>
      <c r="L3498" s="17"/>
      <c r="M3498" s="17"/>
      <c r="N3498" s="17"/>
      <c r="O3498" s="17"/>
      <c r="P3498" s="17"/>
      <c r="Q3498" s="17"/>
      <c r="R3498" s="17"/>
      <c r="S3498" s="17"/>
      <c r="T3498" s="17"/>
      <c r="U3498" s="17"/>
      <c r="V3498" s="17"/>
      <c r="W3498" s="17"/>
      <c r="X3498" s="17"/>
    </row>
    <row r="3499" spans="7:24" x14ac:dyDescent="0.2">
      <c r="G3499" s="8"/>
      <c r="H3499" s="8"/>
      <c r="I3499" s="17"/>
      <c r="J3499" s="17"/>
      <c r="K3499" s="17"/>
      <c r="L3499" s="17"/>
      <c r="M3499" s="17"/>
      <c r="N3499" s="17"/>
      <c r="O3499" s="17"/>
      <c r="P3499" s="17"/>
      <c r="Q3499" s="17"/>
      <c r="R3499" s="17"/>
      <c r="S3499" s="17"/>
      <c r="T3499" s="17"/>
      <c r="U3499" s="17"/>
      <c r="V3499" s="17"/>
      <c r="W3499" s="17"/>
      <c r="X3499" s="17"/>
    </row>
    <row r="3500" spans="7:24" x14ac:dyDescent="0.2">
      <c r="G3500" s="8"/>
      <c r="H3500" s="8"/>
      <c r="I3500" s="17"/>
      <c r="J3500" s="17"/>
      <c r="K3500" s="17"/>
      <c r="L3500" s="17"/>
      <c r="M3500" s="17"/>
      <c r="N3500" s="17"/>
      <c r="O3500" s="17"/>
      <c r="P3500" s="17"/>
      <c r="Q3500" s="17"/>
      <c r="R3500" s="17"/>
      <c r="S3500" s="17"/>
      <c r="T3500" s="17"/>
      <c r="U3500" s="17"/>
      <c r="V3500" s="17"/>
      <c r="W3500" s="17"/>
      <c r="X3500" s="17"/>
    </row>
    <row r="3501" spans="7:24" x14ac:dyDescent="0.2">
      <c r="G3501" s="8"/>
      <c r="H3501" s="8"/>
      <c r="I3501" s="17"/>
      <c r="J3501" s="17"/>
      <c r="K3501" s="17"/>
      <c r="L3501" s="17"/>
      <c r="M3501" s="17"/>
      <c r="N3501" s="17"/>
      <c r="O3501" s="17"/>
      <c r="P3501" s="17"/>
      <c r="Q3501" s="17"/>
      <c r="R3501" s="17"/>
      <c r="S3501" s="17"/>
      <c r="T3501" s="17"/>
      <c r="U3501" s="17"/>
      <c r="V3501" s="17"/>
      <c r="W3501" s="17"/>
      <c r="X3501" s="17"/>
    </row>
    <row r="3502" spans="7:24" x14ac:dyDescent="0.2">
      <c r="G3502" s="8"/>
      <c r="H3502" s="8"/>
      <c r="I3502" s="17"/>
      <c r="J3502" s="17"/>
      <c r="K3502" s="17"/>
      <c r="L3502" s="17"/>
      <c r="M3502" s="17"/>
      <c r="N3502" s="17"/>
      <c r="O3502" s="17"/>
      <c r="P3502" s="17"/>
      <c r="Q3502" s="17"/>
      <c r="R3502" s="17"/>
      <c r="S3502" s="17"/>
      <c r="T3502" s="17"/>
      <c r="U3502" s="17"/>
      <c r="V3502" s="17"/>
      <c r="W3502" s="17"/>
      <c r="X3502" s="17"/>
    </row>
    <row r="3503" spans="7:24" x14ac:dyDescent="0.2">
      <c r="G3503" s="8"/>
      <c r="H3503" s="8"/>
      <c r="I3503" s="17"/>
      <c r="J3503" s="17"/>
      <c r="K3503" s="17"/>
      <c r="L3503" s="17"/>
      <c r="M3503" s="17"/>
      <c r="N3503" s="17"/>
      <c r="O3503" s="17"/>
      <c r="P3503" s="17"/>
      <c r="Q3503" s="17"/>
      <c r="R3503" s="17"/>
      <c r="S3503" s="17"/>
      <c r="T3503" s="17"/>
      <c r="U3503" s="17"/>
      <c r="V3503" s="17"/>
      <c r="W3503" s="17"/>
      <c r="X3503" s="17"/>
    </row>
    <row r="3504" spans="7:24" x14ac:dyDescent="0.2">
      <c r="G3504" s="8"/>
      <c r="H3504" s="8"/>
      <c r="I3504" s="17"/>
      <c r="J3504" s="17"/>
      <c r="K3504" s="17"/>
      <c r="L3504" s="17"/>
      <c r="M3504" s="17"/>
      <c r="N3504" s="17"/>
      <c r="O3504" s="17"/>
      <c r="P3504" s="17"/>
      <c r="Q3504" s="17"/>
      <c r="R3504" s="17"/>
      <c r="S3504" s="17"/>
      <c r="T3504" s="17"/>
      <c r="U3504" s="17"/>
      <c r="V3504" s="17"/>
      <c r="W3504" s="17"/>
      <c r="X3504" s="17"/>
    </row>
    <row r="3505" spans="7:24" x14ac:dyDescent="0.2">
      <c r="G3505" s="8"/>
      <c r="H3505" s="8"/>
      <c r="I3505" s="17"/>
      <c r="J3505" s="17"/>
      <c r="K3505" s="17"/>
      <c r="L3505" s="17"/>
      <c r="M3505" s="17"/>
      <c r="N3505" s="17"/>
      <c r="O3505" s="17"/>
      <c r="P3505" s="17"/>
      <c r="Q3505" s="17"/>
      <c r="R3505" s="17"/>
      <c r="S3505" s="17"/>
      <c r="T3505" s="17"/>
      <c r="U3505" s="17"/>
      <c r="V3505" s="17"/>
      <c r="W3505" s="17"/>
      <c r="X3505" s="17"/>
    </row>
    <row r="3506" spans="7:24" x14ac:dyDescent="0.2">
      <c r="G3506" s="8"/>
      <c r="H3506" s="8"/>
      <c r="I3506" s="17"/>
      <c r="J3506" s="17"/>
      <c r="K3506" s="17"/>
      <c r="L3506" s="17"/>
      <c r="M3506" s="17"/>
      <c r="N3506" s="17"/>
      <c r="O3506" s="17"/>
      <c r="P3506" s="17"/>
      <c r="Q3506" s="17"/>
      <c r="R3506" s="17"/>
      <c r="S3506" s="17"/>
      <c r="T3506" s="17"/>
      <c r="U3506" s="17"/>
      <c r="V3506" s="17"/>
      <c r="W3506" s="17"/>
      <c r="X3506" s="17"/>
    </row>
    <row r="3507" spans="7:24" x14ac:dyDescent="0.2">
      <c r="G3507" s="8"/>
      <c r="H3507" s="8"/>
      <c r="I3507" s="17"/>
      <c r="J3507" s="17"/>
      <c r="K3507" s="17"/>
      <c r="L3507" s="17"/>
      <c r="M3507" s="17"/>
      <c r="N3507" s="17"/>
      <c r="O3507" s="17"/>
      <c r="P3507" s="17"/>
      <c r="Q3507" s="17"/>
      <c r="R3507" s="17"/>
      <c r="S3507" s="17"/>
      <c r="T3507" s="17"/>
      <c r="U3507" s="17"/>
      <c r="V3507" s="17"/>
      <c r="W3507" s="17"/>
      <c r="X3507" s="17"/>
    </row>
    <row r="3508" spans="7:24" x14ac:dyDescent="0.2">
      <c r="G3508" s="8"/>
      <c r="H3508" s="8"/>
      <c r="I3508" s="17"/>
      <c r="J3508" s="17"/>
      <c r="K3508" s="17"/>
      <c r="L3508" s="17"/>
      <c r="M3508" s="17"/>
      <c r="N3508" s="17"/>
      <c r="O3508" s="17"/>
      <c r="P3508" s="17"/>
      <c r="Q3508" s="17"/>
      <c r="R3508" s="17"/>
      <c r="S3508" s="17"/>
      <c r="T3508" s="17"/>
      <c r="U3508" s="17"/>
      <c r="V3508" s="17"/>
      <c r="W3508" s="17"/>
      <c r="X3508" s="17"/>
    </row>
    <row r="3509" spans="7:24" x14ac:dyDescent="0.2">
      <c r="G3509" s="8"/>
      <c r="H3509" s="8"/>
      <c r="I3509" s="17"/>
      <c r="J3509" s="17"/>
      <c r="K3509" s="17"/>
      <c r="L3509" s="17"/>
      <c r="M3509" s="17"/>
      <c r="N3509" s="17"/>
      <c r="O3509" s="17"/>
      <c r="P3509" s="17"/>
      <c r="Q3509" s="17"/>
      <c r="R3509" s="17"/>
      <c r="S3509" s="17"/>
      <c r="T3509" s="17"/>
      <c r="U3509" s="17"/>
      <c r="V3509" s="17"/>
      <c r="W3509" s="17"/>
      <c r="X3509" s="17"/>
    </row>
    <row r="3510" spans="7:24" x14ac:dyDescent="0.2">
      <c r="G3510" s="8"/>
      <c r="H3510" s="8"/>
      <c r="I3510" s="17"/>
      <c r="J3510" s="17"/>
      <c r="K3510" s="17"/>
      <c r="L3510" s="17"/>
      <c r="M3510" s="17"/>
      <c r="N3510" s="17"/>
      <c r="O3510" s="17"/>
      <c r="P3510" s="17"/>
      <c r="Q3510" s="17"/>
      <c r="R3510" s="17"/>
      <c r="S3510" s="17"/>
      <c r="T3510" s="17"/>
      <c r="U3510" s="17"/>
      <c r="V3510" s="17"/>
      <c r="W3510" s="17"/>
      <c r="X3510" s="17"/>
    </row>
    <row r="3511" spans="7:24" x14ac:dyDescent="0.2">
      <c r="G3511" s="8"/>
      <c r="H3511" s="8"/>
      <c r="I3511" s="17"/>
      <c r="J3511" s="17"/>
      <c r="K3511" s="17"/>
      <c r="L3511" s="17"/>
      <c r="M3511" s="17"/>
      <c r="N3511" s="17"/>
      <c r="O3511" s="17"/>
      <c r="P3511" s="17"/>
      <c r="Q3511" s="17"/>
      <c r="R3511" s="17"/>
      <c r="S3511" s="17"/>
      <c r="T3511" s="17"/>
      <c r="U3511" s="17"/>
      <c r="V3511" s="17"/>
      <c r="W3511" s="17"/>
      <c r="X3511" s="17"/>
    </row>
    <row r="3512" spans="7:24" x14ac:dyDescent="0.2">
      <c r="G3512" s="8"/>
      <c r="H3512" s="8"/>
      <c r="I3512" s="17"/>
      <c r="J3512" s="17"/>
      <c r="K3512" s="17"/>
      <c r="L3512" s="17"/>
      <c r="M3512" s="17"/>
      <c r="N3512" s="17"/>
      <c r="O3512" s="17"/>
      <c r="P3512" s="17"/>
      <c r="Q3512" s="17"/>
      <c r="R3512" s="17"/>
      <c r="S3512" s="17"/>
      <c r="T3512" s="17"/>
      <c r="U3512" s="17"/>
      <c r="V3512" s="17"/>
      <c r="W3512" s="17"/>
      <c r="X3512" s="17"/>
    </row>
    <row r="3513" spans="7:24" x14ac:dyDescent="0.2">
      <c r="G3513" s="8"/>
      <c r="H3513" s="8"/>
      <c r="I3513" s="17"/>
      <c r="J3513" s="17"/>
      <c r="K3513" s="17"/>
      <c r="L3513" s="17"/>
      <c r="M3513" s="17"/>
      <c r="N3513" s="17"/>
      <c r="O3513" s="17"/>
      <c r="P3513" s="17"/>
      <c r="Q3513" s="17"/>
      <c r="R3513" s="17"/>
      <c r="S3513" s="17"/>
      <c r="T3513" s="17"/>
      <c r="U3513" s="17"/>
      <c r="V3513" s="17"/>
      <c r="W3513" s="17"/>
      <c r="X3513" s="17"/>
    </row>
    <row r="3514" spans="7:24" x14ac:dyDescent="0.2">
      <c r="G3514" s="8"/>
      <c r="H3514" s="8"/>
      <c r="I3514" s="17"/>
      <c r="J3514" s="17"/>
      <c r="K3514" s="17"/>
      <c r="L3514" s="17"/>
      <c r="M3514" s="17"/>
      <c r="N3514" s="17"/>
      <c r="O3514" s="17"/>
      <c r="P3514" s="17"/>
      <c r="Q3514" s="17"/>
      <c r="R3514" s="17"/>
      <c r="S3514" s="17"/>
      <c r="T3514" s="17"/>
      <c r="U3514" s="17"/>
      <c r="V3514" s="17"/>
      <c r="W3514" s="17"/>
      <c r="X3514" s="17"/>
    </row>
    <row r="3515" spans="7:24" x14ac:dyDescent="0.2">
      <c r="G3515" s="8"/>
      <c r="H3515" s="8"/>
      <c r="I3515" s="17"/>
      <c r="J3515" s="17"/>
      <c r="K3515" s="17"/>
      <c r="L3515" s="17"/>
      <c r="M3515" s="17"/>
      <c r="N3515" s="17"/>
      <c r="O3515" s="17"/>
      <c r="P3515" s="17"/>
      <c r="Q3515" s="17"/>
      <c r="R3515" s="17"/>
      <c r="S3515" s="17"/>
      <c r="T3515" s="17"/>
      <c r="U3515" s="17"/>
      <c r="V3515" s="17"/>
      <c r="W3515" s="17"/>
      <c r="X3515" s="17"/>
    </row>
    <row r="3516" spans="7:24" x14ac:dyDescent="0.2">
      <c r="G3516" s="8"/>
      <c r="H3516" s="8"/>
      <c r="I3516" s="17"/>
      <c r="J3516" s="17"/>
      <c r="K3516" s="17"/>
      <c r="L3516" s="17"/>
      <c r="M3516" s="17"/>
      <c r="N3516" s="17"/>
      <c r="O3516" s="17"/>
      <c r="P3516" s="17"/>
      <c r="Q3516" s="17"/>
      <c r="R3516" s="17"/>
      <c r="S3516" s="17"/>
      <c r="T3516" s="17"/>
      <c r="U3516" s="17"/>
      <c r="V3516" s="17"/>
      <c r="W3516" s="17"/>
      <c r="X3516" s="17"/>
    </row>
    <row r="3517" spans="7:24" x14ac:dyDescent="0.2">
      <c r="G3517" s="8"/>
      <c r="H3517" s="8"/>
      <c r="I3517" s="17"/>
      <c r="J3517" s="17"/>
      <c r="K3517" s="17"/>
      <c r="L3517" s="17"/>
      <c r="M3517" s="17"/>
      <c r="N3517" s="17"/>
      <c r="O3517" s="17"/>
      <c r="P3517" s="17"/>
      <c r="Q3517" s="17"/>
      <c r="R3517" s="17"/>
      <c r="S3517" s="17"/>
      <c r="T3517" s="17"/>
      <c r="U3517" s="17"/>
      <c r="V3517" s="17"/>
      <c r="W3517" s="17"/>
      <c r="X3517" s="17"/>
    </row>
    <row r="3518" spans="7:24" x14ac:dyDescent="0.2">
      <c r="G3518" s="8"/>
      <c r="H3518" s="8"/>
      <c r="I3518" s="17"/>
      <c r="J3518" s="17"/>
      <c r="K3518" s="17"/>
      <c r="L3518" s="17"/>
      <c r="M3518" s="17"/>
      <c r="N3518" s="17"/>
      <c r="O3518" s="17"/>
      <c r="P3518" s="17"/>
      <c r="Q3518" s="17"/>
      <c r="R3518" s="17"/>
      <c r="S3518" s="17"/>
      <c r="T3518" s="17"/>
      <c r="U3518" s="17"/>
      <c r="V3518" s="17"/>
      <c r="W3518" s="17"/>
      <c r="X3518" s="17"/>
    </row>
    <row r="3519" spans="7:24" x14ac:dyDescent="0.2">
      <c r="G3519" s="8"/>
      <c r="H3519" s="8"/>
      <c r="I3519" s="17"/>
      <c r="J3519" s="17"/>
      <c r="K3519" s="17"/>
      <c r="L3519" s="17"/>
      <c r="M3519" s="17"/>
      <c r="N3519" s="17"/>
      <c r="O3519" s="17"/>
      <c r="P3519" s="17"/>
      <c r="Q3519" s="17"/>
      <c r="R3519" s="17"/>
      <c r="S3519" s="17"/>
      <c r="T3519" s="17"/>
      <c r="U3519" s="17"/>
      <c r="V3519" s="17"/>
      <c r="W3519" s="17"/>
      <c r="X3519" s="17"/>
    </row>
    <row r="3520" spans="7:24" x14ac:dyDescent="0.2">
      <c r="G3520" s="8"/>
      <c r="H3520" s="8"/>
      <c r="I3520" s="17"/>
      <c r="J3520" s="17"/>
      <c r="K3520" s="17"/>
      <c r="L3520" s="17"/>
      <c r="M3520" s="17"/>
      <c r="N3520" s="17"/>
      <c r="O3520" s="17"/>
      <c r="P3520" s="17"/>
      <c r="Q3520" s="17"/>
      <c r="R3520" s="17"/>
      <c r="S3520" s="17"/>
      <c r="T3520" s="17"/>
      <c r="U3520" s="17"/>
      <c r="V3520" s="17"/>
      <c r="W3520" s="17"/>
      <c r="X3520" s="17"/>
    </row>
    <row r="3521" spans="7:24" x14ac:dyDescent="0.2">
      <c r="G3521" s="8"/>
      <c r="H3521" s="8"/>
      <c r="I3521" s="17"/>
      <c r="J3521" s="17"/>
      <c r="K3521" s="17"/>
      <c r="L3521" s="17"/>
      <c r="M3521" s="17"/>
      <c r="N3521" s="17"/>
      <c r="O3521" s="17"/>
      <c r="P3521" s="17"/>
      <c r="Q3521" s="17"/>
      <c r="R3521" s="17"/>
      <c r="S3521" s="17"/>
      <c r="T3521" s="17"/>
      <c r="U3521" s="17"/>
      <c r="V3521" s="17"/>
      <c r="W3521" s="17"/>
      <c r="X3521" s="17"/>
    </row>
    <row r="3522" spans="7:24" x14ac:dyDescent="0.2">
      <c r="G3522" s="8"/>
      <c r="H3522" s="8"/>
      <c r="I3522" s="17"/>
      <c r="J3522" s="17"/>
      <c r="K3522" s="17"/>
      <c r="L3522" s="17"/>
      <c r="M3522" s="17"/>
      <c r="N3522" s="17"/>
      <c r="O3522" s="17"/>
      <c r="P3522" s="17"/>
      <c r="Q3522" s="17"/>
      <c r="R3522" s="17"/>
      <c r="S3522" s="17"/>
      <c r="T3522" s="17"/>
      <c r="U3522" s="17"/>
      <c r="V3522" s="17"/>
      <c r="W3522" s="17"/>
      <c r="X3522" s="17"/>
    </row>
    <row r="3523" spans="7:24" x14ac:dyDescent="0.2">
      <c r="G3523" s="8"/>
      <c r="H3523" s="8"/>
      <c r="I3523" s="17"/>
      <c r="J3523" s="17"/>
      <c r="K3523" s="17"/>
      <c r="L3523" s="17"/>
      <c r="M3523" s="17"/>
      <c r="N3523" s="17"/>
      <c r="O3523" s="17"/>
      <c r="P3523" s="17"/>
      <c r="Q3523" s="17"/>
      <c r="R3523" s="17"/>
      <c r="S3523" s="17"/>
      <c r="T3523" s="17"/>
      <c r="U3523" s="17"/>
      <c r="V3523" s="17"/>
      <c r="W3523" s="17"/>
      <c r="X3523" s="17"/>
    </row>
    <row r="3524" spans="7:24" x14ac:dyDescent="0.2">
      <c r="G3524" s="8"/>
      <c r="H3524" s="8"/>
      <c r="I3524" s="17"/>
      <c r="J3524" s="17"/>
      <c r="K3524" s="17"/>
      <c r="L3524" s="17"/>
      <c r="M3524" s="17"/>
      <c r="N3524" s="17"/>
      <c r="O3524" s="17"/>
      <c r="P3524" s="17"/>
      <c r="Q3524" s="17"/>
      <c r="R3524" s="17"/>
      <c r="S3524" s="17"/>
      <c r="T3524" s="17"/>
      <c r="U3524" s="17"/>
      <c r="V3524" s="17"/>
      <c r="W3524" s="17"/>
      <c r="X3524" s="17"/>
    </row>
    <row r="3525" spans="7:24" x14ac:dyDescent="0.2">
      <c r="G3525" s="8"/>
      <c r="H3525" s="8"/>
      <c r="I3525" s="17"/>
      <c r="J3525" s="17"/>
      <c r="K3525" s="17"/>
      <c r="L3525" s="17"/>
      <c r="M3525" s="17"/>
      <c r="N3525" s="17"/>
      <c r="O3525" s="17"/>
      <c r="P3525" s="17"/>
      <c r="Q3525" s="17"/>
      <c r="R3525" s="17"/>
      <c r="S3525" s="17"/>
      <c r="T3525" s="17"/>
      <c r="U3525" s="17"/>
      <c r="V3525" s="17"/>
      <c r="W3525" s="17"/>
      <c r="X3525" s="17"/>
    </row>
    <row r="3526" spans="7:24" x14ac:dyDescent="0.2">
      <c r="G3526" s="8"/>
      <c r="H3526" s="8"/>
      <c r="I3526" s="17"/>
      <c r="J3526" s="17"/>
      <c r="K3526" s="17"/>
      <c r="L3526" s="17"/>
      <c r="M3526" s="17"/>
      <c r="N3526" s="17"/>
      <c r="O3526" s="17"/>
      <c r="P3526" s="17"/>
      <c r="Q3526" s="17"/>
      <c r="R3526" s="17"/>
      <c r="S3526" s="17"/>
      <c r="T3526" s="17"/>
      <c r="U3526" s="17"/>
      <c r="V3526" s="17"/>
      <c r="W3526" s="17"/>
      <c r="X3526" s="17"/>
    </row>
    <row r="3527" spans="7:24" x14ac:dyDescent="0.2">
      <c r="G3527" s="8"/>
      <c r="H3527" s="8"/>
      <c r="I3527" s="17"/>
      <c r="J3527" s="17"/>
      <c r="K3527" s="17"/>
      <c r="L3527" s="17"/>
      <c r="M3527" s="17"/>
      <c r="N3527" s="17"/>
      <c r="O3527" s="17"/>
      <c r="P3527" s="17"/>
      <c r="Q3527" s="17"/>
      <c r="R3527" s="17"/>
      <c r="S3527" s="17"/>
      <c r="T3527" s="17"/>
      <c r="U3527" s="17"/>
      <c r="V3527" s="17"/>
      <c r="W3527" s="17"/>
      <c r="X3527" s="17"/>
    </row>
    <row r="3528" spans="7:24" x14ac:dyDescent="0.2">
      <c r="G3528" s="8"/>
      <c r="H3528" s="8"/>
      <c r="I3528" s="17"/>
      <c r="J3528" s="17"/>
      <c r="K3528" s="17"/>
      <c r="L3528" s="17"/>
      <c r="M3528" s="17"/>
      <c r="N3528" s="17"/>
      <c r="O3528" s="17"/>
      <c r="P3528" s="17"/>
      <c r="Q3528" s="17"/>
      <c r="R3528" s="17"/>
      <c r="S3528" s="17"/>
      <c r="T3528" s="17"/>
      <c r="U3528" s="17"/>
      <c r="V3528" s="17"/>
      <c r="W3528" s="17"/>
      <c r="X3528" s="17"/>
    </row>
    <row r="3529" spans="7:24" x14ac:dyDescent="0.2">
      <c r="G3529" s="8"/>
      <c r="H3529" s="8"/>
      <c r="I3529" s="17"/>
      <c r="J3529" s="17"/>
      <c r="K3529" s="17"/>
      <c r="L3529" s="17"/>
      <c r="M3529" s="17"/>
      <c r="N3529" s="17"/>
      <c r="O3529" s="17"/>
      <c r="P3529" s="17"/>
      <c r="Q3529" s="17"/>
      <c r="R3529" s="17"/>
      <c r="S3529" s="17"/>
      <c r="T3529" s="17"/>
      <c r="U3529" s="17"/>
      <c r="V3529" s="17"/>
      <c r="W3529" s="17"/>
      <c r="X3529" s="17"/>
    </row>
    <row r="3530" spans="7:24" x14ac:dyDescent="0.2">
      <c r="G3530" s="8"/>
      <c r="H3530" s="8"/>
      <c r="I3530" s="17"/>
      <c r="J3530" s="17"/>
      <c r="K3530" s="17"/>
      <c r="L3530" s="17"/>
      <c r="M3530" s="17"/>
      <c r="N3530" s="17"/>
      <c r="O3530" s="17"/>
      <c r="P3530" s="17"/>
      <c r="Q3530" s="17"/>
      <c r="R3530" s="17"/>
      <c r="S3530" s="17"/>
      <c r="T3530" s="17"/>
      <c r="U3530" s="17"/>
      <c r="V3530" s="17"/>
      <c r="W3530" s="17"/>
      <c r="X3530" s="17"/>
    </row>
    <row r="3531" spans="7:24" x14ac:dyDescent="0.2">
      <c r="G3531" s="8"/>
      <c r="H3531" s="8"/>
      <c r="I3531" s="17"/>
      <c r="J3531" s="17"/>
      <c r="K3531" s="17"/>
      <c r="L3531" s="17"/>
      <c r="M3531" s="17"/>
      <c r="N3531" s="17"/>
      <c r="O3531" s="17"/>
      <c r="P3531" s="17"/>
      <c r="Q3531" s="17"/>
      <c r="R3531" s="17"/>
      <c r="S3531" s="17"/>
      <c r="T3531" s="17"/>
      <c r="U3531" s="17"/>
      <c r="V3531" s="17"/>
      <c r="W3531" s="17"/>
      <c r="X3531" s="17"/>
    </row>
    <row r="3532" spans="7:24" x14ac:dyDescent="0.2">
      <c r="G3532" s="8"/>
      <c r="H3532" s="8"/>
      <c r="I3532" s="17"/>
      <c r="J3532" s="17"/>
      <c r="K3532" s="17"/>
      <c r="L3532" s="17"/>
      <c r="M3532" s="17"/>
      <c r="N3532" s="17"/>
      <c r="O3532" s="17"/>
      <c r="P3532" s="17"/>
      <c r="Q3532" s="17"/>
      <c r="R3532" s="17"/>
      <c r="S3532" s="17"/>
      <c r="T3532" s="17"/>
      <c r="U3532" s="17"/>
      <c r="V3532" s="17"/>
      <c r="W3532" s="17"/>
      <c r="X3532" s="17"/>
    </row>
    <row r="3533" spans="7:24" x14ac:dyDescent="0.2">
      <c r="G3533" s="8"/>
      <c r="H3533" s="8"/>
      <c r="I3533" s="17"/>
      <c r="J3533" s="17"/>
      <c r="K3533" s="17"/>
      <c r="L3533" s="17"/>
      <c r="M3533" s="17"/>
      <c r="N3533" s="17"/>
      <c r="O3533" s="17"/>
      <c r="P3533" s="17"/>
      <c r="Q3533" s="17"/>
      <c r="R3533" s="17"/>
      <c r="S3533" s="17"/>
      <c r="T3533" s="17"/>
      <c r="U3533" s="17"/>
      <c r="V3533" s="17"/>
      <c r="W3533" s="17"/>
      <c r="X3533" s="17"/>
    </row>
    <row r="3534" spans="7:24" x14ac:dyDescent="0.2">
      <c r="G3534" s="8"/>
      <c r="H3534" s="8"/>
      <c r="I3534" s="17"/>
      <c r="J3534" s="17"/>
      <c r="K3534" s="17"/>
      <c r="L3534" s="17"/>
      <c r="M3534" s="17"/>
      <c r="N3534" s="17"/>
      <c r="O3534" s="17"/>
      <c r="P3534" s="17"/>
      <c r="Q3534" s="17"/>
      <c r="R3534" s="17"/>
      <c r="S3534" s="17"/>
      <c r="T3534" s="17"/>
      <c r="U3534" s="17"/>
      <c r="V3534" s="17"/>
      <c r="W3534" s="17"/>
      <c r="X3534" s="17"/>
    </row>
    <row r="3535" spans="7:24" x14ac:dyDescent="0.2">
      <c r="G3535" s="8"/>
      <c r="H3535" s="8"/>
      <c r="I3535" s="17"/>
      <c r="J3535" s="17"/>
      <c r="K3535" s="17"/>
      <c r="L3535" s="17"/>
      <c r="M3535" s="17"/>
      <c r="N3535" s="17"/>
      <c r="O3535" s="17"/>
      <c r="P3535" s="17"/>
      <c r="Q3535" s="17"/>
      <c r="R3535" s="17"/>
      <c r="S3535" s="17"/>
      <c r="T3535" s="17"/>
      <c r="U3535" s="17"/>
      <c r="V3535" s="17"/>
      <c r="W3535" s="17"/>
      <c r="X3535" s="17"/>
    </row>
    <row r="3536" spans="7:24" x14ac:dyDescent="0.2">
      <c r="G3536" s="8"/>
      <c r="H3536" s="8"/>
      <c r="I3536" s="17"/>
      <c r="J3536" s="17"/>
      <c r="K3536" s="17"/>
      <c r="L3536" s="17"/>
      <c r="M3536" s="17"/>
      <c r="N3536" s="17"/>
      <c r="O3536" s="17"/>
      <c r="P3536" s="17"/>
      <c r="Q3536" s="17"/>
      <c r="R3536" s="17"/>
      <c r="S3536" s="17"/>
      <c r="T3536" s="17"/>
      <c r="U3536" s="17"/>
      <c r="V3536" s="17"/>
      <c r="W3536" s="17"/>
      <c r="X3536" s="17"/>
    </row>
    <row r="3537" spans="7:24" x14ac:dyDescent="0.2">
      <c r="G3537" s="8"/>
      <c r="H3537" s="8"/>
      <c r="I3537" s="17"/>
      <c r="J3537" s="17"/>
      <c r="K3537" s="17"/>
      <c r="L3537" s="17"/>
      <c r="M3537" s="17"/>
      <c r="N3537" s="17"/>
      <c r="O3537" s="17"/>
      <c r="P3537" s="17"/>
      <c r="Q3537" s="17"/>
      <c r="R3537" s="17"/>
      <c r="S3537" s="17"/>
      <c r="T3537" s="17"/>
      <c r="U3537" s="17"/>
      <c r="V3537" s="17"/>
      <c r="W3537" s="17"/>
      <c r="X3537" s="17"/>
    </row>
    <row r="3538" spans="7:24" x14ac:dyDescent="0.2">
      <c r="G3538" s="8"/>
      <c r="H3538" s="8"/>
      <c r="I3538" s="17"/>
      <c r="J3538" s="17"/>
      <c r="K3538" s="17"/>
      <c r="L3538" s="17"/>
      <c r="M3538" s="17"/>
      <c r="N3538" s="17"/>
      <c r="O3538" s="17"/>
      <c r="P3538" s="17"/>
      <c r="Q3538" s="17"/>
      <c r="R3538" s="17"/>
      <c r="S3538" s="17"/>
      <c r="T3538" s="17"/>
      <c r="U3538" s="17"/>
      <c r="V3538" s="17"/>
      <c r="W3538" s="17"/>
      <c r="X3538" s="17"/>
    </row>
    <row r="3539" spans="7:24" x14ac:dyDescent="0.2">
      <c r="G3539" s="8"/>
      <c r="H3539" s="8"/>
      <c r="I3539" s="17"/>
      <c r="J3539" s="17"/>
      <c r="K3539" s="17"/>
      <c r="L3539" s="17"/>
      <c r="M3539" s="17"/>
      <c r="N3539" s="17"/>
      <c r="O3539" s="17"/>
      <c r="P3539" s="17"/>
      <c r="Q3539" s="17"/>
      <c r="R3539" s="17"/>
      <c r="S3539" s="17"/>
      <c r="T3539" s="17"/>
      <c r="U3539" s="17"/>
      <c r="V3539" s="17"/>
      <c r="W3539" s="17"/>
      <c r="X3539" s="17"/>
    </row>
    <row r="3540" spans="7:24" x14ac:dyDescent="0.2">
      <c r="G3540" s="8"/>
      <c r="H3540" s="8"/>
      <c r="I3540" s="17"/>
      <c r="J3540" s="17"/>
      <c r="K3540" s="17"/>
      <c r="L3540" s="17"/>
      <c r="M3540" s="17"/>
      <c r="N3540" s="17"/>
      <c r="O3540" s="17"/>
      <c r="P3540" s="17"/>
      <c r="Q3540" s="17"/>
      <c r="R3540" s="17"/>
      <c r="S3540" s="17"/>
      <c r="T3540" s="17"/>
      <c r="U3540" s="17"/>
      <c r="V3540" s="17"/>
      <c r="W3540" s="17"/>
      <c r="X3540" s="17"/>
    </row>
    <row r="3541" spans="7:24" x14ac:dyDescent="0.2">
      <c r="G3541" s="8"/>
      <c r="H3541" s="8"/>
      <c r="I3541" s="17"/>
      <c r="J3541" s="17"/>
      <c r="K3541" s="17"/>
      <c r="L3541" s="17"/>
      <c r="M3541" s="17"/>
      <c r="N3541" s="17"/>
      <c r="O3541" s="17"/>
      <c r="P3541" s="17"/>
      <c r="Q3541" s="17"/>
      <c r="R3541" s="17"/>
      <c r="S3541" s="17"/>
      <c r="T3541" s="17"/>
      <c r="U3541" s="17"/>
      <c r="V3541" s="17"/>
      <c r="W3541" s="17"/>
      <c r="X3541" s="17"/>
    </row>
    <row r="3542" spans="7:24" x14ac:dyDescent="0.2">
      <c r="G3542" s="8"/>
      <c r="H3542" s="8"/>
      <c r="I3542" s="17"/>
      <c r="J3542" s="17"/>
      <c r="K3542" s="17"/>
      <c r="L3542" s="17"/>
      <c r="M3542" s="17"/>
      <c r="N3542" s="17"/>
      <c r="O3542" s="17"/>
      <c r="P3542" s="17"/>
      <c r="Q3542" s="17"/>
      <c r="R3542" s="17"/>
      <c r="S3542" s="17"/>
      <c r="T3542" s="17"/>
      <c r="U3542" s="17"/>
      <c r="V3542" s="17"/>
      <c r="W3542" s="17"/>
      <c r="X3542" s="17"/>
    </row>
    <row r="3543" spans="7:24" x14ac:dyDescent="0.2">
      <c r="G3543" s="8"/>
      <c r="H3543" s="8"/>
      <c r="I3543" s="17"/>
      <c r="J3543" s="17"/>
      <c r="K3543" s="17"/>
      <c r="L3543" s="17"/>
      <c r="M3543" s="17"/>
      <c r="N3543" s="17"/>
      <c r="O3543" s="17"/>
      <c r="P3543" s="17"/>
      <c r="Q3543" s="17"/>
      <c r="R3543" s="17"/>
      <c r="S3543" s="17"/>
      <c r="T3543" s="17"/>
      <c r="U3543" s="17"/>
      <c r="V3543" s="17"/>
      <c r="W3543" s="17"/>
      <c r="X3543" s="17"/>
    </row>
    <row r="3544" spans="7:24" x14ac:dyDescent="0.2">
      <c r="G3544" s="8"/>
      <c r="H3544" s="8"/>
      <c r="I3544" s="17"/>
      <c r="J3544" s="17"/>
      <c r="K3544" s="17"/>
      <c r="L3544" s="17"/>
      <c r="M3544" s="17"/>
      <c r="N3544" s="17"/>
      <c r="O3544" s="17"/>
      <c r="P3544" s="17"/>
      <c r="Q3544" s="17"/>
      <c r="R3544" s="17"/>
      <c r="S3544" s="17"/>
      <c r="T3544" s="17"/>
      <c r="U3544" s="17"/>
      <c r="V3544" s="17"/>
      <c r="W3544" s="17"/>
      <c r="X3544" s="17"/>
    </row>
    <row r="3545" spans="7:24" x14ac:dyDescent="0.2">
      <c r="G3545" s="8"/>
      <c r="H3545" s="8"/>
      <c r="I3545" s="17"/>
      <c r="J3545" s="17"/>
      <c r="K3545" s="17"/>
      <c r="L3545" s="17"/>
      <c r="M3545" s="17"/>
      <c r="N3545" s="17"/>
      <c r="O3545" s="17"/>
      <c r="P3545" s="17"/>
      <c r="Q3545" s="17"/>
      <c r="R3545" s="17"/>
      <c r="S3545" s="17"/>
      <c r="T3545" s="17"/>
      <c r="U3545" s="17"/>
      <c r="V3545" s="17"/>
      <c r="W3545" s="17"/>
      <c r="X3545" s="17"/>
    </row>
    <row r="3546" spans="7:24" x14ac:dyDescent="0.2">
      <c r="G3546" s="8"/>
      <c r="H3546" s="8"/>
      <c r="I3546" s="17"/>
      <c r="J3546" s="17"/>
      <c r="K3546" s="17"/>
      <c r="L3546" s="17"/>
      <c r="M3546" s="17"/>
      <c r="N3546" s="17"/>
      <c r="O3546" s="17"/>
      <c r="P3546" s="17"/>
      <c r="Q3546" s="17"/>
      <c r="R3546" s="17"/>
      <c r="S3546" s="17"/>
      <c r="T3546" s="17"/>
      <c r="U3546" s="17"/>
      <c r="V3546" s="17"/>
      <c r="W3546" s="17"/>
      <c r="X3546" s="17"/>
    </row>
    <row r="3547" spans="7:24" x14ac:dyDescent="0.2">
      <c r="G3547" s="8"/>
      <c r="H3547" s="8"/>
      <c r="I3547" s="17"/>
      <c r="J3547" s="17"/>
      <c r="K3547" s="17"/>
      <c r="L3547" s="17"/>
      <c r="M3547" s="17"/>
      <c r="N3547" s="17"/>
      <c r="O3547" s="17"/>
      <c r="P3547" s="17"/>
      <c r="Q3547" s="17"/>
      <c r="R3547" s="17"/>
      <c r="S3547" s="17"/>
      <c r="T3547" s="17"/>
      <c r="U3547" s="17"/>
      <c r="V3547" s="17"/>
      <c r="W3547" s="17"/>
      <c r="X3547" s="17"/>
    </row>
    <row r="3548" spans="7:24" x14ac:dyDescent="0.2">
      <c r="G3548" s="8"/>
      <c r="H3548" s="8"/>
      <c r="I3548" s="17"/>
      <c r="J3548" s="17"/>
      <c r="K3548" s="17"/>
      <c r="L3548" s="17"/>
      <c r="M3548" s="17"/>
      <c r="N3548" s="17"/>
      <c r="O3548" s="17"/>
      <c r="P3548" s="17"/>
      <c r="Q3548" s="17"/>
      <c r="R3548" s="17"/>
      <c r="S3548" s="17"/>
      <c r="T3548" s="17"/>
      <c r="U3548" s="17"/>
      <c r="V3548" s="17"/>
      <c r="W3548" s="17"/>
      <c r="X3548" s="17"/>
    </row>
    <row r="3549" spans="7:24" x14ac:dyDescent="0.2">
      <c r="G3549" s="8"/>
      <c r="H3549" s="8"/>
      <c r="I3549" s="17"/>
      <c r="J3549" s="17"/>
      <c r="K3549" s="17"/>
      <c r="L3549" s="17"/>
      <c r="M3549" s="17"/>
      <c r="N3549" s="17"/>
      <c r="O3549" s="17"/>
      <c r="P3549" s="17"/>
      <c r="Q3549" s="17"/>
      <c r="R3549" s="17"/>
      <c r="S3549" s="17"/>
      <c r="T3549" s="17"/>
      <c r="U3549" s="17"/>
      <c r="V3549" s="17"/>
      <c r="W3549" s="17"/>
      <c r="X3549" s="17"/>
    </row>
    <row r="3550" spans="7:24" x14ac:dyDescent="0.2">
      <c r="G3550" s="8"/>
      <c r="H3550" s="8"/>
      <c r="I3550" s="17"/>
      <c r="J3550" s="17"/>
      <c r="K3550" s="17"/>
      <c r="L3550" s="17"/>
      <c r="M3550" s="17"/>
      <c r="N3550" s="17"/>
      <c r="O3550" s="17"/>
      <c r="P3550" s="17"/>
      <c r="Q3550" s="17"/>
      <c r="R3550" s="17"/>
      <c r="S3550" s="17"/>
      <c r="T3550" s="17"/>
      <c r="U3550" s="17"/>
      <c r="V3550" s="17"/>
      <c r="W3550" s="17"/>
      <c r="X3550" s="17"/>
    </row>
    <row r="3551" spans="7:24" x14ac:dyDescent="0.2">
      <c r="G3551" s="8"/>
      <c r="H3551" s="8"/>
      <c r="I3551" s="17"/>
      <c r="J3551" s="17"/>
      <c r="K3551" s="17"/>
      <c r="L3551" s="17"/>
      <c r="M3551" s="17"/>
      <c r="N3551" s="17"/>
      <c r="O3551" s="17"/>
      <c r="P3551" s="17"/>
      <c r="Q3551" s="17"/>
      <c r="R3551" s="17"/>
      <c r="S3551" s="17"/>
      <c r="T3551" s="17"/>
      <c r="U3551" s="17"/>
      <c r="V3551" s="17"/>
      <c r="W3551" s="17"/>
      <c r="X3551" s="17"/>
    </row>
    <row r="3552" spans="7:24" x14ac:dyDescent="0.2">
      <c r="G3552" s="8"/>
      <c r="H3552" s="8"/>
      <c r="I3552" s="17"/>
      <c r="J3552" s="17"/>
      <c r="K3552" s="17"/>
      <c r="L3552" s="17"/>
      <c r="M3552" s="17"/>
      <c r="N3552" s="17"/>
      <c r="O3552" s="17"/>
      <c r="P3552" s="17"/>
      <c r="Q3552" s="17"/>
      <c r="R3552" s="17"/>
      <c r="S3552" s="17"/>
      <c r="T3552" s="17"/>
      <c r="U3552" s="17"/>
      <c r="V3552" s="17"/>
      <c r="W3552" s="17"/>
      <c r="X3552" s="17"/>
    </row>
    <row r="3553" spans="7:24" x14ac:dyDescent="0.2">
      <c r="G3553" s="8"/>
      <c r="H3553" s="8"/>
      <c r="I3553" s="17"/>
      <c r="J3553" s="17"/>
      <c r="K3553" s="17"/>
      <c r="L3553" s="17"/>
      <c r="M3553" s="17"/>
      <c r="N3553" s="17"/>
      <c r="O3553" s="17"/>
      <c r="P3553" s="17"/>
      <c r="Q3553" s="17"/>
      <c r="R3553" s="17"/>
      <c r="S3553" s="17"/>
      <c r="T3553" s="17"/>
      <c r="U3553" s="17"/>
      <c r="V3553" s="17"/>
      <c r="W3553" s="17"/>
      <c r="X3553" s="17"/>
    </row>
    <row r="3554" spans="7:24" x14ac:dyDescent="0.2">
      <c r="G3554" s="8"/>
      <c r="H3554" s="8"/>
      <c r="I3554" s="17"/>
      <c r="J3554" s="17"/>
      <c r="K3554" s="17"/>
      <c r="L3554" s="17"/>
      <c r="M3554" s="17"/>
      <c r="N3554" s="17"/>
      <c r="O3554" s="17"/>
      <c r="P3554" s="17"/>
      <c r="Q3554" s="17"/>
      <c r="R3554" s="17"/>
      <c r="S3554" s="17"/>
      <c r="T3554" s="17"/>
      <c r="U3554" s="17"/>
      <c r="V3554" s="17"/>
      <c r="W3554" s="17"/>
      <c r="X3554" s="17"/>
    </row>
    <row r="3555" spans="7:24" x14ac:dyDescent="0.2">
      <c r="G3555" s="8"/>
      <c r="H3555" s="8"/>
      <c r="I3555" s="17"/>
      <c r="J3555" s="17"/>
      <c r="K3555" s="17"/>
      <c r="L3555" s="17"/>
      <c r="M3555" s="17"/>
      <c r="N3555" s="17"/>
      <c r="O3555" s="17"/>
      <c r="P3555" s="17"/>
      <c r="Q3555" s="17"/>
      <c r="R3555" s="17"/>
      <c r="S3555" s="17"/>
      <c r="T3555" s="17"/>
      <c r="U3555" s="17"/>
      <c r="V3555" s="17"/>
      <c r="W3555" s="17"/>
      <c r="X3555" s="17"/>
    </row>
    <row r="3556" spans="7:24" x14ac:dyDescent="0.2">
      <c r="G3556" s="8"/>
      <c r="H3556" s="8"/>
      <c r="I3556" s="17"/>
      <c r="J3556" s="17"/>
      <c r="K3556" s="17"/>
      <c r="L3556" s="17"/>
      <c r="M3556" s="17"/>
      <c r="N3556" s="17"/>
      <c r="O3556" s="17"/>
      <c r="P3556" s="17"/>
      <c r="Q3556" s="17"/>
      <c r="R3556" s="17"/>
      <c r="S3556" s="17"/>
      <c r="T3556" s="17"/>
      <c r="U3556" s="17"/>
      <c r="V3556" s="17"/>
      <c r="W3556" s="17"/>
      <c r="X3556" s="17"/>
    </row>
    <row r="3557" spans="7:24" x14ac:dyDescent="0.2">
      <c r="G3557" s="8"/>
      <c r="H3557" s="8"/>
      <c r="I3557" s="17"/>
      <c r="J3557" s="17"/>
      <c r="K3557" s="17"/>
      <c r="L3557" s="17"/>
      <c r="M3557" s="17"/>
      <c r="N3557" s="17"/>
      <c r="O3557" s="17"/>
      <c r="P3557" s="17"/>
      <c r="Q3557" s="17"/>
      <c r="R3557" s="17"/>
      <c r="S3557" s="17"/>
      <c r="T3557" s="17"/>
      <c r="U3557" s="17"/>
      <c r="V3557" s="17"/>
      <c r="W3557" s="17"/>
      <c r="X3557" s="17"/>
    </row>
    <row r="3558" spans="7:24" x14ac:dyDescent="0.2">
      <c r="G3558" s="8"/>
      <c r="H3558" s="8"/>
      <c r="I3558" s="17"/>
      <c r="J3558" s="17"/>
      <c r="K3558" s="17"/>
      <c r="L3558" s="17"/>
      <c r="M3558" s="17"/>
      <c r="N3558" s="17"/>
      <c r="O3558" s="17"/>
      <c r="P3558" s="17"/>
      <c r="Q3558" s="17"/>
      <c r="R3558" s="17"/>
      <c r="S3558" s="17"/>
      <c r="T3558" s="17"/>
      <c r="U3558" s="17"/>
      <c r="V3558" s="17"/>
      <c r="W3558" s="17"/>
      <c r="X3558" s="17"/>
    </row>
    <row r="3559" spans="7:24" x14ac:dyDescent="0.2">
      <c r="G3559" s="8"/>
      <c r="H3559" s="8"/>
      <c r="I3559" s="17"/>
      <c r="J3559" s="17"/>
      <c r="K3559" s="17"/>
      <c r="L3559" s="17"/>
      <c r="M3559" s="17"/>
      <c r="N3559" s="17"/>
      <c r="O3559" s="17"/>
      <c r="P3559" s="17"/>
      <c r="Q3559" s="17"/>
      <c r="R3559" s="17"/>
      <c r="S3559" s="17"/>
      <c r="T3559" s="17"/>
      <c r="U3559" s="17"/>
      <c r="V3559" s="17"/>
      <c r="W3559" s="17"/>
      <c r="X3559" s="17"/>
    </row>
    <row r="3560" spans="7:24" x14ac:dyDescent="0.2">
      <c r="G3560" s="8"/>
      <c r="H3560" s="8"/>
      <c r="I3560" s="17"/>
      <c r="J3560" s="17"/>
      <c r="K3560" s="17"/>
      <c r="L3560" s="17"/>
      <c r="M3560" s="17"/>
      <c r="N3560" s="17"/>
      <c r="O3560" s="17"/>
      <c r="P3560" s="17"/>
      <c r="Q3560" s="17"/>
      <c r="R3560" s="17"/>
      <c r="S3560" s="17"/>
      <c r="T3560" s="17"/>
      <c r="U3560" s="17"/>
      <c r="V3560" s="17"/>
      <c r="W3560" s="17"/>
      <c r="X3560" s="17"/>
    </row>
    <row r="3561" spans="7:24" x14ac:dyDescent="0.2">
      <c r="G3561" s="8"/>
      <c r="H3561" s="8"/>
      <c r="I3561" s="17"/>
      <c r="J3561" s="17"/>
      <c r="K3561" s="17"/>
      <c r="L3561" s="17"/>
      <c r="M3561" s="17"/>
      <c r="N3561" s="17"/>
      <c r="O3561" s="17"/>
      <c r="P3561" s="17"/>
      <c r="Q3561" s="17"/>
      <c r="R3561" s="17"/>
      <c r="S3561" s="17"/>
      <c r="T3561" s="17"/>
      <c r="U3561" s="17"/>
      <c r="V3561" s="17"/>
      <c r="W3561" s="17"/>
      <c r="X3561" s="17"/>
    </row>
    <row r="3562" spans="7:24" x14ac:dyDescent="0.2">
      <c r="G3562" s="8"/>
      <c r="H3562" s="8"/>
      <c r="I3562" s="17"/>
      <c r="J3562" s="17"/>
      <c r="K3562" s="17"/>
      <c r="L3562" s="17"/>
      <c r="M3562" s="17"/>
      <c r="N3562" s="17"/>
      <c r="O3562" s="17"/>
      <c r="P3562" s="17"/>
      <c r="Q3562" s="17"/>
      <c r="R3562" s="17"/>
      <c r="S3562" s="17"/>
      <c r="T3562" s="17"/>
      <c r="U3562" s="17"/>
      <c r="V3562" s="17"/>
      <c r="W3562" s="17"/>
      <c r="X3562" s="17"/>
    </row>
    <row r="3563" spans="7:24" x14ac:dyDescent="0.2">
      <c r="G3563" s="8"/>
      <c r="H3563" s="8"/>
      <c r="I3563" s="17"/>
      <c r="J3563" s="17"/>
      <c r="K3563" s="17"/>
      <c r="L3563" s="17"/>
      <c r="M3563" s="17"/>
      <c r="N3563" s="17"/>
      <c r="O3563" s="17"/>
      <c r="P3563" s="17"/>
      <c r="Q3563" s="17"/>
      <c r="R3563" s="17"/>
      <c r="S3563" s="17"/>
      <c r="T3563" s="17"/>
      <c r="U3563" s="17"/>
      <c r="V3563" s="17"/>
      <c r="W3563" s="17"/>
      <c r="X3563" s="17"/>
    </row>
    <row r="3564" spans="7:24" x14ac:dyDescent="0.2">
      <c r="G3564" s="8"/>
      <c r="H3564" s="8"/>
      <c r="I3564" s="17"/>
      <c r="J3564" s="17"/>
      <c r="K3564" s="17"/>
      <c r="L3564" s="17"/>
      <c r="M3564" s="17"/>
      <c r="N3564" s="17"/>
      <c r="O3564" s="17"/>
      <c r="P3564" s="17"/>
      <c r="Q3564" s="17"/>
      <c r="R3564" s="17"/>
      <c r="S3564" s="17"/>
      <c r="T3564" s="17"/>
      <c r="U3564" s="17"/>
      <c r="V3564" s="17"/>
      <c r="W3564" s="17"/>
      <c r="X3564" s="17"/>
    </row>
    <row r="3565" spans="7:24" x14ac:dyDescent="0.2">
      <c r="G3565" s="8"/>
      <c r="H3565" s="8"/>
      <c r="I3565" s="17"/>
      <c r="J3565" s="17"/>
      <c r="K3565" s="17"/>
      <c r="L3565" s="17"/>
      <c r="M3565" s="17"/>
      <c r="N3565" s="17"/>
      <c r="O3565" s="17"/>
      <c r="P3565" s="17"/>
      <c r="Q3565" s="17"/>
      <c r="R3565" s="17"/>
      <c r="S3565" s="17"/>
      <c r="T3565" s="17"/>
      <c r="U3565" s="17"/>
      <c r="V3565" s="17"/>
      <c r="W3565" s="17"/>
      <c r="X3565" s="17"/>
    </row>
    <row r="3566" spans="7:24" x14ac:dyDescent="0.2">
      <c r="G3566" s="8"/>
      <c r="H3566" s="8"/>
      <c r="I3566" s="17"/>
      <c r="J3566" s="17"/>
      <c r="K3566" s="17"/>
      <c r="L3566" s="17"/>
      <c r="M3566" s="17"/>
      <c r="N3566" s="17"/>
      <c r="O3566" s="17"/>
      <c r="P3566" s="17"/>
      <c r="Q3566" s="17"/>
      <c r="R3566" s="17"/>
      <c r="S3566" s="17"/>
      <c r="T3566" s="17"/>
      <c r="U3566" s="17"/>
      <c r="V3566" s="17"/>
      <c r="W3566" s="17"/>
      <c r="X3566" s="17"/>
    </row>
    <row r="3567" spans="7:24" x14ac:dyDescent="0.2">
      <c r="G3567" s="8"/>
      <c r="H3567" s="8"/>
      <c r="I3567" s="17"/>
      <c r="J3567" s="17"/>
      <c r="K3567" s="17"/>
      <c r="L3567" s="17"/>
      <c r="M3567" s="17"/>
      <c r="N3567" s="17"/>
      <c r="O3567" s="17"/>
      <c r="P3567" s="17"/>
      <c r="Q3567" s="17"/>
      <c r="R3567" s="17"/>
      <c r="S3567" s="17"/>
      <c r="T3567" s="17"/>
      <c r="U3567" s="17"/>
      <c r="V3567" s="17"/>
      <c r="W3567" s="17"/>
      <c r="X3567" s="17"/>
    </row>
    <row r="3568" spans="7:24" x14ac:dyDescent="0.2">
      <c r="G3568" s="8"/>
      <c r="H3568" s="8"/>
      <c r="I3568" s="17"/>
      <c r="J3568" s="17"/>
      <c r="K3568" s="17"/>
      <c r="L3568" s="17"/>
      <c r="M3568" s="17"/>
      <c r="N3568" s="17"/>
      <c r="O3568" s="17"/>
      <c r="P3568" s="17"/>
      <c r="Q3568" s="17"/>
      <c r="R3568" s="17"/>
      <c r="S3568" s="17"/>
      <c r="T3568" s="17"/>
      <c r="U3568" s="17"/>
      <c r="V3568" s="17"/>
      <c r="W3568" s="17"/>
      <c r="X3568" s="17"/>
    </row>
    <row r="3569" spans="7:24" x14ac:dyDescent="0.2">
      <c r="G3569" s="8"/>
      <c r="H3569" s="8"/>
      <c r="I3569" s="17"/>
      <c r="J3569" s="17"/>
      <c r="K3569" s="17"/>
      <c r="L3569" s="17"/>
      <c r="M3569" s="17"/>
      <c r="N3569" s="17"/>
      <c r="O3569" s="17"/>
      <c r="P3569" s="17"/>
      <c r="Q3569" s="17"/>
      <c r="R3569" s="17"/>
      <c r="S3569" s="17"/>
      <c r="T3569" s="17"/>
      <c r="U3569" s="17"/>
      <c r="V3569" s="17"/>
      <c r="W3569" s="17"/>
      <c r="X3569" s="17"/>
    </row>
    <row r="3570" spans="7:24" x14ac:dyDescent="0.2">
      <c r="G3570" s="8"/>
      <c r="H3570" s="8"/>
      <c r="I3570" s="17"/>
      <c r="J3570" s="17"/>
      <c r="K3570" s="17"/>
      <c r="L3570" s="17"/>
      <c r="M3570" s="17"/>
      <c r="N3570" s="17"/>
      <c r="O3570" s="17"/>
      <c r="P3570" s="17"/>
      <c r="Q3570" s="17"/>
      <c r="R3570" s="17"/>
      <c r="S3570" s="17"/>
      <c r="T3570" s="17"/>
      <c r="U3570" s="17"/>
      <c r="V3570" s="17"/>
      <c r="W3570" s="17"/>
      <c r="X3570" s="17"/>
    </row>
    <row r="3571" spans="7:24" x14ac:dyDescent="0.2">
      <c r="G3571" s="8"/>
      <c r="H3571" s="8"/>
      <c r="I3571" s="17"/>
      <c r="J3571" s="17"/>
      <c r="K3571" s="17"/>
      <c r="L3571" s="17"/>
      <c r="M3571" s="17"/>
      <c r="N3571" s="17"/>
      <c r="O3571" s="17"/>
      <c r="P3571" s="17"/>
      <c r="Q3571" s="17"/>
      <c r="R3571" s="17"/>
      <c r="S3571" s="17"/>
      <c r="T3571" s="17"/>
      <c r="U3571" s="17"/>
      <c r="V3571" s="17"/>
      <c r="W3571" s="17"/>
      <c r="X3571" s="17"/>
    </row>
    <row r="3572" spans="7:24" x14ac:dyDescent="0.2">
      <c r="G3572" s="8"/>
      <c r="H3572" s="8"/>
      <c r="I3572" s="17"/>
      <c r="J3572" s="17"/>
      <c r="K3572" s="17"/>
      <c r="L3572" s="17"/>
      <c r="M3572" s="17"/>
      <c r="N3572" s="17"/>
      <c r="O3572" s="17"/>
      <c r="P3572" s="17"/>
      <c r="Q3572" s="17"/>
      <c r="R3572" s="17"/>
      <c r="S3572" s="17"/>
      <c r="T3572" s="17"/>
      <c r="U3572" s="17"/>
      <c r="V3572" s="17"/>
      <c r="W3572" s="17"/>
      <c r="X3572" s="17"/>
    </row>
    <row r="3573" spans="7:24" x14ac:dyDescent="0.2">
      <c r="G3573" s="8"/>
      <c r="H3573" s="8"/>
      <c r="I3573" s="17"/>
      <c r="J3573" s="17"/>
      <c r="K3573" s="17"/>
      <c r="L3573" s="17"/>
      <c r="M3573" s="17"/>
      <c r="N3573" s="17"/>
      <c r="O3573" s="17"/>
      <c r="P3573" s="17"/>
      <c r="Q3573" s="17"/>
      <c r="R3573" s="17"/>
      <c r="S3573" s="17"/>
      <c r="T3573" s="17"/>
      <c r="U3573" s="17"/>
      <c r="V3573" s="17"/>
      <c r="W3573" s="17"/>
      <c r="X3573" s="17"/>
    </row>
    <row r="3574" spans="7:24" x14ac:dyDescent="0.2">
      <c r="G3574" s="8"/>
      <c r="H3574" s="8"/>
      <c r="I3574" s="17"/>
      <c r="J3574" s="17"/>
      <c r="K3574" s="17"/>
      <c r="L3574" s="17"/>
      <c r="M3574" s="17"/>
      <c r="N3574" s="17"/>
      <c r="O3574" s="17"/>
      <c r="P3574" s="17"/>
      <c r="Q3574" s="17"/>
      <c r="R3574" s="17"/>
      <c r="S3574" s="17"/>
      <c r="T3574" s="17"/>
      <c r="U3574" s="17"/>
      <c r="V3574" s="17"/>
      <c r="W3574" s="17"/>
      <c r="X3574" s="17"/>
    </row>
    <row r="3575" spans="7:24" x14ac:dyDescent="0.2">
      <c r="G3575" s="8"/>
      <c r="H3575" s="8"/>
      <c r="I3575" s="17"/>
      <c r="J3575" s="17"/>
      <c r="K3575" s="17"/>
      <c r="L3575" s="17"/>
      <c r="M3575" s="17"/>
      <c r="N3575" s="17"/>
      <c r="O3575" s="17"/>
      <c r="P3575" s="17"/>
      <c r="Q3575" s="17"/>
      <c r="R3575" s="17"/>
      <c r="S3575" s="17"/>
      <c r="T3575" s="17"/>
      <c r="U3575" s="17"/>
      <c r="V3575" s="17"/>
      <c r="W3575" s="17"/>
      <c r="X3575" s="17"/>
    </row>
    <row r="3576" spans="7:24" x14ac:dyDescent="0.2">
      <c r="G3576" s="8"/>
      <c r="H3576" s="8"/>
      <c r="I3576" s="17"/>
      <c r="J3576" s="17"/>
      <c r="K3576" s="17"/>
      <c r="L3576" s="17"/>
      <c r="M3576" s="17"/>
      <c r="N3576" s="17"/>
      <c r="O3576" s="17"/>
      <c r="P3576" s="17"/>
      <c r="Q3576" s="17"/>
      <c r="R3576" s="17"/>
      <c r="S3576" s="17"/>
      <c r="T3576" s="17"/>
      <c r="U3576" s="17"/>
      <c r="V3576" s="17"/>
      <c r="W3576" s="17"/>
      <c r="X3576" s="17"/>
    </row>
    <row r="3577" spans="7:24" x14ac:dyDescent="0.2">
      <c r="G3577" s="8"/>
      <c r="H3577" s="8"/>
      <c r="I3577" s="17"/>
      <c r="J3577" s="17"/>
      <c r="K3577" s="17"/>
      <c r="L3577" s="17"/>
      <c r="M3577" s="17"/>
      <c r="N3577" s="17"/>
      <c r="O3577" s="17"/>
      <c r="P3577" s="17"/>
      <c r="Q3577" s="17"/>
      <c r="R3577" s="17"/>
      <c r="S3577" s="17"/>
      <c r="T3577" s="17"/>
      <c r="U3577" s="17"/>
      <c r="V3577" s="17"/>
      <c r="W3577" s="17"/>
      <c r="X3577" s="17"/>
    </row>
    <row r="3578" spans="7:24" x14ac:dyDescent="0.2">
      <c r="G3578" s="8"/>
      <c r="H3578" s="8"/>
      <c r="I3578" s="17"/>
      <c r="J3578" s="17"/>
      <c r="K3578" s="17"/>
      <c r="L3578" s="17"/>
      <c r="M3578" s="17"/>
      <c r="N3578" s="17"/>
      <c r="O3578" s="17"/>
      <c r="P3578" s="17"/>
      <c r="Q3578" s="17"/>
      <c r="R3578" s="17"/>
      <c r="S3578" s="17"/>
      <c r="T3578" s="17"/>
      <c r="U3578" s="17"/>
      <c r="V3578" s="17"/>
      <c r="W3578" s="17"/>
      <c r="X3578" s="17"/>
    </row>
    <row r="3579" spans="7:24" x14ac:dyDescent="0.2">
      <c r="G3579" s="8"/>
      <c r="H3579" s="8"/>
      <c r="I3579" s="17"/>
      <c r="J3579" s="17"/>
      <c r="K3579" s="17"/>
      <c r="L3579" s="17"/>
      <c r="M3579" s="17"/>
      <c r="N3579" s="17"/>
      <c r="O3579" s="17"/>
      <c r="P3579" s="17"/>
      <c r="Q3579" s="17"/>
      <c r="R3579" s="17"/>
      <c r="S3579" s="17"/>
      <c r="T3579" s="17"/>
      <c r="U3579" s="17"/>
      <c r="V3579" s="17"/>
      <c r="W3579" s="17"/>
      <c r="X3579" s="17"/>
    </row>
    <row r="3580" spans="7:24" x14ac:dyDescent="0.2">
      <c r="G3580" s="8"/>
      <c r="H3580" s="8"/>
      <c r="I3580" s="17"/>
      <c r="J3580" s="17"/>
      <c r="K3580" s="17"/>
      <c r="L3580" s="17"/>
      <c r="M3580" s="17"/>
      <c r="N3580" s="17"/>
      <c r="O3580" s="17"/>
      <c r="P3580" s="17"/>
      <c r="Q3580" s="17"/>
      <c r="R3580" s="17"/>
      <c r="S3580" s="17"/>
      <c r="T3580" s="17"/>
      <c r="U3580" s="17"/>
      <c r="V3580" s="17"/>
      <c r="W3580" s="17"/>
      <c r="X3580" s="17"/>
    </row>
    <row r="3581" spans="7:24" x14ac:dyDescent="0.2">
      <c r="G3581" s="8"/>
      <c r="H3581" s="8"/>
      <c r="I3581" s="17"/>
      <c r="J3581" s="17"/>
      <c r="K3581" s="17"/>
      <c r="L3581" s="17"/>
      <c r="M3581" s="17"/>
      <c r="N3581" s="17"/>
      <c r="O3581" s="17"/>
      <c r="P3581" s="17"/>
      <c r="Q3581" s="17"/>
      <c r="R3581" s="17"/>
      <c r="S3581" s="17"/>
      <c r="T3581" s="17"/>
      <c r="U3581" s="17"/>
      <c r="V3581" s="17"/>
      <c r="W3581" s="17"/>
      <c r="X3581" s="17"/>
    </row>
    <row r="3582" spans="7:24" x14ac:dyDescent="0.2">
      <c r="G3582" s="8"/>
      <c r="H3582" s="8"/>
      <c r="I3582" s="17"/>
      <c r="J3582" s="17"/>
      <c r="K3582" s="17"/>
      <c r="L3582" s="17"/>
      <c r="M3582" s="17"/>
      <c r="N3582" s="17"/>
      <c r="O3582" s="17"/>
      <c r="P3582" s="17"/>
      <c r="Q3582" s="17"/>
      <c r="R3582" s="17"/>
      <c r="S3582" s="17"/>
      <c r="T3582" s="17"/>
      <c r="U3582" s="17"/>
      <c r="V3582" s="17"/>
      <c r="W3582" s="17"/>
      <c r="X3582" s="17"/>
    </row>
    <row r="3583" spans="7:24" x14ac:dyDescent="0.2">
      <c r="G3583" s="8"/>
      <c r="H3583" s="8"/>
      <c r="I3583" s="17"/>
      <c r="J3583" s="17"/>
      <c r="K3583" s="17"/>
      <c r="L3583" s="17"/>
      <c r="M3583" s="17"/>
      <c r="N3583" s="17"/>
      <c r="O3583" s="17"/>
      <c r="P3583" s="17"/>
      <c r="Q3583" s="17"/>
      <c r="R3583" s="17"/>
      <c r="S3583" s="17"/>
      <c r="T3583" s="17"/>
      <c r="U3583" s="17"/>
      <c r="V3583" s="17"/>
      <c r="W3583" s="17"/>
      <c r="X3583" s="17"/>
    </row>
    <row r="3584" spans="7:24" x14ac:dyDescent="0.2">
      <c r="G3584" s="8"/>
      <c r="H3584" s="8"/>
      <c r="I3584" s="17"/>
      <c r="J3584" s="17"/>
      <c r="K3584" s="17"/>
      <c r="L3584" s="17"/>
      <c r="M3584" s="17"/>
      <c r="N3584" s="17"/>
      <c r="O3584" s="17"/>
      <c r="P3584" s="17"/>
      <c r="Q3584" s="17"/>
      <c r="R3584" s="17"/>
      <c r="S3584" s="17"/>
      <c r="T3584" s="17"/>
      <c r="U3584" s="17"/>
      <c r="V3584" s="17"/>
      <c r="W3584" s="17"/>
      <c r="X3584" s="17"/>
    </row>
    <row r="3585" spans="7:24" x14ac:dyDescent="0.2">
      <c r="G3585" s="8"/>
      <c r="H3585" s="8"/>
      <c r="I3585" s="17"/>
      <c r="J3585" s="17"/>
      <c r="K3585" s="17"/>
      <c r="L3585" s="17"/>
      <c r="M3585" s="17"/>
      <c r="N3585" s="17"/>
      <c r="O3585" s="17"/>
      <c r="P3585" s="17"/>
      <c r="Q3585" s="17"/>
      <c r="R3585" s="17"/>
      <c r="S3585" s="17"/>
      <c r="T3585" s="17"/>
      <c r="U3585" s="17"/>
      <c r="V3585" s="17"/>
      <c r="W3585" s="17"/>
      <c r="X3585" s="17"/>
    </row>
    <row r="3586" spans="7:24" x14ac:dyDescent="0.2">
      <c r="G3586" s="8"/>
      <c r="H3586" s="8"/>
      <c r="I3586" s="17"/>
      <c r="J3586" s="17"/>
      <c r="K3586" s="17"/>
      <c r="L3586" s="17"/>
      <c r="M3586" s="17"/>
      <c r="N3586" s="17"/>
      <c r="O3586" s="17"/>
      <c r="P3586" s="17"/>
      <c r="Q3586" s="17"/>
      <c r="R3586" s="17"/>
      <c r="S3586" s="17"/>
      <c r="T3586" s="17"/>
      <c r="U3586" s="17"/>
      <c r="V3586" s="17"/>
      <c r="W3586" s="17"/>
      <c r="X3586" s="17"/>
    </row>
    <row r="3587" spans="7:24" x14ac:dyDescent="0.2">
      <c r="G3587" s="8"/>
      <c r="H3587" s="8"/>
      <c r="I3587" s="17"/>
      <c r="J3587" s="17"/>
      <c r="K3587" s="17"/>
      <c r="L3587" s="17"/>
      <c r="M3587" s="17"/>
      <c r="N3587" s="17"/>
      <c r="O3587" s="17"/>
      <c r="P3587" s="17"/>
      <c r="Q3587" s="17"/>
      <c r="R3587" s="17"/>
      <c r="S3587" s="17"/>
      <c r="T3587" s="17"/>
      <c r="U3587" s="17"/>
      <c r="V3587" s="17"/>
      <c r="W3587" s="17"/>
      <c r="X3587" s="17"/>
    </row>
    <row r="3588" spans="7:24" x14ac:dyDescent="0.2">
      <c r="G3588" s="8"/>
      <c r="H3588" s="8"/>
      <c r="I3588" s="17"/>
      <c r="J3588" s="17"/>
      <c r="K3588" s="17"/>
      <c r="L3588" s="17"/>
      <c r="M3588" s="17"/>
      <c r="N3588" s="17"/>
      <c r="O3588" s="17"/>
      <c r="P3588" s="17"/>
      <c r="Q3588" s="17"/>
      <c r="R3588" s="17"/>
      <c r="S3588" s="17"/>
      <c r="T3588" s="17"/>
      <c r="U3588" s="17"/>
      <c r="V3588" s="17"/>
      <c r="W3588" s="17"/>
      <c r="X3588" s="17"/>
    </row>
    <row r="3589" spans="7:24" x14ac:dyDescent="0.2">
      <c r="G3589" s="8"/>
      <c r="H3589" s="8"/>
      <c r="I3589" s="17"/>
      <c r="J3589" s="17"/>
      <c r="K3589" s="17"/>
      <c r="L3589" s="17"/>
      <c r="M3589" s="17"/>
      <c r="N3589" s="17"/>
      <c r="O3589" s="17"/>
      <c r="P3589" s="17"/>
      <c r="Q3589" s="17"/>
      <c r="R3589" s="17"/>
      <c r="S3589" s="17"/>
      <c r="T3589" s="17"/>
      <c r="U3589" s="17"/>
      <c r="V3589" s="17"/>
      <c r="W3589" s="17"/>
      <c r="X3589" s="17"/>
    </row>
    <row r="3590" spans="7:24" x14ac:dyDescent="0.2">
      <c r="G3590" s="8"/>
      <c r="H3590" s="8"/>
      <c r="I3590" s="17"/>
      <c r="J3590" s="17"/>
      <c r="K3590" s="17"/>
      <c r="L3590" s="17"/>
      <c r="M3590" s="17"/>
      <c r="N3590" s="17"/>
      <c r="O3590" s="17"/>
      <c r="P3590" s="17"/>
      <c r="Q3590" s="17"/>
      <c r="R3590" s="17"/>
      <c r="S3590" s="17"/>
      <c r="T3590" s="17"/>
      <c r="U3590" s="17"/>
      <c r="V3590" s="17"/>
      <c r="W3590" s="17"/>
      <c r="X3590" s="17"/>
    </row>
    <row r="3591" spans="7:24" x14ac:dyDescent="0.2">
      <c r="G3591" s="8"/>
      <c r="H3591" s="8"/>
      <c r="I3591" s="17"/>
      <c r="J3591" s="17"/>
      <c r="K3591" s="17"/>
      <c r="L3591" s="17"/>
      <c r="M3591" s="17"/>
      <c r="N3591" s="17"/>
      <c r="O3591" s="17"/>
      <c r="P3591" s="17"/>
      <c r="Q3591" s="17"/>
      <c r="R3591" s="17"/>
      <c r="S3591" s="17"/>
      <c r="T3591" s="17"/>
      <c r="U3591" s="17"/>
      <c r="V3591" s="17"/>
      <c r="W3591" s="17"/>
      <c r="X3591" s="17"/>
    </row>
    <row r="3592" spans="7:24" x14ac:dyDescent="0.2">
      <c r="G3592" s="8"/>
      <c r="H3592" s="8"/>
      <c r="I3592" s="17"/>
      <c r="J3592" s="17"/>
      <c r="K3592" s="17"/>
      <c r="L3592" s="17"/>
      <c r="M3592" s="17"/>
      <c r="N3592" s="17"/>
      <c r="O3592" s="17"/>
      <c r="P3592" s="17"/>
      <c r="Q3592" s="17"/>
      <c r="R3592" s="17"/>
      <c r="S3592" s="17"/>
      <c r="T3592" s="17"/>
      <c r="U3592" s="17"/>
      <c r="V3592" s="17"/>
      <c r="W3592" s="17"/>
      <c r="X3592" s="17"/>
    </row>
    <row r="3593" spans="7:24" x14ac:dyDescent="0.2">
      <c r="G3593" s="8"/>
      <c r="H3593" s="8"/>
      <c r="I3593" s="17"/>
      <c r="J3593" s="17"/>
      <c r="K3593" s="17"/>
      <c r="L3593" s="17"/>
      <c r="M3593" s="17"/>
      <c r="N3593" s="17"/>
      <c r="O3593" s="17"/>
      <c r="P3593" s="17"/>
      <c r="Q3593" s="17"/>
      <c r="R3593" s="17"/>
      <c r="S3593" s="17"/>
      <c r="T3593" s="17"/>
      <c r="U3593" s="17"/>
      <c r="V3593" s="17"/>
      <c r="W3593" s="17"/>
      <c r="X3593" s="17"/>
    </row>
    <row r="3594" spans="7:24" x14ac:dyDescent="0.2">
      <c r="G3594" s="8"/>
      <c r="H3594" s="8"/>
      <c r="I3594" s="17"/>
      <c r="J3594" s="17"/>
      <c r="K3594" s="17"/>
      <c r="L3594" s="17"/>
      <c r="M3594" s="17"/>
      <c r="N3594" s="17"/>
      <c r="O3594" s="17"/>
      <c r="P3594" s="17"/>
      <c r="Q3594" s="17"/>
      <c r="R3594" s="17"/>
      <c r="S3594" s="17"/>
      <c r="T3594" s="17"/>
      <c r="U3594" s="17"/>
      <c r="V3594" s="17"/>
      <c r="W3594" s="17"/>
      <c r="X3594" s="17"/>
    </row>
    <row r="3595" spans="7:24" x14ac:dyDescent="0.2">
      <c r="G3595" s="8"/>
      <c r="H3595" s="8"/>
      <c r="I3595" s="17"/>
      <c r="J3595" s="17"/>
      <c r="K3595" s="17"/>
      <c r="L3595" s="17"/>
      <c r="M3595" s="17"/>
      <c r="N3595" s="17"/>
      <c r="O3595" s="17"/>
      <c r="P3595" s="17"/>
      <c r="Q3595" s="17"/>
      <c r="R3595" s="17"/>
      <c r="S3595" s="17"/>
      <c r="T3595" s="17"/>
      <c r="U3595" s="17"/>
      <c r="V3595" s="17"/>
      <c r="W3595" s="17"/>
      <c r="X3595" s="17"/>
    </row>
    <row r="3596" spans="7:24" x14ac:dyDescent="0.2">
      <c r="G3596" s="8"/>
      <c r="H3596" s="8"/>
      <c r="I3596" s="17"/>
      <c r="J3596" s="17"/>
      <c r="K3596" s="17"/>
      <c r="L3596" s="17"/>
      <c r="M3596" s="17"/>
      <c r="N3596" s="17"/>
      <c r="O3596" s="17"/>
      <c r="P3596" s="17"/>
      <c r="Q3596" s="17"/>
      <c r="R3596" s="17"/>
      <c r="S3596" s="17"/>
      <c r="T3596" s="17"/>
      <c r="U3596" s="17"/>
      <c r="V3596" s="17"/>
      <c r="W3596" s="17"/>
      <c r="X3596" s="17"/>
    </row>
    <row r="3597" spans="7:24" x14ac:dyDescent="0.2">
      <c r="G3597" s="8"/>
      <c r="H3597" s="8"/>
      <c r="I3597" s="17"/>
      <c r="J3597" s="17"/>
      <c r="K3597" s="17"/>
      <c r="L3597" s="17"/>
      <c r="M3597" s="17"/>
      <c r="N3597" s="17"/>
      <c r="O3597" s="17"/>
      <c r="P3597" s="17"/>
      <c r="Q3597" s="17"/>
      <c r="R3597" s="17"/>
      <c r="S3597" s="17"/>
      <c r="T3597" s="17"/>
      <c r="U3597" s="17"/>
      <c r="V3597" s="17"/>
      <c r="W3597" s="17"/>
      <c r="X3597" s="17"/>
    </row>
    <row r="3598" spans="7:24" x14ac:dyDescent="0.2">
      <c r="G3598" s="8"/>
      <c r="H3598" s="8"/>
      <c r="I3598" s="17"/>
      <c r="J3598" s="17"/>
      <c r="K3598" s="17"/>
      <c r="L3598" s="17"/>
      <c r="M3598" s="17"/>
      <c r="N3598" s="17"/>
      <c r="O3598" s="17"/>
      <c r="P3598" s="17"/>
      <c r="Q3598" s="17"/>
      <c r="R3598" s="17"/>
      <c r="S3598" s="17"/>
      <c r="T3598" s="17"/>
      <c r="U3598" s="17"/>
      <c r="V3598" s="17"/>
      <c r="W3598" s="17"/>
      <c r="X3598" s="17"/>
    </row>
    <row r="3599" spans="7:24" x14ac:dyDescent="0.2">
      <c r="G3599" s="8"/>
      <c r="H3599" s="8"/>
      <c r="I3599" s="17"/>
      <c r="J3599" s="17"/>
      <c r="K3599" s="17"/>
      <c r="L3599" s="17"/>
      <c r="M3599" s="17"/>
      <c r="N3599" s="17"/>
      <c r="O3599" s="17"/>
      <c r="P3599" s="17"/>
      <c r="Q3599" s="17"/>
      <c r="R3599" s="17"/>
      <c r="S3599" s="17"/>
      <c r="T3599" s="17"/>
      <c r="U3599" s="17"/>
      <c r="V3599" s="17"/>
      <c r="W3599" s="17"/>
      <c r="X3599" s="17"/>
    </row>
    <row r="3600" spans="7:24" x14ac:dyDescent="0.2">
      <c r="G3600" s="8"/>
      <c r="H3600" s="8"/>
      <c r="I3600" s="17"/>
      <c r="J3600" s="17"/>
      <c r="K3600" s="17"/>
      <c r="L3600" s="17"/>
      <c r="M3600" s="17"/>
      <c r="N3600" s="17"/>
      <c r="O3600" s="17"/>
      <c r="P3600" s="17"/>
      <c r="Q3600" s="17"/>
      <c r="R3600" s="17"/>
      <c r="S3600" s="17"/>
      <c r="T3600" s="17"/>
      <c r="U3600" s="17"/>
      <c r="V3600" s="17"/>
      <c r="W3600" s="17"/>
      <c r="X3600" s="17"/>
    </row>
    <row r="3601" spans="7:24" x14ac:dyDescent="0.2">
      <c r="G3601" s="8"/>
      <c r="H3601" s="8"/>
      <c r="I3601" s="17"/>
      <c r="J3601" s="17"/>
      <c r="K3601" s="17"/>
      <c r="L3601" s="17"/>
      <c r="M3601" s="17"/>
      <c r="N3601" s="17"/>
      <c r="O3601" s="17"/>
      <c r="P3601" s="17"/>
      <c r="Q3601" s="17"/>
      <c r="R3601" s="17"/>
      <c r="S3601" s="17"/>
      <c r="T3601" s="17"/>
      <c r="U3601" s="17"/>
      <c r="V3601" s="17"/>
      <c r="W3601" s="17"/>
      <c r="X3601" s="17"/>
    </row>
    <row r="3602" spans="7:24" x14ac:dyDescent="0.2">
      <c r="G3602" s="8"/>
      <c r="H3602" s="8"/>
      <c r="I3602" s="17"/>
      <c r="J3602" s="17"/>
      <c r="K3602" s="17"/>
      <c r="L3602" s="17"/>
      <c r="M3602" s="17"/>
      <c r="N3602" s="17"/>
      <c r="O3602" s="17"/>
      <c r="P3602" s="17"/>
      <c r="Q3602" s="17"/>
      <c r="R3602" s="17"/>
      <c r="S3602" s="17"/>
      <c r="T3602" s="17"/>
      <c r="U3602" s="17"/>
      <c r="V3602" s="17"/>
      <c r="W3602" s="17"/>
      <c r="X3602" s="17"/>
    </row>
    <row r="3603" spans="7:24" x14ac:dyDescent="0.2">
      <c r="G3603" s="8"/>
      <c r="H3603" s="8"/>
      <c r="I3603" s="17"/>
      <c r="J3603" s="17"/>
      <c r="K3603" s="17"/>
      <c r="L3603" s="17"/>
      <c r="M3603" s="17"/>
      <c r="N3603" s="17"/>
      <c r="O3603" s="17"/>
      <c r="P3603" s="17"/>
      <c r="Q3603" s="17"/>
      <c r="R3603" s="17"/>
      <c r="S3603" s="17"/>
      <c r="T3603" s="17"/>
      <c r="U3603" s="17"/>
      <c r="V3603" s="17"/>
      <c r="W3603" s="17"/>
      <c r="X3603" s="17"/>
    </row>
    <row r="3604" spans="7:24" x14ac:dyDescent="0.2">
      <c r="G3604" s="8"/>
      <c r="H3604" s="8"/>
      <c r="I3604" s="17"/>
      <c r="J3604" s="17"/>
      <c r="K3604" s="17"/>
      <c r="L3604" s="17"/>
      <c r="M3604" s="17"/>
      <c r="N3604" s="17"/>
      <c r="O3604" s="17"/>
      <c r="P3604" s="17"/>
      <c r="Q3604" s="17"/>
      <c r="R3604" s="17"/>
      <c r="S3604" s="17"/>
      <c r="T3604" s="17"/>
      <c r="U3604" s="17"/>
      <c r="V3604" s="17"/>
      <c r="W3604" s="17"/>
      <c r="X3604" s="17"/>
    </row>
    <row r="3605" spans="7:24" x14ac:dyDescent="0.2">
      <c r="G3605" s="8"/>
      <c r="H3605" s="8"/>
      <c r="I3605" s="17"/>
      <c r="J3605" s="17"/>
      <c r="K3605" s="17"/>
      <c r="L3605" s="17"/>
      <c r="M3605" s="17"/>
      <c r="N3605" s="17"/>
      <c r="O3605" s="17"/>
      <c r="P3605" s="17"/>
      <c r="Q3605" s="17"/>
      <c r="R3605" s="17"/>
      <c r="S3605" s="17"/>
      <c r="T3605" s="17"/>
      <c r="U3605" s="17"/>
      <c r="V3605" s="17"/>
      <c r="W3605" s="17"/>
      <c r="X3605" s="17"/>
    </row>
    <row r="3606" spans="7:24" x14ac:dyDescent="0.2">
      <c r="G3606" s="8"/>
      <c r="H3606" s="8"/>
      <c r="I3606" s="17"/>
      <c r="J3606" s="17"/>
      <c r="K3606" s="17"/>
      <c r="L3606" s="17"/>
      <c r="M3606" s="17"/>
      <c r="N3606" s="17"/>
      <c r="O3606" s="17"/>
      <c r="P3606" s="17"/>
      <c r="Q3606" s="17"/>
      <c r="R3606" s="17"/>
      <c r="S3606" s="17"/>
      <c r="T3606" s="17"/>
      <c r="U3606" s="17"/>
      <c r="V3606" s="17"/>
      <c r="W3606" s="17"/>
      <c r="X3606" s="17"/>
    </row>
    <row r="3607" spans="7:24" x14ac:dyDescent="0.2">
      <c r="G3607" s="8"/>
      <c r="H3607" s="8"/>
      <c r="I3607" s="17"/>
      <c r="J3607" s="17"/>
      <c r="K3607" s="17"/>
      <c r="L3607" s="17"/>
      <c r="M3607" s="17"/>
      <c r="N3607" s="17"/>
      <c r="O3607" s="17"/>
      <c r="P3607" s="17"/>
      <c r="Q3607" s="17"/>
      <c r="R3607" s="17"/>
      <c r="S3607" s="17"/>
      <c r="T3607" s="17"/>
      <c r="U3607" s="17"/>
      <c r="V3607" s="17"/>
      <c r="W3607" s="17"/>
      <c r="X3607" s="17"/>
    </row>
    <row r="3608" spans="7:24" x14ac:dyDescent="0.2">
      <c r="G3608" s="8"/>
      <c r="H3608" s="8"/>
      <c r="I3608" s="17"/>
      <c r="J3608" s="17"/>
      <c r="K3608" s="17"/>
      <c r="L3608" s="17"/>
      <c r="M3608" s="17"/>
      <c r="N3608" s="17"/>
      <c r="O3608" s="17"/>
      <c r="P3608" s="17"/>
      <c r="Q3608" s="17"/>
      <c r="R3608" s="17"/>
      <c r="S3608" s="17"/>
      <c r="T3608" s="17"/>
      <c r="U3608" s="17"/>
      <c r="V3608" s="17"/>
      <c r="W3608" s="17"/>
      <c r="X3608" s="17"/>
    </row>
    <row r="3609" spans="7:24" x14ac:dyDescent="0.2">
      <c r="G3609" s="8"/>
      <c r="H3609" s="8"/>
      <c r="I3609" s="17"/>
      <c r="J3609" s="17"/>
      <c r="K3609" s="17"/>
      <c r="L3609" s="17"/>
      <c r="M3609" s="17"/>
      <c r="N3609" s="17"/>
      <c r="O3609" s="17"/>
      <c r="P3609" s="17"/>
      <c r="Q3609" s="17"/>
      <c r="R3609" s="17"/>
      <c r="S3609" s="17"/>
      <c r="T3609" s="17"/>
      <c r="U3609" s="17"/>
      <c r="V3609" s="17"/>
      <c r="W3609" s="17"/>
      <c r="X3609" s="17"/>
    </row>
    <row r="3610" spans="7:24" x14ac:dyDescent="0.2">
      <c r="G3610" s="8"/>
      <c r="H3610" s="8"/>
      <c r="I3610" s="17"/>
      <c r="J3610" s="17"/>
      <c r="K3610" s="17"/>
      <c r="L3610" s="17"/>
      <c r="M3610" s="17"/>
      <c r="N3610" s="17"/>
      <c r="O3610" s="17"/>
      <c r="P3610" s="17"/>
      <c r="Q3610" s="17"/>
      <c r="R3610" s="17"/>
      <c r="S3610" s="17"/>
      <c r="T3610" s="17"/>
      <c r="U3610" s="17"/>
      <c r="V3610" s="17"/>
      <c r="W3610" s="17"/>
      <c r="X3610" s="17"/>
    </row>
    <row r="3611" spans="7:24" x14ac:dyDescent="0.2">
      <c r="G3611" s="8"/>
      <c r="H3611" s="8"/>
      <c r="I3611" s="17"/>
      <c r="J3611" s="17"/>
      <c r="K3611" s="17"/>
      <c r="L3611" s="17"/>
      <c r="M3611" s="17"/>
      <c r="N3611" s="17"/>
      <c r="O3611" s="17"/>
      <c r="P3611" s="17"/>
      <c r="Q3611" s="17"/>
      <c r="R3611" s="17"/>
      <c r="S3611" s="17"/>
      <c r="T3611" s="17"/>
      <c r="U3611" s="17"/>
      <c r="V3611" s="17"/>
      <c r="W3611" s="17"/>
      <c r="X3611" s="17"/>
    </row>
    <row r="3612" spans="7:24" x14ac:dyDescent="0.2">
      <c r="G3612" s="8"/>
      <c r="H3612" s="8"/>
      <c r="I3612" s="17"/>
      <c r="J3612" s="17"/>
      <c r="K3612" s="17"/>
      <c r="L3612" s="17"/>
      <c r="M3612" s="17"/>
      <c r="N3612" s="17"/>
      <c r="O3612" s="17"/>
      <c r="P3612" s="17"/>
      <c r="Q3612" s="17"/>
      <c r="R3612" s="17"/>
      <c r="S3612" s="17"/>
      <c r="T3612" s="17"/>
      <c r="U3612" s="17"/>
      <c r="V3612" s="17"/>
      <c r="W3612" s="17"/>
      <c r="X3612" s="17"/>
    </row>
    <row r="3613" spans="7:24" x14ac:dyDescent="0.2">
      <c r="G3613" s="8"/>
      <c r="H3613" s="8"/>
      <c r="I3613" s="17"/>
      <c r="J3613" s="17"/>
      <c r="K3613" s="17"/>
      <c r="L3613" s="17"/>
      <c r="M3613" s="17"/>
      <c r="N3613" s="17"/>
      <c r="O3613" s="17"/>
      <c r="P3613" s="17"/>
      <c r="Q3613" s="17"/>
      <c r="R3613" s="17"/>
      <c r="S3613" s="17"/>
      <c r="T3613" s="17"/>
      <c r="U3613" s="17"/>
      <c r="V3613" s="17"/>
      <c r="W3613" s="17"/>
      <c r="X3613" s="17"/>
    </row>
    <row r="3614" spans="7:24" x14ac:dyDescent="0.2">
      <c r="G3614" s="8"/>
      <c r="H3614" s="8"/>
      <c r="I3614" s="17"/>
      <c r="J3614" s="17"/>
      <c r="K3614" s="17"/>
      <c r="L3614" s="17"/>
      <c r="M3614" s="17"/>
      <c r="N3614" s="17"/>
      <c r="O3614" s="17"/>
      <c r="P3614" s="17"/>
      <c r="Q3614" s="17"/>
      <c r="R3614" s="17"/>
      <c r="S3614" s="17"/>
      <c r="T3614" s="17"/>
      <c r="U3614" s="17"/>
      <c r="V3614" s="17"/>
      <c r="W3614" s="17"/>
      <c r="X3614" s="17"/>
    </row>
    <row r="3615" spans="7:24" x14ac:dyDescent="0.2">
      <c r="G3615" s="8"/>
      <c r="H3615" s="8"/>
      <c r="I3615" s="17"/>
      <c r="J3615" s="17"/>
      <c r="K3615" s="17"/>
      <c r="L3615" s="17"/>
      <c r="M3615" s="17"/>
      <c r="N3615" s="17"/>
      <c r="O3615" s="17"/>
      <c r="P3615" s="17"/>
      <c r="Q3615" s="17"/>
      <c r="R3615" s="17"/>
      <c r="S3615" s="17"/>
      <c r="T3615" s="17"/>
      <c r="U3615" s="17"/>
      <c r="V3615" s="17"/>
      <c r="W3615" s="17"/>
      <c r="X3615" s="17"/>
    </row>
    <row r="3616" spans="7:24" x14ac:dyDescent="0.2">
      <c r="G3616" s="8"/>
      <c r="H3616" s="8"/>
      <c r="I3616" s="17"/>
      <c r="J3616" s="17"/>
      <c r="K3616" s="17"/>
      <c r="L3616" s="17"/>
      <c r="M3616" s="17"/>
      <c r="N3616" s="17"/>
      <c r="O3616" s="17"/>
      <c r="P3616" s="17"/>
      <c r="Q3616" s="17"/>
      <c r="R3616" s="17"/>
      <c r="S3616" s="17"/>
      <c r="T3616" s="17"/>
      <c r="U3616" s="17"/>
      <c r="V3616" s="17"/>
      <c r="W3616" s="17"/>
      <c r="X3616" s="17"/>
    </row>
    <row r="3617" spans="7:24" x14ac:dyDescent="0.2">
      <c r="G3617" s="8"/>
      <c r="H3617" s="8"/>
      <c r="I3617" s="17"/>
      <c r="J3617" s="17"/>
      <c r="K3617" s="17"/>
      <c r="L3617" s="17"/>
      <c r="M3617" s="17"/>
      <c r="N3617" s="17"/>
      <c r="O3617" s="17"/>
      <c r="P3617" s="17"/>
      <c r="Q3617" s="17"/>
      <c r="R3617" s="17"/>
      <c r="S3617" s="17"/>
      <c r="T3617" s="17"/>
      <c r="U3617" s="17"/>
      <c r="V3617" s="17"/>
      <c r="W3617" s="17"/>
      <c r="X3617" s="17"/>
    </row>
    <row r="3618" spans="7:24" x14ac:dyDescent="0.2">
      <c r="G3618" s="8"/>
      <c r="H3618" s="8"/>
      <c r="I3618" s="17"/>
      <c r="J3618" s="17"/>
      <c r="K3618" s="17"/>
      <c r="L3618" s="17"/>
      <c r="M3618" s="17"/>
      <c r="N3618" s="17"/>
      <c r="O3618" s="17"/>
      <c r="P3618" s="17"/>
      <c r="Q3618" s="17"/>
      <c r="R3618" s="17"/>
      <c r="S3618" s="17"/>
      <c r="T3618" s="17"/>
      <c r="U3618" s="17"/>
      <c r="V3618" s="17"/>
      <c r="W3618" s="17"/>
      <c r="X3618" s="17"/>
    </row>
    <row r="3619" spans="7:24" x14ac:dyDescent="0.2">
      <c r="G3619" s="8"/>
      <c r="H3619" s="8"/>
      <c r="I3619" s="17"/>
      <c r="J3619" s="17"/>
      <c r="K3619" s="17"/>
      <c r="L3619" s="17"/>
      <c r="M3619" s="17"/>
      <c r="N3619" s="17"/>
      <c r="O3619" s="17"/>
      <c r="P3619" s="17"/>
      <c r="Q3619" s="17"/>
      <c r="R3619" s="17"/>
      <c r="S3619" s="17"/>
      <c r="T3619" s="17"/>
      <c r="U3619" s="17"/>
      <c r="V3619" s="17"/>
      <c r="W3619" s="17"/>
      <c r="X3619" s="17"/>
    </row>
    <row r="3620" spans="7:24" x14ac:dyDescent="0.2">
      <c r="G3620" s="8"/>
      <c r="H3620" s="8"/>
      <c r="I3620" s="17"/>
      <c r="J3620" s="17"/>
      <c r="K3620" s="17"/>
      <c r="L3620" s="17"/>
      <c r="M3620" s="17"/>
      <c r="N3620" s="17"/>
      <c r="O3620" s="17"/>
      <c r="P3620" s="17"/>
      <c r="Q3620" s="17"/>
      <c r="R3620" s="17"/>
      <c r="S3620" s="17"/>
      <c r="T3620" s="17"/>
      <c r="U3620" s="17"/>
      <c r="V3620" s="17"/>
      <c r="W3620" s="17"/>
      <c r="X3620" s="17"/>
    </row>
    <row r="3621" spans="7:24" x14ac:dyDescent="0.2">
      <c r="G3621" s="8"/>
      <c r="H3621" s="8"/>
      <c r="I3621" s="17"/>
      <c r="J3621" s="17"/>
      <c r="K3621" s="17"/>
      <c r="L3621" s="17"/>
      <c r="M3621" s="17"/>
      <c r="N3621" s="17"/>
      <c r="O3621" s="17"/>
      <c r="P3621" s="17"/>
      <c r="Q3621" s="17"/>
      <c r="R3621" s="17"/>
      <c r="S3621" s="17"/>
      <c r="T3621" s="17"/>
      <c r="U3621" s="17"/>
      <c r="V3621" s="17"/>
      <c r="W3621" s="17"/>
      <c r="X3621" s="17"/>
    </row>
    <row r="3622" spans="7:24" x14ac:dyDescent="0.2">
      <c r="G3622" s="8"/>
      <c r="H3622" s="8"/>
      <c r="I3622" s="17"/>
      <c r="J3622" s="17"/>
      <c r="K3622" s="17"/>
      <c r="L3622" s="17"/>
      <c r="M3622" s="17"/>
      <c r="N3622" s="17"/>
      <c r="O3622" s="17"/>
      <c r="P3622" s="17"/>
      <c r="Q3622" s="17"/>
      <c r="R3622" s="17"/>
      <c r="S3622" s="17"/>
      <c r="T3622" s="17"/>
      <c r="U3622" s="17"/>
      <c r="V3622" s="17"/>
      <c r="W3622" s="17"/>
      <c r="X3622" s="17"/>
    </row>
    <row r="3623" spans="7:24" x14ac:dyDescent="0.2">
      <c r="G3623" s="8"/>
      <c r="H3623" s="8"/>
      <c r="I3623" s="17"/>
      <c r="J3623" s="17"/>
      <c r="K3623" s="17"/>
      <c r="L3623" s="17"/>
      <c r="M3623" s="17"/>
      <c r="N3623" s="17"/>
      <c r="O3623" s="17"/>
      <c r="P3623" s="17"/>
      <c r="Q3623" s="17"/>
      <c r="R3623" s="17"/>
      <c r="S3623" s="17"/>
      <c r="T3623" s="17"/>
      <c r="U3623" s="17"/>
      <c r="V3623" s="17"/>
      <c r="W3623" s="17"/>
      <c r="X3623" s="17"/>
    </row>
    <row r="3624" spans="7:24" x14ac:dyDescent="0.2">
      <c r="G3624" s="8"/>
      <c r="H3624" s="8"/>
      <c r="I3624" s="17"/>
      <c r="J3624" s="17"/>
      <c r="K3624" s="17"/>
      <c r="L3624" s="17"/>
      <c r="M3624" s="17"/>
      <c r="N3624" s="17"/>
      <c r="O3624" s="17"/>
      <c r="P3624" s="17"/>
      <c r="Q3624" s="17"/>
      <c r="R3624" s="17"/>
      <c r="S3624" s="17"/>
      <c r="T3624" s="17"/>
      <c r="U3624" s="17"/>
      <c r="V3624" s="17"/>
      <c r="W3624" s="17"/>
      <c r="X3624" s="17"/>
    </row>
    <row r="3625" spans="7:24" x14ac:dyDescent="0.2">
      <c r="G3625" s="8"/>
      <c r="H3625" s="8"/>
      <c r="I3625" s="17"/>
      <c r="J3625" s="17"/>
      <c r="K3625" s="17"/>
      <c r="L3625" s="17"/>
      <c r="M3625" s="17"/>
      <c r="N3625" s="17"/>
      <c r="O3625" s="17"/>
      <c r="P3625" s="17"/>
      <c r="Q3625" s="17"/>
      <c r="R3625" s="17"/>
      <c r="S3625" s="17"/>
      <c r="T3625" s="17"/>
      <c r="U3625" s="17"/>
      <c r="V3625" s="17"/>
      <c r="W3625" s="17"/>
      <c r="X3625" s="17"/>
    </row>
    <row r="3626" spans="7:24" x14ac:dyDescent="0.2">
      <c r="G3626" s="8"/>
      <c r="H3626" s="8"/>
      <c r="I3626" s="17"/>
      <c r="J3626" s="17"/>
      <c r="K3626" s="17"/>
      <c r="L3626" s="17"/>
      <c r="M3626" s="17"/>
      <c r="N3626" s="17"/>
      <c r="O3626" s="17"/>
      <c r="P3626" s="17"/>
      <c r="Q3626" s="17"/>
      <c r="R3626" s="17"/>
      <c r="S3626" s="17"/>
      <c r="T3626" s="17"/>
      <c r="U3626" s="17"/>
      <c r="V3626" s="17"/>
      <c r="W3626" s="17"/>
      <c r="X3626" s="17"/>
    </row>
    <row r="3627" spans="7:24" x14ac:dyDescent="0.2">
      <c r="G3627" s="8"/>
      <c r="H3627" s="8"/>
      <c r="I3627" s="17"/>
      <c r="J3627" s="17"/>
      <c r="K3627" s="17"/>
      <c r="L3627" s="17"/>
      <c r="M3627" s="17"/>
      <c r="N3627" s="17"/>
      <c r="O3627" s="17"/>
      <c r="P3627" s="17"/>
      <c r="Q3627" s="17"/>
      <c r="R3627" s="17"/>
      <c r="S3627" s="17"/>
      <c r="T3627" s="17"/>
      <c r="U3627" s="17"/>
      <c r="V3627" s="17"/>
      <c r="W3627" s="17"/>
      <c r="X3627" s="17"/>
    </row>
    <row r="3628" spans="7:24" x14ac:dyDescent="0.2">
      <c r="G3628" s="8"/>
      <c r="H3628" s="8"/>
      <c r="I3628" s="17"/>
      <c r="J3628" s="17"/>
      <c r="K3628" s="17"/>
      <c r="L3628" s="17"/>
      <c r="M3628" s="17"/>
      <c r="N3628" s="17"/>
      <c r="O3628" s="17"/>
      <c r="P3628" s="17"/>
      <c r="Q3628" s="17"/>
      <c r="R3628" s="17"/>
      <c r="S3628" s="17"/>
      <c r="T3628" s="17"/>
      <c r="U3628" s="17"/>
      <c r="V3628" s="17"/>
      <c r="W3628" s="17"/>
      <c r="X3628" s="17"/>
    </row>
    <row r="3629" spans="7:24" x14ac:dyDescent="0.2">
      <c r="G3629" s="8"/>
      <c r="H3629" s="8"/>
      <c r="I3629" s="17"/>
      <c r="J3629" s="17"/>
      <c r="K3629" s="17"/>
      <c r="L3629" s="17"/>
      <c r="M3629" s="17"/>
      <c r="N3629" s="17"/>
      <c r="O3629" s="17"/>
      <c r="P3629" s="17"/>
      <c r="Q3629" s="17"/>
      <c r="R3629" s="17"/>
      <c r="S3629" s="17"/>
      <c r="T3629" s="17"/>
      <c r="U3629" s="17"/>
      <c r="V3629" s="17"/>
      <c r="W3629" s="17"/>
      <c r="X3629" s="17"/>
    </row>
    <row r="3630" spans="7:24" x14ac:dyDescent="0.2">
      <c r="G3630" s="8"/>
      <c r="H3630" s="8"/>
      <c r="I3630" s="17"/>
      <c r="J3630" s="17"/>
      <c r="K3630" s="17"/>
      <c r="L3630" s="17"/>
      <c r="M3630" s="17"/>
      <c r="N3630" s="17"/>
      <c r="O3630" s="17"/>
      <c r="P3630" s="17"/>
      <c r="Q3630" s="17"/>
      <c r="R3630" s="17"/>
      <c r="S3630" s="17"/>
      <c r="T3630" s="17"/>
      <c r="U3630" s="17"/>
      <c r="V3630" s="17"/>
      <c r="W3630" s="17"/>
      <c r="X3630" s="17"/>
    </row>
    <row r="3631" spans="7:24" x14ac:dyDescent="0.2">
      <c r="G3631" s="8"/>
      <c r="H3631" s="8"/>
      <c r="I3631" s="17"/>
      <c r="J3631" s="17"/>
      <c r="K3631" s="17"/>
      <c r="L3631" s="17"/>
      <c r="M3631" s="17"/>
      <c r="N3631" s="17"/>
      <c r="O3631" s="17"/>
      <c r="P3631" s="17"/>
      <c r="Q3631" s="17"/>
      <c r="R3631" s="17"/>
      <c r="S3631" s="17"/>
      <c r="T3631" s="17"/>
      <c r="U3631" s="17"/>
      <c r="V3631" s="17"/>
      <c r="W3631" s="17"/>
      <c r="X3631" s="17"/>
    </row>
    <row r="3632" spans="7:24" x14ac:dyDescent="0.2">
      <c r="G3632" s="8"/>
      <c r="H3632" s="8"/>
      <c r="I3632" s="17"/>
      <c r="J3632" s="17"/>
      <c r="K3632" s="17"/>
      <c r="L3632" s="17"/>
      <c r="M3632" s="17"/>
      <c r="N3632" s="17"/>
      <c r="O3632" s="17"/>
      <c r="P3632" s="17"/>
      <c r="Q3632" s="17"/>
      <c r="R3632" s="17"/>
      <c r="S3632" s="17"/>
      <c r="T3632" s="17"/>
      <c r="U3632" s="17"/>
      <c r="V3632" s="17"/>
      <c r="W3632" s="17"/>
      <c r="X3632" s="17"/>
    </row>
    <row r="3633" spans="7:24" x14ac:dyDescent="0.2">
      <c r="G3633" s="8"/>
      <c r="H3633" s="8"/>
      <c r="I3633" s="17"/>
      <c r="J3633" s="17"/>
      <c r="K3633" s="17"/>
      <c r="L3633" s="17"/>
      <c r="M3633" s="17"/>
      <c r="N3633" s="17"/>
      <c r="O3633" s="17"/>
      <c r="P3633" s="17"/>
      <c r="Q3633" s="17"/>
      <c r="R3633" s="17"/>
      <c r="S3633" s="17"/>
      <c r="T3633" s="17"/>
      <c r="U3633" s="17"/>
      <c r="V3633" s="17"/>
      <c r="W3633" s="17"/>
      <c r="X3633" s="17"/>
    </row>
    <row r="3634" spans="7:24" x14ac:dyDescent="0.2">
      <c r="G3634" s="8"/>
      <c r="H3634" s="8"/>
      <c r="I3634" s="17"/>
      <c r="J3634" s="17"/>
      <c r="K3634" s="17"/>
      <c r="L3634" s="17"/>
      <c r="M3634" s="17"/>
      <c r="N3634" s="17"/>
      <c r="O3634" s="17"/>
      <c r="P3634" s="17"/>
      <c r="Q3634" s="17"/>
      <c r="R3634" s="17"/>
      <c r="S3634" s="17"/>
      <c r="T3634" s="17"/>
      <c r="U3634" s="17"/>
      <c r="V3634" s="17"/>
      <c r="W3634" s="17"/>
      <c r="X3634" s="17"/>
    </row>
    <row r="3635" spans="7:24" x14ac:dyDescent="0.2">
      <c r="G3635" s="8"/>
      <c r="H3635" s="8"/>
      <c r="I3635" s="17"/>
      <c r="J3635" s="17"/>
      <c r="K3635" s="17"/>
      <c r="L3635" s="17"/>
      <c r="M3635" s="17"/>
      <c r="N3635" s="17"/>
      <c r="O3635" s="17"/>
      <c r="P3635" s="17"/>
      <c r="Q3635" s="17"/>
      <c r="R3635" s="17"/>
      <c r="S3635" s="17"/>
      <c r="T3635" s="17"/>
      <c r="U3635" s="17"/>
      <c r="V3635" s="17"/>
      <c r="W3635" s="17"/>
      <c r="X3635" s="17"/>
    </row>
    <row r="3636" spans="7:24" x14ac:dyDescent="0.2">
      <c r="G3636" s="8"/>
      <c r="H3636" s="8"/>
      <c r="I3636" s="17"/>
      <c r="J3636" s="17"/>
      <c r="K3636" s="17"/>
      <c r="L3636" s="17"/>
      <c r="M3636" s="17"/>
      <c r="N3636" s="17"/>
      <c r="O3636" s="17"/>
      <c r="P3636" s="17"/>
      <c r="Q3636" s="17"/>
      <c r="R3636" s="17"/>
      <c r="S3636" s="17"/>
      <c r="T3636" s="17"/>
      <c r="U3636" s="17"/>
      <c r="V3636" s="17"/>
      <c r="W3636" s="17"/>
      <c r="X3636" s="17"/>
    </row>
    <row r="3637" spans="7:24" x14ac:dyDescent="0.2">
      <c r="G3637" s="8"/>
      <c r="H3637" s="8"/>
      <c r="I3637" s="17"/>
      <c r="J3637" s="17"/>
      <c r="K3637" s="17"/>
      <c r="L3637" s="17"/>
      <c r="M3637" s="17"/>
      <c r="N3637" s="17"/>
      <c r="O3637" s="17"/>
      <c r="P3637" s="17"/>
      <c r="Q3637" s="17"/>
      <c r="R3637" s="17"/>
      <c r="S3637" s="17"/>
      <c r="T3637" s="17"/>
      <c r="U3637" s="17"/>
      <c r="V3637" s="17"/>
      <c r="W3637" s="17"/>
      <c r="X3637" s="17"/>
    </row>
    <row r="3638" spans="7:24" x14ac:dyDescent="0.2">
      <c r="G3638" s="8"/>
      <c r="H3638" s="8"/>
      <c r="I3638" s="17"/>
      <c r="J3638" s="17"/>
      <c r="K3638" s="17"/>
      <c r="L3638" s="17"/>
      <c r="M3638" s="17"/>
      <c r="N3638" s="17"/>
      <c r="O3638" s="17"/>
      <c r="P3638" s="17"/>
      <c r="Q3638" s="17"/>
      <c r="R3638" s="17"/>
      <c r="S3638" s="17"/>
      <c r="T3638" s="17"/>
      <c r="U3638" s="17"/>
      <c r="V3638" s="17"/>
      <c r="W3638" s="17"/>
      <c r="X3638" s="17"/>
    </row>
    <row r="3639" spans="7:24" x14ac:dyDescent="0.2">
      <c r="G3639" s="8"/>
      <c r="H3639" s="8"/>
      <c r="I3639" s="17"/>
      <c r="J3639" s="17"/>
      <c r="K3639" s="17"/>
      <c r="L3639" s="17"/>
      <c r="M3639" s="17"/>
      <c r="N3639" s="17"/>
      <c r="O3639" s="17"/>
      <c r="P3639" s="17"/>
      <c r="Q3639" s="17"/>
      <c r="R3639" s="17"/>
      <c r="S3639" s="17"/>
      <c r="T3639" s="17"/>
      <c r="U3639" s="17"/>
      <c r="V3639" s="17"/>
      <c r="W3639" s="17"/>
      <c r="X3639" s="17"/>
    </row>
    <row r="3640" spans="7:24" x14ac:dyDescent="0.2">
      <c r="G3640" s="8"/>
      <c r="H3640" s="8"/>
      <c r="I3640" s="17"/>
      <c r="J3640" s="17"/>
      <c r="K3640" s="17"/>
      <c r="L3640" s="17"/>
      <c r="M3640" s="17"/>
      <c r="N3640" s="17"/>
      <c r="O3640" s="17"/>
      <c r="P3640" s="17"/>
      <c r="Q3640" s="17"/>
      <c r="R3640" s="17"/>
      <c r="S3640" s="17"/>
      <c r="T3640" s="17"/>
      <c r="U3640" s="17"/>
      <c r="V3640" s="17"/>
      <c r="W3640" s="17"/>
      <c r="X3640" s="17"/>
    </row>
    <row r="3641" spans="7:24" x14ac:dyDescent="0.2">
      <c r="G3641" s="8"/>
      <c r="H3641" s="8"/>
      <c r="I3641" s="17"/>
      <c r="J3641" s="17"/>
      <c r="K3641" s="17"/>
      <c r="L3641" s="17"/>
      <c r="M3641" s="17"/>
      <c r="N3641" s="17"/>
      <c r="O3641" s="17"/>
      <c r="P3641" s="17"/>
      <c r="Q3641" s="17"/>
      <c r="R3641" s="17"/>
      <c r="S3641" s="17"/>
      <c r="T3641" s="17"/>
      <c r="U3641" s="17"/>
      <c r="V3641" s="17"/>
      <c r="W3641" s="17"/>
      <c r="X3641" s="17"/>
    </row>
    <row r="3642" spans="7:24" x14ac:dyDescent="0.2">
      <c r="G3642" s="8"/>
      <c r="H3642" s="8"/>
      <c r="I3642" s="17"/>
      <c r="J3642" s="17"/>
      <c r="K3642" s="17"/>
      <c r="L3642" s="17"/>
      <c r="M3642" s="17"/>
      <c r="N3642" s="17"/>
      <c r="O3642" s="17"/>
      <c r="P3642" s="17"/>
      <c r="Q3642" s="17"/>
      <c r="R3642" s="17"/>
      <c r="S3642" s="17"/>
      <c r="T3642" s="17"/>
      <c r="U3642" s="17"/>
      <c r="V3642" s="17"/>
      <c r="W3642" s="17"/>
      <c r="X3642" s="17"/>
    </row>
    <row r="3643" spans="7:24" x14ac:dyDescent="0.2">
      <c r="G3643" s="8"/>
      <c r="H3643" s="8"/>
      <c r="I3643" s="17"/>
      <c r="J3643" s="17"/>
      <c r="K3643" s="17"/>
      <c r="L3643" s="17"/>
      <c r="M3643" s="17"/>
      <c r="N3643" s="17"/>
      <c r="O3643" s="17"/>
      <c r="P3643" s="17"/>
      <c r="Q3643" s="17"/>
      <c r="R3643" s="17"/>
      <c r="S3643" s="17"/>
      <c r="T3643" s="17"/>
      <c r="U3643" s="17"/>
      <c r="V3643" s="17"/>
      <c r="W3643" s="17"/>
      <c r="X3643" s="17"/>
    </row>
    <row r="3644" spans="7:24" x14ac:dyDescent="0.2">
      <c r="G3644" s="8"/>
      <c r="H3644" s="8"/>
      <c r="I3644" s="17"/>
      <c r="J3644" s="17"/>
      <c r="K3644" s="17"/>
      <c r="L3644" s="17"/>
      <c r="M3644" s="17"/>
      <c r="N3644" s="17"/>
      <c r="O3644" s="17"/>
      <c r="P3644" s="17"/>
      <c r="Q3644" s="17"/>
      <c r="R3644" s="17"/>
      <c r="S3644" s="17"/>
      <c r="T3644" s="17"/>
      <c r="U3644" s="17"/>
      <c r="V3644" s="17"/>
      <c r="W3644" s="17"/>
      <c r="X3644" s="17"/>
    </row>
    <row r="3645" spans="7:24" x14ac:dyDescent="0.2">
      <c r="G3645" s="8"/>
      <c r="H3645" s="8"/>
      <c r="I3645" s="17"/>
      <c r="J3645" s="17"/>
      <c r="K3645" s="17"/>
      <c r="L3645" s="17"/>
      <c r="M3645" s="17"/>
      <c r="N3645" s="17"/>
      <c r="O3645" s="17"/>
      <c r="P3645" s="17"/>
      <c r="Q3645" s="17"/>
      <c r="R3645" s="17"/>
      <c r="S3645" s="17"/>
      <c r="T3645" s="17"/>
      <c r="U3645" s="17"/>
      <c r="V3645" s="17"/>
      <c r="W3645" s="17"/>
      <c r="X3645" s="17"/>
    </row>
    <row r="3646" spans="7:24" x14ac:dyDescent="0.2">
      <c r="G3646" s="8"/>
      <c r="H3646" s="8"/>
      <c r="I3646" s="17"/>
      <c r="J3646" s="17"/>
      <c r="K3646" s="17"/>
      <c r="L3646" s="17"/>
      <c r="M3646" s="17"/>
      <c r="N3646" s="17"/>
      <c r="O3646" s="17"/>
      <c r="P3646" s="17"/>
      <c r="Q3646" s="17"/>
      <c r="R3646" s="17"/>
      <c r="S3646" s="17"/>
      <c r="T3646" s="17"/>
      <c r="U3646" s="17"/>
      <c r="V3646" s="17"/>
      <c r="W3646" s="17"/>
      <c r="X3646" s="17"/>
    </row>
    <row r="3647" spans="7:24" x14ac:dyDescent="0.2">
      <c r="G3647" s="8"/>
      <c r="H3647" s="8"/>
      <c r="I3647" s="17"/>
      <c r="J3647" s="17"/>
      <c r="K3647" s="17"/>
      <c r="L3647" s="17"/>
      <c r="M3647" s="17"/>
      <c r="N3647" s="17"/>
      <c r="O3647" s="17"/>
      <c r="P3647" s="17"/>
      <c r="Q3647" s="17"/>
      <c r="R3647" s="17"/>
      <c r="S3647" s="17"/>
      <c r="T3647" s="17"/>
      <c r="U3647" s="17"/>
      <c r="V3647" s="17"/>
      <c r="W3647" s="17"/>
      <c r="X3647" s="17"/>
    </row>
    <row r="3648" spans="7:24" x14ac:dyDescent="0.2">
      <c r="G3648" s="8"/>
      <c r="H3648" s="8"/>
      <c r="I3648" s="17"/>
      <c r="J3648" s="17"/>
      <c r="K3648" s="17"/>
      <c r="L3648" s="17"/>
      <c r="M3648" s="17"/>
      <c r="N3648" s="17"/>
      <c r="O3648" s="17"/>
      <c r="P3648" s="17"/>
      <c r="Q3648" s="17"/>
      <c r="R3648" s="17"/>
      <c r="S3648" s="17"/>
      <c r="T3648" s="17"/>
      <c r="U3648" s="17"/>
      <c r="V3648" s="17"/>
      <c r="W3648" s="17"/>
      <c r="X3648" s="17"/>
    </row>
    <row r="3649" spans="7:24" x14ac:dyDescent="0.2">
      <c r="G3649" s="8"/>
      <c r="H3649" s="8"/>
      <c r="I3649" s="17"/>
      <c r="J3649" s="17"/>
      <c r="K3649" s="17"/>
      <c r="L3649" s="17"/>
      <c r="M3649" s="17"/>
      <c r="N3649" s="17"/>
      <c r="O3649" s="17"/>
      <c r="P3649" s="17"/>
      <c r="Q3649" s="17"/>
      <c r="R3649" s="17"/>
      <c r="S3649" s="17"/>
      <c r="T3649" s="17"/>
      <c r="U3649" s="17"/>
      <c r="V3649" s="17"/>
      <c r="W3649" s="17"/>
      <c r="X3649" s="17"/>
    </row>
    <row r="3650" spans="7:24" x14ac:dyDescent="0.2">
      <c r="G3650" s="8"/>
      <c r="H3650" s="8"/>
      <c r="I3650" s="17"/>
      <c r="J3650" s="17"/>
      <c r="K3650" s="17"/>
      <c r="L3650" s="17"/>
      <c r="M3650" s="17"/>
      <c r="N3650" s="17"/>
      <c r="O3650" s="17"/>
      <c r="P3650" s="17"/>
      <c r="Q3650" s="17"/>
      <c r="R3650" s="17"/>
      <c r="S3650" s="17"/>
      <c r="T3650" s="17"/>
      <c r="U3650" s="17"/>
      <c r="V3650" s="17"/>
      <c r="W3650" s="17"/>
      <c r="X3650" s="17"/>
    </row>
    <row r="3651" spans="7:24" x14ac:dyDescent="0.2">
      <c r="G3651" s="8"/>
      <c r="H3651" s="8"/>
      <c r="I3651" s="17"/>
      <c r="J3651" s="17"/>
      <c r="K3651" s="17"/>
      <c r="L3651" s="17"/>
      <c r="M3651" s="17"/>
      <c r="N3651" s="17"/>
      <c r="O3651" s="17"/>
      <c r="P3651" s="17"/>
      <c r="Q3651" s="17"/>
      <c r="R3651" s="17"/>
      <c r="S3651" s="17"/>
      <c r="T3651" s="17"/>
      <c r="U3651" s="17"/>
      <c r="V3651" s="17"/>
      <c r="W3651" s="17"/>
      <c r="X3651" s="17"/>
    </row>
    <row r="3652" spans="7:24" x14ac:dyDescent="0.2">
      <c r="G3652" s="8"/>
      <c r="H3652" s="8"/>
      <c r="I3652" s="17"/>
      <c r="J3652" s="17"/>
      <c r="K3652" s="17"/>
      <c r="L3652" s="17"/>
      <c r="M3652" s="17"/>
      <c r="N3652" s="17"/>
      <c r="O3652" s="17"/>
      <c r="P3652" s="17"/>
      <c r="Q3652" s="17"/>
      <c r="R3652" s="17"/>
      <c r="S3652" s="17"/>
      <c r="T3652" s="17"/>
      <c r="U3652" s="17"/>
      <c r="V3652" s="17"/>
      <c r="W3652" s="17"/>
      <c r="X3652" s="17"/>
    </row>
    <row r="3653" spans="7:24" x14ac:dyDescent="0.2">
      <c r="G3653" s="8"/>
      <c r="H3653" s="8"/>
      <c r="I3653" s="17"/>
      <c r="J3653" s="17"/>
      <c r="K3653" s="17"/>
      <c r="L3653" s="17"/>
      <c r="M3653" s="17"/>
      <c r="N3653" s="17"/>
      <c r="O3653" s="17"/>
      <c r="P3653" s="17"/>
      <c r="Q3653" s="17"/>
      <c r="R3653" s="17"/>
      <c r="S3653" s="17"/>
      <c r="T3653" s="17"/>
      <c r="U3653" s="17"/>
      <c r="V3653" s="17"/>
      <c r="W3653" s="17"/>
      <c r="X3653" s="17"/>
    </row>
    <row r="3654" spans="7:24" x14ac:dyDescent="0.2">
      <c r="G3654" s="8"/>
      <c r="H3654" s="8"/>
      <c r="I3654" s="17"/>
      <c r="J3654" s="17"/>
      <c r="K3654" s="17"/>
      <c r="L3654" s="17"/>
      <c r="M3654" s="17"/>
      <c r="N3654" s="17"/>
      <c r="O3654" s="17"/>
      <c r="P3654" s="17"/>
      <c r="Q3654" s="17"/>
      <c r="R3654" s="17"/>
      <c r="S3654" s="17"/>
      <c r="T3654" s="17"/>
      <c r="U3654" s="17"/>
      <c r="V3654" s="17"/>
      <c r="W3654" s="17"/>
      <c r="X3654" s="17"/>
    </row>
    <row r="3655" spans="7:24" x14ac:dyDescent="0.2">
      <c r="G3655" s="8"/>
      <c r="H3655" s="8"/>
      <c r="I3655" s="17"/>
      <c r="J3655" s="17"/>
      <c r="K3655" s="17"/>
      <c r="L3655" s="17"/>
      <c r="M3655" s="17"/>
      <c r="N3655" s="17"/>
      <c r="O3655" s="17"/>
      <c r="P3655" s="17"/>
      <c r="Q3655" s="17"/>
      <c r="R3655" s="17"/>
      <c r="S3655" s="17"/>
      <c r="T3655" s="17"/>
      <c r="U3655" s="17"/>
      <c r="V3655" s="17"/>
      <c r="W3655" s="17"/>
      <c r="X3655" s="17"/>
    </row>
    <row r="3656" spans="7:24" x14ac:dyDescent="0.2">
      <c r="G3656" s="8"/>
      <c r="H3656" s="8"/>
      <c r="I3656" s="17"/>
      <c r="J3656" s="17"/>
      <c r="K3656" s="17"/>
      <c r="L3656" s="17"/>
      <c r="M3656" s="17"/>
      <c r="N3656" s="17"/>
      <c r="O3656" s="17"/>
      <c r="P3656" s="17"/>
      <c r="Q3656" s="17"/>
      <c r="R3656" s="17"/>
      <c r="S3656" s="17"/>
      <c r="T3656" s="17"/>
      <c r="U3656" s="17"/>
      <c r="V3656" s="17"/>
      <c r="W3656" s="17"/>
      <c r="X3656" s="17"/>
    </row>
    <row r="3657" spans="7:24" x14ac:dyDescent="0.2">
      <c r="G3657" s="8"/>
      <c r="H3657" s="8"/>
      <c r="I3657" s="17"/>
      <c r="J3657" s="17"/>
      <c r="K3657" s="17"/>
      <c r="L3657" s="17"/>
      <c r="M3657" s="17"/>
      <c r="N3657" s="17"/>
      <c r="O3657" s="17"/>
      <c r="P3657" s="17"/>
      <c r="Q3657" s="17"/>
      <c r="R3657" s="17"/>
      <c r="S3657" s="17"/>
      <c r="T3657" s="17"/>
      <c r="U3657" s="17"/>
      <c r="V3657" s="17"/>
      <c r="W3657" s="17"/>
      <c r="X3657" s="17"/>
    </row>
    <row r="3658" spans="7:24" x14ac:dyDescent="0.2">
      <c r="G3658" s="8"/>
      <c r="H3658" s="8"/>
      <c r="I3658" s="17"/>
      <c r="J3658" s="17"/>
      <c r="K3658" s="17"/>
      <c r="L3658" s="17"/>
      <c r="M3658" s="17"/>
      <c r="N3658" s="17"/>
      <c r="O3658" s="17"/>
      <c r="P3658" s="17"/>
      <c r="Q3658" s="17"/>
      <c r="R3658" s="17"/>
      <c r="S3658" s="17"/>
      <c r="T3658" s="17"/>
      <c r="U3658" s="17"/>
      <c r="V3658" s="17"/>
      <c r="W3658" s="17"/>
      <c r="X3658" s="17"/>
    </row>
    <row r="3659" spans="7:24" x14ac:dyDescent="0.2">
      <c r="G3659" s="8"/>
      <c r="H3659" s="8"/>
      <c r="I3659" s="17"/>
      <c r="J3659" s="17"/>
      <c r="K3659" s="17"/>
      <c r="L3659" s="17"/>
      <c r="M3659" s="17"/>
      <c r="N3659" s="17"/>
      <c r="O3659" s="17"/>
      <c r="P3659" s="17"/>
      <c r="Q3659" s="17"/>
      <c r="R3659" s="17"/>
      <c r="S3659" s="17"/>
      <c r="T3659" s="17"/>
      <c r="U3659" s="17"/>
      <c r="V3659" s="17"/>
      <c r="W3659" s="17"/>
      <c r="X3659" s="17"/>
    </row>
    <row r="3660" spans="7:24" x14ac:dyDescent="0.2">
      <c r="G3660" s="8"/>
      <c r="H3660" s="8"/>
      <c r="I3660" s="17"/>
      <c r="J3660" s="17"/>
      <c r="K3660" s="17"/>
      <c r="L3660" s="17"/>
      <c r="M3660" s="17"/>
      <c r="N3660" s="17"/>
      <c r="O3660" s="17"/>
      <c r="P3660" s="17"/>
      <c r="Q3660" s="17"/>
      <c r="R3660" s="17"/>
      <c r="S3660" s="17"/>
      <c r="T3660" s="17"/>
      <c r="U3660" s="17"/>
      <c r="V3660" s="17"/>
      <c r="W3660" s="17"/>
      <c r="X3660" s="17"/>
    </row>
    <row r="3661" spans="7:24" x14ac:dyDescent="0.2">
      <c r="G3661" s="8"/>
      <c r="H3661" s="8"/>
      <c r="I3661" s="17"/>
      <c r="J3661" s="17"/>
      <c r="K3661" s="17"/>
      <c r="L3661" s="17"/>
      <c r="M3661" s="17"/>
      <c r="N3661" s="17"/>
      <c r="O3661" s="17"/>
      <c r="P3661" s="17"/>
      <c r="Q3661" s="17"/>
      <c r="R3661" s="17"/>
      <c r="S3661" s="17"/>
      <c r="T3661" s="17"/>
      <c r="U3661" s="17"/>
      <c r="V3661" s="17"/>
      <c r="W3661" s="17"/>
      <c r="X3661" s="17"/>
    </row>
    <row r="3662" spans="7:24" x14ac:dyDescent="0.2">
      <c r="G3662" s="8"/>
      <c r="H3662" s="8"/>
      <c r="I3662" s="17"/>
      <c r="J3662" s="17"/>
      <c r="K3662" s="17"/>
      <c r="L3662" s="17"/>
      <c r="M3662" s="17"/>
      <c r="N3662" s="17"/>
      <c r="O3662" s="17"/>
      <c r="P3662" s="17"/>
      <c r="Q3662" s="17"/>
      <c r="R3662" s="17"/>
      <c r="S3662" s="17"/>
      <c r="T3662" s="17"/>
      <c r="U3662" s="17"/>
      <c r="V3662" s="17"/>
      <c r="W3662" s="17"/>
      <c r="X3662" s="17"/>
    </row>
    <row r="3663" spans="7:24" x14ac:dyDescent="0.2">
      <c r="G3663" s="8"/>
      <c r="H3663" s="8"/>
      <c r="I3663" s="17"/>
      <c r="J3663" s="17"/>
      <c r="K3663" s="17"/>
      <c r="L3663" s="17"/>
      <c r="M3663" s="17"/>
      <c r="N3663" s="17"/>
      <c r="O3663" s="17"/>
      <c r="P3663" s="17"/>
      <c r="Q3663" s="17"/>
      <c r="R3663" s="17"/>
      <c r="S3663" s="17"/>
      <c r="T3663" s="17"/>
      <c r="U3663" s="17"/>
      <c r="V3663" s="17"/>
      <c r="W3663" s="17"/>
      <c r="X3663" s="17"/>
    </row>
    <row r="3664" spans="7:24" x14ac:dyDescent="0.2">
      <c r="G3664" s="8"/>
      <c r="H3664" s="8"/>
      <c r="I3664" s="17"/>
      <c r="J3664" s="17"/>
      <c r="K3664" s="17"/>
      <c r="L3664" s="17"/>
      <c r="M3664" s="17"/>
      <c r="N3664" s="17"/>
      <c r="O3664" s="17"/>
      <c r="P3664" s="17"/>
      <c r="Q3664" s="17"/>
      <c r="R3664" s="17"/>
      <c r="S3664" s="17"/>
      <c r="T3664" s="17"/>
      <c r="U3664" s="17"/>
      <c r="V3664" s="17"/>
      <c r="W3664" s="17"/>
      <c r="X3664" s="17"/>
    </row>
    <row r="3665" spans="7:24" x14ac:dyDescent="0.2">
      <c r="G3665" s="8"/>
      <c r="H3665" s="8"/>
      <c r="I3665" s="17"/>
      <c r="J3665" s="17"/>
      <c r="K3665" s="17"/>
      <c r="L3665" s="17"/>
      <c r="M3665" s="17"/>
      <c r="N3665" s="17"/>
      <c r="O3665" s="17"/>
      <c r="P3665" s="17"/>
      <c r="Q3665" s="17"/>
      <c r="R3665" s="17"/>
      <c r="S3665" s="17"/>
      <c r="T3665" s="17"/>
      <c r="U3665" s="17"/>
      <c r="V3665" s="17"/>
      <c r="W3665" s="17"/>
      <c r="X3665" s="17"/>
    </row>
    <row r="3666" spans="7:24" x14ac:dyDescent="0.2">
      <c r="G3666" s="8"/>
      <c r="H3666" s="8"/>
      <c r="I3666" s="17"/>
      <c r="J3666" s="17"/>
      <c r="K3666" s="17"/>
      <c r="L3666" s="17"/>
      <c r="M3666" s="17"/>
      <c r="N3666" s="17"/>
      <c r="O3666" s="17"/>
      <c r="P3666" s="17"/>
      <c r="Q3666" s="17"/>
      <c r="R3666" s="17"/>
      <c r="S3666" s="17"/>
      <c r="T3666" s="17"/>
      <c r="U3666" s="17"/>
      <c r="V3666" s="17"/>
      <c r="W3666" s="17"/>
      <c r="X3666" s="17"/>
    </row>
    <row r="3667" spans="7:24" x14ac:dyDescent="0.2">
      <c r="G3667" s="8"/>
      <c r="H3667" s="8"/>
      <c r="I3667" s="17"/>
      <c r="J3667" s="17"/>
      <c r="K3667" s="17"/>
      <c r="L3667" s="17"/>
      <c r="M3667" s="17"/>
      <c r="N3667" s="17"/>
      <c r="O3667" s="17"/>
      <c r="P3667" s="17"/>
      <c r="Q3667" s="17"/>
      <c r="R3667" s="17"/>
      <c r="S3667" s="17"/>
      <c r="T3667" s="17"/>
      <c r="U3667" s="17"/>
      <c r="V3667" s="17"/>
      <c r="W3667" s="17"/>
      <c r="X3667" s="17"/>
    </row>
    <row r="3668" spans="7:24" x14ac:dyDescent="0.2">
      <c r="G3668" s="8"/>
      <c r="H3668" s="8"/>
      <c r="I3668" s="17"/>
      <c r="J3668" s="17"/>
      <c r="K3668" s="17"/>
      <c r="L3668" s="17"/>
      <c r="M3668" s="17"/>
      <c r="N3668" s="17"/>
      <c r="O3668" s="17"/>
      <c r="P3668" s="17"/>
      <c r="Q3668" s="17"/>
      <c r="R3668" s="17"/>
      <c r="S3668" s="17"/>
      <c r="T3668" s="17"/>
      <c r="U3668" s="17"/>
      <c r="V3668" s="17"/>
      <c r="W3668" s="17"/>
      <c r="X3668" s="17"/>
    </row>
    <row r="3669" spans="7:24" x14ac:dyDescent="0.2">
      <c r="G3669" s="8"/>
      <c r="H3669" s="8"/>
      <c r="I3669" s="17"/>
      <c r="J3669" s="17"/>
      <c r="K3669" s="17"/>
      <c r="L3669" s="17"/>
      <c r="M3669" s="17"/>
      <c r="N3669" s="17"/>
      <c r="O3669" s="17"/>
      <c r="P3669" s="17"/>
      <c r="Q3669" s="17"/>
      <c r="R3669" s="17"/>
      <c r="S3669" s="17"/>
      <c r="T3669" s="17"/>
      <c r="U3669" s="17"/>
      <c r="V3669" s="17"/>
      <c r="W3669" s="17"/>
      <c r="X3669" s="17"/>
    </row>
    <row r="3670" spans="7:24" x14ac:dyDescent="0.2">
      <c r="G3670" s="8"/>
      <c r="H3670" s="8"/>
      <c r="I3670" s="17"/>
      <c r="J3670" s="17"/>
      <c r="K3670" s="17"/>
      <c r="L3670" s="17"/>
      <c r="M3670" s="17"/>
      <c r="N3670" s="17"/>
      <c r="O3670" s="17"/>
      <c r="P3670" s="17"/>
      <c r="Q3670" s="17"/>
      <c r="R3670" s="17"/>
      <c r="S3670" s="17"/>
      <c r="T3670" s="17"/>
      <c r="U3670" s="17"/>
      <c r="V3670" s="17"/>
      <c r="W3670" s="17"/>
      <c r="X3670" s="17"/>
    </row>
    <row r="3671" spans="7:24" x14ac:dyDescent="0.2">
      <c r="G3671" s="8"/>
      <c r="H3671" s="8"/>
      <c r="I3671" s="17"/>
      <c r="J3671" s="17"/>
      <c r="K3671" s="17"/>
      <c r="L3671" s="17"/>
      <c r="M3671" s="17"/>
      <c r="N3671" s="17"/>
      <c r="O3671" s="17"/>
      <c r="P3671" s="17"/>
      <c r="Q3671" s="17"/>
      <c r="R3671" s="17"/>
      <c r="S3671" s="17"/>
      <c r="T3671" s="17"/>
      <c r="U3671" s="17"/>
      <c r="V3671" s="17"/>
      <c r="W3671" s="17"/>
      <c r="X3671" s="17"/>
    </row>
    <row r="3672" spans="7:24" x14ac:dyDescent="0.2">
      <c r="G3672" s="8"/>
      <c r="H3672" s="8"/>
      <c r="I3672" s="17"/>
      <c r="J3672" s="17"/>
      <c r="K3672" s="17"/>
      <c r="L3672" s="17"/>
      <c r="M3672" s="17"/>
      <c r="N3672" s="17"/>
      <c r="O3672" s="17"/>
      <c r="P3672" s="17"/>
      <c r="Q3672" s="17"/>
      <c r="R3672" s="17"/>
      <c r="S3672" s="17"/>
      <c r="T3672" s="17"/>
      <c r="U3672" s="17"/>
      <c r="V3672" s="17"/>
      <c r="W3672" s="17"/>
      <c r="X3672" s="17"/>
    </row>
    <row r="3673" spans="7:24" x14ac:dyDescent="0.2">
      <c r="G3673" s="8"/>
      <c r="H3673" s="8"/>
      <c r="I3673" s="17"/>
      <c r="J3673" s="17"/>
      <c r="K3673" s="17"/>
      <c r="L3673" s="17"/>
      <c r="M3673" s="17"/>
      <c r="N3673" s="17"/>
      <c r="O3673" s="17"/>
      <c r="P3673" s="17"/>
      <c r="Q3673" s="17"/>
      <c r="R3673" s="17"/>
      <c r="S3673" s="17"/>
      <c r="T3673" s="17"/>
      <c r="U3673" s="17"/>
      <c r="V3673" s="17"/>
      <c r="W3673" s="17"/>
      <c r="X3673" s="17"/>
    </row>
    <row r="3674" spans="7:24" x14ac:dyDescent="0.2">
      <c r="G3674" s="8"/>
      <c r="H3674" s="8"/>
      <c r="I3674" s="17"/>
      <c r="J3674" s="17"/>
      <c r="K3674" s="17"/>
      <c r="L3674" s="17"/>
      <c r="M3674" s="17"/>
      <c r="N3674" s="17"/>
      <c r="O3674" s="17"/>
      <c r="P3674" s="17"/>
      <c r="Q3674" s="17"/>
      <c r="R3674" s="17"/>
      <c r="S3674" s="17"/>
      <c r="T3674" s="17"/>
      <c r="U3674" s="17"/>
      <c r="V3674" s="17"/>
      <c r="W3674" s="17"/>
      <c r="X3674" s="17"/>
    </row>
    <row r="3675" spans="7:24" x14ac:dyDescent="0.2">
      <c r="G3675" s="8"/>
      <c r="H3675" s="8"/>
      <c r="I3675" s="17"/>
      <c r="J3675" s="17"/>
      <c r="K3675" s="17"/>
      <c r="L3675" s="17"/>
      <c r="M3675" s="17"/>
      <c r="N3675" s="17"/>
      <c r="O3675" s="17"/>
      <c r="P3675" s="17"/>
      <c r="Q3675" s="17"/>
      <c r="R3675" s="17"/>
      <c r="S3675" s="17"/>
      <c r="T3675" s="17"/>
      <c r="U3675" s="17"/>
      <c r="V3675" s="17"/>
      <c r="W3675" s="17"/>
      <c r="X3675" s="17"/>
    </row>
    <row r="3676" spans="7:24" x14ac:dyDescent="0.2">
      <c r="G3676" s="8"/>
      <c r="H3676" s="8"/>
      <c r="I3676" s="17"/>
      <c r="J3676" s="17"/>
      <c r="K3676" s="17"/>
      <c r="L3676" s="17"/>
      <c r="M3676" s="17"/>
      <c r="N3676" s="17"/>
      <c r="O3676" s="17"/>
      <c r="P3676" s="17"/>
      <c r="Q3676" s="17"/>
      <c r="R3676" s="17"/>
      <c r="S3676" s="17"/>
      <c r="T3676" s="17"/>
      <c r="U3676" s="17"/>
      <c r="V3676" s="17"/>
      <c r="W3676" s="17"/>
      <c r="X3676" s="17"/>
    </row>
    <row r="3677" spans="7:24" x14ac:dyDescent="0.2">
      <c r="G3677" s="8"/>
      <c r="H3677" s="8"/>
      <c r="I3677" s="17"/>
      <c r="J3677" s="17"/>
      <c r="K3677" s="17"/>
      <c r="L3677" s="17"/>
      <c r="M3677" s="17"/>
      <c r="N3677" s="17"/>
      <c r="O3677" s="17"/>
      <c r="P3677" s="17"/>
      <c r="Q3677" s="17"/>
      <c r="R3677" s="17"/>
      <c r="S3677" s="17"/>
      <c r="T3677" s="17"/>
      <c r="U3677" s="17"/>
      <c r="V3677" s="17"/>
      <c r="W3677" s="17"/>
      <c r="X3677" s="17"/>
    </row>
    <row r="3678" spans="7:24" x14ac:dyDescent="0.2">
      <c r="G3678" s="8"/>
      <c r="H3678" s="8"/>
      <c r="I3678" s="17"/>
      <c r="J3678" s="17"/>
      <c r="K3678" s="17"/>
      <c r="L3678" s="17"/>
      <c r="M3678" s="17"/>
      <c r="N3678" s="17"/>
      <c r="O3678" s="17"/>
      <c r="P3678" s="17"/>
      <c r="Q3678" s="17"/>
      <c r="R3678" s="17"/>
      <c r="S3678" s="17"/>
      <c r="T3678" s="17"/>
      <c r="U3678" s="17"/>
      <c r="V3678" s="17"/>
      <c r="W3678" s="17"/>
      <c r="X3678" s="17"/>
    </row>
    <row r="3679" spans="7:24" x14ac:dyDescent="0.2">
      <c r="G3679" s="8"/>
      <c r="H3679" s="8"/>
      <c r="I3679" s="17"/>
      <c r="J3679" s="17"/>
      <c r="K3679" s="17"/>
      <c r="L3679" s="17"/>
      <c r="M3679" s="17"/>
      <c r="N3679" s="17"/>
      <c r="O3679" s="17"/>
      <c r="P3679" s="17"/>
      <c r="Q3679" s="17"/>
      <c r="R3679" s="17"/>
      <c r="S3679" s="17"/>
      <c r="T3679" s="17"/>
      <c r="U3679" s="17"/>
      <c r="V3679" s="17"/>
      <c r="W3679" s="17"/>
      <c r="X3679" s="17"/>
    </row>
    <row r="3680" spans="7:24" x14ac:dyDescent="0.2">
      <c r="G3680" s="8"/>
      <c r="H3680" s="8"/>
      <c r="I3680" s="17"/>
      <c r="J3680" s="17"/>
      <c r="K3680" s="17"/>
      <c r="L3680" s="17"/>
      <c r="M3680" s="17"/>
      <c r="N3680" s="17"/>
      <c r="O3680" s="17"/>
      <c r="P3680" s="17"/>
      <c r="Q3680" s="17"/>
      <c r="R3680" s="17"/>
      <c r="S3680" s="17"/>
      <c r="T3680" s="17"/>
      <c r="U3680" s="17"/>
      <c r="V3680" s="17"/>
      <c r="W3680" s="17"/>
      <c r="X3680" s="17"/>
    </row>
    <row r="3681" spans="7:24" x14ac:dyDescent="0.2">
      <c r="G3681" s="8"/>
      <c r="H3681" s="8"/>
      <c r="I3681" s="17"/>
      <c r="J3681" s="17"/>
      <c r="K3681" s="17"/>
      <c r="L3681" s="17"/>
      <c r="M3681" s="17"/>
      <c r="N3681" s="17"/>
      <c r="O3681" s="17"/>
      <c r="P3681" s="17"/>
      <c r="Q3681" s="17"/>
      <c r="R3681" s="17"/>
      <c r="S3681" s="17"/>
      <c r="T3681" s="17"/>
      <c r="U3681" s="17"/>
      <c r="V3681" s="17"/>
      <c r="W3681" s="17"/>
      <c r="X3681" s="17"/>
    </row>
    <row r="3682" spans="7:24" x14ac:dyDescent="0.2">
      <c r="G3682" s="8"/>
      <c r="H3682" s="8"/>
      <c r="I3682" s="17"/>
      <c r="J3682" s="17"/>
      <c r="K3682" s="17"/>
      <c r="L3682" s="17"/>
      <c r="M3682" s="17"/>
      <c r="N3682" s="17"/>
      <c r="O3682" s="17"/>
      <c r="P3682" s="17"/>
      <c r="Q3682" s="17"/>
      <c r="R3682" s="17"/>
      <c r="S3682" s="17"/>
      <c r="T3682" s="17"/>
      <c r="U3682" s="17"/>
      <c r="V3682" s="17"/>
      <c r="W3682" s="17"/>
      <c r="X3682" s="17"/>
    </row>
    <row r="3683" spans="7:24" x14ac:dyDescent="0.2">
      <c r="G3683" s="8"/>
      <c r="H3683" s="8"/>
      <c r="I3683" s="17"/>
      <c r="J3683" s="17"/>
      <c r="K3683" s="17"/>
      <c r="L3683" s="17"/>
      <c r="M3683" s="17"/>
      <c r="N3683" s="17"/>
      <c r="O3683" s="17"/>
      <c r="P3683" s="17"/>
      <c r="Q3683" s="17"/>
      <c r="R3683" s="17"/>
      <c r="S3683" s="17"/>
      <c r="T3683" s="17"/>
      <c r="U3683" s="17"/>
      <c r="V3683" s="17"/>
      <c r="W3683" s="17"/>
      <c r="X3683" s="17"/>
    </row>
    <row r="3684" spans="7:24" x14ac:dyDescent="0.2">
      <c r="G3684" s="8"/>
      <c r="H3684" s="8"/>
      <c r="I3684" s="17"/>
      <c r="J3684" s="17"/>
      <c r="K3684" s="17"/>
      <c r="L3684" s="17"/>
      <c r="M3684" s="17"/>
      <c r="N3684" s="17"/>
      <c r="O3684" s="17"/>
      <c r="P3684" s="17"/>
      <c r="Q3684" s="17"/>
      <c r="R3684" s="17"/>
      <c r="S3684" s="17"/>
      <c r="T3684" s="17"/>
      <c r="U3684" s="17"/>
      <c r="V3684" s="17"/>
      <c r="W3684" s="17"/>
      <c r="X3684" s="17"/>
    </row>
    <row r="3685" spans="7:24" x14ac:dyDescent="0.2">
      <c r="G3685" s="8"/>
      <c r="H3685" s="8"/>
      <c r="I3685" s="17"/>
      <c r="J3685" s="17"/>
      <c r="K3685" s="17"/>
      <c r="L3685" s="17"/>
      <c r="M3685" s="17"/>
      <c r="N3685" s="17"/>
      <c r="O3685" s="17"/>
      <c r="P3685" s="17"/>
      <c r="Q3685" s="17"/>
      <c r="R3685" s="17"/>
      <c r="S3685" s="17"/>
      <c r="T3685" s="17"/>
      <c r="U3685" s="17"/>
      <c r="V3685" s="17"/>
      <c r="W3685" s="17"/>
      <c r="X3685" s="17"/>
    </row>
    <row r="3686" spans="7:24" x14ac:dyDescent="0.2">
      <c r="G3686" s="8"/>
      <c r="H3686" s="8"/>
      <c r="I3686" s="17"/>
      <c r="J3686" s="17"/>
      <c r="K3686" s="17"/>
      <c r="L3686" s="17"/>
      <c r="M3686" s="17"/>
      <c r="N3686" s="17"/>
      <c r="O3686" s="17"/>
      <c r="P3686" s="17"/>
      <c r="Q3686" s="17"/>
      <c r="R3686" s="17"/>
      <c r="S3686" s="17"/>
      <c r="T3686" s="17"/>
      <c r="U3686" s="17"/>
      <c r="V3686" s="17"/>
      <c r="W3686" s="17"/>
      <c r="X3686" s="17"/>
    </row>
    <row r="3687" spans="7:24" x14ac:dyDescent="0.2">
      <c r="G3687" s="8"/>
      <c r="H3687" s="8"/>
      <c r="I3687" s="17"/>
      <c r="J3687" s="17"/>
      <c r="K3687" s="17"/>
      <c r="L3687" s="17"/>
      <c r="M3687" s="17"/>
      <c r="N3687" s="17"/>
      <c r="O3687" s="17"/>
      <c r="P3687" s="17"/>
      <c r="Q3687" s="17"/>
      <c r="R3687" s="17"/>
      <c r="S3687" s="17"/>
      <c r="T3687" s="17"/>
      <c r="U3687" s="17"/>
      <c r="V3687" s="17"/>
      <c r="W3687" s="17"/>
      <c r="X3687" s="17"/>
    </row>
    <row r="3688" spans="7:24" x14ac:dyDescent="0.2">
      <c r="G3688" s="8"/>
      <c r="H3688" s="8"/>
      <c r="I3688" s="17"/>
      <c r="J3688" s="17"/>
      <c r="K3688" s="17"/>
      <c r="L3688" s="17"/>
      <c r="M3688" s="17"/>
      <c r="N3688" s="17"/>
      <c r="O3688" s="17"/>
      <c r="P3688" s="17"/>
      <c r="Q3688" s="17"/>
      <c r="R3688" s="17"/>
      <c r="S3688" s="17"/>
      <c r="T3688" s="17"/>
      <c r="U3688" s="17"/>
      <c r="V3688" s="17"/>
      <c r="W3688" s="17"/>
      <c r="X3688" s="17"/>
    </row>
    <row r="3689" spans="7:24" x14ac:dyDescent="0.2">
      <c r="G3689" s="8"/>
      <c r="H3689" s="8"/>
      <c r="I3689" s="17"/>
      <c r="J3689" s="17"/>
      <c r="K3689" s="17"/>
      <c r="L3689" s="17"/>
      <c r="M3689" s="17"/>
      <c r="N3689" s="17"/>
      <c r="O3689" s="17"/>
      <c r="P3689" s="17"/>
      <c r="Q3689" s="17"/>
      <c r="R3689" s="17"/>
      <c r="S3689" s="17"/>
      <c r="T3689" s="17"/>
      <c r="U3689" s="17"/>
      <c r="V3689" s="17"/>
      <c r="W3689" s="17"/>
      <c r="X3689" s="17"/>
    </row>
    <row r="3690" spans="7:24" x14ac:dyDescent="0.2">
      <c r="G3690" s="8"/>
      <c r="H3690" s="8"/>
      <c r="I3690" s="17"/>
      <c r="J3690" s="17"/>
      <c r="K3690" s="17"/>
      <c r="L3690" s="17"/>
      <c r="M3690" s="17"/>
      <c r="N3690" s="17"/>
      <c r="O3690" s="17"/>
      <c r="P3690" s="17"/>
      <c r="Q3690" s="17"/>
      <c r="R3690" s="17"/>
      <c r="S3690" s="17"/>
      <c r="T3690" s="17"/>
      <c r="U3690" s="17"/>
      <c r="V3690" s="17"/>
      <c r="W3690" s="17"/>
      <c r="X3690" s="17"/>
    </row>
    <row r="3691" spans="7:24" x14ac:dyDescent="0.2">
      <c r="G3691" s="8"/>
      <c r="H3691" s="8"/>
      <c r="I3691" s="17"/>
      <c r="J3691" s="17"/>
      <c r="K3691" s="17"/>
      <c r="L3691" s="17"/>
      <c r="M3691" s="17"/>
      <c r="N3691" s="17"/>
      <c r="O3691" s="17"/>
      <c r="P3691" s="17"/>
      <c r="Q3691" s="17"/>
      <c r="R3691" s="17"/>
      <c r="S3691" s="17"/>
      <c r="T3691" s="17"/>
      <c r="U3691" s="17"/>
      <c r="V3691" s="17"/>
      <c r="W3691" s="17"/>
      <c r="X3691" s="17"/>
    </row>
    <row r="3692" spans="7:24" x14ac:dyDescent="0.2">
      <c r="G3692" s="8"/>
      <c r="H3692" s="8"/>
      <c r="I3692" s="17"/>
      <c r="J3692" s="17"/>
      <c r="K3692" s="17"/>
      <c r="L3692" s="17"/>
      <c r="M3692" s="17"/>
      <c r="N3692" s="17"/>
      <c r="O3692" s="17"/>
      <c r="P3692" s="17"/>
      <c r="Q3692" s="17"/>
      <c r="R3692" s="17"/>
      <c r="S3692" s="17"/>
      <c r="T3692" s="17"/>
      <c r="U3692" s="17"/>
      <c r="V3692" s="17"/>
      <c r="W3692" s="17"/>
      <c r="X3692" s="17"/>
    </row>
    <row r="3693" spans="7:24" x14ac:dyDescent="0.2">
      <c r="G3693" s="8"/>
      <c r="H3693" s="8"/>
      <c r="I3693" s="17"/>
      <c r="J3693" s="17"/>
      <c r="K3693" s="17"/>
      <c r="L3693" s="17"/>
      <c r="M3693" s="17"/>
      <c r="N3693" s="17"/>
      <c r="O3693" s="17"/>
      <c r="P3693" s="17"/>
      <c r="Q3693" s="17"/>
      <c r="R3693" s="17"/>
      <c r="S3693" s="17"/>
      <c r="T3693" s="17"/>
      <c r="U3693" s="17"/>
      <c r="V3693" s="17"/>
      <c r="W3693" s="17"/>
      <c r="X3693" s="17"/>
    </row>
    <row r="3694" spans="7:24" x14ac:dyDescent="0.2">
      <c r="G3694" s="8"/>
      <c r="H3694" s="8"/>
      <c r="I3694" s="17"/>
      <c r="J3694" s="17"/>
      <c r="K3694" s="17"/>
      <c r="L3694" s="17"/>
      <c r="M3694" s="17"/>
      <c r="N3694" s="17"/>
      <c r="O3694" s="17"/>
      <c r="P3694" s="17"/>
      <c r="Q3694" s="17"/>
      <c r="R3694" s="17"/>
      <c r="S3694" s="17"/>
      <c r="T3694" s="17"/>
      <c r="U3694" s="17"/>
      <c r="V3694" s="17"/>
      <c r="W3694" s="17"/>
      <c r="X3694" s="17"/>
    </row>
    <row r="3695" spans="7:24" x14ac:dyDescent="0.2">
      <c r="G3695" s="8"/>
      <c r="H3695" s="8"/>
      <c r="I3695" s="17"/>
      <c r="J3695" s="17"/>
      <c r="K3695" s="17"/>
      <c r="L3695" s="17"/>
      <c r="M3695" s="17"/>
      <c r="N3695" s="17"/>
      <c r="O3695" s="17"/>
      <c r="P3695" s="17"/>
      <c r="Q3695" s="17"/>
      <c r="R3695" s="17"/>
      <c r="S3695" s="17"/>
      <c r="T3695" s="17"/>
      <c r="U3695" s="17"/>
      <c r="V3695" s="17"/>
      <c r="W3695" s="17"/>
      <c r="X3695" s="17"/>
    </row>
    <row r="3696" spans="7:24" x14ac:dyDescent="0.2">
      <c r="G3696" s="8"/>
      <c r="H3696" s="8"/>
      <c r="I3696" s="17"/>
      <c r="J3696" s="17"/>
      <c r="K3696" s="17"/>
      <c r="L3696" s="17"/>
      <c r="M3696" s="17"/>
      <c r="N3696" s="17"/>
      <c r="O3696" s="17"/>
      <c r="P3696" s="17"/>
      <c r="Q3696" s="17"/>
      <c r="R3696" s="17"/>
      <c r="S3696" s="17"/>
      <c r="T3696" s="17"/>
      <c r="U3696" s="17"/>
      <c r="V3696" s="17"/>
      <c r="W3696" s="17"/>
      <c r="X3696" s="17"/>
    </row>
    <row r="3697" spans="7:24" x14ac:dyDescent="0.2">
      <c r="G3697" s="8"/>
      <c r="H3697" s="8"/>
      <c r="I3697" s="17"/>
      <c r="J3697" s="17"/>
      <c r="K3697" s="17"/>
      <c r="L3697" s="17"/>
      <c r="M3697" s="17"/>
      <c r="N3697" s="17"/>
      <c r="O3697" s="17"/>
      <c r="P3697" s="17"/>
      <c r="Q3697" s="17"/>
      <c r="R3697" s="17"/>
      <c r="S3697" s="17"/>
      <c r="T3697" s="17"/>
      <c r="U3697" s="17"/>
      <c r="V3697" s="17"/>
      <c r="W3697" s="17"/>
      <c r="X3697" s="17"/>
    </row>
    <row r="3698" spans="7:24" x14ac:dyDescent="0.2">
      <c r="G3698" s="8"/>
      <c r="H3698" s="8"/>
      <c r="I3698" s="17"/>
      <c r="J3698" s="17"/>
      <c r="K3698" s="17"/>
      <c r="L3698" s="17"/>
      <c r="M3698" s="17"/>
      <c r="N3698" s="17"/>
      <c r="O3698" s="17"/>
      <c r="P3698" s="17"/>
      <c r="Q3698" s="17"/>
      <c r="R3698" s="17"/>
      <c r="S3698" s="17"/>
      <c r="T3698" s="17"/>
      <c r="U3698" s="17"/>
      <c r="V3698" s="17"/>
      <c r="W3698" s="17"/>
      <c r="X3698" s="17"/>
    </row>
    <row r="3699" spans="7:24" x14ac:dyDescent="0.2">
      <c r="G3699" s="8"/>
      <c r="H3699" s="8"/>
      <c r="I3699" s="17"/>
      <c r="J3699" s="17"/>
      <c r="K3699" s="17"/>
      <c r="L3699" s="17"/>
      <c r="M3699" s="17"/>
      <c r="N3699" s="17"/>
      <c r="O3699" s="17"/>
      <c r="P3699" s="17"/>
      <c r="Q3699" s="17"/>
      <c r="R3699" s="17"/>
      <c r="S3699" s="17"/>
      <c r="T3699" s="17"/>
      <c r="U3699" s="17"/>
      <c r="V3699" s="17"/>
      <c r="W3699" s="17"/>
      <c r="X3699" s="17"/>
    </row>
    <row r="3700" spans="7:24" x14ac:dyDescent="0.2">
      <c r="G3700" s="8"/>
      <c r="H3700" s="8"/>
      <c r="I3700" s="17"/>
      <c r="J3700" s="17"/>
      <c r="K3700" s="17"/>
      <c r="L3700" s="17"/>
      <c r="M3700" s="17"/>
      <c r="N3700" s="17"/>
      <c r="O3700" s="17"/>
      <c r="P3700" s="17"/>
      <c r="Q3700" s="17"/>
      <c r="R3700" s="17"/>
      <c r="S3700" s="17"/>
      <c r="T3700" s="17"/>
      <c r="U3700" s="17"/>
      <c r="V3700" s="17"/>
      <c r="W3700" s="17"/>
      <c r="X3700" s="17"/>
    </row>
    <row r="3701" spans="7:24" x14ac:dyDescent="0.2">
      <c r="G3701" s="8"/>
      <c r="H3701" s="8"/>
      <c r="I3701" s="17"/>
      <c r="J3701" s="17"/>
      <c r="K3701" s="17"/>
      <c r="L3701" s="17"/>
      <c r="M3701" s="17"/>
      <c r="N3701" s="17"/>
      <c r="O3701" s="17"/>
      <c r="P3701" s="17"/>
      <c r="Q3701" s="17"/>
      <c r="R3701" s="17"/>
      <c r="S3701" s="17"/>
      <c r="T3701" s="17"/>
      <c r="U3701" s="17"/>
      <c r="V3701" s="17"/>
      <c r="W3701" s="17"/>
      <c r="X3701" s="17"/>
    </row>
    <row r="3702" spans="7:24" x14ac:dyDescent="0.2">
      <c r="G3702" s="8"/>
      <c r="H3702" s="8"/>
      <c r="I3702" s="17"/>
      <c r="J3702" s="17"/>
      <c r="K3702" s="17"/>
      <c r="L3702" s="17"/>
      <c r="M3702" s="17"/>
      <c r="N3702" s="17"/>
      <c r="O3702" s="17"/>
      <c r="P3702" s="17"/>
      <c r="Q3702" s="17"/>
      <c r="R3702" s="17"/>
      <c r="S3702" s="17"/>
      <c r="T3702" s="17"/>
      <c r="U3702" s="17"/>
      <c r="V3702" s="17"/>
      <c r="W3702" s="17"/>
      <c r="X3702" s="17"/>
    </row>
    <row r="3703" spans="7:24" x14ac:dyDescent="0.2">
      <c r="G3703" s="8"/>
      <c r="H3703" s="8"/>
      <c r="I3703" s="17"/>
      <c r="J3703" s="17"/>
      <c r="K3703" s="17"/>
      <c r="L3703" s="17"/>
      <c r="M3703" s="17"/>
      <c r="N3703" s="17"/>
      <c r="O3703" s="17"/>
      <c r="P3703" s="17"/>
      <c r="Q3703" s="17"/>
      <c r="R3703" s="17"/>
      <c r="S3703" s="17"/>
      <c r="T3703" s="17"/>
      <c r="U3703" s="17"/>
      <c r="V3703" s="17"/>
      <c r="W3703" s="17"/>
      <c r="X3703" s="17"/>
    </row>
    <row r="3704" spans="7:24" x14ac:dyDescent="0.2">
      <c r="G3704" s="8"/>
      <c r="H3704" s="8"/>
      <c r="I3704" s="17"/>
      <c r="J3704" s="17"/>
      <c r="K3704" s="17"/>
      <c r="L3704" s="17"/>
      <c r="M3704" s="17"/>
      <c r="N3704" s="17"/>
      <c r="O3704" s="17"/>
      <c r="P3704" s="17"/>
      <c r="Q3704" s="17"/>
      <c r="R3704" s="17"/>
      <c r="S3704" s="17"/>
      <c r="T3704" s="17"/>
      <c r="U3704" s="17"/>
      <c r="V3704" s="17"/>
      <c r="W3704" s="17"/>
      <c r="X3704" s="17"/>
    </row>
    <row r="3705" spans="7:24" x14ac:dyDescent="0.2">
      <c r="G3705" s="8"/>
      <c r="H3705" s="8"/>
      <c r="I3705" s="17"/>
      <c r="J3705" s="17"/>
      <c r="K3705" s="17"/>
      <c r="L3705" s="17"/>
      <c r="M3705" s="17"/>
      <c r="N3705" s="17"/>
      <c r="O3705" s="17"/>
      <c r="P3705" s="17"/>
      <c r="Q3705" s="17"/>
      <c r="R3705" s="17"/>
      <c r="S3705" s="17"/>
      <c r="T3705" s="17"/>
      <c r="U3705" s="17"/>
      <c r="V3705" s="17"/>
      <c r="W3705" s="17"/>
      <c r="X3705" s="17"/>
    </row>
    <row r="3706" spans="7:24" x14ac:dyDescent="0.2">
      <c r="G3706" s="8"/>
      <c r="H3706" s="8"/>
      <c r="I3706" s="17"/>
      <c r="J3706" s="17"/>
      <c r="K3706" s="17"/>
      <c r="L3706" s="17"/>
      <c r="M3706" s="17"/>
      <c r="N3706" s="17"/>
      <c r="O3706" s="17"/>
      <c r="P3706" s="17"/>
      <c r="Q3706" s="17"/>
      <c r="R3706" s="17"/>
      <c r="S3706" s="17"/>
      <c r="T3706" s="17"/>
      <c r="U3706" s="17"/>
      <c r="V3706" s="17"/>
      <c r="W3706" s="17"/>
      <c r="X3706" s="17"/>
    </row>
    <row r="3707" spans="7:24" x14ac:dyDescent="0.2">
      <c r="G3707" s="8"/>
      <c r="H3707" s="8"/>
      <c r="I3707" s="17"/>
      <c r="J3707" s="17"/>
      <c r="K3707" s="17"/>
      <c r="L3707" s="17"/>
      <c r="M3707" s="17"/>
      <c r="N3707" s="17"/>
      <c r="O3707" s="17"/>
      <c r="P3707" s="17"/>
      <c r="Q3707" s="17"/>
      <c r="R3707" s="17"/>
      <c r="S3707" s="17"/>
      <c r="T3707" s="17"/>
      <c r="U3707" s="17"/>
      <c r="V3707" s="17"/>
      <c r="W3707" s="17"/>
      <c r="X3707" s="17"/>
    </row>
    <row r="3708" spans="7:24" x14ac:dyDescent="0.2">
      <c r="G3708" s="8"/>
      <c r="H3708" s="8"/>
      <c r="I3708" s="17"/>
      <c r="J3708" s="17"/>
      <c r="K3708" s="17"/>
      <c r="L3708" s="17"/>
      <c r="M3708" s="17"/>
      <c r="N3708" s="17"/>
      <c r="O3708" s="17"/>
      <c r="P3708" s="17"/>
      <c r="Q3708" s="17"/>
      <c r="R3708" s="17"/>
      <c r="S3708" s="17"/>
      <c r="T3708" s="17"/>
      <c r="U3708" s="17"/>
      <c r="V3708" s="17"/>
      <c r="W3708" s="17"/>
      <c r="X3708" s="17"/>
    </row>
    <row r="3709" spans="7:24" x14ac:dyDescent="0.2">
      <c r="G3709" s="8"/>
      <c r="H3709" s="8"/>
      <c r="I3709" s="17"/>
      <c r="J3709" s="17"/>
      <c r="K3709" s="17"/>
      <c r="L3709" s="17"/>
      <c r="M3709" s="17"/>
      <c r="N3709" s="17"/>
      <c r="O3709" s="17"/>
      <c r="P3709" s="17"/>
      <c r="Q3709" s="17"/>
      <c r="R3709" s="17"/>
      <c r="S3709" s="17"/>
      <c r="T3709" s="17"/>
      <c r="U3709" s="17"/>
      <c r="V3709" s="17"/>
      <c r="W3709" s="17"/>
      <c r="X3709" s="17"/>
    </row>
    <row r="3710" spans="7:24" x14ac:dyDescent="0.2">
      <c r="G3710" s="8"/>
      <c r="H3710" s="8"/>
      <c r="I3710" s="17"/>
      <c r="J3710" s="17"/>
      <c r="K3710" s="17"/>
      <c r="L3710" s="17"/>
      <c r="M3710" s="17"/>
      <c r="N3710" s="17"/>
      <c r="O3710" s="17"/>
      <c r="P3710" s="17"/>
      <c r="Q3710" s="17"/>
      <c r="R3710" s="17"/>
      <c r="S3710" s="17"/>
      <c r="T3710" s="17"/>
      <c r="U3710" s="17"/>
      <c r="V3710" s="17"/>
      <c r="W3710" s="17"/>
      <c r="X3710" s="17"/>
    </row>
    <row r="3711" spans="7:24" x14ac:dyDescent="0.2">
      <c r="G3711" s="8"/>
      <c r="H3711" s="8"/>
      <c r="I3711" s="17"/>
      <c r="J3711" s="17"/>
      <c r="K3711" s="17"/>
      <c r="L3711" s="17"/>
      <c r="M3711" s="17"/>
      <c r="N3711" s="17"/>
      <c r="O3711" s="17"/>
      <c r="P3711" s="17"/>
      <c r="Q3711" s="17"/>
      <c r="R3711" s="17"/>
      <c r="S3711" s="17"/>
      <c r="T3711" s="17"/>
      <c r="U3711" s="17"/>
      <c r="V3711" s="17"/>
      <c r="W3711" s="17"/>
      <c r="X3711" s="17"/>
    </row>
    <row r="3712" spans="7:24" x14ac:dyDescent="0.2">
      <c r="G3712" s="8"/>
      <c r="H3712" s="8"/>
      <c r="I3712" s="17"/>
      <c r="J3712" s="17"/>
      <c r="K3712" s="17"/>
      <c r="L3712" s="17"/>
      <c r="M3712" s="17"/>
      <c r="N3712" s="17"/>
      <c r="O3712" s="17"/>
      <c r="P3712" s="17"/>
      <c r="Q3712" s="17"/>
      <c r="R3712" s="17"/>
      <c r="S3712" s="17"/>
      <c r="T3712" s="17"/>
      <c r="U3712" s="17"/>
      <c r="V3712" s="17"/>
      <c r="W3712" s="17"/>
      <c r="X3712" s="17"/>
    </row>
    <row r="3713" spans="7:24" x14ac:dyDescent="0.2">
      <c r="G3713" s="8"/>
      <c r="H3713" s="8"/>
      <c r="I3713" s="17"/>
      <c r="J3713" s="17"/>
      <c r="K3713" s="17"/>
      <c r="L3713" s="17"/>
      <c r="M3713" s="17"/>
      <c r="N3713" s="17"/>
      <c r="O3713" s="17"/>
      <c r="P3713" s="17"/>
      <c r="Q3713" s="17"/>
      <c r="R3713" s="17"/>
      <c r="S3713" s="17"/>
      <c r="T3713" s="17"/>
      <c r="U3713" s="17"/>
      <c r="V3713" s="17"/>
      <c r="W3713" s="17"/>
      <c r="X3713" s="17"/>
    </row>
    <row r="3714" spans="7:24" x14ac:dyDescent="0.2">
      <c r="G3714" s="8"/>
      <c r="H3714" s="8"/>
      <c r="I3714" s="17"/>
      <c r="J3714" s="17"/>
      <c r="K3714" s="17"/>
      <c r="L3714" s="17"/>
      <c r="M3714" s="17"/>
      <c r="N3714" s="17"/>
      <c r="O3714" s="17"/>
      <c r="P3714" s="17"/>
      <c r="Q3714" s="17"/>
      <c r="R3714" s="17"/>
      <c r="S3714" s="17"/>
      <c r="T3714" s="17"/>
      <c r="U3714" s="17"/>
      <c r="V3714" s="17"/>
      <c r="W3714" s="17"/>
      <c r="X3714" s="17"/>
    </row>
    <row r="3715" spans="7:24" x14ac:dyDescent="0.2">
      <c r="G3715" s="8"/>
      <c r="H3715" s="8"/>
      <c r="I3715" s="17"/>
      <c r="J3715" s="17"/>
      <c r="K3715" s="17"/>
      <c r="L3715" s="17"/>
      <c r="M3715" s="17"/>
      <c r="N3715" s="17"/>
      <c r="O3715" s="17"/>
      <c r="P3715" s="17"/>
      <c r="Q3715" s="17"/>
      <c r="R3715" s="17"/>
      <c r="S3715" s="17"/>
      <c r="T3715" s="17"/>
      <c r="U3715" s="17"/>
      <c r="V3715" s="17"/>
      <c r="W3715" s="17"/>
      <c r="X3715" s="17"/>
    </row>
    <row r="3716" spans="7:24" x14ac:dyDescent="0.2">
      <c r="G3716" s="8"/>
      <c r="H3716" s="8"/>
      <c r="I3716" s="17"/>
      <c r="J3716" s="17"/>
      <c r="K3716" s="17"/>
      <c r="L3716" s="17"/>
      <c r="M3716" s="17"/>
      <c r="N3716" s="17"/>
      <c r="O3716" s="17"/>
      <c r="P3716" s="17"/>
      <c r="Q3716" s="17"/>
      <c r="R3716" s="17"/>
      <c r="S3716" s="17"/>
      <c r="T3716" s="17"/>
      <c r="U3716" s="17"/>
      <c r="V3716" s="17"/>
      <c r="W3716" s="17"/>
      <c r="X3716" s="17"/>
    </row>
    <row r="3717" spans="7:24" x14ac:dyDescent="0.2">
      <c r="G3717" s="8"/>
      <c r="H3717" s="8"/>
      <c r="I3717" s="17"/>
      <c r="J3717" s="17"/>
      <c r="K3717" s="17"/>
      <c r="L3717" s="17"/>
      <c r="M3717" s="17"/>
      <c r="N3717" s="17"/>
      <c r="O3717" s="17"/>
      <c r="P3717" s="17"/>
      <c r="Q3717" s="17"/>
      <c r="R3717" s="17"/>
      <c r="S3717" s="17"/>
      <c r="T3717" s="17"/>
      <c r="U3717" s="17"/>
      <c r="V3717" s="17"/>
      <c r="W3717" s="17"/>
      <c r="X3717" s="17"/>
    </row>
    <row r="3718" spans="7:24" x14ac:dyDescent="0.2">
      <c r="G3718" s="8"/>
      <c r="H3718" s="8"/>
      <c r="I3718" s="17"/>
      <c r="J3718" s="17"/>
      <c r="K3718" s="17"/>
      <c r="L3718" s="17"/>
      <c r="M3718" s="17"/>
      <c r="N3718" s="17"/>
      <c r="O3718" s="17"/>
      <c r="P3718" s="17"/>
      <c r="Q3718" s="17"/>
      <c r="R3718" s="17"/>
      <c r="S3718" s="17"/>
      <c r="T3718" s="17"/>
      <c r="U3718" s="17"/>
      <c r="V3718" s="17"/>
      <c r="W3718" s="17"/>
      <c r="X3718" s="17"/>
    </row>
    <row r="3719" spans="7:24" x14ac:dyDescent="0.2">
      <c r="G3719" s="8"/>
      <c r="H3719" s="8"/>
      <c r="I3719" s="17"/>
      <c r="J3719" s="17"/>
      <c r="K3719" s="17"/>
      <c r="L3719" s="17"/>
      <c r="M3719" s="17"/>
      <c r="N3719" s="17"/>
      <c r="O3719" s="17"/>
      <c r="P3719" s="17"/>
      <c r="Q3719" s="17"/>
      <c r="R3719" s="17"/>
      <c r="S3719" s="17"/>
      <c r="T3719" s="17"/>
      <c r="U3719" s="17"/>
      <c r="V3719" s="17"/>
      <c r="W3719" s="17"/>
      <c r="X3719" s="17"/>
    </row>
    <row r="3720" spans="7:24" x14ac:dyDescent="0.2">
      <c r="G3720" s="8"/>
      <c r="H3720" s="8"/>
      <c r="I3720" s="17"/>
      <c r="J3720" s="17"/>
      <c r="K3720" s="17"/>
      <c r="L3720" s="17"/>
      <c r="M3720" s="17"/>
      <c r="N3720" s="17"/>
      <c r="O3720" s="17"/>
      <c r="P3720" s="17"/>
      <c r="Q3720" s="17"/>
      <c r="R3720" s="17"/>
      <c r="S3720" s="17"/>
      <c r="T3720" s="17"/>
      <c r="U3720" s="17"/>
      <c r="V3720" s="17"/>
      <c r="W3720" s="17"/>
      <c r="X3720" s="17"/>
    </row>
    <row r="3721" spans="7:24" x14ac:dyDescent="0.2">
      <c r="G3721" s="8"/>
      <c r="H3721" s="8"/>
      <c r="I3721" s="17"/>
      <c r="J3721" s="17"/>
      <c r="K3721" s="17"/>
      <c r="L3721" s="17"/>
      <c r="M3721" s="17"/>
      <c r="N3721" s="17"/>
      <c r="O3721" s="17"/>
      <c r="P3721" s="17"/>
      <c r="Q3721" s="17"/>
      <c r="R3721" s="17"/>
      <c r="S3721" s="17"/>
      <c r="T3721" s="17"/>
      <c r="U3721" s="17"/>
      <c r="V3721" s="17"/>
      <c r="W3721" s="17"/>
      <c r="X3721" s="17"/>
    </row>
    <row r="3722" spans="7:24" x14ac:dyDescent="0.2">
      <c r="G3722" s="8"/>
      <c r="H3722" s="8"/>
      <c r="I3722" s="17"/>
      <c r="J3722" s="17"/>
      <c r="K3722" s="17"/>
      <c r="L3722" s="17"/>
      <c r="M3722" s="17"/>
      <c r="N3722" s="17"/>
      <c r="O3722" s="17"/>
      <c r="P3722" s="17"/>
      <c r="Q3722" s="17"/>
      <c r="R3722" s="17"/>
      <c r="S3722" s="17"/>
      <c r="T3722" s="17"/>
      <c r="U3722" s="17"/>
      <c r="V3722" s="17"/>
      <c r="W3722" s="17"/>
      <c r="X3722" s="17"/>
    </row>
    <row r="3723" spans="7:24" x14ac:dyDescent="0.2">
      <c r="G3723" s="8"/>
      <c r="H3723" s="8"/>
      <c r="I3723" s="17"/>
      <c r="J3723" s="17"/>
      <c r="K3723" s="17"/>
      <c r="L3723" s="17"/>
      <c r="M3723" s="17"/>
      <c r="N3723" s="17"/>
      <c r="O3723" s="17"/>
      <c r="P3723" s="17"/>
      <c r="Q3723" s="17"/>
      <c r="R3723" s="17"/>
      <c r="S3723" s="17"/>
      <c r="T3723" s="17"/>
      <c r="U3723" s="17"/>
      <c r="V3723" s="17"/>
      <c r="W3723" s="17"/>
      <c r="X3723" s="17"/>
    </row>
    <row r="3724" spans="7:24" x14ac:dyDescent="0.2">
      <c r="G3724" s="8"/>
      <c r="H3724" s="8"/>
      <c r="I3724" s="17"/>
      <c r="J3724" s="17"/>
      <c r="K3724" s="17"/>
      <c r="L3724" s="17"/>
      <c r="M3724" s="17"/>
      <c r="N3724" s="17"/>
      <c r="O3724" s="17"/>
      <c r="P3724" s="17"/>
      <c r="Q3724" s="17"/>
      <c r="R3724" s="17"/>
      <c r="S3724" s="17"/>
      <c r="T3724" s="17"/>
      <c r="U3724" s="17"/>
      <c r="V3724" s="17"/>
      <c r="W3724" s="17"/>
      <c r="X3724" s="17"/>
    </row>
    <row r="3725" spans="7:24" x14ac:dyDescent="0.2">
      <c r="G3725" s="8"/>
      <c r="H3725" s="8"/>
      <c r="I3725" s="17"/>
      <c r="J3725" s="17"/>
      <c r="K3725" s="17"/>
      <c r="L3725" s="17"/>
      <c r="M3725" s="17"/>
      <c r="N3725" s="17"/>
      <c r="O3725" s="17"/>
      <c r="P3725" s="17"/>
      <c r="Q3725" s="17"/>
      <c r="R3725" s="17"/>
      <c r="S3725" s="17"/>
      <c r="T3725" s="17"/>
      <c r="U3725" s="17"/>
      <c r="V3725" s="17"/>
      <c r="W3725" s="17"/>
      <c r="X3725" s="17"/>
    </row>
    <row r="3726" spans="7:24" x14ac:dyDescent="0.2">
      <c r="G3726" s="8"/>
      <c r="H3726" s="8"/>
      <c r="I3726" s="17"/>
      <c r="J3726" s="17"/>
      <c r="K3726" s="17"/>
      <c r="L3726" s="17"/>
      <c r="M3726" s="17"/>
      <c r="N3726" s="17"/>
      <c r="O3726" s="17"/>
      <c r="P3726" s="17"/>
      <c r="Q3726" s="17"/>
      <c r="R3726" s="17"/>
      <c r="S3726" s="17"/>
      <c r="T3726" s="17"/>
      <c r="U3726" s="17"/>
      <c r="V3726" s="17"/>
      <c r="W3726" s="17"/>
      <c r="X3726" s="17"/>
    </row>
    <row r="3727" spans="7:24" x14ac:dyDescent="0.2">
      <c r="G3727" s="8"/>
      <c r="H3727" s="8"/>
      <c r="I3727" s="17"/>
      <c r="J3727" s="17"/>
      <c r="K3727" s="17"/>
      <c r="L3727" s="17"/>
      <c r="M3727" s="17"/>
      <c r="N3727" s="17"/>
      <c r="O3727" s="17"/>
      <c r="P3727" s="17"/>
      <c r="Q3727" s="17"/>
      <c r="R3727" s="17"/>
      <c r="S3727" s="17"/>
      <c r="T3727" s="17"/>
      <c r="U3727" s="17"/>
      <c r="V3727" s="17"/>
      <c r="W3727" s="17"/>
      <c r="X3727" s="17"/>
    </row>
    <row r="3728" spans="7:24" x14ac:dyDescent="0.2">
      <c r="G3728" s="8"/>
      <c r="H3728" s="8"/>
      <c r="I3728" s="17"/>
      <c r="J3728" s="17"/>
      <c r="K3728" s="17"/>
      <c r="L3728" s="17"/>
      <c r="M3728" s="17"/>
      <c r="N3728" s="17"/>
      <c r="O3728" s="17"/>
      <c r="P3728" s="17"/>
      <c r="Q3728" s="17"/>
      <c r="R3728" s="17"/>
      <c r="S3728" s="17"/>
      <c r="T3728" s="17"/>
      <c r="U3728" s="17"/>
      <c r="V3728" s="17"/>
      <c r="W3728" s="17"/>
      <c r="X3728" s="17"/>
    </row>
    <row r="3729" spans="7:24" x14ac:dyDescent="0.2">
      <c r="G3729" s="8"/>
      <c r="H3729" s="8"/>
      <c r="I3729" s="17"/>
      <c r="J3729" s="17"/>
      <c r="K3729" s="17"/>
      <c r="L3729" s="17"/>
      <c r="M3729" s="17"/>
      <c r="N3729" s="17"/>
      <c r="O3729" s="17"/>
      <c r="P3729" s="17"/>
      <c r="Q3729" s="17"/>
      <c r="R3729" s="17"/>
      <c r="S3729" s="17"/>
      <c r="T3729" s="17"/>
      <c r="U3729" s="17"/>
      <c r="V3729" s="17"/>
      <c r="W3729" s="17"/>
      <c r="X3729" s="17"/>
    </row>
    <row r="3730" spans="7:24" x14ac:dyDescent="0.2">
      <c r="G3730" s="8"/>
      <c r="H3730" s="8"/>
      <c r="I3730" s="17"/>
      <c r="J3730" s="17"/>
      <c r="K3730" s="17"/>
      <c r="L3730" s="17"/>
      <c r="M3730" s="17"/>
      <c r="N3730" s="17"/>
      <c r="O3730" s="17"/>
      <c r="P3730" s="17"/>
      <c r="Q3730" s="17"/>
      <c r="R3730" s="17"/>
      <c r="S3730" s="17"/>
      <c r="T3730" s="17"/>
      <c r="U3730" s="17"/>
      <c r="V3730" s="17"/>
      <c r="W3730" s="17"/>
      <c r="X3730" s="17"/>
    </row>
    <row r="3731" spans="7:24" x14ac:dyDescent="0.2">
      <c r="G3731" s="8"/>
      <c r="H3731" s="8"/>
      <c r="I3731" s="17"/>
      <c r="J3731" s="17"/>
      <c r="K3731" s="17"/>
      <c r="L3731" s="17"/>
      <c r="M3731" s="17"/>
      <c r="N3731" s="17"/>
      <c r="O3731" s="17"/>
      <c r="P3731" s="17"/>
      <c r="Q3731" s="17"/>
      <c r="R3731" s="17"/>
      <c r="S3731" s="17"/>
      <c r="T3731" s="17"/>
      <c r="U3731" s="17"/>
      <c r="V3731" s="17"/>
      <c r="W3731" s="17"/>
      <c r="X3731" s="17"/>
    </row>
    <row r="3732" spans="7:24" x14ac:dyDescent="0.2">
      <c r="G3732" s="8"/>
      <c r="H3732" s="8"/>
      <c r="I3732" s="17"/>
      <c r="J3732" s="17"/>
      <c r="K3732" s="17"/>
      <c r="L3732" s="17"/>
      <c r="M3732" s="17"/>
      <c r="N3732" s="17"/>
      <c r="O3732" s="17"/>
      <c r="P3732" s="17"/>
      <c r="Q3732" s="17"/>
      <c r="R3732" s="17"/>
      <c r="S3732" s="17"/>
      <c r="T3732" s="17"/>
      <c r="U3732" s="17"/>
      <c r="V3732" s="17"/>
      <c r="W3732" s="17"/>
      <c r="X3732" s="17"/>
    </row>
    <row r="3733" spans="7:24" x14ac:dyDescent="0.2">
      <c r="G3733" s="8"/>
      <c r="H3733" s="8"/>
      <c r="I3733" s="17"/>
      <c r="J3733" s="17"/>
      <c r="K3733" s="17"/>
      <c r="L3733" s="17"/>
      <c r="M3733" s="17"/>
      <c r="N3733" s="17"/>
      <c r="O3733" s="17"/>
      <c r="P3733" s="17"/>
      <c r="Q3733" s="17"/>
      <c r="R3733" s="17"/>
      <c r="S3733" s="17"/>
      <c r="T3733" s="17"/>
      <c r="U3733" s="17"/>
      <c r="V3733" s="17"/>
      <c r="W3733" s="17"/>
      <c r="X3733" s="17"/>
    </row>
    <row r="3734" spans="7:24" x14ac:dyDescent="0.2">
      <c r="G3734" s="8"/>
      <c r="H3734" s="8"/>
      <c r="I3734" s="17"/>
      <c r="J3734" s="17"/>
      <c r="K3734" s="17"/>
      <c r="L3734" s="17"/>
      <c r="M3734" s="17"/>
      <c r="N3734" s="17"/>
      <c r="O3734" s="17"/>
      <c r="P3734" s="17"/>
      <c r="Q3734" s="17"/>
      <c r="R3734" s="17"/>
      <c r="S3734" s="17"/>
      <c r="T3734" s="17"/>
      <c r="U3734" s="17"/>
      <c r="V3734" s="17"/>
      <c r="W3734" s="17"/>
      <c r="X3734" s="17"/>
    </row>
    <row r="3735" spans="7:24" x14ac:dyDescent="0.2">
      <c r="G3735" s="8"/>
      <c r="H3735" s="8"/>
      <c r="I3735" s="17"/>
      <c r="J3735" s="17"/>
      <c r="K3735" s="17"/>
      <c r="L3735" s="17"/>
      <c r="M3735" s="17"/>
      <c r="N3735" s="17"/>
      <c r="O3735" s="17"/>
      <c r="P3735" s="17"/>
      <c r="Q3735" s="17"/>
      <c r="R3735" s="17"/>
      <c r="S3735" s="17"/>
      <c r="T3735" s="17"/>
      <c r="U3735" s="17"/>
      <c r="V3735" s="17"/>
      <c r="W3735" s="17"/>
      <c r="X3735" s="17"/>
    </row>
    <row r="3736" spans="7:24" x14ac:dyDescent="0.2">
      <c r="G3736" s="8"/>
      <c r="H3736" s="8"/>
      <c r="I3736" s="17"/>
      <c r="J3736" s="17"/>
      <c r="K3736" s="17"/>
      <c r="L3736" s="17"/>
      <c r="M3736" s="17"/>
      <c r="N3736" s="17"/>
      <c r="O3736" s="17"/>
      <c r="P3736" s="17"/>
      <c r="Q3736" s="17"/>
      <c r="R3736" s="17"/>
      <c r="S3736" s="17"/>
      <c r="T3736" s="17"/>
      <c r="U3736" s="17"/>
      <c r="V3736" s="17"/>
      <c r="W3736" s="17"/>
      <c r="X3736" s="17"/>
    </row>
    <row r="3737" spans="7:24" x14ac:dyDescent="0.2">
      <c r="G3737" s="8"/>
      <c r="H3737" s="8"/>
      <c r="I3737" s="17"/>
      <c r="J3737" s="17"/>
      <c r="K3737" s="17"/>
      <c r="L3737" s="17"/>
      <c r="M3737" s="17"/>
      <c r="N3737" s="17"/>
      <c r="O3737" s="17"/>
      <c r="P3737" s="17"/>
      <c r="Q3737" s="17"/>
      <c r="R3737" s="17"/>
      <c r="S3737" s="17"/>
      <c r="T3737" s="17"/>
      <c r="U3737" s="17"/>
      <c r="V3737" s="17"/>
      <c r="W3737" s="17"/>
      <c r="X3737" s="17"/>
    </row>
    <row r="3738" spans="7:24" x14ac:dyDescent="0.2">
      <c r="G3738" s="8"/>
      <c r="H3738" s="8"/>
      <c r="I3738" s="17"/>
      <c r="J3738" s="17"/>
      <c r="K3738" s="17"/>
      <c r="L3738" s="17"/>
      <c r="M3738" s="17"/>
      <c r="N3738" s="17"/>
      <c r="O3738" s="17"/>
      <c r="P3738" s="17"/>
      <c r="Q3738" s="17"/>
      <c r="R3738" s="17"/>
      <c r="S3738" s="17"/>
      <c r="T3738" s="17"/>
      <c r="U3738" s="17"/>
      <c r="V3738" s="17"/>
      <c r="W3738" s="17"/>
      <c r="X3738" s="17"/>
    </row>
    <row r="3739" spans="7:24" x14ac:dyDescent="0.2">
      <c r="G3739" s="8"/>
      <c r="H3739" s="8"/>
      <c r="I3739" s="17"/>
      <c r="J3739" s="17"/>
      <c r="K3739" s="17"/>
      <c r="L3739" s="17"/>
      <c r="M3739" s="17"/>
      <c r="N3739" s="17"/>
      <c r="O3739" s="17"/>
      <c r="P3739" s="17"/>
      <c r="Q3739" s="17"/>
      <c r="R3739" s="17"/>
      <c r="S3739" s="17"/>
      <c r="T3739" s="17"/>
      <c r="U3739" s="17"/>
      <c r="V3739" s="17"/>
      <c r="W3739" s="17"/>
      <c r="X3739" s="17"/>
    </row>
    <row r="3740" spans="7:24" x14ac:dyDescent="0.2">
      <c r="G3740" s="8"/>
      <c r="H3740" s="8"/>
      <c r="I3740" s="17"/>
      <c r="J3740" s="17"/>
      <c r="K3740" s="17"/>
      <c r="L3740" s="17"/>
      <c r="M3740" s="17"/>
      <c r="N3740" s="17"/>
      <c r="O3740" s="17"/>
      <c r="P3740" s="17"/>
      <c r="Q3740" s="17"/>
      <c r="R3740" s="17"/>
      <c r="S3740" s="17"/>
      <c r="T3740" s="17"/>
      <c r="U3740" s="17"/>
      <c r="V3740" s="17"/>
      <c r="W3740" s="17"/>
      <c r="X3740" s="17"/>
    </row>
    <row r="3741" spans="7:24" x14ac:dyDescent="0.2">
      <c r="G3741" s="8"/>
      <c r="H3741" s="8"/>
      <c r="I3741" s="17"/>
      <c r="J3741" s="17"/>
      <c r="K3741" s="17"/>
      <c r="L3741" s="17"/>
      <c r="M3741" s="17"/>
      <c r="N3741" s="17"/>
      <c r="O3741" s="17"/>
      <c r="P3741" s="17"/>
      <c r="Q3741" s="17"/>
      <c r="R3741" s="17"/>
      <c r="S3741" s="17"/>
      <c r="T3741" s="17"/>
      <c r="U3741" s="17"/>
      <c r="V3741" s="17"/>
      <c r="W3741" s="17"/>
      <c r="X3741" s="17"/>
    </row>
    <row r="3742" spans="7:24" x14ac:dyDescent="0.2">
      <c r="G3742" s="8"/>
      <c r="H3742" s="8"/>
      <c r="I3742" s="17"/>
      <c r="J3742" s="17"/>
      <c r="K3742" s="17"/>
      <c r="L3742" s="17"/>
      <c r="M3742" s="17"/>
      <c r="N3742" s="17"/>
      <c r="O3742" s="17"/>
      <c r="P3742" s="17"/>
      <c r="Q3742" s="17"/>
      <c r="R3742" s="17"/>
      <c r="S3742" s="17"/>
      <c r="T3742" s="17"/>
      <c r="U3742" s="17"/>
      <c r="V3742" s="17"/>
      <c r="W3742" s="17"/>
      <c r="X3742" s="17"/>
    </row>
    <row r="3743" spans="7:24" x14ac:dyDescent="0.2">
      <c r="G3743" s="8"/>
      <c r="H3743" s="8"/>
      <c r="I3743" s="17"/>
      <c r="J3743" s="17"/>
      <c r="K3743" s="17"/>
      <c r="L3743" s="17"/>
      <c r="M3743" s="17"/>
      <c r="N3743" s="17"/>
      <c r="O3743" s="17"/>
      <c r="P3743" s="17"/>
      <c r="Q3743" s="17"/>
      <c r="R3743" s="17"/>
      <c r="S3743" s="17"/>
      <c r="T3743" s="17"/>
      <c r="U3743" s="17"/>
      <c r="V3743" s="17"/>
      <c r="W3743" s="17"/>
      <c r="X3743" s="17"/>
    </row>
    <row r="3744" spans="7:24" x14ac:dyDescent="0.2">
      <c r="G3744" s="8"/>
      <c r="H3744" s="8"/>
      <c r="I3744" s="17"/>
      <c r="J3744" s="17"/>
      <c r="K3744" s="17"/>
      <c r="L3744" s="17"/>
      <c r="M3744" s="17"/>
      <c r="N3744" s="17"/>
      <c r="O3744" s="17"/>
      <c r="P3744" s="17"/>
      <c r="Q3744" s="17"/>
      <c r="R3744" s="17"/>
      <c r="S3744" s="17"/>
      <c r="T3744" s="17"/>
      <c r="U3744" s="17"/>
      <c r="V3744" s="17"/>
      <c r="W3744" s="17"/>
      <c r="X3744" s="17"/>
    </row>
    <row r="3745" spans="7:24" x14ac:dyDescent="0.2">
      <c r="G3745" s="8"/>
      <c r="H3745" s="8"/>
      <c r="I3745" s="17"/>
      <c r="J3745" s="17"/>
      <c r="K3745" s="17"/>
      <c r="L3745" s="17"/>
      <c r="M3745" s="17"/>
      <c r="N3745" s="17"/>
      <c r="O3745" s="17"/>
      <c r="P3745" s="17"/>
      <c r="Q3745" s="17"/>
      <c r="R3745" s="17"/>
      <c r="S3745" s="17"/>
      <c r="T3745" s="17"/>
      <c r="U3745" s="17"/>
      <c r="V3745" s="17"/>
      <c r="W3745" s="17"/>
      <c r="X3745" s="17"/>
    </row>
    <row r="3746" spans="7:24" x14ac:dyDescent="0.2">
      <c r="G3746" s="8"/>
      <c r="H3746" s="8"/>
      <c r="I3746" s="17"/>
      <c r="J3746" s="17"/>
      <c r="K3746" s="17"/>
      <c r="L3746" s="17"/>
      <c r="M3746" s="17"/>
      <c r="N3746" s="17"/>
      <c r="O3746" s="17"/>
      <c r="P3746" s="17"/>
      <c r="Q3746" s="17"/>
      <c r="R3746" s="17"/>
      <c r="S3746" s="17"/>
      <c r="T3746" s="17"/>
      <c r="U3746" s="17"/>
      <c r="V3746" s="17"/>
      <c r="W3746" s="17"/>
      <c r="X3746" s="17"/>
    </row>
    <row r="3747" spans="7:24" x14ac:dyDescent="0.2">
      <c r="G3747" s="8"/>
      <c r="H3747" s="8"/>
      <c r="I3747" s="17"/>
      <c r="J3747" s="17"/>
      <c r="K3747" s="17"/>
      <c r="L3747" s="17"/>
      <c r="M3747" s="17"/>
      <c r="N3747" s="17"/>
      <c r="O3747" s="17"/>
      <c r="P3747" s="17"/>
      <c r="Q3747" s="17"/>
      <c r="R3747" s="17"/>
      <c r="S3747" s="17"/>
      <c r="T3747" s="17"/>
      <c r="U3747" s="17"/>
      <c r="V3747" s="17"/>
      <c r="W3747" s="17"/>
      <c r="X3747" s="17"/>
    </row>
    <row r="3748" spans="7:24" x14ac:dyDescent="0.2">
      <c r="G3748" s="8"/>
      <c r="H3748" s="8"/>
      <c r="I3748" s="17"/>
      <c r="J3748" s="17"/>
      <c r="K3748" s="17"/>
      <c r="L3748" s="17"/>
      <c r="M3748" s="17"/>
      <c r="N3748" s="17"/>
      <c r="O3748" s="17"/>
      <c r="P3748" s="17"/>
      <c r="Q3748" s="17"/>
      <c r="R3748" s="17"/>
      <c r="S3748" s="17"/>
      <c r="T3748" s="17"/>
      <c r="U3748" s="17"/>
      <c r="V3748" s="17"/>
      <c r="W3748" s="17"/>
      <c r="X3748" s="17"/>
    </row>
    <row r="3749" spans="7:24" x14ac:dyDescent="0.2">
      <c r="G3749" s="8"/>
      <c r="H3749" s="8"/>
      <c r="I3749" s="17"/>
      <c r="J3749" s="17"/>
      <c r="K3749" s="17"/>
      <c r="L3749" s="17"/>
      <c r="M3749" s="17"/>
      <c r="N3749" s="17"/>
      <c r="O3749" s="17"/>
      <c r="P3749" s="17"/>
      <c r="Q3749" s="17"/>
      <c r="R3749" s="17"/>
      <c r="S3749" s="17"/>
      <c r="T3749" s="17"/>
      <c r="U3749" s="17"/>
      <c r="V3749" s="17"/>
      <c r="W3749" s="17"/>
      <c r="X3749" s="17"/>
    </row>
    <row r="3750" spans="7:24" x14ac:dyDescent="0.2">
      <c r="G3750" s="8"/>
      <c r="H3750" s="8"/>
      <c r="I3750" s="17"/>
      <c r="J3750" s="17"/>
      <c r="K3750" s="17"/>
      <c r="L3750" s="17"/>
      <c r="M3750" s="17"/>
      <c r="N3750" s="17"/>
      <c r="O3750" s="17"/>
      <c r="P3750" s="17"/>
      <c r="Q3750" s="17"/>
      <c r="R3750" s="17"/>
      <c r="S3750" s="17"/>
      <c r="T3750" s="17"/>
      <c r="U3750" s="17"/>
      <c r="V3750" s="17"/>
      <c r="W3750" s="17"/>
      <c r="X3750" s="17"/>
    </row>
    <row r="3751" spans="7:24" x14ac:dyDescent="0.2">
      <c r="G3751" s="8"/>
      <c r="H3751" s="8"/>
      <c r="I3751" s="17"/>
      <c r="J3751" s="17"/>
      <c r="K3751" s="17"/>
      <c r="L3751" s="17"/>
      <c r="M3751" s="17"/>
      <c r="N3751" s="17"/>
      <c r="O3751" s="17"/>
      <c r="P3751" s="17"/>
      <c r="Q3751" s="17"/>
      <c r="R3751" s="17"/>
      <c r="S3751" s="17"/>
      <c r="T3751" s="17"/>
      <c r="U3751" s="17"/>
      <c r="V3751" s="17"/>
      <c r="W3751" s="17"/>
      <c r="X3751" s="17"/>
    </row>
    <row r="3752" spans="7:24" x14ac:dyDescent="0.2">
      <c r="G3752" s="8"/>
      <c r="H3752" s="8"/>
      <c r="I3752" s="17"/>
      <c r="J3752" s="17"/>
      <c r="K3752" s="17"/>
      <c r="L3752" s="17"/>
      <c r="M3752" s="17"/>
      <c r="N3752" s="17"/>
      <c r="O3752" s="17"/>
      <c r="P3752" s="17"/>
      <c r="Q3752" s="17"/>
      <c r="R3752" s="17"/>
      <c r="S3752" s="17"/>
      <c r="T3752" s="17"/>
      <c r="U3752" s="17"/>
      <c r="V3752" s="17"/>
      <c r="W3752" s="17"/>
      <c r="X3752" s="17"/>
    </row>
    <row r="3753" spans="7:24" x14ac:dyDescent="0.2">
      <c r="G3753" s="8"/>
      <c r="H3753" s="8"/>
      <c r="I3753" s="17"/>
      <c r="J3753" s="17"/>
      <c r="K3753" s="17"/>
      <c r="L3753" s="17"/>
      <c r="M3753" s="17"/>
      <c r="N3753" s="17"/>
      <c r="O3753" s="17"/>
      <c r="P3753" s="17"/>
      <c r="Q3753" s="17"/>
      <c r="R3753" s="17"/>
      <c r="S3753" s="17"/>
      <c r="T3753" s="17"/>
      <c r="U3753" s="17"/>
      <c r="V3753" s="17"/>
      <c r="W3753" s="17"/>
      <c r="X3753" s="17"/>
    </row>
    <row r="3754" spans="7:24" x14ac:dyDescent="0.2">
      <c r="G3754" s="8"/>
      <c r="H3754" s="8"/>
      <c r="I3754" s="17"/>
      <c r="J3754" s="17"/>
      <c r="K3754" s="17"/>
      <c r="L3754" s="17"/>
      <c r="M3754" s="17"/>
      <c r="N3754" s="17"/>
      <c r="O3754" s="17"/>
      <c r="P3754" s="17"/>
      <c r="Q3754" s="17"/>
      <c r="R3754" s="17"/>
      <c r="S3754" s="17"/>
      <c r="T3754" s="17"/>
      <c r="U3754" s="17"/>
      <c r="V3754" s="17"/>
      <c r="W3754" s="17"/>
      <c r="X3754" s="17"/>
    </row>
    <row r="3755" spans="7:24" x14ac:dyDescent="0.2">
      <c r="G3755" s="8"/>
      <c r="H3755" s="8"/>
      <c r="I3755" s="17"/>
      <c r="J3755" s="17"/>
      <c r="K3755" s="17"/>
      <c r="L3755" s="17"/>
      <c r="M3755" s="17"/>
      <c r="N3755" s="17"/>
      <c r="O3755" s="17"/>
      <c r="P3755" s="17"/>
      <c r="Q3755" s="17"/>
      <c r="R3755" s="17"/>
      <c r="S3755" s="17"/>
      <c r="T3755" s="17"/>
      <c r="U3755" s="17"/>
      <c r="V3755" s="17"/>
      <c r="W3755" s="17"/>
      <c r="X3755" s="17"/>
    </row>
    <row r="3756" spans="7:24" x14ac:dyDescent="0.2">
      <c r="G3756" s="8"/>
      <c r="H3756" s="8"/>
      <c r="I3756" s="17"/>
      <c r="J3756" s="17"/>
      <c r="K3756" s="17"/>
      <c r="L3756" s="17"/>
      <c r="M3756" s="17"/>
      <c r="N3756" s="17"/>
      <c r="O3756" s="17"/>
      <c r="P3756" s="17"/>
      <c r="Q3756" s="17"/>
      <c r="R3756" s="17"/>
      <c r="S3756" s="17"/>
      <c r="T3756" s="17"/>
      <c r="U3756" s="17"/>
      <c r="V3756" s="17"/>
      <c r="W3756" s="17"/>
      <c r="X3756" s="17"/>
    </row>
    <row r="3757" spans="7:24" x14ac:dyDescent="0.2">
      <c r="G3757" s="8"/>
      <c r="H3757" s="8"/>
      <c r="I3757" s="17"/>
      <c r="J3757" s="17"/>
      <c r="K3757" s="17"/>
      <c r="L3757" s="17"/>
      <c r="M3757" s="17"/>
      <c r="N3757" s="17"/>
      <c r="O3757" s="17"/>
      <c r="P3757" s="17"/>
      <c r="Q3757" s="17"/>
      <c r="R3757" s="17"/>
      <c r="S3757" s="17"/>
      <c r="T3757" s="17"/>
      <c r="U3757" s="17"/>
      <c r="V3757" s="17"/>
      <c r="W3757" s="17"/>
      <c r="X3757" s="17"/>
    </row>
    <row r="3758" spans="7:24" x14ac:dyDescent="0.2">
      <c r="G3758" s="8"/>
      <c r="H3758" s="8"/>
      <c r="I3758" s="17"/>
      <c r="J3758" s="17"/>
      <c r="K3758" s="17"/>
      <c r="L3758" s="17"/>
      <c r="M3758" s="17"/>
      <c r="N3758" s="17"/>
      <c r="O3758" s="17"/>
      <c r="P3758" s="17"/>
      <c r="Q3758" s="17"/>
      <c r="R3758" s="17"/>
      <c r="S3758" s="17"/>
      <c r="T3758" s="17"/>
      <c r="U3758" s="17"/>
      <c r="V3758" s="17"/>
      <c r="W3758" s="17"/>
      <c r="X3758" s="17"/>
    </row>
    <row r="3759" spans="7:24" x14ac:dyDescent="0.2">
      <c r="G3759" s="8"/>
      <c r="H3759" s="8"/>
      <c r="I3759" s="17"/>
      <c r="J3759" s="17"/>
      <c r="K3759" s="17"/>
      <c r="L3759" s="17"/>
      <c r="M3759" s="17"/>
      <c r="N3759" s="17"/>
      <c r="O3759" s="17"/>
      <c r="P3759" s="17"/>
      <c r="Q3759" s="17"/>
      <c r="R3759" s="17"/>
      <c r="S3759" s="17"/>
      <c r="T3759" s="17"/>
      <c r="U3759" s="17"/>
      <c r="V3759" s="17"/>
      <c r="W3759" s="17"/>
      <c r="X3759" s="17"/>
    </row>
    <row r="3760" spans="7:24" x14ac:dyDescent="0.2">
      <c r="G3760" s="8"/>
      <c r="H3760" s="8"/>
      <c r="I3760" s="17"/>
      <c r="J3760" s="17"/>
      <c r="K3760" s="17"/>
      <c r="L3760" s="17"/>
      <c r="M3760" s="17"/>
      <c r="N3760" s="17"/>
      <c r="O3760" s="17"/>
      <c r="P3760" s="17"/>
      <c r="Q3760" s="17"/>
      <c r="R3760" s="17"/>
      <c r="S3760" s="17"/>
      <c r="T3760" s="17"/>
      <c r="U3760" s="17"/>
      <c r="V3760" s="17"/>
      <c r="W3760" s="17"/>
      <c r="X3760" s="17"/>
    </row>
    <row r="3761" spans="7:24" x14ac:dyDescent="0.2">
      <c r="G3761" s="8"/>
      <c r="H3761" s="8"/>
      <c r="I3761" s="17"/>
      <c r="J3761" s="17"/>
      <c r="K3761" s="17"/>
      <c r="L3761" s="17"/>
      <c r="M3761" s="17"/>
      <c r="N3761" s="17"/>
      <c r="O3761" s="17"/>
      <c r="P3761" s="17"/>
      <c r="Q3761" s="17"/>
      <c r="R3761" s="17"/>
      <c r="S3761" s="17"/>
      <c r="T3761" s="17"/>
      <c r="U3761" s="17"/>
      <c r="V3761" s="17"/>
      <c r="W3761" s="17"/>
      <c r="X3761" s="17"/>
    </row>
    <row r="3762" spans="7:24" x14ac:dyDescent="0.2">
      <c r="G3762" s="8"/>
      <c r="H3762" s="8"/>
      <c r="I3762" s="17"/>
      <c r="J3762" s="17"/>
      <c r="K3762" s="17"/>
      <c r="L3762" s="17"/>
      <c r="M3762" s="17"/>
      <c r="N3762" s="17"/>
      <c r="O3762" s="17"/>
      <c r="P3762" s="17"/>
      <c r="Q3762" s="17"/>
      <c r="R3762" s="17"/>
      <c r="S3762" s="17"/>
      <c r="T3762" s="17"/>
      <c r="U3762" s="17"/>
      <c r="V3762" s="17"/>
      <c r="W3762" s="17"/>
      <c r="X3762" s="17"/>
    </row>
    <row r="3763" spans="7:24" x14ac:dyDescent="0.2">
      <c r="G3763" s="8"/>
      <c r="H3763" s="8"/>
      <c r="I3763" s="17"/>
      <c r="J3763" s="17"/>
      <c r="K3763" s="17"/>
      <c r="L3763" s="17"/>
      <c r="M3763" s="17"/>
      <c r="N3763" s="17"/>
      <c r="O3763" s="17"/>
      <c r="P3763" s="17"/>
      <c r="Q3763" s="17"/>
      <c r="R3763" s="17"/>
      <c r="S3763" s="17"/>
      <c r="T3763" s="17"/>
      <c r="U3763" s="17"/>
      <c r="V3763" s="17"/>
      <c r="W3763" s="17"/>
      <c r="X3763" s="17"/>
    </row>
    <row r="3764" spans="7:24" x14ac:dyDescent="0.2">
      <c r="G3764" s="8"/>
      <c r="H3764" s="8"/>
      <c r="I3764" s="17"/>
      <c r="J3764" s="17"/>
      <c r="K3764" s="17"/>
      <c r="L3764" s="17"/>
      <c r="M3764" s="17"/>
      <c r="N3764" s="17"/>
      <c r="O3764" s="17"/>
      <c r="P3764" s="17"/>
      <c r="Q3764" s="17"/>
      <c r="R3764" s="17"/>
      <c r="S3764" s="17"/>
      <c r="T3764" s="17"/>
      <c r="U3764" s="17"/>
      <c r="V3764" s="17"/>
      <c r="W3764" s="17"/>
      <c r="X3764" s="17"/>
    </row>
    <row r="3765" spans="7:24" x14ac:dyDescent="0.2">
      <c r="G3765" s="8"/>
      <c r="H3765" s="8"/>
      <c r="I3765" s="17"/>
      <c r="J3765" s="17"/>
      <c r="K3765" s="17"/>
      <c r="L3765" s="17"/>
      <c r="M3765" s="17"/>
      <c r="N3765" s="17"/>
      <c r="O3765" s="17"/>
      <c r="P3765" s="17"/>
      <c r="Q3765" s="17"/>
      <c r="R3765" s="17"/>
      <c r="S3765" s="17"/>
      <c r="T3765" s="17"/>
      <c r="U3765" s="17"/>
      <c r="V3765" s="17"/>
      <c r="W3765" s="17"/>
      <c r="X3765" s="17"/>
    </row>
    <row r="3766" spans="7:24" x14ac:dyDescent="0.2">
      <c r="G3766" s="8"/>
      <c r="H3766" s="8"/>
      <c r="I3766" s="17"/>
      <c r="J3766" s="17"/>
      <c r="K3766" s="17"/>
      <c r="L3766" s="17"/>
      <c r="M3766" s="17"/>
      <c r="N3766" s="17"/>
      <c r="O3766" s="17"/>
      <c r="P3766" s="17"/>
      <c r="Q3766" s="17"/>
      <c r="R3766" s="17"/>
      <c r="S3766" s="17"/>
      <c r="T3766" s="17"/>
      <c r="U3766" s="17"/>
      <c r="V3766" s="17"/>
      <c r="W3766" s="17"/>
      <c r="X3766" s="17"/>
    </row>
    <row r="3767" spans="7:24" x14ac:dyDescent="0.2">
      <c r="G3767" s="8"/>
      <c r="H3767" s="8"/>
      <c r="I3767" s="17"/>
      <c r="J3767" s="17"/>
      <c r="K3767" s="17"/>
      <c r="L3767" s="17"/>
      <c r="M3767" s="17"/>
      <c r="N3767" s="17"/>
      <c r="O3767" s="17"/>
      <c r="P3767" s="17"/>
      <c r="Q3767" s="17"/>
      <c r="R3767" s="17"/>
      <c r="S3767" s="17"/>
      <c r="T3767" s="17"/>
      <c r="U3767" s="17"/>
      <c r="V3767" s="17"/>
      <c r="W3767" s="17"/>
      <c r="X3767" s="17"/>
    </row>
    <row r="3768" spans="7:24" x14ac:dyDescent="0.2">
      <c r="G3768" s="8"/>
      <c r="H3768" s="8"/>
      <c r="I3768" s="17"/>
      <c r="J3768" s="17"/>
      <c r="K3768" s="17"/>
      <c r="L3768" s="17"/>
      <c r="M3768" s="17"/>
      <c r="N3768" s="17"/>
      <c r="O3768" s="17"/>
      <c r="P3768" s="17"/>
      <c r="Q3768" s="17"/>
      <c r="R3768" s="17"/>
      <c r="S3768" s="17"/>
      <c r="T3768" s="17"/>
      <c r="U3768" s="17"/>
      <c r="V3768" s="17"/>
      <c r="W3768" s="17"/>
      <c r="X3768" s="17"/>
    </row>
    <row r="3769" spans="7:24" x14ac:dyDescent="0.2">
      <c r="G3769" s="8"/>
      <c r="H3769" s="8"/>
      <c r="I3769" s="17"/>
      <c r="J3769" s="17"/>
      <c r="K3769" s="17"/>
      <c r="L3769" s="17"/>
      <c r="M3769" s="17"/>
      <c r="N3769" s="17"/>
      <c r="O3769" s="17"/>
      <c r="P3769" s="17"/>
      <c r="Q3769" s="17"/>
      <c r="R3769" s="17"/>
      <c r="S3769" s="17"/>
      <c r="T3769" s="17"/>
      <c r="U3769" s="17"/>
      <c r="V3769" s="17"/>
      <c r="W3769" s="17"/>
      <c r="X3769" s="17"/>
    </row>
    <row r="3770" spans="7:24" x14ac:dyDescent="0.2">
      <c r="G3770" s="8"/>
      <c r="H3770" s="8"/>
      <c r="I3770" s="17"/>
      <c r="J3770" s="17"/>
      <c r="K3770" s="17"/>
      <c r="L3770" s="17"/>
      <c r="M3770" s="17"/>
      <c r="N3770" s="17"/>
      <c r="O3770" s="17"/>
      <c r="P3770" s="17"/>
      <c r="Q3770" s="17"/>
      <c r="R3770" s="17"/>
      <c r="S3770" s="17"/>
      <c r="T3770" s="17"/>
      <c r="U3770" s="17"/>
      <c r="V3770" s="17"/>
      <c r="W3770" s="17"/>
      <c r="X3770" s="17"/>
    </row>
    <row r="3771" spans="7:24" x14ac:dyDescent="0.2">
      <c r="G3771" s="8"/>
      <c r="H3771" s="8"/>
      <c r="I3771" s="17"/>
      <c r="J3771" s="17"/>
      <c r="K3771" s="17"/>
      <c r="L3771" s="17"/>
      <c r="M3771" s="17"/>
      <c r="N3771" s="17"/>
      <c r="O3771" s="17"/>
      <c r="P3771" s="17"/>
      <c r="Q3771" s="17"/>
      <c r="R3771" s="17"/>
      <c r="S3771" s="17"/>
      <c r="T3771" s="17"/>
      <c r="U3771" s="17"/>
      <c r="V3771" s="17"/>
      <c r="W3771" s="17"/>
      <c r="X3771" s="17"/>
    </row>
    <row r="3772" spans="7:24" x14ac:dyDescent="0.2">
      <c r="G3772" s="8"/>
      <c r="H3772" s="8"/>
      <c r="I3772" s="17"/>
      <c r="J3772" s="17"/>
      <c r="K3772" s="17"/>
      <c r="L3772" s="17"/>
      <c r="M3772" s="17"/>
      <c r="N3772" s="17"/>
      <c r="O3772" s="17"/>
      <c r="P3772" s="17"/>
      <c r="Q3772" s="17"/>
      <c r="R3772" s="17"/>
      <c r="S3772" s="17"/>
      <c r="T3772" s="17"/>
      <c r="U3772" s="17"/>
      <c r="V3772" s="17"/>
      <c r="W3772" s="17"/>
      <c r="X3772" s="17"/>
    </row>
    <row r="3773" spans="7:24" x14ac:dyDescent="0.2">
      <c r="G3773" s="8"/>
      <c r="H3773" s="8"/>
      <c r="I3773" s="17"/>
      <c r="J3773" s="17"/>
      <c r="K3773" s="17"/>
      <c r="L3773" s="17"/>
      <c r="M3773" s="17"/>
      <c r="N3773" s="17"/>
      <c r="O3773" s="17"/>
      <c r="P3773" s="17"/>
      <c r="Q3773" s="17"/>
      <c r="R3773" s="17"/>
      <c r="S3773" s="17"/>
      <c r="T3773" s="17"/>
      <c r="U3773" s="17"/>
      <c r="V3773" s="17"/>
      <c r="W3773" s="17"/>
      <c r="X3773" s="17"/>
    </row>
    <row r="3774" spans="7:24" x14ac:dyDescent="0.2">
      <c r="G3774" s="8"/>
      <c r="H3774" s="8"/>
      <c r="I3774" s="17"/>
      <c r="J3774" s="17"/>
      <c r="K3774" s="17"/>
      <c r="L3774" s="17"/>
      <c r="M3774" s="17"/>
      <c r="N3774" s="17"/>
      <c r="O3774" s="17"/>
      <c r="P3774" s="17"/>
      <c r="Q3774" s="17"/>
      <c r="R3774" s="17"/>
      <c r="S3774" s="17"/>
      <c r="T3774" s="17"/>
      <c r="U3774" s="17"/>
      <c r="V3774" s="17"/>
      <c r="W3774" s="17"/>
      <c r="X3774" s="17"/>
    </row>
    <row r="3775" spans="7:24" x14ac:dyDescent="0.2">
      <c r="G3775" s="8"/>
      <c r="H3775" s="8"/>
      <c r="I3775" s="17"/>
      <c r="J3775" s="17"/>
      <c r="K3775" s="17"/>
      <c r="L3775" s="17"/>
      <c r="M3775" s="17"/>
      <c r="N3775" s="17"/>
      <c r="O3775" s="17"/>
      <c r="P3775" s="17"/>
      <c r="Q3775" s="17"/>
      <c r="R3775" s="17"/>
      <c r="S3775" s="17"/>
      <c r="T3775" s="17"/>
      <c r="U3775" s="17"/>
      <c r="V3775" s="17"/>
      <c r="W3775" s="17"/>
      <c r="X3775" s="17"/>
    </row>
    <row r="3776" spans="7:24" x14ac:dyDescent="0.2">
      <c r="G3776" s="8"/>
      <c r="H3776" s="8"/>
      <c r="I3776" s="17"/>
      <c r="J3776" s="17"/>
      <c r="K3776" s="17"/>
      <c r="L3776" s="17"/>
      <c r="M3776" s="17"/>
      <c r="N3776" s="17"/>
      <c r="O3776" s="17"/>
      <c r="P3776" s="17"/>
      <c r="Q3776" s="17"/>
      <c r="R3776" s="17"/>
      <c r="S3776" s="17"/>
      <c r="T3776" s="17"/>
      <c r="U3776" s="17"/>
      <c r="V3776" s="17"/>
      <c r="W3776" s="17"/>
      <c r="X3776" s="17"/>
    </row>
    <row r="3777" spans="7:24" x14ac:dyDescent="0.2">
      <c r="G3777" s="8"/>
      <c r="H3777" s="8"/>
      <c r="I3777" s="17"/>
      <c r="J3777" s="17"/>
      <c r="K3777" s="17"/>
      <c r="L3777" s="17"/>
      <c r="M3777" s="17"/>
      <c r="N3777" s="17"/>
      <c r="O3777" s="17"/>
      <c r="P3777" s="17"/>
      <c r="Q3777" s="17"/>
      <c r="R3777" s="17"/>
      <c r="S3777" s="17"/>
      <c r="T3777" s="17"/>
      <c r="U3777" s="17"/>
      <c r="V3777" s="17"/>
      <c r="W3777" s="17"/>
      <c r="X3777" s="17"/>
    </row>
    <row r="3778" spans="7:24" x14ac:dyDescent="0.2">
      <c r="G3778" s="8"/>
      <c r="H3778" s="8"/>
      <c r="I3778" s="17"/>
      <c r="J3778" s="17"/>
      <c r="K3778" s="17"/>
      <c r="L3778" s="17"/>
      <c r="M3778" s="17"/>
      <c r="N3778" s="17"/>
      <c r="O3778" s="17"/>
      <c r="P3778" s="17"/>
      <c r="Q3778" s="17"/>
      <c r="R3778" s="17"/>
      <c r="S3778" s="17"/>
      <c r="T3778" s="17"/>
      <c r="U3778" s="17"/>
      <c r="V3778" s="17"/>
      <c r="W3778" s="17"/>
      <c r="X3778" s="17"/>
    </row>
    <row r="3779" spans="7:24" x14ac:dyDescent="0.2">
      <c r="G3779" s="8"/>
      <c r="H3779" s="8"/>
      <c r="I3779" s="17"/>
      <c r="J3779" s="17"/>
      <c r="K3779" s="17"/>
      <c r="L3779" s="17"/>
      <c r="M3779" s="17"/>
      <c r="N3779" s="17"/>
      <c r="O3779" s="17"/>
      <c r="P3779" s="17"/>
      <c r="Q3779" s="17"/>
      <c r="R3779" s="17"/>
      <c r="S3779" s="17"/>
      <c r="T3779" s="17"/>
      <c r="U3779" s="17"/>
      <c r="V3779" s="17"/>
      <c r="W3779" s="17"/>
      <c r="X3779" s="17"/>
    </row>
    <row r="3780" spans="7:24" x14ac:dyDescent="0.2">
      <c r="G3780" s="8"/>
      <c r="H3780" s="8"/>
      <c r="I3780" s="17"/>
      <c r="J3780" s="17"/>
      <c r="K3780" s="17"/>
      <c r="L3780" s="17"/>
      <c r="M3780" s="17"/>
      <c r="N3780" s="17"/>
      <c r="O3780" s="17"/>
      <c r="P3780" s="17"/>
      <c r="Q3780" s="17"/>
      <c r="R3780" s="17"/>
      <c r="S3780" s="17"/>
      <c r="T3780" s="17"/>
      <c r="U3780" s="17"/>
      <c r="V3780" s="17"/>
      <c r="W3780" s="17"/>
      <c r="X3780" s="17"/>
    </row>
    <row r="3781" spans="7:24" x14ac:dyDescent="0.2">
      <c r="G3781" s="8"/>
      <c r="H3781" s="8"/>
      <c r="I3781" s="17"/>
      <c r="J3781" s="17"/>
      <c r="K3781" s="17"/>
      <c r="L3781" s="17"/>
      <c r="M3781" s="17"/>
      <c r="N3781" s="17"/>
      <c r="O3781" s="17"/>
      <c r="P3781" s="17"/>
      <c r="Q3781" s="17"/>
      <c r="R3781" s="17"/>
      <c r="S3781" s="17"/>
      <c r="T3781" s="17"/>
      <c r="U3781" s="17"/>
      <c r="V3781" s="17"/>
      <c r="W3781" s="17"/>
      <c r="X3781" s="17"/>
    </row>
    <row r="3782" spans="7:24" x14ac:dyDescent="0.2">
      <c r="G3782" s="8"/>
      <c r="H3782" s="8"/>
      <c r="I3782" s="17"/>
      <c r="J3782" s="17"/>
      <c r="K3782" s="17"/>
      <c r="L3782" s="17"/>
      <c r="M3782" s="17"/>
      <c r="N3782" s="17"/>
      <c r="O3782" s="17"/>
      <c r="P3782" s="17"/>
      <c r="Q3782" s="17"/>
      <c r="R3782" s="17"/>
      <c r="S3782" s="17"/>
      <c r="T3782" s="17"/>
      <c r="U3782" s="17"/>
      <c r="V3782" s="17"/>
      <c r="W3782" s="17"/>
      <c r="X3782" s="17"/>
    </row>
    <row r="3783" spans="7:24" x14ac:dyDescent="0.2">
      <c r="G3783" s="8"/>
      <c r="H3783" s="8"/>
      <c r="I3783" s="17"/>
      <c r="J3783" s="17"/>
      <c r="K3783" s="17"/>
      <c r="L3783" s="17"/>
      <c r="M3783" s="17"/>
      <c r="N3783" s="17"/>
      <c r="O3783" s="17"/>
      <c r="P3783" s="17"/>
      <c r="Q3783" s="17"/>
      <c r="R3783" s="17"/>
      <c r="S3783" s="17"/>
      <c r="T3783" s="17"/>
      <c r="U3783" s="17"/>
      <c r="V3783" s="17"/>
      <c r="W3783" s="17"/>
      <c r="X3783" s="17"/>
    </row>
    <row r="3784" spans="7:24" x14ac:dyDescent="0.2">
      <c r="G3784" s="8"/>
      <c r="H3784" s="8"/>
      <c r="I3784" s="17"/>
      <c r="J3784" s="17"/>
      <c r="K3784" s="17"/>
      <c r="L3784" s="17"/>
      <c r="M3784" s="17"/>
      <c r="N3784" s="17"/>
      <c r="O3784" s="17"/>
      <c r="P3784" s="17"/>
      <c r="Q3784" s="17"/>
      <c r="R3784" s="17"/>
      <c r="S3784" s="17"/>
      <c r="T3784" s="17"/>
      <c r="U3784" s="17"/>
      <c r="V3784" s="17"/>
      <c r="W3784" s="17"/>
      <c r="X3784" s="17"/>
    </row>
    <row r="3785" spans="7:24" x14ac:dyDescent="0.2">
      <c r="G3785" s="8"/>
      <c r="H3785" s="8"/>
      <c r="I3785" s="17"/>
      <c r="J3785" s="17"/>
      <c r="K3785" s="17"/>
      <c r="L3785" s="17"/>
      <c r="M3785" s="17"/>
      <c r="N3785" s="17"/>
      <c r="O3785" s="17"/>
      <c r="P3785" s="17"/>
      <c r="Q3785" s="17"/>
      <c r="R3785" s="17"/>
      <c r="S3785" s="17"/>
      <c r="T3785" s="17"/>
      <c r="U3785" s="17"/>
      <c r="V3785" s="17"/>
      <c r="W3785" s="17"/>
      <c r="X3785" s="17"/>
    </row>
    <row r="3786" spans="7:24" x14ac:dyDescent="0.2">
      <c r="G3786" s="8"/>
      <c r="H3786" s="8"/>
      <c r="I3786" s="17"/>
      <c r="J3786" s="17"/>
      <c r="K3786" s="17"/>
      <c r="L3786" s="17"/>
      <c r="M3786" s="17"/>
      <c r="N3786" s="17"/>
      <c r="O3786" s="17"/>
      <c r="P3786" s="17"/>
      <c r="Q3786" s="17"/>
      <c r="R3786" s="17"/>
      <c r="S3786" s="17"/>
      <c r="T3786" s="17"/>
      <c r="U3786" s="17"/>
      <c r="V3786" s="17"/>
      <c r="W3786" s="17"/>
      <c r="X3786" s="17"/>
    </row>
    <row r="3787" spans="7:24" x14ac:dyDescent="0.2">
      <c r="G3787" s="8"/>
      <c r="H3787" s="8"/>
      <c r="I3787" s="17"/>
      <c r="J3787" s="17"/>
      <c r="K3787" s="17"/>
      <c r="L3787" s="17"/>
      <c r="M3787" s="17"/>
      <c r="N3787" s="17"/>
      <c r="O3787" s="17"/>
      <c r="P3787" s="17"/>
      <c r="Q3787" s="17"/>
      <c r="R3787" s="17"/>
      <c r="S3787" s="17"/>
      <c r="T3787" s="17"/>
      <c r="U3787" s="17"/>
      <c r="V3787" s="17"/>
      <c r="W3787" s="17"/>
      <c r="X3787" s="17"/>
    </row>
    <row r="3788" spans="7:24" x14ac:dyDescent="0.2">
      <c r="G3788" s="8"/>
      <c r="H3788" s="8"/>
      <c r="I3788" s="17"/>
      <c r="J3788" s="17"/>
      <c r="K3788" s="17"/>
      <c r="L3788" s="17"/>
      <c r="M3788" s="17"/>
      <c r="N3788" s="17"/>
      <c r="O3788" s="17"/>
      <c r="P3788" s="17"/>
      <c r="Q3788" s="17"/>
      <c r="R3788" s="17"/>
      <c r="S3788" s="17"/>
      <c r="T3788" s="17"/>
      <c r="U3788" s="17"/>
      <c r="V3788" s="17"/>
      <c r="W3788" s="17"/>
      <c r="X3788" s="17"/>
    </row>
    <row r="3789" spans="7:24" x14ac:dyDescent="0.2">
      <c r="G3789" s="8"/>
      <c r="H3789" s="8"/>
      <c r="I3789" s="17"/>
      <c r="J3789" s="17"/>
      <c r="K3789" s="17"/>
      <c r="L3789" s="17"/>
      <c r="M3789" s="17"/>
      <c r="N3789" s="17"/>
      <c r="O3789" s="17"/>
      <c r="P3789" s="17"/>
      <c r="Q3789" s="17"/>
      <c r="R3789" s="17"/>
      <c r="S3789" s="17"/>
      <c r="T3789" s="17"/>
      <c r="U3789" s="17"/>
      <c r="V3789" s="17"/>
      <c r="W3789" s="17"/>
      <c r="X3789" s="17"/>
    </row>
    <row r="3790" spans="7:24" x14ac:dyDescent="0.2">
      <c r="G3790" s="8"/>
      <c r="H3790" s="8"/>
      <c r="I3790" s="17"/>
      <c r="J3790" s="17"/>
      <c r="K3790" s="17"/>
      <c r="L3790" s="17"/>
      <c r="M3790" s="17"/>
      <c r="N3790" s="17"/>
      <c r="O3790" s="17"/>
      <c r="P3790" s="17"/>
      <c r="Q3790" s="17"/>
      <c r="R3790" s="17"/>
      <c r="S3790" s="17"/>
      <c r="T3790" s="17"/>
      <c r="U3790" s="17"/>
      <c r="V3790" s="17"/>
      <c r="W3790" s="17"/>
      <c r="X3790" s="17"/>
    </row>
    <row r="3791" spans="7:24" x14ac:dyDescent="0.2">
      <c r="G3791" s="8"/>
      <c r="H3791" s="8"/>
      <c r="I3791" s="17"/>
      <c r="J3791" s="17"/>
      <c r="K3791" s="17"/>
      <c r="L3791" s="17"/>
      <c r="M3791" s="17"/>
      <c r="N3791" s="17"/>
      <c r="O3791" s="17"/>
      <c r="P3791" s="17"/>
      <c r="Q3791" s="17"/>
      <c r="R3791" s="17"/>
      <c r="S3791" s="17"/>
      <c r="T3791" s="17"/>
      <c r="U3791" s="17"/>
      <c r="V3791" s="17"/>
      <c r="W3791" s="17"/>
      <c r="X3791" s="17"/>
    </row>
    <row r="3792" spans="7:24" x14ac:dyDescent="0.2">
      <c r="G3792" s="8"/>
      <c r="H3792" s="8"/>
      <c r="I3792" s="17"/>
      <c r="J3792" s="17"/>
      <c r="K3792" s="17"/>
      <c r="L3792" s="17"/>
      <c r="M3792" s="17"/>
      <c r="N3792" s="17"/>
      <c r="O3792" s="17"/>
      <c r="P3792" s="17"/>
      <c r="Q3792" s="17"/>
      <c r="R3792" s="17"/>
      <c r="S3792" s="17"/>
      <c r="T3792" s="17"/>
      <c r="U3792" s="17"/>
      <c r="V3792" s="17"/>
      <c r="W3792" s="17"/>
      <c r="X3792" s="17"/>
    </row>
    <row r="3793" spans="7:24" x14ac:dyDescent="0.2">
      <c r="G3793" s="8"/>
      <c r="H3793" s="8"/>
      <c r="I3793" s="17"/>
      <c r="J3793" s="17"/>
      <c r="K3793" s="17"/>
      <c r="L3793" s="17"/>
      <c r="M3793" s="17"/>
      <c r="N3793" s="17"/>
      <c r="O3793" s="17"/>
      <c r="P3793" s="17"/>
      <c r="Q3793" s="17"/>
      <c r="R3793" s="17"/>
      <c r="S3793" s="17"/>
      <c r="T3793" s="17"/>
      <c r="U3793" s="17"/>
      <c r="V3793" s="17"/>
      <c r="W3793" s="17"/>
      <c r="X3793" s="17"/>
    </row>
    <row r="3794" spans="7:24" x14ac:dyDescent="0.2">
      <c r="G3794" s="8"/>
      <c r="H3794" s="8"/>
      <c r="I3794" s="17"/>
      <c r="J3794" s="17"/>
      <c r="K3794" s="17"/>
      <c r="L3794" s="17"/>
      <c r="M3794" s="17"/>
      <c r="N3794" s="17"/>
      <c r="O3794" s="17"/>
      <c r="P3794" s="17"/>
      <c r="Q3794" s="17"/>
      <c r="R3794" s="17"/>
      <c r="S3794" s="17"/>
      <c r="T3794" s="17"/>
      <c r="U3794" s="17"/>
      <c r="V3794" s="17"/>
      <c r="W3794" s="17"/>
      <c r="X3794" s="17"/>
    </row>
    <row r="3795" spans="7:24" x14ac:dyDescent="0.2">
      <c r="G3795" s="8"/>
      <c r="H3795" s="8"/>
      <c r="I3795" s="17"/>
      <c r="J3795" s="17"/>
      <c r="K3795" s="17"/>
      <c r="L3795" s="17"/>
      <c r="M3795" s="17"/>
      <c r="N3795" s="17"/>
      <c r="O3795" s="17"/>
      <c r="P3795" s="17"/>
      <c r="Q3795" s="17"/>
      <c r="R3795" s="17"/>
      <c r="S3795" s="17"/>
      <c r="T3795" s="17"/>
      <c r="U3795" s="17"/>
      <c r="V3795" s="17"/>
      <c r="W3795" s="17"/>
      <c r="X3795" s="17"/>
    </row>
    <row r="3796" spans="7:24" x14ac:dyDescent="0.2">
      <c r="G3796" s="8"/>
      <c r="H3796" s="8"/>
      <c r="I3796" s="17"/>
      <c r="J3796" s="17"/>
      <c r="K3796" s="17"/>
      <c r="L3796" s="17"/>
      <c r="M3796" s="17"/>
      <c r="N3796" s="17"/>
      <c r="O3796" s="17"/>
      <c r="P3796" s="17"/>
      <c r="Q3796" s="17"/>
      <c r="R3796" s="17"/>
      <c r="S3796" s="17"/>
      <c r="T3796" s="17"/>
      <c r="U3796" s="17"/>
      <c r="V3796" s="17"/>
      <c r="W3796" s="17"/>
      <c r="X3796" s="17"/>
    </row>
    <row r="3797" spans="7:24" x14ac:dyDescent="0.2">
      <c r="G3797" s="8"/>
      <c r="H3797" s="8"/>
      <c r="I3797" s="17"/>
      <c r="J3797" s="17"/>
      <c r="K3797" s="17"/>
      <c r="L3797" s="17"/>
      <c r="M3797" s="17"/>
      <c r="N3797" s="17"/>
      <c r="O3797" s="17"/>
      <c r="P3797" s="17"/>
      <c r="Q3797" s="17"/>
      <c r="R3797" s="17"/>
      <c r="S3797" s="17"/>
      <c r="T3797" s="17"/>
      <c r="U3797" s="17"/>
      <c r="V3797" s="17"/>
      <c r="W3797" s="17"/>
      <c r="X3797" s="17"/>
    </row>
    <row r="3798" spans="7:24" x14ac:dyDescent="0.2">
      <c r="G3798" s="8"/>
      <c r="H3798" s="8"/>
      <c r="I3798" s="17"/>
      <c r="J3798" s="17"/>
      <c r="K3798" s="17"/>
      <c r="L3798" s="17"/>
      <c r="M3798" s="17"/>
      <c r="N3798" s="17"/>
      <c r="O3798" s="17"/>
      <c r="P3798" s="17"/>
      <c r="Q3798" s="17"/>
      <c r="R3798" s="17"/>
      <c r="S3798" s="17"/>
      <c r="T3798" s="17"/>
      <c r="U3798" s="17"/>
      <c r="V3798" s="17"/>
      <c r="W3798" s="17"/>
      <c r="X3798" s="17"/>
    </row>
    <row r="3799" spans="7:24" x14ac:dyDescent="0.2">
      <c r="G3799" s="8"/>
      <c r="H3799" s="8"/>
      <c r="I3799" s="17"/>
      <c r="J3799" s="17"/>
      <c r="K3799" s="17"/>
      <c r="L3799" s="17"/>
      <c r="M3799" s="17"/>
      <c r="N3799" s="17"/>
      <c r="O3799" s="17"/>
      <c r="P3799" s="17"/>
      <c r="Q3799" s="17"/>
      <c r="R3799" s="17"/>
      <c r="S3799" s="17"/>
      <c r="T3799" s="17"/>
      <c r="U3799" s="17"/>
      <c r="V3799" s="17"/>
      <c r="W3799" s="17"/>
      <c r="X3799" s="17"/>
    </row>
    <row r="3800" spans="7:24" x14ac:dyDescent="0.2">
      <c r="G3800" s="8"/>
      <c r="H3800" s="8"/>
      <c r="I3800" s="17"/>
      <c r="J3800" s="17"/>
      <c r="K3800" s="17"/>
      <c r="L3800" s="17"/>
      <c r="M3800" s="17"/>
      <c r="N3800" s="17"/>
      <c r="O3800" s="17"/>
      <c r="P3800" s="17"/>
      <c r="Q3800" s="17"/>
      <c r="R3800" s="17"/>
      <c r="S3800" s="17"/>
      <c r="T3800" s="17"/>
      <c r="U3800" s="17"/>
      <c r="V3800" s="17"/>
      <c r="W3800" s="17"/>
      <c r="X3800" s="17"/>
    </row>
    <row r="3801" spans="7:24" x14ac:dyDescent="0.2">
      <c r="G3801" s="8"/>
      <c r="H3801" s="8"/>
      <c r="I3801" s="17"/>
      <c r="J3801" s="17"/>
      <c r="K3801" s="17"/>
      <c r="L3801" s="17"/>
      <c r="M3801" s="17"/>
      <c r="N3801" s="17"/>
      <c r="O3801" s="17"/>
      <c r="P3801" s="17"/>
      <c r="Q3801" s="17"/>
      <c r="R3801" s="17"/>
      <c r="S3801" s="17"/>
      <c r="T3801" s="17"/>
      <c r="U3801" s="17"/>
      <c r="V3801" s="17"/>
      <c r="W3801" s="17"/>
      <c r="X3801" s="17"/>
    </row>
    <row r="3802" spans="7:24" x14ac:dyDescent="0.2">
      <c r="G3802" s="8"/>
      <c r="H3802" s="8"/>
      <c r="I3802" s="17"/>
      <c r="J3802" s="17"/>
      <c r="K3802" s="17"/>
      <c r="L3802" s="17"/>
      <c r="M3802" s="17"/>
      <c r="N3802" s="17"/>
      <c r="O3802" s="17"/>
      <c r="P3802" s="17"/>
      <c r="Q3802" s="17"/>
      <c r="R3802" s="17"/>
      <c r="S3802" s="17"/>
      <c r="T3802" s="17"/>
      <c r="U3802" s="17"/>
      <c r="V3802" s="17"/>
      <c r="W3802" s="17"/>
      <c r="X3802" s="17"/>
    </row>
    <row r="3803" spans="7:24" x14ac:dyDescent="0.2">
      <c r="G3803" s="8"/>
      <c r="H3803" s="8"/>
      <c r="I3803" s="17"/>
      <c r="J3803" s="17"/>
      <c r="K3803" s="17"/>
      <c r="L3803" s="17"/>
      <c r="M3803" s="17"/>
      <c r="N3803" s="17"/>
      <c r="O3803" s="17"/>
      <c r="P3803" s="17"/>
      <c r="Q3803" s="17"/>
      <c r="R3803" s="17"/>
      <c r="S3803" s="17"/>
      <c r="T3803" s="17"/>
      <c r="U3803" s="17"/>
      <c r="V3803" s="17"/>
      <c r="W3803" s="17"/>
      <c r="X3803" s="17"/>
    </row>
    <row r="3804" spans="7:24" x14ac:dyDescent="0.2">
      <c r="G3804" s="8"/>
      <c r="H3804" s="8"/>
      <c r="I3804" s="17"/>
      <c r="J3804" s="17"/>
      <c r="K3804" s="17"/>
      <c r="L3804" s="17"/>
      <c r="M3804" s="17"/>
      <c r="N3804" s="17"/>
      <c r="O3804" s="17"/>
      <c r="P3804" s="17"/>
      <c r="Q3804" s="17"/>
      <c r="R3804" s="17"/>
      <c r="S3804" s="17"/>
      <c r="T3804" s="17"/>
      <c r="U3804" s="17"/>
      <c r="V3804" s="17"/>
      <c r="W3804" s="17"/>
      <c r="X3804" s="17"/>
    </row>
    <row r="3805" spans="7:24" x14ac:dyDescent="0.2">
      <c r="G3805" s="8"/>
      <c r="H3805" s="8"/>
      <c r="I3805" s="17"/>
      <c r="J3805" s="17"/>
      <c r="K3805" s="17"/>
      <c r="L3805" s="17"/>
      <c r="M3805" s="17"/>
      <c r="N3805" s="17"/>
      <c r="O3805" s="17"/>
      <c r="P3805" s="17"/>
      <c r="Q3805" s="17"/>
      <c r="R3805" s="17"/>
      <c r="S3805" s="17"/>
      <c r="T3805" s="17"/>
      <c r="U3805" s="17"/>
      <c r="V3805" s="17"/>
      <c r="W3805" s="17"/>
      <c r="X3805" s="17"/>
    </row>
    <row r="3806" spans="7:24" x14ac:dyDescent="0.2">
      <c r="G3806" s="8"/>
      <c r="H3806" s="8"/>
      <c r="I3806" s="17"/>
      <c r="J3806" s="17"/>
      <c r="K3806" s="17"/>
      <c r="L3806" s="17"/>
      <c r="M3806" s="17"/>
      <c r="N3806" s="17"/>
      <c r="O3806" s="17"/>
      <c r="P3806" s="17"/>
      <c r="Q3806" s="17"/>
      <c r="R3806" s="17"/>
      <c r="S3806" s="17"/>
      <c r="T3806" s="17"/>
      <c r="U3806" s="17"/>
      <c r="V3806" s="17"/>
      <c r="W3806" s="17"/>
      <c r="X3806" s="17"/>
    </row>
    <row r="3807" spans="7:24" x14ac:dyDescent="0.2">
      <c r="G3807" s="8"/>
      <c r="H3807" s="8"/>
      <c r="I3807" s="17"/>
      <c r="J3807" s="17"/>
      <c r="K3807" s="17"/>
      <c r="L3807" s="17"/>
      <c r="M3807" s="17"/>
      <c r="N3807" s="17"/>
      <c r="O3807" s="17"/>
      <c r="P3807" s="17"/>
      <c r="Q3807" s="17"/>
      <c r="R3807" s="17"/>
      <c r="S3807" s="17"/>
      <c r="T3807" s="17"/>
      <c r="U3807" s="17"/>
      <c r="V3807" s="17"/>
      <c r="W3807" s="17"/>
      <c r="X3807" s="17"/>
    </row>
    <row r="3808" spans="7:24" x14ac:dyDescent="0.2">
      <c r="G3808" s="8"/>
      <c r="H3808" s="8"/>
      <c r="I3808" s="17"/>
      <c r="J3808" s="17"/>
      <c r="K3808" s="17"/>
      <c r="L3808" s="17"/>
      <c r="M3808" s="17"/>
      <c r="N3808" s="17"/>
      <c r="O3808" s="17"/>
      <c r="P3808" s="17"/>
      <c r="Q3808" s="17"/>
      <c r="R3808" s="17"/>
      <c r="S3808" s="17"/>
      <c r="T3808" s="17"/>
      <c r="U3808" s="17"/>
      <c r="V3808" s="17"/>
      <c r="W3808" s="17"/>
      <c r="X3808" s="17"/>
    </row>
    <row r="3809" spans="7:24" x14ac:dyDescent="0.2">
      <c r="G3809" s="8"/>
      <c r="H3809" s="8"/>
      <c r="I3809" s="17"/>
      <c r="J3809" s="17"/>
      <c r="K3809" s="17"/>
      <c r="L3809" s="17"/>
      <c r="M3809" s="17"/>
      <c r="N3809" s="17"/>
      <c r="O3809" s="17"/>
      <c r="P3809" s="17"/>
      <c r="Q3809" s="17"/>
      <c r="R3809" s="17"/>
      <c r="S3809" s="17"/>
      <c r="T3809" s="17"/>
      <c r="U3809" s="17"/>
      <c r="V3809" s="17"/>
      <c r="W3809" s="17"/>
      <c r="X3809" s="17"/>
    </row>
    <row r="3810" spans="7:24" x14ac:dyDescent="0.2">
      <c r="G3810" s="8"/>
      <c r="H3810" s="8"/>
      <c r="I3810" s="17"/>
      <c r="J3810" s="17"/>
      <c r="K3810" s="17"/>
      <c r="L3810" s="17"/>
      <c r="M3810" s="17"/>
      <c r="N3810" s="17"/>
      <c r="O3810" s="17"/>
      <c r="P3810" s="17"/>
      <c r="Q3810" s="17"/>
      <c r="R3810" s="17"/>
      <c r="S3810" s="17"/>
      <c r="T3810" s="17"/>
      <c r="U3810" s="17"/>
      <c r="V3810" s="17"/>
      <c r="W3810" s="17"/>
      <c r="X3810" s="17"/>
    </row>
    <row r="3811" spans="7:24" x14ac:dyDescent="0.2">
      <c r="G3811" s="8"/>
      <c r="H3811" s="8"/>
      <c r="I3811" s="17"/>
      <c r="J3811" s="17"/>
      <c r="K3811" s="17"/>
      <c r="L3811" s="17"/>
      <c r="M3811" s="17"/>
      <c r="N3811" s="17"/>
      <c r="O3811" s="17"/>
      <c r="P3811" s="17"/>
      <c r="Q3811" s="17"/>
      <c r="R3811" s="17"/>
      <c r="S3811" s="17"/>
      <c r="T3811" s="17"/>
      <c r="U3811" s="17"/>
      <c r="V3811" s="17"/>
      <c r="W3811" s="17"/>
      <c r="X3811" s="17"/>
    </row>
    <row r="3812" spans="7:24" x14ac:dyDescent="0.2">
      <c r="G3812" s="8"/>
      <c r="H3812" s="8"/>
      <c r="I3812" s="17"/>
      <c r="J3812" s="17"/>
      <c r="K3812" s="17"/>
      <c r="L3812" s="17"/>
      <c r="M3812" s="17"/>
      <c r="N3812" s="17"/>
      <c r="O3812" s="17"/>
      <c r="P3812" s="17"/>
      <c r="Q3812" s="17"/>
      <c r="R3812" s="17"/>
      <c r="S3812" s="17"/>
      <c r="T3812" s="17"/>
      <c r="U3812" s="17"/>
      <c r="V3812" s="17"/>
      <c r="W3812" s="17"/>
      <c r="X3812" s="17"/>
    </row>
    <row r="3813" spans="7:24" x14ac:dyDescent="0.2">
      <c r="G3813" s="8"/>
      <c r="H3813" s="8"/>
      <c r="I3813" s="17"/>
      <c r="J3813" s="17"/>
      <c r="K3813" s="17"/>
      <c r="L3813" s="17"/>
      <c r="M3813" s="17"/>
      <c r="N3813" s="17"/>
      <c r="O3813" s="17"/>
      <c r="P3813" s="17"/>
      <c r="Q3813" s="17"/>
      <c r="R3813" s="17"/>
      <c r="S3813" s="17"/>
      <c r="T3813" s="17"/>
      <c r="U3813" s="17"/>
      <c r="V3813" s="17"/>
      <c r="W3813" s="17"/>
      <c r="X3813" s="17"/>
    </row>
    <row r="3814" spans="7:24" x14ac:dyDescent="0.2">
      <c r="G3814" s="8"/>
      <c r="H3814" s="8"/>
      <c r="I3814" s="17"/>
      <c r="J3814" s="17"/>
      <c r="K3814" s="17"/>
      <c r="L3814" s="17"/>
      <c r="M3814" s="17"/>
      <c r="N3814" s="17"/>
      <c r="O3814" s="17"/>
      <c r="P3814" s="17"/>
      <c r="Q3814" s="17"/>
      <c r="R3814" s="17"/>
      <c r="S3814" s="17"/>
      <c r="T3814" s="17"/>
      <c r="U3814" s="17"/>
      <c r="V3814" s="17"/>
      <c r="W3814" s="17"/>
      <c r="X3814" s="17"/>
    </row>
    <row r="3815" spans="7:24" x14ac:dyDescent="0.2">
      <c r="G3815" s="8"/>
      <c r="H3815" s="8"/>
      <c r="I3815" s="17"/>
      <c r="J3815" s="17"/>
      <c r="K3815" s="17"/>
      <c r="L3815" s="17"/>
      <c r="M3815" s="17"/>
      <c r="N3815" s="17"/>
      <c r="O3815" s="17"/>
      <c r="P3815" s="17"/>
      <c r="Q3815" s="17"/>
      <c r="R3815" s="17"/>
      <c r="S3815" s="17"/>
      <c r="T3815" s="17"/>
      <c r="U3815" s="17"/>
      <c r="V3815" s="17"/>
      <c r="W3815" s="17"/>
      <c r="X3815" s="17"/>
    </row>
    <row r="3816" spans="7:24" x14ac:dyDescent="0.2">
      <c r="G3816" s="8"/>
      <c r="H3816" s="8"/>
      <c r="I3816" s="17"/>
      <c r="J3816" s="17"/>
      <c r="K3816" s="17"/>
      <c r="L3816" s="17"/>
      <c r="M3816" s="17"/>
      <c r="N3816" s="17"/>
      <c r="O3816" s="17"/>
      <c r="P3816" s="17"/>
      <c r="Q3816" s="17"/>
      <c r="R3816" s="17"/>
      <c r="S3816" s="17"/>
      <c r="T3816" s="17"/>
      <c r="U3816" s="17"/>
      <c r="V3816" s="17"/>
      <c r="W3816" s="17"/>
      <c r="X3816" s="17"/>
    </row>
    <row r="3817" spans="7:24" x14ac:dyDescent="0.2">
      <c r="G3817" s="8"/>
      <c r="H3817" s="8"/>
      <c r="I3817" s="17"/>
      <c r="J3817" s="17"/>
      <c r="K3817" s="17"/>
      <c r="L3817" s="17"/>
      <c r="M3817" s="17"/>
      <c r="N3817" s="17"/>
      <c r="O3817" s="17"/>
      <c r="P3817" s="17"/>
      <c r="Q3817" s="17"/>
      <c r="R3817" s="17"/>
      <c r="S3817" s="17"/>
      <c r="T3817" s="17"/>
      <c r="U3817" s="17"/>
      <c r="V3817" s="17"/>
      <c r="W3817" s="17"/>
      <c r="X3817" s="17"/>
    </row>
    <row r="3818" spans="7:24" x14ac:dyDescent="0.2">
      <c r="G3818" s="8"/>
      <c r="H3818" s="8"/>
      <c r="I3818" s="17"/>
      <c r="J3818" s="17"/>
      <c r="K3818" s="17"/>
      <c r="L3818" s="17"/>
      <c r="M3818" s="17"/>
      <c r="N3818" s="17"/>
      <c r="O3818" s="17"/>
      <c r="P3818" s="17"/>
      <c r="Q3818" s="17"/>
      <c r="R3818" s="17"/>
      <c r="S3818" s="17"/>
      <c r="T3818" s="17"/>
      <c r="U3818" s="17"/>
      <c r="V3818" s="17"/>
      <c r="W3818" s="17"/>
      <c r="X3818" s="17"/>
    </row>
    <row r="3819" spans="7:24" x14ac:dyDescent="0.2">
      <c r="G3819" s="8"/>
      <c r="H3819" s="8"/>
      <c r="I3819" s="17"/>
      <c r="J3819" s="17"/>
      <c r="K3819" s="17"/>
      <c r="L3819" s="17"/>
      <c r="M3819" s="17"/>
      <c r="N3819" s="17"/>
      <c r="O3819" s="17"/>
      <c r="P3819" s="17"/>
      <c r="Q3819" s="17"/>
      <c r="R3819" s="17"/>
      <c r="S3819" s="17"/>
      <c r="T3819" s="17"/>
      <c r="U3819" s="17"/>
      <c r="V3819" s="17"/>
      <c r="W3819" s="17"/>
      <c r="X3819" s="17"/>
    </row>
    <row r="3820" spans="7:24" x14ac:dyDescent="0.2">
      <c r="G3820" s="8"/>
      <c r="H3820" s="8"/>
      <c r="I3820" s="17"/>
      <c r="J3820" s="17"/>
      <c r="K3820" s="17"/>
      <c r="L3820" s="17"/>
      <c r="M3820" s="17"/>
      <c r="N3820" s="17"/>
      <c r="O3820" s="17"/>
      <c r="P3820" s="17"/>
      <c r="Q3820" s="17"/>
      <c r="R3820" s="17"/>
      <c r="S3820" s="17"/>
      <c r="T3820" s="17"/>
      <c r="U3820" s="17"/>
      <c r="V3820" s="17"/>
      <c r="W3820" s="17"/>
      <c r="X3820" s="17"/>
    </row>
    <row r="3821" spans="7:24" x14ac:dyDescent="0.2">
      <c r="G3821" s="8"/>
      <c r="H3821" s="8"/>
      <c r="I3821" s="17"/>
      <c r="J3821" s="17"/>
      <c r="K3821" s="17"/>
      <c r="L3821" s="17"/>
      <c r="M3821" s="17"/>
      <c r="N3821" s="17"/>
      <c r="O3821" s="17"/>
      <c r="P3821" s="17"/>
      <c r="Q3821" s="17"/>
      <c r="R3821" s="17"/>
      <c r="S3821" s="17"/>
      <c r="T3821" s="17"/>
      <c r="U3821" s="17"/>
      <c r="V3821" s="17"/>
      <c r="W3821" s="17"/>
      <c r="X3821" s="17"/>
    </row>
    <row r="3822" spans="7:24" x14ac:dyDescent="0.2">
      <c r="G3822" s="8"/>
      <c r="H3822" s="8"/>
      <c r="I3822" s="17"/>
      <c r="J3822" s="17"/>
      <c r="K3822" s="17"/>
      <c r="L3822" s="17"/>
      <c r="M3822" s="17"/>
      <c r="N3822" s="17"/>
      <c r="O3822" s="17"/>
      <c r="P3822" s="17"/>
      <c r="Q3822" s="17"/>
      <c r="R3822" s="17"/>
      <c r="S3822" s="17"/>
      <c r="T3822" s="17"/>
      <c r="U3822" s="17"/>
      <c r="V3822" s="17"/>
      <c r="W3822" s="17"/>
      <c r="X3822" s="17"/>
    </row>
    <row r="3823" spans="7:24" x14ac:dyDescent="0.2">
      <c r="G3823" s="8"/>
      <c r="H3823" s="8"/>
      <c r="I3823" s="17"/>
      <c r="J3823" s="17"/>
      <c r="K3823" s="17"/>
      <c r="L3823" s="17"/>
      <c r="M3823" s="17"/>
      <c r="N3823" s="17"/>
      <c r="O3823" s="17"/>
      <c r="P3823" s="17"/>
      <c r="Q3823" s="17"/>
      <c r="R3823" s="17"/>
      <c r="S3823" s="17"/>
      <c r="T3823" s="17"/>
      <c r="U3823" s="17"/>
      <c r="V3823" s="17"/>
      <c r="W3823" s="17"/>
      <c r="X3823" s="17"/>
    </row>
    <row r="3824" spans="7:24" x14ac:dyDescent="0.2">
      <c r="G3824" s="8"/>
      <c r="H3824" s="8"/>
      <c r="I3824" s="17"/>
      <c r="J3824" s="17"/>
      <c r="K3824" s="17"/>
      <c r="L3824" s="17"/>
      <c r="M3824" s="17"/>
      <c r="N3824" s="17"/>
      <c r="O3824" s="17"/>
      <c r="P3824" s="17"/>
      <c r="Q3824" s="17"/>
      <c r="R3824" s="17"/>
      <c r="S3824" s="17"/>
      <c r="T3824" s="17"/>
      <c r="U3824" s="17"/>
      <c r="V3824" s="17"/>
      <c r="W3824" s="17"/>
      <c r="X3824" s="17"/>
    </row>
    <row r="3825" spans="7:24" x14ac:dyDescent="0.2">
      <c r="G3825" s="8"/>
      <c r="H3825" s="8"/>
      <c r="I3825" s="17"/>
      <c r="J3825" s="17"/>
      <c r="K3825" s="17"/>
      <c r="L3825" s="17"/>
      <c r="M3825" s="17"/>
      <c r="N3825" s="17"/>
      <c r="O3825" s="17"/>
      <c r="P3825" s="17"/>
      <c r="Q3825" s="17"/>
      <c r="R3825" s="17"/>
      <c r="S3825" s="17"/>
      <c r="T3825" s="17"/>
      <c r="U3825" s="17"/>
      <c r="V3825" s="17"/>
      <c r="W3825" s="17"/>
      <c r="X3825" s="17"/>
    </row>
    <row r="3826" spans="7:24" x14ac:dyDescent="0.2">
      <c r="G3826" s="8"/>
      <c r="H3826" s="8"/>
      <c r="I3826" s="17"/>
      <c r="J3826" s="17"/>
      <c r="K3826" s="17"/>
      <c r="L3826" s="17"/>
      <c r="M3826" s="17"/>
      <c r="N3826" s="17"/>
      <c r="O3826" s="17"/>
      <c r="P3826" s="17"/>
      <c r="Q3826" s="17"/>
      <c r="R3826" s="17"/>
      <c r="S3826" s="17"/>
      <c r="T3826" s="17"/>
      <c r="U3826" s="17"/>
      <c r="V3826" s="17"/>
      <c r="W3826" s="17"/>
      <c r="X3826" s="17"/>
    </row>
    <row r="3827" spans="7:24" x14ac:dyDescent="0.2">
      <c r="G3827" s="8"/>
      <c r="H3827" s="8"/>
      <c r="I3827" s="17"/>
      <c r="J3827" s="17"/>
      <c r="K3827" s="17"/>
      <c r="L3827" s="17"/>
      <c r="M3827" s="17"/>
      <c r="N3827" s="17"/>
      <c r="O3827" s="17"/>
      <c r="P3827" s="17"/>
      <c r="Q3827" s="17"/>
      <c r="R3827" s="17"/>
      <c r="S3827" s="17"/>
      <c r="T3827" s="17"/>
      <c r="U3827" s="17"/>
      <c r="V3827" s="17"/>
      <c r="W3827" s="17"/>
      <c r="X3827" s="17"/>
    </row>
    <row r="3828" spans="7:24" x14ac:dyDescent="0.2">
      <c r="G3828" s="8"/>
      <c r="H3828" s="8"/>
      <c r="I3828" s="17"/>
      <c r="J3828" s="17"/>
      <c r="K3828" s="17"/>
      <c r="L3828" s="17"/>
      <c r="M3828" s="17"/>
      <c r="N3828" s="17"/>
      <c r="O3828" s="17"/>
      <c r="P3828" s="17"/>
      <c r="Q3828" s="17"/>
      <c r="R3828" s="17"/>
      <c r="S3828" s="17"/>
      <c r="T3828" s="17"/>
      <c r="U3828" s="17"/>
      <c r="V3828" s="17"/>
      <c r="W3828" s="17"/>
      <c r="X3828" s="17"/>
    </row>
    <row r="3829" spans="7:24" x14ac:dyDescent="0.2">
      <c r="G3829" s="8"/>
      <c r="H3829" s="8"/>
      <c r="I3829" s="17"/>
      <c r="J3829" s="17"/>
      <c r="K3829" s="17"/>
      <c r="L3829" s="17"/>
      <c r="M3829" s="17"/>
      <c r="N3829" s="17"/>
      <c r="O3829" s="17"/>
      <c r="P3829" s="17"/>
      <c r="Q3829" s="17"/>
      <c r="R3829" s="17"/>
      <c r="S3829" s="17"/>
      <c r="T3829" s="17"/>
      <c r="U3829" s="17"/>
      <c r="V3829" s="17"/>
      <c r="W3829" s="17"/>
      <c r="X3829" s="17"/>
    </row>
    <row r="3830" spans="7:24" x14ac:dyDescent="0.2">
      <c r="G3830" s="8"/>
      <c r="H3830" s="8"/>
      <c r="I3830" s="17"/>
      <c r="J3830" s="17"/>
      <c r="K3830" s="17"/>
      <c r="L3830" s="17"/>
      <c r="M3830" s="17"/>
      <c r="N3830" s="17"/>
      <c r="O3830" s="17"/>
      <c r="P3830" s="17"/>
      <c r="Q3830" s="17"/>
      <c r="R3830" s="17"/>
      <c r="S3830" s="17"/>
      <c r="T3830" s="17"/>
      <c r="U3830" s="17"/>
      <c r="V3830" s="17"/>
      <c r="W3830" s="17"/>
      <c r="X3830" s="17"/>
    </row>
    <row r="3831" spans="7:24" x14ac:dyDescent="0.2">
      <c r="G3831" s="8"/>
      <c r="H3831" s="8"/>
      <c r="I3831" s="17"/>
      <c r="J3831" s="17"/>
      <c r="K3831" s="17"/>
      <c r="L3831" s="17"/>
      <c r="M3831" s="17"/>
      <c r="N3831" s="17"/>
      <c r="O3831" s="17"/>
      <c r="P3831" s="17"/>
      <c r="Q3831" s="17"/>
      <c r="R3831" s="17"/>
      <c r="S3831" s="17"/>
      <c r="T3831" s="17"/>
      <c r="U3831" s="17"/>
      <c r="V3831" s="17"/>
      <c r="W3831" s="17"/>
      <c r="X3831" s="17"/>
    </row>
    <row r="3832" spans="7:24" x14ac:dyDescent="0.2">
      <c r="G3832" s="8"/>
      <c r="H3832" s="8"/>
      <c r="I3832" s="17"/>
      <c r="J3832" s="17"/>
      <c r="K3832" s="17"/>
      <c r="L3832" s="17"/>
      <c r="M3832" s="17"/>
      <c r="N3832" s="17"/>
      <c r="O3832" s="17"/>
      <c r="P3832" s="17"/>
      <c r="Q3832" s="17"/>
      <c r="R3832" s="17"/>
      <c r="S3832" s="17"/>
      <c r="T3832" s="17"/>
      <c r="U3832" s="17"/>
      <c r="V3832" s="17"/>
      <c r="W3832" s="17"/>
      <c r="X3832" s="17"/>
    </row>
    <row r="3833" spans="7:24" x14ac:dyDescent="0.2">
      <c r="G3833" s="8"/>
      <c r="H3833" s="8"/>
      <c r="I3833" s="17"/>
      <c r="J3833" s="17"/>
      <c r="K3833" s="17"/>
      <c r="L3833" s="17"/>
      <c r="M3833" s="17"/>
      <c r="N3833" s="17"/>
      <c r="O3833" s="17"/>
      <c r="P3833" s="17"/>
      <c r="Q3833" s="17"/>
      <c r="R3833" s="17"/>
      <c r="S3833" s="17"/>
      <c r="T3833" s="17"/>
      <c r="U3833" s="17"/>
      <c r="V3833" s="17"/>
      <c r="W3833" s="17"/>
      <c r="X3833" s="17"/>
    </row>
    <row r="3834" spans="7:24" x14ac:dyDescent="0.2">
      <c r="G3834" s="8"/>
      <c r="H3834" s="8"/>
      <c r="I3834" s="17"/>
      <c r="J3834" s="17"/>
      <c r="K3834" s="17"/>
      <c r="L3834" s="17"/>
      <c r="M3834" s="17"/>
      <c r="N3834" s="17"/>
      <c r="O3834" s="17"/>
      <c r="P3834" s="17"/>
      <c r="Q3834" s="17"/>
      <c r="R3834" s="17"/>
      <c r="S3834" s="17"/>
      <c r="T3834" s="17"/>
      <c r="U3834" s="17"/>
      <c r="V3834" s="17"/>
      <c r="W3834" s="17"/>
      <c r="X3834" s="17"/>
    </row>
    <row r="3835" spans="7:24" x14ac:dyDescent="0.2">
      <c r="G3835" s="8"/>
      <c r="H3835" s="8"/>
      <c r="I3835" s="17"/>
      <c r="J3835" s="17"/>
      <c r="K3835" s="17"/>
      <c r="L3835" s="17"/>
      <c r="M3835" s="17"/>
      <c r="N3835" s="17"/>
      <c r="O3835" s="17"/>
      <c r="P3835" s="17"/>
      <c r="Q3835" s="17"/>
      <c r="R3835" s="17"/>
      <c r="S3835" s="17"/>
      <c r="T3835" s="17"/>
      <c r="U3835" s="17"/>
      <c r="V3835" s="17"/>
      <c r="W3835" s="17"/>
      <c r="X3835" s="17"/>
    </row>
    <row r="3836" spans="7:24" x14ac:dyDescent="0.2">
      <c r="G3836" s="8"/>
      <c r="H3836" s="8"/>
      <c r="I3836" s="17"/>
      <c r="J3836" s="17"/>
      <c r="K3836" s="17"/>
      <c r="L3836" s="17"/>
      <c r="M3836" s="17"/>
      <c r="N3836" s="17"/>
      <c r="O3836" s="17"/>
      <c r="P3836" s="17"/>
      <c r="Q3836" s="17"/>
      <c r="R3836" s="17"/>
      <c r="S3836" s="17"/>
      <c r="T3836" s="17"/>
      <c r="U3836" s="17"/>
      <c r="V3836" s="17"/>
      <c r="W3836" s="17"/>
      <c r="X3836" s="17"/>
    </row>
    <row r="3837" spans="7:24" x14ac:dyDescent="0.2">
      <c r="G3837" s="8"/>
      <c r="H3837" s="8"/>
      <c r="I3837" s="17"/>
      <c r="J3837" s="17"/>
      <c r="K3837" s="17"/>
      <c r="L3837" s="17"/>
      <c r="M3837" s="17"/>
      <c r="N3837" s="17"/>
      <c r="O3837" s="17"/>
      <c r="P3837" s="17"/>
      <c r="Q3837" s="17"/>
      <c r="R3837" s="17"/>
      <c r="S3837" s="17"/>
      <c r="T3837" s="17"/>
      <c r="U3837" s="17"/>
      <c r="V3837" s="17"/>
      <c r="W3837" s="17"/>
      <c r="X3837" s="17"/>
    </row>
    <row r="3838" spans="7:24" x14ac:dyDescent="0.2">
      <c r="G3838" s="8"/>
      <c r="H3838" s="8"/>
      <c r="I3838" s="17"/>
      <c r="J3838" s="17"/>
      <c r="K3838" s="17"/>
      <c r="L3838" s="17"/>
      <c r="M3838" s="17"/>
      <c r="N3838" s="17"/>
      <c r="O3838" s="17"/>
      <c r="P3838" s="17"/>
      <c r="Q3838" s="17"/>
      <c r="R3838" s="17"/>
      <c r="S3838" s="17"/>
      <c r="T3838" s="17"/>
      <c r="U3838" s="17"/>
      <c r="V3838" s="17"/>
      <c r="W3838" s="17"/>
      <c r="X3838" s="17"/>
    </row>
    <row r="3839" spans="7:24" x14ac:dyDescent="0.2">
      <c r="G3839" s="8"/>
      <c r="H3839" s="8"/>
      <c r="I3839" s="17"/>
      <c r="J3839" s="17"/>
      <c r="K3839" s="17"/>
      <c r="L3839" s="17"/>
      <c r="M3839" s="17"/>
      <c r="N3839" s="17"/>
      <c r="O3839" s="17"/>
      <c r="P3839" s="17"/>
      <c r="Q3839" s="17"/>
      <c r="R3839" s="17"/>
      <c r="S3839" s="17"/>
      <c r="T3839" s="17"/>
      <c r="U3839" s="17"/>
      <c r="V3839" s="17"/>
      <c r="W3839" s="17"/>
      <c r="X3839" s="17"/>
    </row>
    <row r="3840" spans="7:24" x14ac:dyDescent="0.2">
      <c r="G3840" s="8"/>
      <c r="H3840" s="8"/>
      <c r="I3840" s="17"/>
      <c r="J3840" s="17"/>
      <c r="K3840" s="17"/>
      <c r="L3840" s="17"/>
      <c r="M3840" s="17"/>
      <c r="N3840" s="17"/>
      <c r="O3840" s="17"/>
      <c r="P3840" s="17"/>
      <c r="Q3840" s="17"/>
      <c r="R3840" s="17"/>
      <c r="S3840" s="17"/>
      <c r="T3840" s="17"/>
      <c r="U3840" s="17"/>
      <c r="V3840" s="17"/>
      <c r="W3840" s="17"/>
      <c r="X3840" s="17"/>
    </row>
    <row r="3841" spans="7:24" x14ac:dyDescent="0.2">
      <c r="G3841" s="8"/>
      <c r="H3841" s="8"/>
      <c r="I3841" s="17"/>
      <c r="J3841" s="17"/>
      <c r="K3841" s="17"/>
      <c r="L3841" s="17"/>
      <c r="M3841" s="17"/>
      <c r="N3841" s="17"/>
      <c r="O3841" s="17"/>
      <c r="P3841" s="17"/>
      <c r="Q3841" s="17"/>
      <c r="R3841" s="17"/>
      <c r="S3841" s="17"/>
      <c r="T3841" s="17"/>
      <c r="U3841" s="17"/>
      <c r="V3841" s="17"/>
      <c r="W3841" s="17"/>
      <c r="X3841" s="17"/>
    </row>
    <row r="3842" spans="7:24" x14ac:dyDescent="0.2">
      <c r="G3842" s="8"/>
      <c r="H3842" s="8"/>
      <c r="I3842" s="17"/>
      <c r="J3842" s="17"/>
      <c r="K3842" s="17"/>
      <c r="L3842" s="17"/>
      <c r="M3842" s="17"/>
      <c r="N3842" s="17"/>
      <c r="O3842" s="17"/>
      <c r="P3842" s="17"/>
      <c r="Q3842" s="17"/>
      <c r="R3842" s="17"/>
      <c r="S3842" s="17"/>
      <c r="T3842" s="17"/>
      <c r="U3842" s="17"/>
      <c r="V3842" s="17"/>
      <c r="W3842" s="17"/>
      <c r="X3842" s="17"/>
    </row>
    <row r="3843" spans="7:24" x14ac:dyDescent="0.2">
      <c r="G3843" s="8"/>
      <c r="H3843" s="8"/>
      <c r="I3843" s="17"/>
      <c r="J3843" s="17"/>
      <c r="K3843" s="17"/>
      <c r="L3843" s="17"/>
      <c r="M3843" s="17"/>
      <c r="N3843" s="17"/>
      <c r="O3843" s="17"/>
      <c r="P3843" s="17"/>
      <c r="Q3843" s="17"/>
      <c r="R3843" s="17"/>
      <c r="S3843" s="17"/>
      <c r="T3843" s="17"/>
      <c r="U3843" s="17"/>
      <c r="V3843" s="17"/>
      <c r="W3843" s="17"/>
      <c r="X3843" s="17"/>
    </row>
    <row r="3844" spans="7:24" x14ac:dyDescent="0.2">
      <c r="G3844" s="8"/>
      <c r="H3844" s="8"/>
      <c r="I3844" s="17"/>
      <c r="J3844" s="17"/>
      <c r="K3844" s="17"/>
      <c r="L3844" s="17"/>
      <c r="M3844" s="17"/>
      <c r="N3844" s="17"/>
      <c r="O3844" s="17"/>
      <c r="P3844" s="17"/>
      <c r="Q3844" s="17"/>
      <c r="R3844" s="17"/>
      <c r="S3844" s="17"/>
      <c r="T3844" s="17"/>
      <c r="U3844" s="17"/>
      <c r="V3844" s="17"/>
      <c r="W3844" s="17"/>
      <c r="X3844" s="17"/>
    </row>
    <row r="3845" spans="7:24" x14ac:dyDescent="0.2">
      <c r="G3845" s="8"/>
      <c r="H3845" s="8"/>
      <c r="I3845" s="17"/>
      <c r="J3845" s="17"/>
      <c r="K3845" s="17"/>
      <c r="L3845" s="17"/>
      <c r="M3845" s="17"/>
      <c r="N3845" s="17"/>
      <c r="O3845" s="17"/>
      <c r="P3845" s="17"/>
      <c r="Q3845" s="17"/>
      <c r="R3845" s="17"/>
      <c r="S3845" s="17"/>
      <c r="T3845" s="17"/>
      <c r="U3845" s="17"/>
      <c r="V3845" s="17"/>
      <c r="W3845" s="17"/>
      <c r="X3845" s="17"/>
    </row>
    <row r="3846" spans="7:24" x14ac:dyDescent="0.2">
      <c r="G3846" s="8"/>
      <c r="H3846" s="8"/>
      <c r="I3846" s="17"/>
      <c r="J3846" s="17"/>
      <c r="K3846" s="17"/>
      <c r="L3846" s="17"/>
      <c r="M3846" s="17"/>
      <c r="N3846" s="17"/>
      <c r="O3846" s="17"/>
      <c r="P3846" s="17"/>
      <c r="Q3846" s="17"/>
      <c r="R3846" s="17"/>
      <c r="S3846" s="17"/>
      <c r="T3846" s="17"/>
      <c r="U3846" s="17"/>
      <c r="V3846" s="17"/>
      <c r="W3846" s="17"/>
      <c r="X3846" s="17"/>
    </row>
    <row r="3847" spans="7:24" x14ac:dyDescent="0.2">
      <c r="G3847" s="8"/>
      <c r="H3847" s="8"/>
      <c r="I3847" s="17"/>
      <c r="J3847" s="17"/>
      <c r="K3847" s="17"/>
      <c r="L3847" s="17"/>
      <c r="M3847" s="17"/>
      <c r="N3847" s="17"/>
      <c r="O3847" s="17"/>
      <c r="P3847" s="17"/>
      <c r="Q3847" s="17"/>
      <c r="R3847" s="17"/>
      <c r="S3847" s="17"/>
      <c r="T3847" s="17"/>
      <c r="U3847" s="17"/>
      <c r="V3847" s="17"/>
      <c r="W3847" s="17"/>
      <c r="X3847" s="17"/>
    </row>
    <row r="3848" spans="7:24" x14ac:dyDescent="0.2">
      <c r="G3848" s="8"/>
      <c r="H3848" s="8"/>
      <c r="I3848" s="17"/>
      <c r="J3848" s="17"/>
      <c r="K3848" s="17"/>
      <c r="L3848" s="17"/>
      <c r="M3848" s="17"/>
      <c r="N3848" s="17"/>
      <c r="O3848" s="17"/>
      <c r="P3848" s="17"/>
      <c r="Q3848" s="17"/>
      <c r="R3848" s="17"/>
      <c r="S3848" s="17"/>
      <c r="T3848" s="17"/>
      <c r="U3848" s="17"/>
      <c r="V3848" s="17"/>
      <c r="W3848" s="17"/>
      <c r="X3848" s="17"/>
    </row>
    <row r="3849" spans="7:24" x14ac:dyDescent="0.2">
      <c r="G3849" s="8"/>
      <c r="H3849" s="8"/>
      <c r="I3849" s="17"/>
      <c r="J3849" s="17"/>
      <c r="K3849" s="17"/>
      <c r="L3849" s="17"/>
      <c r="M3849" s="17"/>
      <c r="N3849" s="17"/>
      <c r="O3849" s="17"/>
      <c r="P3849" s="17"/>
      <c r="Q3849" s="17"/>
      <c r="R3849" s="17"/>
      <c r="S3849" s="17"/>
      <c r="T3849" s="17"/>
      <c r="U3849" s="17"/>
      <c r="V3849" s="17"/>
      <c r="W3849" s="17"/>
      <c r="X3849" s="17"/>
    </row>
    <row r="3850" spans="7:24" x14ac:dyDescent="0.2">
      <c r="G3850" s="8"/>
      <c r="H3850" s="8"/>
      <c r="I3850" s="17"/>
      <c r="J3850" s="17"/>
      <c r="K3850" s="17"/>
      <c r="L3850" s="17"/>
      <c r="M3850" s="17"/>
      <c r="N3850" s="17"/>
      <c r="O3850" s="17"/>
      <c r="P3850" s="17"/>
      <c r="Q3850" s="17"/>
      <c r="R3850" s="17"/>
      <c r="S3850" s="17"/>
      <c r="T3850" s="17"/>
      <c r="U3850" s="17"/>
      <c r="V3850" s="17"/>
      <c r="W3850" s="17"/>
      <c r="X3850" s="17"/>
    </row>
    <row r="3851" spans="7:24" x14ac:dyDescent="0.2">
      <c r="G3851" s="8"/>
      <c r="H3851" s="8"/>
      <c r="I3851" s="17"/>
      <c r="J3851" s="17"/>
      <c r="K3851" s="17"/>
      <c r="L3851" s="17"/>
      <c r="M3851" s="17"/>
      <c r="N3851" s="17"/>
      <c r="O3851" s="17"/>
      <c r="P3851" s="17"/>
      <c r="Q3851" s="17"/>
      <c r="R3851" s="17"/>
      <c r="S3851" s="17"/>
      <c r="T3851" s="17"/>
      <c r="U3851" s="17"/>
      <c r="V3851" s="17"/>
      <c r="W3851" s="17"/>
      <c r="X3851" s="17"/>
    </row>
    <row r="3852" spans="7:24" x14ac:dyDescent="0.2">
      <c r="G3852" s="8"/>
      <c r="H3852" s="8"/>
      <c r="I3852" s="17"/>
      <c r="J3852" s="17"/>
      <c r="K3852" s="17"/>
      <c r="L3852" s="17"/>
      <c r="M3852" s="17"/>
      <c r="N3852" s="17"/>
      <c r="O3852" s="17"/>
      <c r="P3852" s="17"/>
      <c r="Q3852" s="17"/>
      <c r="R3852" s="17"/>
      <c r="S3852" s="17"/>
      <c r="T3852" s="17"/>
      <c r="U3852" s="17"/>
      <c r="V3852" s="17"/>
      <c r="W3852" s="17"/>
      <c r="X3852" s="17"/>
    </row>
    <row r="3853" spans="7:24" x14ac:dyDescent="0.2">
      <c r="G3853" s="8"/>
      <c r="H3853" s="8"/>
      <c r="I3853" s="17"/>
      <c r="J3853" s="17"/>
      <c r="K3853" s="17"/>
      <c r="L3853" s="17"/>
      <c r="M3853" s="17"/>
      <c r="N3853" s="17"/>
      <c r="O3853" s="17"/>
      <c r="P3853" s="17"/>
      <c r="Q3853" s="17"/>
      <c r="R3853" s="17"/>
      <c r="S3853" s="17"/>
      <c r="T3853" s="17"/>
      <c r="U3853" s="17"/>
      <c r="V3853" s="17"/>
      <c r="W3853" s="17"/>
      <c r="X3853" s="17"/>
    </row>
    <row r="3854" spans="7:24" x14ac:dyDescent="0.2">
      <c r="G3854" s="8"/>
      <c r="H3854" s="8"/>
      <c r="I3854" s="17"/>
      <c r="J3854" s="17"/>
      <c r="K3854" s="17"/>
      <c r="L3854" s="17"/>
      <c r="M3854" s="17"/>
      <c r="N3854" s="17"/>
      <c r="O3854" s="17"/>
      <c r="P3854" s="17"/>
      <c r="Q3854" s="17"/>
      <c r="R3854" s="17"/>
      <c r="S3854" s="17"/>
      <c r="T3854" s="17"/>
      <c r="U3854" s="17"/>
      <c r="V3854" s="17"/>
      <c r="W3854" s="17"/>
      <c r="X3854" s="17"/>
    </row>
    <row r="3855" spans="7:24" x14ac:dyDescent="0.2">
      <c r="G3855" s="8"/>
      <c r="H3855" s="8"/>
      <c r="I3855" s="17"/>
      <c r="J3855" s="17"/>
      <c r="K3855" s="17"/>
      <c r="L3855" s="17"/>
      <c r="M3855" s="17"/>
      <c r="N3855" s="17"/>
      <c r="O3855" s="17"/>
      <c r="P3855" s="17"/>
      <c r="Q3855" s="17"/>
      <c r="R3855" s="17"/>
      <c r="S3855" s="17"/>
      <c r="T3855" s="17"/>
      <c r="U3855" s="17"/>
      <c r="V3855" s="17"/>
      <c r="W3855" s="17"/>
      <c r="X3855" s="17"/>
    </row>
    <row r="3856" spans="7:24" x14ac:dyDescent="0.2">
      <c r="G3856" s="8"/>
      <c r="H3856" s="8"/>
      <c r="I3856" s="17"/>
      <c r="J3856" s="17"/>
      <c r="K3856" s="17"/>
      <c r="L3856" s="17"/>
      <c r="M3856" s="17"/>
      <c r="N3856" s="17"/>
      <c r="O3856" s="17"/>
      <c r="P3856" s="17"/>
      <c r="Q3856" s="17"/>
      <c r="R3856" s="17"/>
      <c r="S3856" s="17"/>
      <c r="T3856" s="17"/>
      <c r="U3856" s="17"/>
      <c r="V3856" s="17"/>
      <c r="W3856" s="17"/>
      <c r="X3856" s="17"/>
    </row>
    <row r="3857" spans="7:24" x14ac:dyDescent="0.2">
      <c r="G3857" s="8"/>
      <c r="H3857" s="8"/>
      <c r="I3857" s="17"/>
      <c r="J3857" s="17"/>
      <c r="K3857" s="17"/>
      <c r="L3857" s="17"/>
      <c r="M3857" s="17"/>
      <c r="N3857" s="17"/>
      <c r="O3857" s="17"/>
      <c r="P3857" s="17"/>
      <c r="Q3857" s="17"/>
      <c r="R3857" s="17"/>
      <c r="S3857" s="17"/>
      <c r="T3857" s="17"/>
      <c r="U3857" s="17"/>
      <c r="V3857" s="17"/>
      <c r="W3857" s="17"/>
      <c r="X3857" s="17"/>
    </row>
    <row r="3858" spans="7:24" x14ac:dyDescent="0.2">
      <c r="G3858" s="8"/>
      <c r="H3858" s="8"/>
      <c r="I3858" s="17"/>
      <c r="J3858" s="17"/>
      <c r="K3858" s="17"/>
      <c r="L3858" s="17"/>
      <c r="M3858" s="17"/>
      <c r="N3858" s="17"/>
      <c r="O3858" s="17"/>
      <c r="P3858" s="17"/>
      <c r="Q3858" s="17"/>
      <c r="R3858" s="17"/>
      <c r="S3858" s="17"/>
      <c r="T3858" s="17"/>
      <c r="U3858" s="17"/>
      <c r="V3858" s="17"/>
      <c r="W3858" s="17"/>
      <c r="X3858" s="17"/>
    </row>
    <row r="3859" spans="7:24" x14ac:dyDescent="0.2">
      <c r="G3859" s="8"/>
      <c r="H3859" s="8"/>
      <c r="I3859" s="17"/>
      <c r="J3859" s="17"/>
      <c r="K3859" s="17"/>
      <c r="L3859" s="17"/>
      <c r="M3859" s="17"/>
      <c r="N3859" s="17"/>
      <c r="O3859" s="17"/>
      <c r="P3859" s="17"/>
      <c r="Q3859" s="17"/>
      <c r="R3859" s="17"/>
      <c r="S3859" s="17"/>
      <c r="T3859" s="17"/>
      <c r="U3859" s="17"/>
      <c r="V3859" s="17"/>
      <c r="W3859" s="17"/>
      <c r="X3859" s="17"/>
    </row>
    <row r="3860" spans="7:24" x14ac:dyDescent="0.2">
      <c r="G3860" s="8"/>
      <c r="H3860" s="8"/>
      <c r="I3860" s="17"/>
      <c r="J3860" s="17"/>
      <c r="K3860" s="17"/>
      <c r="L3860" s="17"/>
      <c r="M3860" s="17"/>
      <c r="N3860" s="17"/>
      <c r="O3860" s="17"/>
      <c r="P3860" s="17"/>
      <c r="Q3860" s="17"/>
      <c r="R3860" s="17"/>
      <c r="S3860" s="17"/>
      <c r="T3860" s="17"/>
      <c r="U3860" s="17"/>
      <c r="V3860" s="17"/>
      <c r="W3860" s="17"/>
      <c r="X3860" s="17"/>
    </row>
    <row r="3861" spans="7:24" x14ac:dyDescent="0.2">
      <c r="G3861" s="8"/>
      <c r="H3861" s="8"/>
      <c r="I3861" s="17"/>
      <c r="J3861" s="17"/>
      <c r="K3861" s="17"/>
      <c r="L3861" s="17"/>
      <c r="M3861" s="17"/>
      <c r="N3861" s="17"/>
      <c r="O3861" s="17"/>
      <c r="P3861" s="17"/>
      <c r="Q3861" s="17"/>
      <c r="R3861" s="17"/>
      <c r="S3861" s="17"/>
      <c r="T3861" s="17"/>
      <c r="U3861" s="17"/>
      <c r="V3861" s="17"/>
      <c r="W3861" s="17"/>
      <c r="X3861" s="17"/>
    </row>
    <row r="3862" spans="7:24" x14ac:dyDescent="0.2">
      <c r="G3862" s="8"/>
      <c r="H3862" s="8"/>
      <c r="I3862" s="17"/>
      <c r="J3862" s="17"/>
      <c r="K3862" s="17"/>
      <c r="L3862" s="17"/>
      <c r="M3862" s="17"/>
      <c r="N3862" s="17"/>
      <c r="O3862" s="17"/>
      <c r="P3862" s="17"/>
      <c r="Q3862" s="17"/>
      <c r="R3862" s="17"/>
      <c r="S3862" s="17"/>
      <c r="T3862" s="17"/>
      <c r="U3862" s="17"/>
      <c r="V3862" s="17"/>
      <c r="W3862" s="17"/>
      <c r="X3862" s="17"/>
    </row>
    <row r="3863" spans="7:24" x14ac:dyDescent="0.2">
      <c r="G3863" s="8"/>
      <c r="H3863" s="8"/>
      <c r="I3863" s="17"/>
      <c r="J3863" s="17"/>
      <c r="K3863" s="17"/>
      <c r="L3863" s="17"/>
      <c r="M3863" s="17"/>
      <c r="N3863" s="17"/>
      <c r="O3863" s="17"/>
      <c r="P3863" s="17"/>
      <c r="Q3863" s="17"/>
      <c r="R3863" s="17"/>
      <c r="S3863" s="17"/>
      <c r="T3863" s="17"/>
      <c r="U3863" s="17"/>
      <c r="V3863" s="17"/>
      <c r="W3863" s="17"/>
      <c r="X3863" s="17"/>
    </row>
    <row r="3864" spans="7:24" x14ac:dyDescent="0.2">
      <c r="G3864" s="8"/>
      <c r="H3864" s="8"/>
      <c r="I3864" s="17"/>
      <c r="J3864" s="17"/>
      <c r="K3864" s="17"/>
      <c r="L3864" s="17"/>
      <c r="M3864" s="17"/>
      <c r="N3864" s="17"/>
      <c r="O3864" s="17"/>
      <c r="P3864" s="17"/>
      <c r="Q3864" s="17"/>
      <c r="R3864" s="17"/>
      <c r="S3864" s="17"/>
      <c r="T3864" s="17"/>
      <c r="U3864" s="17"/>
      <c r="V3864" s="17"/>
      <c r="W3864" s="17"/>
      <c r="X3864" s="17"/>
    </row>
    <row r="3865" spans="7:24" x14ac:dyDescent="0.2">
      <c r="G3865" s="8"/>
      <c r="H3865" s="8"/>
      <c r="I3865" s="17"/>
      <c r="J3865" s="17"/>
      <c r="K3865" s="17"/>
      <c r="L3865" s="17"/>
      <c r="M3865" s="17"/>
      <c r="N3865" s="17"/>
      <c r="O3865" s="17"/>
      <c r="P3865" s="17"/>
      <c r="Q3865" s="17"/>
      <c r="R3865" s="17"/>
      <c r="S3865" s="17"/>
      <c r="T3865" s="17"/>
      <c r="U3865" s="17"/>
      <c r="V3865" s="17"/>
      <c r="W3865" s="17"/>
      <c r="X3865" s="17"/>
    </row>
    <row r="3866" spans="7:24" x14ac:dyDescent="0.2">
      <c r="G3866" s="8"/>
      <c r="H3866" s="8"/>
      <c r="I3866" s="17"/>
      <c r="J3866" s="17"/>
      <c r="K3866" s="17"/>
      <c r="L3866" s="17"/>
      <c r="M3866" s="17"/>
      <c r="N3866" s="17"/>
      <c r="O3866" s="17"/>
      <c r="P3866" s="17"/>
      <c r="Q3866" s="17"/>
      <c r="R3866" s="17"/>
      <c r="S3866" s="17"/>
      <c r="T3866" s="17"/>
      <c r="U3866" s="17"/>
      <c r="V3866" s="17"/>
      <c r="W3866" s="17"/>
      <c r="X3866" s="17"/>
    </row>
    <row r="3867" spans="7:24" x14ac:dyDescent="0.2">
      <c r="G3867" s="8"/>
      <c r="H3867" s="8"/>
      <c r="I3867" s="17"/>
      <c r="J3867" s="17"/>
      <c r="K3867" s="17"/>
      <c r="L3867" s="17"/>
      <c r="M3867" s="17"/>
      <c r="N3867" s="17"/>
      <c r="O3867" s="17"/>
      <c r="P3867" s="17"/>
      <c r="Q3867" s="17"/>
      <c r="R3867" s="17"/>
      <c r="S3867" s="17"/>
      <c r="T3867" s="17"/>
      <c r="U3867" s="17"/>
      <c r="V3867" s="17"/>
      <c r="W3867" s="17"/>
      <c r="X3867" s="17"/>
    </row>
    <row r="3868" spans="7:24" x14ac:dyDescent="0.2">
      <c r="G3868" s="8"/>
      <c r="H3868" s="8"/>
      <c r="I3868" s="17"/>
      <c r="J3868" s="17"/>
      <c r="K3868" s="17"/>
      <c r="L3868" s="17"/>
      <c r="M3868" s="17"/>
      <c r="N3868" s="17"/>
      <c r="O3868" s="17"/>
      <c r="P3868" s="17"/>
      <c r="Q3868" s="17"/>
      <c r="R3868" s="17"/>
      <c r="S3868" s="17"/>
      <c r="T3868" s="17"/>
      <c r="U3868" s="17"/>
      <c r="V3868" s="17"/>
      <c r="W3868" s="17"/>
      <c r="X3868" s="17"/>
    </row>
    <row r="3869" spans="7:24" x14ac:dyDescent="0.2">
      <c r="G3869" s="8"/>
      <c r="H3869" s="8"/>
      <c r="I3869" s="17"/>
      <c r="J3869" s="17"/>
      <c r="K3869" s="17"/>
      <c r="L3869" s="17"/>
      <c r="M3869" s="17"/>
      <c r="N3869" s="17"/>
      <c r="O3869" s="17"/>
      <c r="P3869" s="17"/>
      <c r="Q3869" s="17"/>
      <c r="R3869" s="17"/>
      <c r="S3869" s="17"/>
      <c r="T3869" s="17"/>
      <c r="U3869" s="17"/>
      <c r="V3869" s="17"/>
      <c r="W3869" s="17"/>
      <c r="X3869" s="17"/>
    </row>
    <row r="3870" spans="7:24" x14ac:dyDescent="0.2">
      <c r="G3870" s="8"/>
      <c r="H3870" s="8"/>
      <c r="I3870" s="17"/>
      <c r="J3870" s="17"/>
      <c r="K3870" s="17"/>
      <c r="L3870" s="17"/>
      <c r="M3870" s="17"/>
      <c r="N3870" s="17"/>
      <c r="O3870" s="17"/>
      <c r="P3870" s="17"/>
      <c r="Q3870" s="17"/>
      <c r="R3870" s="17"/>
      <c r="S3870" s="17"/>
      <c r="T3870" s="17"/>
      <c r="U3870" s="17"/>
      <c r="V3870" s="17"/>
      <c r="W3870" s="17"/>
      <c r="X3870" s="17"/>
    </row>
    <row r="3871" spans="7:24" x14ac:dyDescent="0.2">
      <c r="G3871" s="8"/>
      <c r="H3871" s="8"/>
      <c r="I3871" s="17"/>
      <c r="J3871" s="17"/>
      <c r="K3871" s="17"/>
      <c r="L3871" s="17"/>
      <c r="M3871" s="17"/>
      <c r="N3871" s="17"/>
      <c r="O3871" s="17"/>
      <c r="P3871" s="17"/>
      <c r="Q3871" s="17"/>
      <c r="R3871" s="17"/>
      <c r="S3871" s="17"/>
      <c r="T3871" s="17"/>
      <c r="U3871" s="17"/>
      <c r="V3871" s="17"/>
      <c r="W3871" s="17"/>
      <c r="X3871" s="17"/>
    </row>
    <row r="3872" spans="7:24" x14ac:dyDescent="0.2">
      <c r="G3872" s="8"/>
      <c r="H3872" s="8"/>
      <c r="I3872" s="17"/>
      <c r="J3872" s="17"/>
      <c r="K3872" s="17"/>
      <c r="L3872" s="17"/>
      <c r="M3872" s="17"/>
      <c r="N3872" s="17"/>
      <c r="O3872" s="17"/>
      <c r="P3872" s="17"/>
      <c r="Q3872" s="17"/>
      <c r="R3872" s="17"/>
      <c r="S3872" s="17"/>
      <c r="T3872" s="17"/>
      <c r="U3872" s="17"/>
      <c r="V3872" s="17"/>
      <c r="W3872" s="17"/>
      <c r="X3872" s="17"/>
    </row>
    <row r="3873" spans="7:24" x14ac:dyDescent="0.2">
      <c r="G3873" s="8"/>
      <c r="H3873" s="8"/>
      <c r="I3873" s="17"/>
      <c r="J3873" s="17"/>
      <c r="K3873" s="17"/>
      <c r="L3873" s="17"/>
      <c r="M3873" s="17"/>
      <c r="N3873" s="17"/>
      <c r="O3873" s="17"/>
      <c r="P3873" s="17"/>
      <c r="Q3873" s="17"/>
      <c r="R3873" s="17"/>
      <c r="S3873" s="17"/>
      <c r="T3873" s="17"/>
      <c r="U3873" s="17"/>
      <c r="V3873" s="17"/>
      <c r="W3873" s="17"/>
      <c r="X3873" s="17"/>
    </row>
    <row r="3874" spans="7:24" x14ac:dyDescent="0.2">
      <c r="G3874" s="8"/>
      <c r="H3874" s="8"/>
      <c r="I3874" s="17"/>
      <c r="J3874" s="17"/>
      <c r="K3874" s="17"/>
      <c r="L3874" s="17"/>
      <c r="M3874" s="17"/>
      <c r="N3874" s="17"/>
      <c r="O3874" s="17"/>
      <c r="P3874" s="17"/>
      <c r="Q3874" s="17"/>
      <c r="R3874" s="17"/>
      <c r="S3874" s="17"/>
      <c r="T3874" s="17"/>
      <c r="U3874" s="17"/>
      <c r="V3874" s="17"/>
      <c r="W3874" s="17"/>
      <c r="X3874" s="17"/>
    </row>
    <row r="3875" spans="7:24" x14ac:dyDescent="0.2">
      <c r="G3875" s="8"/>
      <c r="H3875" s="8"/>
      <c r="I3875" s="17"/>
      <c r="J3875" s="17"/>
      <c r="K3875" s="17"/>
      <c r="L3875" s="17"/>
      <c r="M3875" s="17"/>
      <c r="N3875" s="17"/>
      <c r="O3875" s="17"/>
      <c r="P3875" s="17"/>
      <c r="Q3875" s="17"/>
      <c r="R3875" s="17"/>
      <c r="S3875" s="17"/>
      <c r="T3875" s="17"/>
      <c r="U3875" s="17"/>
      <c r="V3875" s="17"/>
      <c r="W3875" s="17"/>
      <c r="X3875" s="17"/>
    </row>
    <row r="3876" spans="7:24" x14ac:dyDescent="0.2">
      <c r="G3876" s="8"/>
      <c r="H3876" s="8"/>
      <c r="I3876" s="17"/>
      <c r="J3876" s="17"/>
      <c r="K3876" s="17"/>
      <c r="L3876" s="17"/>
      <c r="M3876" s="17"/>
      <c r="N3876" s="17"/>
      <c r="O3876" s="17"/>
      <c r="P3876" s="17"/>
      <c r="Q3876" s="17"/>
      <c r="R3876" s="17"/>
      <c r="S3876" s="17"/>
      <c r="T3876" s="17"/>
      <c r="U3876" s="17"/>
      <c r="V3876" s="17"/>
      <c r="W3876" s="17"/>
      <c r="X3876" s="17"/>
    </row>
    <row r="3877" spans="7:24" x14ac:dyDescent="0.2">
      <c r="G3877" s="8"/>
      <c r="H3877" s="8"/>
      <c r="I3877" s="17"/>
      <c r="J3877" s="17"/>
      <c r="K3877" s="17"/>
      <c r="L3877" s="17"/>
      <c r="M3877" s="17"/>
      <c r="N3877" s="17"/>
      <c r="O3877" s="17"/>
      <c r="P3877" s="17"/>
      <c r="Q3877" s="17"/>
      <c r="R3877" s="17"/>
      <c r="S3877" s="17"/>
      <c r="T3877" s="17"/>
      <c r="U3877" s="17"/>
      <c r="V3877" s="17"/>
      <c r="W3877" s="17"/>
      <c r="X3877" s="17"/>
    </row>
    <row r="3878" spans="7:24" x14ac:dyDescent="0.2">
      <c r="G3878" s="8"/>
      <c r="H3878" s="8"/>
      <c r="I3878" s="17"/>
      <c r="J3878" s="17"/>
      <c r="K3878" s="17"/>
      <c r="L3878" s="17"/>
      <c r="M3878" s="17"/>
      <c r="N3878" s="17"/>
      <c r="O3878" s="17"/>
      <c r="P3878" s="17"/>
      <c r="Q3878" s="17"/>
      <c r="R3878" s="17"/>
      <c r="S3878" s="17"/>
      <c r="T3878" s="17"/>
      <c r="U3878" s="17"/>
      <c r="V3878" s="17"/>
      <c r="W3878" s="17"/>
      <c r="X3878" s="17"/>
    </row>
    <row r="3879" spans="7:24" x14ac:dyDescent="0.2">
      <c r="G3879" s="8"/>
      <c r="H3879" s="8"/>
      <c r="I3879" s="17"/>
      <c r="J3879" s="17"/>
      <c r="K3879" s="17"/>
      <c r="L3879" s="17"/>
      <c r="M3879" s="17"/>
      <c r="N3879" s="17"/>
      <c r="O3879" s="17"/>
      <c r="P3879" s="17"/>
      <c r="Q3879" s="17"/>
      <c r="R3879" s="17"/>
      <c r="S3879" s="17"/>
      <c r="T3879" s="17"/>
      <c r="U3879" s="17"/>
      <c r="V3879" s="17"/>
      <c r="W3879" s="17"/>
      <c r="X3879" s="17"/>
    </row>
    <row r="3880" spans="7:24" x14ac:dyDescent="0.2">
      <c r="G3880" s="8"/>
      <c r="H3880" s="8"/>
      <c r="I3880" s="17"/>
      <c r="J3880" s="17"/>
      <c r="K3880" s="17"/>
      <c r="L3880" s="17"/>
      <c r="M3880" s="17"/>
      <c r="N3880" s="17"/>
      <c r="O3880" s="17"/>
      <c r="P3880" s="17"/>
      <c r="Q3880" s="17"/>
      <c r="R3880" s="17"/>
      <c r="S3880" s="17"/>
      <c r="T3880" s="17"/>
      <c r="U3880" s="17"/>
      <c r="V3880" s="17"/>
      <c r="W3880" s="17"/>
      <c r="X3880" s="17"/>
    </row>
    <row r="3881" spans="7:24" x14ac:dyDescent="0.2">
      <c r="G3881" s="8"/>
      <c r="H3881" s="8"/>
      <c r="I3881" s="17"/>
      <c r="J3881" s="17"/>
      <c r="K3881" s="17"/>
      <c r="L3881" s="17"/>
      <c r="M3881" s="17"/>
      <c r="N3881" s="17"/>
      <c r="O3881" s="17"/>
      <c r="P3881" s="17"/>
      <c r="Q3881" s="17"/>
      <c r="R3881" s="17"/>
      <c r="S3881" s="17"/>
      <c r="T3881" s="17"/>
      <c r="U3881" s="17"/>
      <c r="V3881" s="17"/>
      <c r="W3881" s="17"/>
      <c r="X3881" s="17"/>
    </row>
    <row r="3882" spans="7:24" x14ac:dyDescent="0.2">
      <c r="G3882" s="8"/>
      <c r="H3882" s="8"/>
      <c r="I3882" s="17"/>
      <c r="J3882" s="17"/>
      <c r="K3882" s="17"/>
      <c r="L3882" s="17"/>
      <c r="M3882" s="17"/>
      <c r="N3882" s="17"/>
      <c r="O3882" s="17"/>
      <c r="P3882" s="17"/>
      <c r="Q3882" s="17"/>
      <c r="R3882" s="17"/>
      <c r="S3882" s="17"/>
      <c r="T3882" s="17"/>
      <c r="U3882" s="17"/>
      <c r="V3882" s="17"/>
      <c r="W3882" s="17"/>
      <c r="X3882" s="17"/>
    </row>
    <row r="3883" spans="7:24" x14ac:dyDescent="0.2">
      <c r="G3883" s="8"/>
      <c r="H3883" s="8"/>
      <c r="I3883" s="17"/>
      <c r="J3883" s="17"/>
      <c r="K3883" s="17"/>
      <c r="L3883" s="17"/>
      <c r="M3883" s="17"/>
      <c r="N3883" s="17"/>
      <c r="O3883" s="17"/>
      <c r="P3883" s="17"/>
      <c r="Q3883" s="17"/>
      <c r="R3883" s="17"/>
      <c r="S3883" s="17"/>
      <c r="T3883" s="17"/>
      <c r="U3883" s="17"/>
      <c r="V3883" s="17"/>
      <c r="W3883" s="17"/>
      <c r="X3883" s="17"/>
    </row>
    <row r="3884" spans="7:24" x14ac:dyDescent="0.2">
      <c r="G3884" s="8"/>
      <c r="H3884" s="8"/>
      <c r="I3884" s="17"/>
      <c r="J3884" s="17"/>
      <c r="K3884" s="17"/>
      <c r="L3884" s="17"/>
      <c r="M3884" s="17"/>
      <c r="N3884" s="17"/>
      <c r="O3884" s="17"/>
      <c r="P3884" s="17"/>
      <c r="Q3884" s="17"/>
      <c r="R3884" s="17"/>
      <c r="S3884" s="17"/>
      <c r="T3884" s="17"/>
      <c r="U3884" s="17"/>
      <c r="V3884" s="17"/>
      <c r="W3884" s="17"/>
      <c r="X3884" s="17"/>
    </row>
    <row r="3885" spans="7:24" x14ac:dyDescent="0.2">
      <c r="G3885" s="8"/>
      <c r="H3885" s="8"/>
      <c r="I3885" s="17"/>
      <c r="J3885" s="17"/>
      <c r="K3885" s="17"/>
      <c r="L3885" s="17"/>
      <c r="M3885" s="17"/>
      <c r="N3885" s="17"/>
      <c r="O3885" s="17"/>
      <c r="P3885" s="17"/>
      <c r="Q3885" s="17"/>
      <c r="R3885" s="17"/>
      <c r="S3885" s="17"/>
      <c r="T3885" s="17"/>
      <c r="U3885" s="17"/>
      <c r="V3885" s="17"/>
      <c r="W3885" s="17"/>
      <c r="X3885" s="17"/>
    </row>
    <row r="3886" spans="7:24" x14ac:dyDescent="0.2">
      <c r="G3886" s="8"/>
      <c r="H3886" s="8"/>
      <c r="I3886" s="17"/>
      <c r="J3886" s="17"/>
      <c r="K3886" s="17"/>
      <c r="L3886" s="17"/>
      <c r="M3886" s="17"/>
      <c r="N3886" s="17"/>
      <c r="O3886" s="17"/>
      <c r="P3886" s="17"/>
      <c r="Q3886" s="17"/>
      <c r="R3886" s="17"/>
      <c r="S3886" s="17"/>
      <c r="T3886" s="17"/>
      <c r="U3886" s="17"/>
      <c r="V3886" s="17"/>
      <c r="W3886" s="17"/>
      <c r="X3886" s="17"/>
    </row>
    <row r="3887" spans="7:24" x14ac:dyDescent="0.2">
      <c r="G3887" s="8"/>
      <c r="H3887" s="8"/>
      <c r="I3887" s="17"/>
      <c r="J3887" s="17"/>
      <c r="K3887" s="17"/>
      <c r="L3887" s="17"/>
      <c r="M3887" s="17"/>
      <c r="N3887" s="17"/>
      <c r="O3887" s="17"/>
      <c r="P3887" s="17"/>
      <c r="Q3887" s="17"/>
      <c r="R3887" s="17"/>
      <c r="S3887" s="17"/>
      <c r="T3887" s="17"/>
      <c r="U3887" s="17"/>
      <c r="V3887" s="17"/>
      <c r="W3887" s="17"/>
      <c r="X3887" s="17"/>
    </row>
    <row r="3888" spans="7:24" x14ac:dyDescent="0.2">
      <c r="G3888" s="8"/>
      <c r="H3888" s="8"/>
      <c r="I3888" s="17"/>
      <c r="J3888" s="17"/>
      <c r="K3888" s="17"/>
      <c r="L3888" s="17"/>
      <c r="M3888" s="17"/>
      <c r="N3888" s="17"/>
      <c r="O3888" s="17"/>
      <c r="P3888" s="17"/>
      <c r="Q3888" s="17"/>
      <c r="R3888" s="17"/>
      <c r="S3888" s="17"/>
      <c r="T3888" s="17"/>
      <c r="U3888" s="17"/>
      <c r="V3888" s="17"/>
      <c r="W3888" s="17"/>
      <c r="X3888" s="17"/>
    </row>
    <row r="3889" spans="7:24" x14ac:dyDescent="0.2">
      <c r="G3889" s="8"/>
      <c r="H3889" s="8"/>
      <c r="I3889" s="17"/>
      <c r="J3889" s="17"/>
      <c r="K3889" s="17"/>
      <c r="L3889" s="17"/>
      <c r="M3889" s="17"/>
      <c r="N3889" s="17"/>
      <c r="O3889" s="17"/>
      <c r="P3889" s="17"/>
      <c r="Q3889" s="17"/>
      <c r="R3889" s="17"/>
      <c r="S3889" s="17"/>
      <c r="T3889" s="17"/>
      <c r="U3889" s="17"/>
      <c r="V3889" s="17"/>
      <c r="W3889" s="17"/>
      <c r="X3889" s="17"/>
    </row>
    <row r="3890" spans="7:24" x14ac:dyDescent="0.2">
      <c r="G3890" s="8"/>
      <c r="H3890" s="8"/>
      <c r="I3890" s="17"/>
      <c r="J3890" s="17"/>
      <c r="K3890" s="17"/>
      <c r="L3890" s="17"/>
      <c r="M3890" s="17"/>
      <c r="N3890" s="17"/>
      <c r="O3890" s="17"/>
      <c r="P3890" s="17"/>
      <c r="Q3890" s="17"/>
      <c r="R3890" s="17"/>
      <c r="S3890" s="17"/>
      <c r="T3890" s="17"/>
      <c r="U3890" s="17"/>
      <c r="V3890" s="17"/>
      <c r="W3890" s="17"/>
      <c r="X3890" s="17"/>
    </row>
    <row r="3891" spans="7:24" x14ac:dyDescent="0.2">
      <c r="G3891" s="8"/>
      <c r="H3891" s="8"/>
      <c r="I3891" s="17"/>
      <c r="J3891" s="17"/>
      <c r="K3891" s="17"/>
      <c r="L3891" s="17"/>
      <c r="M3891" s="17"/>
      <c r="N3891" s="17"/>
      <c r="O3891" s="17"/>
      <c r="P3891" s="17"/>
      <c r="Q3891" s="17"/>
      <c r="R3891" s="17"/>
      <c r="S3891" s="17"/>
      <c r="T3891" s="17"/>
      <c r="U3891" s="17"/>
      <c r="V3891" s="17"/>
      <c r="W3891" s="17"/>
      <c r="X3891" s="17"/>
    </row>
    <row r="3892" spans="7:24" x14ac:dyDescent="0.2">
      <c r="G3892" s="8"/>
      <c r="H3892" s="8"/>
      <c r="I3892" s="17"/>
      <c r="J3892" s="17"/>
      <c r="K3892" s="17"/>
      <c r="L3892" s="17"/>
      <c r="M3892" s="17"/>
      <c r="N3892" s="17"/>
      <c r="O3892" s="17"/>
      <c r="P3892" s="17"/>
      <c r="Q3892" s="17"/>
      <c r="R3892" s="17"/>
      <c r="S3892" s="17"/>
      <c r="T3892" s="17"/>
      <c r="U3892" s="17"/>
      <c r="V3892" s="17"/>
      <c r="W3892" s="17"/>
      <c r="X3892" s="17"/>
    </row>
    <row r="3893" spans="7:24" x14ac:dyDescent="0.2">
      <c r="G3893" s="8"/>
      <c r="H3893" s="8"/>
      <c r="I3893" s="17"/>
      <c r="J3893" s="17"/>
      <c r="K3893" s="17"/>
      <c r="L3893" s="17"/>
      <c r="M3893" s="17"/>
      <c r="N3893" s="17"/>
      <c r="O3893" s="17"/>
      <c r="P3893" s="17"/>
      <c r="Q3893" s="17"/>
      <c r="R3893" s="17"/>
      <c r="S3893" s="17"/>
      <c r="T3893" s="17"/>
      <c r="U3893" s="17"/>
      <c r="V3893" s="17"/>
      <c r="W3893" s="17"/>
      <c r="X3893" s="17"/>
    </row>
    <row r="3894" spans="7:24" x14ac:dyDescent="0.2">
      <c r="G3894" s="8"/>
      <c r="H3894" s="8"/>
      <c r="I3894" s="17"/>
      <c r="J3894" s="17"/>
      <c r="K3894" s="17"/>
      <c r="L3894" s="17"/>
      <c r="M3894" s="17"/>
      <c r="N3894" s="17"/>
      <c r="O3894" s="17"/>
      <c r="P3894" s="17"/>
      <c r="Q3894" s="17"/>
      <c r="R3894" s="17"/>
      <c r="S3894" s="17"/>
      <c r="T3894" s="17"/>
      <c r="U3894" s="17"/>
      <c r="V3894" s="17"/>
      <c r="W3894" s="17"/>
      <c r="X3894" s="17"/>
    </row>
    <row r="3895" spans="7:24" x14ac:dyDescent="0.2">
      <c r="G3895" s="8"/>
      <c r="H3895" s="8"/>
      <c r="I3895" s="17"/>
      <c r="J3895" s="17"/>
      <c r="K3895" s="17"/>
      <c r="L3895" s="17"/>
      <c r="M3895" s="17"/>
      <c r="N3895" s="17"/>
      <c r="O3895" s="17"/>
      <c r="P3895" s="17"/>
      <c r="Q3895" s="17"/>
      <c r="R3895" s="17"/>
      <c r="S3895" s="17"/>
      <c r="T3895" s="17"/>
      <c r="U3895" s="17"/>
      <c r="V3895" s="17"/>
      <c r="W3895" s="17"/>
      <c r="X3895" s="17"/>
    </row>
    <row r="3896" spans="7:24" x14ac:dyDescent="0.2">
      <c r="G3896" s="8"/>
      <c r="H3896" s="8"/>
      <c r="I3896" s="17"/>
      <c r="J3896" s="17"/>
      <c r="K3896" s="17"/>
      <c r="L3896" s="17"/>
      <c r="M3896" s="17"/>
      <c r="N3896" s="17"/>
      <c r="O3896" s="17"/>
      <c r="P3896" s="17"/>
      <c r="Q3896" s="17"/>
      <c r="R3896" s="17"/>
      <c r="S3896" s="17"/>
      <c r="T3896" s="17"/>
      <c r="U3896" s="17"/>
      <c r="V3896" s="17"/>
      <c r="W3896" s="17"/>
      <c r="X3896" s="17"/>
    </row>
    <row r="3897" spans="7:24" x14ac:dyDescent="0.2">
      <c r="G3897" s="8"/>
      <c r="H3897" s="8"/>
      <c r="I3897" s="17"/>
      <c r="J3897" s="17"/>
      <c r="K3897" s="17"/>
      <c r="L3897" s="17"/>
      <c r="M3897" s="17"/>
      <c r="N3897" s="17"/>
      <c r="O3897" s="17"/>
      <c r="P3897" s="17"/>
      <c r="Q3897" s="17"/>
      <c r="R3897" s="17"/>
      <c r="S3897" s="17"/>
      <c r="T3897" s="17"/>
      <c r="U3897" s="17"/>
      <c r="V3897" s="17"/>
      <c r="W3897" s="17"/>
      <c r="X3897" s="17"/>
    </row>
    <row r="3898" spans="7:24" x14ac:dyDescent="0.2">
      <c r="G3898" s="8"/>
      <c r="H3898" s="8"/>
      <c r="I3898" s="17"/>
      <c r="J3898" s="17"/>
      <c r="K3898" s="17"/>
      <c r="L3898" s="17"/>
      <c r="M3898" s="17"/>
      <c r="N3898" s="17"/>
      <c r="O3898" s="17"/>
      <c r="P3898" s="17"/>
      <c r="Q3898" s="17"/>
      <c r="R3898" s="17"/>
      <c r="S3898" s="17"/>
      <c r="T3898" s="17"/>
      <c r="U3898" s="17"/>
      <c r="V3898" s="17"/>
      <c r="W3898" s="17"/>
      <c r="X3898" s="17"/>
    </row>
    <row r="3899" spans="7:24" x14ac:dyDescent="0.2">
      <c r="G3899" s="8"/>
      <c r="H3899" s="8"/>
      <c r="I3899" s="17"/>
      <c r="J3899" s="17"/>
      <c r="K3899" s="17"/>
      <c r="L3899" s="17"/>
      <c r="M3899" s="17"/>
      <c r="N3899" s="17"/>
      <c r="O3899" s="17"/>
      <c r="P3899" s="17"/>
      <c r="Q3899" s="17"/>
      <c r="R3899" s="17"/>
      <c r="S3899" s="17"/>
      <c r="T3899" s="17"/>
      <c r="U3899" s="17"/>
      <c r="V3899" s="17"/>
      <c r="W3899" s="17"/>
      <c r="X3899" s="17"/>
    </row>
    <row r="3900" spans="7:24" x14ac:dyDescent="0.2">
      <c r="G3900" s="8"/>
      <c r="H3900" s="8"/>
      <c r="I3900" s="17"/>
      <c r="J3900" s="17"/>
      <c r="K3900" s="17"/>
      <c r="L3900" s="17"/>
      <c r="M3900" s="17"/>
      <c r="N3900" s="17"/>
      <c r="O3900" s="17"/>
      <c r="P3900" s="17"/>
      <c r="Q3900" s="17"/>
      <c r="R3900" s="17"/>
      <c r="S3900" s="17"/>
      <c r="T3900" s="17"/>
      <c r="U3900" s="17"/>
      <c r="V3900" s="17"/>
      <c r="W3900" s="17"/>
      <c r="X3900" s="17"/>
    </row>
    <row r="3901" spans="7:24" x14ac:dyDescent="0.2">
      <c r="G3901" s="8"/>
      <c r="H3901" s="8"/>
      <c r="I3901" s="17"/>
      <c r="J3901" s="17"/>
      <c r="K3901" s="17"/>
      <c r="L3901" s="17"/>
      <c r="M3901" s="17"/>
      <c r="N3901" s="17"/>
      <c r="O3901" s="17"/>
      <c r="P3901" s="17"/>
      <c r="Q3901" s="17"/>
      <c r="R3901" s="17"/>
      <c r="S3901" s="17"/>
      <c r="T3901" s="17"/>
      <c r="U3901" s="17"/>
      <c r="V3901" s="17"/>
      <c r="W3901" s="17"/>
      <c r="X3901" s="17"/>
    </row>
    <row r="3902" spans="7:24" x14ac:dyDescent="0.2">
      <c r="G3902" s="8"/>
      <c r="H3902" s="8"/>
      <c r="I3902" s="17"/>
      <c r="J3902" s="17"/>
      <c r="K3902" s="17"/>
      <c r="L3902" s="17"/>
      <c r="M3902" s="17"/>
      <c r="N3902" s="17"/>
      <c r="O3902" s="17"/>
      <c r="P3902" s="17"/>
      <c r="Q3902" s="17"/>
      <c r="R3902" s="17"/>
      <c r="S3902" s="17"/>
      <c r="T3902" s="17"/>
      <c r="U3902" s="17"/>
      <c r="V3902" s="17"/>
      <c r="W3902" s="17"/>
      <c r="X3902" s="17"/>
    </row>
    <row r="3903" spans="7:24" x14ac:dyDescent="0.2">
      <c r="G3903" s="8"/>
      <c r="H3903" s="8"/>
      <c r="I3903" s="17"/>
      <c r="J3903" s="17"/>
      <c r="K3903" s="17"/>
      <c r="L3903" s="17"/>
      <c r="M3903" s="17"/>
      <c r="N3903" s="17"/>
      <c r="O3903" s="17"/>
      <c r="P3903" s="17"/>
      <c r="Q3903" s="17"/>
      <c r="R3903" s="17"/>
      <c r="S3903" s="17"/>
      <c r="T3903" s="17"/>
      <c r="U3903" s="17"/>
      <c r="V3903" s="17"/>
      <c r="W3903" s="17"/>
      <c r="X3903" s="17"/>
    </row>
    <row r="3904" spans="7:24" x14ac:dyDescent="0.2">
      <c r="G3904" s="8"/>
      <c r="H3904" s="8"/>
      <c r="I3904" s="17"/>
      <c r="J3904" s="17"/>
      <c r="K3904" s="17"/>
      <c r="L3904" s="17"/>
      <c r="M3904" s="17"/>
      <c r="N3904" s="17"/>
      <c r="O3904" s="17"/>
      <c r="P3904" s="17"/>
      <c r="Q3904" s="17"/>
      <c r="R3904" s="17"/>
      <c r="S3904" s="17"/>
      <c r="T3904" s="17"/>
      <c r="U3904" s="17"/>
      <c r="V3904" s="17"/>
      <c r="W3904" s="17"/>
      <c r="X3904" s="17"/>
    </row>
    <row r="3905" spans="7:24" x14ac:dyDescent="0.2">
      <c r="G3905" s="8"/>
      <c r="H3905" s="8"/>
      <c r="I3905" s="17"/>
      <c r="J3905" s="17"/>
      <c r="K3905" s="17"/>
      <c r="L3905" s="17"/>
      <c r="M3905" s="17"/>
      <c r="N3905" s="17"/>
      <c r="O3905" s="17"/>
      <c r="P3905" s="17"/>
      <c r="Q3905" s="17"/>
      <c r="R3905" s="17"/>
      <c r="S3905" s="17"/>
      <c r="T3905" s="17"/>
      <c r="U3905" s="17"/>
      <c r="V3905" s="17"/>
      <c r="W3905" s="17"/>
      <c r="X3905" s="17"/>
    </row>
    <row r="3906" spans="7:24" x14ac:dyDescent="0.2">
      <c r="G3906" s="8"/>
      <c r="H3906" s="8"/>
      <c r="I3906" s="17"/>
      <c r="J3906" s="17"/>
      <c r="K3906" s="17"/>
      <c r="L3906" s="17"/>
      <c r="M3906" s="17"/>
      <c r="N3906" s="17"/>
      <c r="O3906" s="17"/>
      <c r="P3906" s="17"/>
      <c r="Q3906" s="17"/>
      <c r="R3906" s="17"/>
      <c r="S3906" s="17"/>
      <c r="T3906" s="17"/>
      <c r="U3906" s="17"/>
      <c r="V3906" s="17"/>
      <c r="W3906" s="17"/>
      <c r="X3906" s="17"/>
    </row>
    <row r="3907" spans="7:24" x14ac:dyDescent="0.2">
      <c r="G3907" s="8"/>
      <c r="H3907" s="8"/>
      <c r="I3907" s="17"/>
      <c r="J3907" s="17"/>
      <c r="K3907" s="17"/>
      <c r="L3907" s="17"/>
      <c r="M3907" s="17"/>
      <c r="N3907" s="17"/>
      <c r="O3907" s="17"/>
      <c r="P3907" s="17"/>
      <c r="Q3907" s="17"/>
      <c r="R3907" s="17"/>
      <c r="S3907" s="17"/>
      <c r="T3907" s="17"/>
      <c r="U3907" s="17"/>
      <c r="V3907" s="17"/>
      <c r="W3907" s="17"/>
      <c r="X3907" s="17"/>
    </row>
    <row r="3908" spans="7:24" x14ac:dyDescent="0.2">
      <c r="G3908" s="8"/>
      <c r="H3908" s="8"/>
      <c r="I3908" s="17"/>
      <c r="J3908" s="17"/>
      <c r="K3908" s="17"/>
      <c r="L3908" s="17"/>
      <c r="M3908" s="17"/>
      <c r="N3908" s="17"/>
      <c r="O3908" s="17"/>
      <c r="P3908" s="17"/>
      <c r="Q3908" s="17"/>
      <c r="R3908" s="17"/>
      <c r="S3908" s="17"/>
      <c r="T3908" s="17"/>
      <c r="U3908" s="17"/>
      <c r="V3908" s="17"/>
      <c r="W3908" s="17"/>
      <c r="X3908" s="17"/>
    </row>
    <row r="3909" spans="7:24" x14ac:dyDescent="0.2">
      <c r="G3909" s="8"/>
      <c r="H3909" s="8"/>
      <c r="I3909" s="17"/>
      <c r="J3909" s="17"/>
      <c r="K3909" s="17"/>
      <c r="L3909" s="17"/>
      <c r="M3909" s="17"/>
      <c r="N3909" s="17"/>
      <c r="O3909" s="17"/>
      <c r="P3909" s="17"/>
      <c r="Q3909" s="17"/>
      <c r="R3909" s="17"/>
      <c r="S3909" s="17"/>
      <c r="T3909" s="17"/>
      <c r="U3909" s="17"/>
      <c r="V3909" s="17"/>
      <c r="W3909" s="17"/>
      <c r="X3909" s="17"/>
    </row>
    <row r="3910" spans="7:24" x14ac:dyDescent="0.2">
      <c r="G3910" s="8"/>
      <c r="H3910" s="8"/>
      <c r="I3910" s="17"/>
      <c r="J3910" s="17"/>
      <c r="K3910" s="17"/>
      <c r="L3910" s="17"/>
      <c r="M3910" s="17"/>
      <c r="N3910" s="17"/>
      <c r="O3910" s="17"/>
      <c r="P3910" s="17"/>
      <c r="Q3910" s="17"/>
      <c r="R3910" s="17"/>
      <c r="S3910" s="17"/>
      <c r="T3910" s="17"/>
      <c r="U3910" s="17"/>
      <c r="V3910" s="17"/>
      <c r="W3910" s="17"/>
      <c r="X3910" s="17"/>
    </row>
    <row r="3911" spans="7:24" x14ac:dyDescent="0.2">
      <c r="G3911" s="8"/>
      <c r="H3911" s="8"/>
      <c r="I3911" s="17"/>
      <c r="J3911" s="17"/>
      <c r="K3911" s="17"/>
      <c r="L3911" s="17"/>
      <c r="M3911" s="17"/>
      <c r="N3911" s="17"/>
      <c r="O3911" s="17"/>
      <c r="P3911" s="17"/>
      <c r="Q3911" s="17"/>
      <c r="R3911" s="17"/>
      <c r="S3911" s="17"/>
      <c r="T3911" s="17"/>
      <c r="U3911" s="17"/>
      <c r="V3911" s="17"/>
      <c r="W3911" s="17"/>
      <c r="X3911" s="17"/>
    </row>
    <row r="3912" spans="7:24" x14ac:dyDescent="0.2">
      <c r="G3912" s="8"/>
      <c r="H3912" s="8"/>
      <c r="I3912" s="17"/>
      <c r="J3912" s="17"/>
      <c r="K3912" s="17"/>
      <c r="L3912" s="17"/>
      <c r="M3912" s="17"/>
      <c r="N3912" s="17"/>
      <c r="O3912" s="17"/>
      <c r="P3912" s="17"/>
      <c r="Q3912" s="17"/>
      <c r="R3912" s="17"/>
      <c r="S3912" s="17"/>
      <c r="T3912" s="17"/>
      <c r="U3912" s="17"/>
      <c r="V3912" s="17"/>
      <c r="W3912" s="17"/>
      <c r="X3912" s="17"/>
    </row>
    <row r="3913" spans="7:24" x14ac:dyDescent="0.2">
      <c r="G3913" s="8"/>
      <c r="H3913" s="8"/>
      <c r="I3913" s="17"/>
      <c r="J3913" s="17"/>
      <c r="K3913" s="17"/>
      <c r="L3913" s="17"/>
      <c r="M3913" s="17"/>
      <c r="N3913" s="17"/>
      <c r="O3913" s="17"/>
      <c r="P3913" s="17"/>
      <c r="Q3913" s="17"/>
      <c r="R3913" s="17"/>
      <c r="S3913" s="17"/>
      <c r="T3913" s="17"/>
      <c r="U3913" s="17"/>
      <c r="V3913" s="17"/>
      <c r="W3913" s="17"/>
      <c r="X3913" s="17"/>
    </row>
    <row r="3914" spans="7:24" x14ac:dyDescent="0.2">
      <c r="G3914" s="8"/>
      <c r="H3914" s="8"/>
      <c r="I3914" s="17"/>
      <c r="J3914" s="17"/>
      <c r="K3914" s="17"/>
      <c r="L3914" s="17"/>
      <c r="M3914" s="17"/>
      <c r="N3914" s="17"/>
      <c r="O3914" s="17"/>
      <c r="P3914" s="17"/>
      <c r="Q3914" s="17"/>
      <c r="R3914" s="17"/>
      <c r="S3914" s="17"/>
      <c r="T3914" s="17"/>
      <c r="U3914" s="17"/>
      <c r="V3914" s="17"/>
      <c r="W3914" s="17"/>
      <c r="X3914" s="17"/>
    </row>
    <row r="3915" spans="7:24" x14ac:dyDescent="0.2">
      <c r="G3915" s="8"/>
      <c r="H3915" s="8"/>
      <c r="I3915" s="17"/>
      <c r="J3915" s="17"/>
      <c r="K3915" s="17"/>
      <c r="L3915" s="17"/>
      <c r="M3915" s="17"/>
      <c r="N3915" s="17"/>
      <c r="O3915" s="17"/>
      <c r="P3915" s="17"/>
      <c r="Q3915" s="17"/>
      <c r="R3915" s="17"/>
      <c r="S3915" s="17"/>
      <c r="T3915" s="17"/>
      <c r="U3915" s="17"/>
      <c r="V3915" s="17"/>
      <c r="W3915" s="17"/>
      <c r="X3915" s="17"/>
    </row>
    <row r="3916" spans="7:24" x14ac:dyDescent="0.2">
      <c r="G3916" s="8"/>
      <c r="H3916" s="8"/>
      <c r="I3916" s="17"/>
      <c r="J3916" s="17"/>
      <c r="K3916" s="17"/>
      <c r="L3916" s="17"/>
      <c r="M3916" s="17"/>
      <c r="N3916" s="17"/>
      <c r="O3916" s="17"/>
      <c r="P3916" s="17"/>
      <c r="Q3916" s="17"/>
      <c r="R3916" s="17"/>
      <c r="S3916" s="17"/>
      <c r="T3916" s="17"/>
      <c r="U3916" s="17"/>
      <c r="V3916" s="17"/>
      <c r="W3916" s="17"/>
      <c r="X3916" s="17"/>
    </row>
    <row r="3917" spans="7:24" x14ac:dyDescent="0.2">
      <c r="G3917" s="8"/>
      <c r="H3917" s="8"/>
      <c r="I3917" s="17"/>
      <c r="J3917" s="17"/>
      <c r="K3917" s="17"/>
      <c r="L3917" s="17"/>
      <c r="M3917" s="17"/>
      <c r="N3917" s="17"/>
      <c r="O3917" s="17"/>
      <c r="P3917" s="17"/>
      <c r="Q3917" s="17"/>
      <c r="R3917" s="17"/>
      <c r="S3917" s="17"/>
      <c r="T3917" s="17"/>
      <c r="U3917" s="17"/>
      <c r="V3917" s="17"/>
      <c r="W3917" s="17"/>
      <c r="X3917" s="17"/>
    </row>
    <row r="3918" spans="7:24" x14ac:dyDescent="0.2">
      <c r="G3918" s="8"/>
      <c r="H3918" s="8"/>
      <c r="I3918" s="17"/>
      <c r="J3918" s="17"/>
      <c r="K3918" s="17"/>
      <c r="L3918" s="17"/>
      <c r="M3918" s="17"/>
      <c r="N3918" s="17"/>
      <c r="O3918" s="17"/>
      <c r="P3918" s="17"/>
      <c r="Q3918" s="17"/>
      <c r="R3918" s="17"/>
      <c r="S3918" s="17"/>
      <c r="T3918" s="17"/>
      <c r="U3918" s="17"/>
      <c r="V3918" s="17"/>
      <c r="W3918" s="17"/>
      <c r="X3918" s="17"/>
    </row>
    <row r="3919" spans="7:24" x14ac:dyDescent="0.2">
      <c r="G3919" s="8"/>
      <c r="H3919" s="8"/>
      <c r="I3919" s="17"/>
      <c r="J3919" s="17"/>
      <c r="K3919" s="17"/>
      <c r="L3919" s="17"/>
      <c r="M3919" s="17"/>
      <c r="N3919" s="17"/>
      <c r="O3919" s="17"/>
      <c r="P3919" s="17"/>
      <c r="Q3919" s="17"/>
      <c r="R3919" s="17"/>
      <c r="S3919" s="17"/>
      <c r="T3919" s="17"/>
      <c r="U3919" s="17"/>
      <c r="V3919" s="17"/>
      <c r="W3919" s="17"/>
      <c r="X3919" s="17"/>
    </row>
    <row r="3920" spans="7:24" x14ac:dyDescent="0.2">
      <c r="G3920" s="8"/>
      <c r="H3920" s="8"/>
      <c r="I3920" s="17"/>
      <c r="J3920" s="17"/>
      <c r="K3920" s="17"/>
      <c r="L3920" s="17"/>
      <c r="M3920" s="17"/>
      <c r="N3920" s="17"/>
      <c r="O3920" s="17"/>
      <c r="P3920" s="17"/>
      <c r="Q3920" s="17"/>
      <c r="R3920" s="17"/>
      <c r="S3920" s="17"/>
      <c r="T3920" s="17"/>
      <c r="U3920" s="17"/>
      <c r="V3920" s="17"/>
      <c r="W3920" s="17"/>
      <c r="X3920" s="17"/>
    </row>
    <row r="3921" spans="7:24" x14ac:dyDescent="0.2">
      <c r="G3921" s="8"/>
      <c r="H3921" s="8"/>
      <c r="I3921" s="17"/>
      <c r="J3921" s="17"/>
      <c r="K3921" s="17"/>
      <c r="L3921" s="17"/>
      <c r="M3921" s="17"/>
      <c r="N3921" s="17"/>
      <c r="O3921" s="17"/>
      <c r="P3921" s="17"/>
      <c r="Q3921" s="17"/>
      <c r="R3921" s="17"/>
      <c r="S3921" s="17"/>
      <c r="T3921" s="17"/>
      <c r="U3921" s="17"/>
      <c r="V3921" s="17"/>
      <c r="W3921" s="17"/>
      <c r="X3921" s="17"/>
    </row>
    <row r="3922" spans="7:24" x14ac:dyDescent="0.2">
      <c r="G3922" s="8"/>
      <c r="H3922" s="8"/>
      <c r="I3922" s="17"/>
      <c r="J3922" s="17"/>
      <c r="K3922" s="17"/>
      <c r="L3922" s="17"/>
      <c r="M3922" s="17"/>
      <c r="N3922" s="17"/>
      <c r="O3922" s="17"/>
      <c r="P3922" s="17"/>
      <c r="Q3922" s="17"/>
      <c r="R3922" s="17"/>
      <c r="S3922" s="17"/>
      <c r="T3922" s="17"/>
      <c r="U3922" s="17"/>
      <c r="V3922" s="17"/>
      <c r="W3922" s="17"/>
      <c r="X3922" s="17"/>
    </row>
    <row r="3923" spans="7:24" x14ac:dyDescent="0.2">
      <c r="G3923" s="8"/>
      <c r="H3923" s="8"/>
      <c r="I3923" s="17"/>
      <c r="J3923" s="17"/>
      <c r="K3923" s="17"/>
      <c r="L3923" s="17"/>
      <c r="M3923" s="17"/>
      <c r="N3923" s="17"/>
      <c r="O3923" s="17"/>
      <c r="P3923" s="17"/>
      <c r="Q3923" s="17"/>
      <c r="R3923" s="17"/>
      <c r="S3923" s="17"/>
      <c r="T3923" s="17"/>
      <c r="U3923" s="17"/>
      <c r="V3923" s="17"/>
      <c r="W3923" s="17"/>
      <c r="X3923" s="17"/>
    </row>
    <row r="3924" spans="7:24" x14ac:dyDescent="0.2">
      <c r="G3924" s="8"/>
      <c r="H3924" s="8"/>
      <c r="I3924" s="17"/>
      <c r="J3924" s="17"/>
      <c r="K3924" s="17"/>
      <c r="L3924" s="17"/>
      <c r="M3924" s="17"/>
      <c r="N3924" s="17"/>
      <c r="O3924" s="17"/>
      <c r="P3924" s="17"/>
      <c r="Q3924" s="17"/>
      <c r="R3924" s="17"/>
      <c r="S3924" s="17"/>
      <c r="T3924" s="17"/>
      <c r="U3924" s="17"/>
      <c r="V3924" s="17"/>
      <c r="W3924" s="17"/>
      <c r="X3924" s="17"/>
    </row>
    <row r="3925" spans="7:24" x14ac:dyDescent="0.2">
      <c r="G3925" s="8"/>
      <c r="H3925" s="8"/>
      <c r="I3925" s="17"/>
      <c r="J3925" s="17"/>
      <c r="K3925" s="17"/>
      <c r="L3925" s="17"/>
      <c r="M3925" s="17"/>
      <c r="N3925" s="17"/>
      <c r="O3925" s="17"/>
      <c r="P3925" s="17"/>
      <c r="Q3925" s="17"/>
      <c r="R3925" s="17"/>
      <c r="S3925" s="17"/>
      <c r="T3925" s="17"/>
      <c r="U3925" s="17"/>
      <c r="V3925" s="17"/>
      <c r="W3925" s="17"/>
      <c r="X3925" s="17"/>
    </row>
    <row r="3926" spans="7:24" x14ac:dyDescent="0.2">
      <c r="G3926" s="8"/>
      <c r="H3926" s="8"/>
      <c r="I3926" s="17"/>
      <c r="J3926" s="17"/>
      <c r="K3926" s="17"/>
      <c r="L3926" s="17"/>
      <c r="M3926" s="17"/>
      <c r="N3926" s="17"/>
      <c r="O3926" s="17"/>
      <c r="P3926" s="17"/>
      <c r="Q3926" s="17"/>
      <c r="R3926" s="17"/>
      <c r="S3926" s="17"/>
      <c r="T3926" s="17"/>
      <c r="U3926" s="17"/>
      <c r="V3926" s="17"/>
      <c r="W3926" s="17"/>
      <c r="X3926" s="17"/>
    </row>
    <row r="3927" spans="7:24" x14ac:dyDescent="0.2">
      <c r="G3927" s="8"/>
      <c r="H3927" s="8"/>
      <c r="I3927" s="17"/>
      <c r="J3927" s="17"/>
      <c r="K3927" s="17"/>
      <c r="L3927" s="17"/>
      <c r="M3927" s="17"/>
      <c r="N3927" s="17"/>
      <c r="O3927" s="17"/>
      <c r="P3927" s="17"/>
      <c r="Q3927" s="17"/>
      <c r="R3927" s="17"/>
      <c r="S3927" s="17"/>
      <c r="T3927" s="17"/>
      <c r="U3927" s="17"/>
      <c r="V3927" s="17"/>
      <c r="W3927" s="17"/>
      <c r="X3927" s="17"/>
    </row>
    <row r="3928" spans="7:24" x14ac:dyDescent="0.2">
      <c r="G3928" s="8"/>
      <c r="H3928" s="8"/>
      <c r="I3928" s="17"/>
      <c r="J3928" s="17"/>
      <c r="K3928" s="17"/>
      <c r="L3928" s="17"/>
      <c r="M3928" s="17"/>
      <c r="N3928" s="17"/>
      <c r="O3928" s="17"/>
      <c r="P3928" s="17"/>
      <c r="Q3928" s="17"/>
      <c r="R3928" s="17"/>
      <c r="S3928" s="17"/>
      <c r="T3928" s="17"/>
      <c r="U3928" s="17"/>
      <c r="V3928" s="17"/>
      <c r="W3928" s="17"/>
      <c r="X3928" s="17"/>
    </row>
    <row r="3929" spans="7:24" x14ac:dyDescent="0.2">
      <c r="G3929" s="8"/>
      <c r="H3929" s="8"/>
      <c r="I3929" s="17"/>
      <c r="J3929" s="17"/>
      <c r="K3929" s="17"/>
      <c r="L3929" s="17"/>
      <c r="M3929" s="17"/>
      <c r="N3929" s="17"/>
      <c r="O3929" s="17"/>
      <c r="P3929" s="17"/>
      <c r="Q3929" s="17"/>
      <c r="R3929" s="17"/>
      <c r="S3929" s="17"/>
      <c r="T3929" s="17"/>
      <c r="U3929" s="17"/>
      <c r="V3929" s="17"/>
      <c r="W3929" s="17"/>
      <c r="X3929" s="17"/>
    </row>
    <row r="3930" spans="7:24" x14ac:dyDescent="0.2">
      <c r="G3930" s="8"/>
      <c r="H3930" s="8"/>
      <c r="I3930" s="17"/>
      <c r="J3930" s="17"/>
      <c r="K3930" s="17"/>
      <c r="L3930" s="17"/>
      <c r="M3930" s="17"/>
      <c r="N3930" s="17"/>
      <c r="O3930" s="17"/>
      <c r="P3930" s="17"/>
      <c r="Q3930" s="17"/>
      <c r="R3930" s="17"/>
      <c r="S3930" s="17"/>
      <c r="T3930" s="17"/>
      <c r="U3930" s="17"/>
      <c r="V3930" s="17"/>
      <c r="W3930" s="17"/>
      <c r="X3930" s="17"/>
    </row>
    <row r="3931" spans="7:24" x14ac:dyDescent="0.2">
      <c r="G3931" s="8"/>
      <c r="H3931" s="8"/>
      <c r="I3931" s="17"/>
      <c r="J3931" s="17"/>
      <c r="K3931" s="17"/>
      <c r="L3931" s="17"/>
      <c r="M3931" s="17"/>
      <c r="N3931" s="17"/>
      <c r="O3931" s="17"/>
      <c r="P3931" s="17"/>
      <c r="Q3931" s="17"/>
      <c r="R3931" s="17"/>
      <c r="S3931" s="17"/>
      <c r="T3931" s="17"/>
      <c r="U3931" s="17"/>
      <c r="V3931" s="17"/>
      <c r="W3931" s="17"/>
      <c r="X3931" s="17"/>
    </row>
    <row r="3932" spans="7:24" x14ac:dyDescent="0.2">
      <c r="G3932" s="8"/>
      <c r="H3932" s="8"/>
      <c r="I3932" s="17"/>
      <c r="J3932" s="17"/>
      <c r="K3932" s="17"/>
      <c r="L3932" s="17"/>
      <c r="M3932" s="17"/>
      <c r="N3932" s="17"/>
      <c r="O3932" s="17"/>
      <c r="P3932" s="17"/>
      <c r="Q3932" s="17"/>
      <c r="R3932" s="17"/>
      <c r="S3932" s="17"/>
      <c r="T3932" s="17"/>
      <c r="U3932" s="17"/>
      <c r="V3932" s="17"/>
      <c r="W3932" s="17"/>
      <c r="X3932" s="17"/>
    </row>
    <row r="3933" spans="7:24" x14ac:dyDescent="0.2">
      <c r="G3933" s="8"/>
      <c r="H3933" s="8"/>
      <c r="I3933" s="17"/>
      <c r="J3933" s="17"/>
      <c r="K3933" s="17"/>
      <c r="L3933" s="17"/>
      <c r="M3933" s="17"/>
      <c r="N3933" s="17"/>
      <c r="O3933" s="17"/>
      <c r="P3933" s="17"/>
      <c r="Q3933" s="17"/>
      <c r="R3933" s="17"/>
      <c r="S3933" s="17"/>
      <c r="T3933" s="17"/>
      <c r="U3933" s="17"/>
      <c r="V3933" s="17"/>
      <c r="W3933" s="17"/>
      <c r="X3933" s="17"/>
    </row>
    <row r="3934" spans="7:24" x14ac:dyDescent="0.2">
      <c r="G3934" s="8"/>
      <c r="H3934" s="8"/>
      <c r="I3934" s="17"/>
      <c r="J3934" s="17"/>
      <c r="K3934" s="17"/>
      <c r="L3934" s="17"/>
      <c r="M3934" s="17"/>
      <c r="N3934" s="17"/>
      <c r="O3934" s="17"/>
      <c r="P3934" s="17"/>
      <c r="Q3934" s="17"/>
      <c r="R3934" s="17"/>
      <c r="S3934" s="17"/>
      <c r="T3934" s="17"/>
      <c r="U3934" s="17"/>
      <c r="V3934" s="17"/>
      <c r="W3934" s="17"/>
      <c r="X3934" s="17"/>
    </row>
    <row r="3935" spans="7:24" x14ac:dyDescent="0.2">
      <c r="G3935" s="8"/>
      <c r="H3935" s="8"/>
      <c r="I3935" s="17"/>
      <c r="J3935" s="17"/>
      <c r="K3935" s="17"/>
      <c r="L3935" s="17"/>
      <c r="M3935" s="17"/>
      <c r="N3935" s="17"/>
      <c r="O3935" s="17"/>
      <c r="P3935" s="17"/>
      <c r="Q3935" s="17"/>
      <c r="R3935" s="17"/>
      <c r="S3935" s="17"/>
      <c r="T3935" s="17"/>
      <c r="U3935" s="17"/>
      <c r="V3935" s="17"/>
      <c r="W3935" s="17"/>
      <c r="X3935" s="17"/>
    </row>
    <row r="3936" spans="7:24" x14ac:dyDescent="0.2">
      <c r="G3936" s="8"/>
      <c r="H3936" s="8"/>
      <c r="I3936" s="17"/>
      <c r="J3936" s="17"/>
      <c r="K3936" s="17"/>
      <c r="L3936" s="17"/>
      <c r="M3936" s="17"/>
      <c r="N3936" s="17"/>
      <c r="O3936" s="17"/>
      <c r="P3936" s="17"/>
      <c r="Q3936" s="17"/>
      <c r="R3936" s="17"/>
      <c r="S3936" s="17"/>
      <c r="T3936" s="17"/>
      <c r="U3936" s="17"/>
      <c r="V3936" s="17"/>
      <c r="W3936" s="17"/>
      <c r="X3936" s="17"/>
    </row>
    <row r="3937" spans="7:24" x14ac:dyDescent="0.2">
      <c r="G3937" s="8"/>
      <c r="H3937" s="8"/>
      <c r="I3937" s="17"/>
      <c r="J3937" s="17"/>
      <c r="K3937" s="17"/>
      <c r="L3937" s="17"/>
      <c r="M3937" s="17"/>
      <c r="N3937" s="17"/>
      <c r="O3937" s="17"/>
      <c r="P3937" s="17"/>
      <c r="Q3937" s="17"/>
      <c r="R3937" s="17"/>
      <c r="S3937" s="17"/>
      <c r="T3937" s="17"/>
      <c r="U3937" s="17"/>
      <c r="V3937" s="17"/>
      <c r="W3937" s="17"/>
      <c r="X3937" s="17"/>
    </row>
    <row r="3938" spans="7:24" x14ac:dyDescent="0.2">
      <c r="G3938" s="8"/>
      <c r="H3938" s="8"/>
      <c r="I3938" s="17"/>
      <c r="J3938" s="17"/>
      <c r="K3938" s="17"/>
      <c r="L3938" s="17"/>
      <c r="M3938" s="17"/>
      <c r="N3938" s="17"/>
      <c r="O3938" s="17"/>
      <c r="P3938" s="17"/>
      <c r="Q3938" s="17"/>
      <c r="R3938" s="17"/>
      <c r="S3938" s="17"/>
      <c r="T3938" s="17"/>
      <c r="U3938" s="17"/>
      <c r="V3938" s="17"/>
      <c r="W3938" s="17"/>
      <c r="X3938" s="17"/>
    </row>
    <row r="3939" spans="7:24" x14ac:dyDescent="0.2">
      <c r="G3939" s="8"/>
      <c r="H3939" s="8"/>
      <c r="I3939" s="17"/>
      <c r="J3939" s="17"/>
      <c r="K3939" s="17"/>
      <c r="L3939" s="17"/>
      <c r="M3939" s="17"/>
      <c r="N3939" s="17"/>
      <c r="O3939" s="17"/>
      <c r="P3939" s="17"/>
      <c r="Q3939" s="17"/>
      <c r="R3939" s="17"/>
      <c r="S3939" s="17"/>
      <c r="T3939" s="17"/>
      <c r="U3939" s="17"/>
      <c r="V3939" s="17"/>
      <c r="W3939" s="17"/>
      <c r="X3939" s="17"/>
    </row>
    <row r="3940" spans="7:24" x14ac:dyDescent="0.2">
      <c r="G3940" s="8"/>
      <c r="H3940" s="8"/>
      <c r="I3940" s="17"/>
      <c r="J3940" s="17"/>
      <c r="K3940" s="17"/>
      <c r="L3940" s="17"/>
      <c r="M3940" s="17"/>
      <c r="N3940" s="17"/>
      <c r="O3940" s="17"/>
      <c r="P3940" s="17"/>
      <c r="Q3940" s="17"/>
      <c r="R3940" s="17"/>
      <c r="S3940" s="17"/>
      <c r="T3940" s="17"/>
      <c r="U3940" s="17"/>
      <c r="V3940" s="17"/>
      <c r="W3940" s="17"/>
      <c r="X3940" s="17"/>
    </row>
    <row r="3941" spans="7:24" x14ac:dyDescent="0.2">
      <c r="G3941" s="8"/>
      <c r="H3941" s="8"/>
      <c r="I3941" s="17"/>
      <c r="J3941" s="17"/>
      <c r="K3941" s="17"/>
      <c r="L3941" s="17"/>
      <c r="M3941" s="17"/>
      <c r="N3941" s="17"/>
      <c r="O3941" s="17"/>
      <c r="P3941" s="17"/>
      <c r="Q3941" s="17"/>
      <c r="R3941" s="17"/>
      <c r="S3941" s="17"/>
      <c r="T3941" s="17"/>
      <c r="U3941" s="17"/>
      <c r="V3941" s="17"/>
      <c r="W3941" s="17"/>
      <c r="X3941" s="17"/>
    </row>
    <row r="3942" spans="7:24" x14ac:dyDescent="0.2">
      <c r="G3942" s="8"/>
      <c r="H3942" s="8"/>
      <c r="I3942" s="17"/>
      <c r="J3942" s="17"/>
      <c r="K3942" s="17"/>
      <c r="L3942" s="17"/>
      <c r="M3942" s="17"/>
      <c r="N3942" s="17"/>
      <c r="O3942" s="17"/>
      <c r="P3942" s="17"/>
      <c r="Q3942" s="17"/>
      <c r="R3942" s="17"/>
      <c r="S3942" s="17"/>
      <c r="T3942" s="17"/>
      <c r="U3942" s="17"/>
      <c r="V3942" s="17"/>
      <c r="W3942" s="17"/>
      <c r="X3942" s="17"/>
    </row>
    <row r="3943" spans="7:24" x14ac:dyDescent="0.2">
      <c r="G3943" s="8"/>
      <c r="H3943" s="8"/>
      <c r="I3943" s="17"/>
      <c r="J3943" s="17"/>
      <c r="K3943" s="17"/>
      <c r="L3943" s="17"/>
      <c r="M3943" s="17"/>
      <c r="N3943" s="17"/>
      <c r="O3943" s="17"/>
      <c r="P3943" s="17"/>
      <c r="Q3943" s="17"/>
      <c r="R3943" s="17"/>
      <c r="S3943" s="17"/>
      <c r="T3943" s="17"/>
      <c r="U3943" s="17"/>
      <c r="V3943" s="17"/>
      <c r="W3943" s="17"/>
      <c r="X3943" s="17"/>
    </row>
    <row r="3944" spans="7:24" x14ac:dyDescent="0.2">
      <c r="G3944" s="8"/>
      <c r="H3944" s="8"/>
      <c r="I3944" s="17"/>
      <c r="J3944" s="17"/>
      <c r="K3944" s="17"/>
      <c r="L3944" s="17"/>
      <c r="M3944" s="17"/>
      <c r="N3944" s="17"/>
      <c r="O3944" s="17"/>
      <c r="P3944" s="17"/>
      <c r="Q3944" s="17"/>
      <c r="R3944" s="17"/>
      <c r="S3944" s="17"/>
      <c r="T3944" s="17"/>
      <c r="U3944" s="17"/>
      <c r="V3944" s="17"/>
      <c r="W3944" s="17"/>
      <c r="X3944" s="17"/>
    </row>
    <row r="3945" spans="7:24" x14ac:dyDescent="0.2">
      <c r="G3945" s="8"/>
      <c r="H3945" s="8"/>
      <c r="I3945" s="17"/>
      <c r="J3945" s="17"/>
      <c r="K3945" s="17"/>
      <c r="L3945" s="17"/>
      <c r="M3945" s="17"/>
      <c r="N3945" s="17"/>
      <c r="O3945" s="17"/>
      <c r="P3945" s="17"/>
      <c r="Q3945" s="17"/>
      <c r="R3945" s="17"/>
      <c r="S3945" s="17"/>
      <c r="T3945" s="17"/>
      <c r="U3945" s="17"/>
      <c r="V3945" s="17"/>
      <c r="W3945" s="17"/>
      <c r="X3945" s="17"/>
    </row>
    <row r="3946" spans="7:24" x14ac:dyDescent="0.2">
      <c r="G3946" s="8"/>
      <c r="H3946" s="8"/>
      <c r="I3946" s="17"/>
      <c r="J3946" s="17"/>
      <c r="K3946" s="17"/>
      <c r="L3946" s="17"/>
      <c r="M3946" s="17"/>
      <c r="N3946" s="17"/>
      <c r="O3946" s="17"/>
      <c r="P3946" s="17"/>
      <c r="Q3946" s="17"/>
      <c r="R3946" s="17"/>
      <c r="S3946" s="17"/>
      <c r="T3946" s="17"/>
      <c r="U3946" s="17"/>
      <c r="V3946" s="17"/>
      <c r="W3946" s="17"/>
      <c r="X3946" s="17"/>
    </row>
    <row r="3947" spans="7:24" x14ac:dyDescent="0.2">
      <c r="G3947" s="8"/>
      <c r="H3947" s="8"/>
      <c r="I3947" s="17"/>
      <c r="J3947" s="17"/>
      <c r="K3947" s="17"/>
      <c r="L3947" s="17"/>
      <c r="M3947" s="17"/>
      <c r="N3947" s="17"/>
      <c r="O3947" s="17"/>
      <c r="P3947" s="17"/>
      <c r="Q3947" s="17"/>
      <c r="R3947" s="17"/>
      <c r="S3947" s="17"/>
      <c r="T3947" s="17"/>
      <c r="U3947" s="17"/>
      <c r="V3947" s="17"/>
      <c r="W3947" s="17"/>
      <c r="X3947" s="17"/>
    </row>
    <row r="3948" spans="7:24" x14ac:dyDescent="0.2">
      <c r="G3948" s="8"/>
      <c r="H3948" s="8"/>
      <c r="I3948" s="17"/>
      <c r="J3948" s="17"/>
      <c r="K3948" s="17"/>
      <c r="L3948" s="17"/>
      <c r="M3948" s="17"/>
      <c r="N3948" s="17"/>
      <c r="O3948" s="17"/>
      <c r="P3948" s="17"/>
      <c r="Q3948" s="17"/>
      <c r="R3948" s="17"/>
      <c r="S3948" s="17"/>
      <c r="T3948" s="17"/>
      <c r="U3948" s="17"/>
      <c r="V3948" s="17"/>
      <c r="W3948" s="17"/>
      <c r="X3948" s="17"/>
    </row>
    <row r="3949" spans="7:24" x14ac:dyDescent="0.2">
      <c r="G3949" s="8"/>
      <c r="H3949" s="8"/>
      <c r="I3949" s="17"/>
      <c r="J3949" s="17"/>
      <c r="K3949" s="17"/>
      <c r="L3949" s="17"/>
      <c r="M3949" s="17"/>
      <c r="N3949" s="17"/>
      <c r="O3949" s="17"/>
      <c r="P3949" s="17"/>
      <c r="Q3949" s="17"/>
      <c r="R3949" s="17"/>
      <c r="S3949" s="17"/>
      <c r="T3949" s="17"/>
      <c r="U3949" s="17"/>
      <c r="V3949" s="17"/>
      <c r="W3949" s="17"/>
      <c r="X3949" s="17"/>
    </row>
    <row r="3950" spans="7:24" x14ac:dyDescent="0.2">
      <c r="G3950" s="8"/>
      <c r="H3950" s="8"/>
      <c r="I3950" s="17"/>
      <c r="J3950" s="17"/>
      <c r="K3950" s="17"/>
      <c r="L3950" s="17"/>
      <c r="M3950" s="17"/>
      <c r="N3950" s="17"/>
      <c r="O3950" s="17"/>
      <c r="P3950" s="17"/>
      <c r="Q3950" s="17"/>
      <c r="R3950" s="17"/>
      <c r="S3950" s="17"/>
      <c r="T3950" s="17"/>
      <c r="U3950" s="17"/>
      <c r="V3950" s="17"/>
      <c r="W3950" s="17"/>
      <c r="X3950" s="17"/>
    </row>
    <row r="3951" spans="7:24" x14ac:dyDescent="0.2">
      <c r="G3951" s="8"/>
      <c r="H3951" s="8"/>
      <c r="I3951" s="17"/>
      <c r="J3951" s="17"/>
      <c r="K3951" s="17"/>
      <c r="L3951" s="17"/>
      <c r="M3951" s="17"/>
      <c r="N3951" s="17"/>
      <c r="O3951" s="17"/>
      <c r="P3951" s="17"/>
      <c r="Q3951" s="17"/>
      <c r="R3951" s="17"/>
      <c r="S3951" s="17"/>
      <c r="T3951" s="17"/>
      <c r="U3951" s="17"/>
      <c r="V3951" s="17"/>
      <c r="W3951" s="17"/>
      <c r="X3951" s="17"/>
    </row>
    <row r="3952" spans="7:24" x14ac:dyDescent="0.2">
      <c r="G3952" s="8"/>
      <c r="H3952" s="8"/>
      <c r="I3952" s="17"/>
      <c r="J3952" s="17"/>
      <c r="K3952" s="17"/>
      <c r="L3952" s="17"/>
      <c r="M3952" s="17"/>
      <c r="N3952" s="17"/>
      <c r="O3952" s="17"/>
      <c r="P3952" s="17"/>
      <c r="Q3952" s="17"/>
      <c r="R3952" s="17"/>
      <c r="S3952" s="17"/>
      <c r="T3952" s="17"/>
      <c r="U3952" s="17"/>
      <c r="V3952" s="17"/>
      <c r="W3952" s="17"/>
      <c r="X3952" s="17"/>
    </row>
    <row r="3953" spans="7:24" x14ac:dyDescent="0.2">
      <c r="G3953" s="8"/>
      <c r="H3953" s="8"/>
      <c r="I3953" s="17"/>
      <c r="J3953" s="17"/>
      <c r="K3953" s="17"/>
      <c r="L3953" s="17"/>
      <c r="M3953" s="17"/>
      <c r="N3953" s="17"/>
      <c r="O3953" s="17"/>
      <c r="P3953" s="17"/>
      <c r="Q3953" s="17"/>
      <c r="R3953" s="17"/>
      <c r="S3953" s="17"/>
      <c r="T3953" s="17"/>
      <c r="U3953" s="17"/>
      <c r="V3953" s="17"/>
      <c r="W3953" s="17"/>
      <c r="X3953" s="17"/>
    </row>
    <row r="3954" spans="7:24" x14ac:dyDescent="0.2">
      <c r="G3954" s="8"/>
      <c r="H3954" s="8"/>
      <c r="I3954" s="17"/>
      <c r="J3954" s="17"/>
      <c r="K3954" s="17"/>
      <c r="L3954" s="17"/>
      <c r="M3954" s="17"/>
      <c r="N3954" s="17"/>
      <c r="O3954" s="17"/>
      <c r="P3954" s="17"/>
      <c r="Q3954" s="17"/>
      <c r="R3954" s="17"/>
      <c r="S3954" s="17"/>
      <c r="T3954" s="17"/>
      <c r="U3954" s="17"/>
      <c r="V3954" s="17"/>
      <c r="W3954" s="17"/>
      <c r="X3954" s="17"/>
    </row>
    <row r="3955" spans="7:24" x14ac:dyDescent="0.2">
      <c r="G3955" s="8"/>
      <c r="H3955" s="8"/>
      <c r="I3955" s="17"/>
      <c r="J3955" s="17"/>
      <c r="K3955" s="17"/>
      <c r="L3955" s="17"/>
      <c r="M3955" s="17"/>
      <c r="N3955" s="17"/>
      <c r="O3955" s="17"/>
      <c r="P3955" s="17"/>
      <c r="Q3955" s="17"/>
      <c r="R3955" s="17"/>
      <c r="S3955" s="17"/>
      <c r="T3955" s="17"/>
      <c r="U3955" s="17"/>
      <c r="V3955" s="17"/>
      <c r="W3955" s="17"/>
      <c r="X3955" s="17"/>
    </row>
    <row r="3956" spans="7:24" x14ac:dyDescent="0.2">
      <c r="G3956" s="8"/>
      <c r="H3956" s="8"/>
      <c r="I3956" s="17"/>
      <c r="J3956" s="17"/>
      <c r="K3956" s="17"/>
      <c r="L3956" s="17"/>
      <c r="M3956" s="17"/>
      <c r="N3956" s="17"/>
      <c r="O3956" s="17"/>
      <c r="P3956" s="17"/>
      <c r="Q3956" s="17"/>
      <c r="R3956" s="17"/>
      <c r="S3956" s="17"/>
      <c r="T3956" s="17"/>
      <c r="U3956" s="17"/>
      <c r="V3956" s="17"/>
      <c r="W3956" s="17"/>
      <c r="X3956" s="17"/>
    </row>
    <row r="3957" spans="7:24" x14ac:dyDescent="0.2">
      <c r="G3957" s="8"/>
      <c r="H3957" s="8"/>
      <c r="I3957" s="17"/>
      <c r="J3957" s="17"/>
      <c r="K3957" s="17"/>
      <c r="L3957" s="17"/>
      <c r="M3957" s="17"/>
      <c r="N3957" s="17"/>
      <c r="O3957" s="17"/>
      <c r="P3957" s="17"/>
      <c r="Q3957" s="17"/>
      <c r="R3957" s="17"/>
      <c r="S3957" s="17"/>
      <c r="T3957" s="17"/>
      <c r="U3957" s="17"/>
      <c r="V3957" s="17"/>
      <c r="W3957" s="17"/>
      <c r="X3957" s="17"/>
    </row>
    <row r="3958" spans="7:24" x14ac:dyDescent="0.2">
      <c r="G3958" s="8"/>
      <c r="H3958" s="8"/>
      <c r="I3958" s="17"/>
      <c r="J3958" s="17"/>
      <c r="K3958" s="17"/>
      <c r="L3958" s="17"/>
      <c r="M3958" s="17"/>
      <c r="N3958" s="17"/>
      <c r="O3958" s="17"/>
      <c r="P3958" s="17"/>
      <c r="Q3958" s="17"/>
      <c r="R3958" s="17"/>
      <c r="S3958" s="17"/>
      <c r="T3958" s="17"/>
      <c r="U3958" s="17"/>
      <c r="V3958" s="17"/>
      <c r="W3958" s="17"/>
      <c r="X3958" s="17"/>
    </row>
    <row r="3959" spans="7:24" x14ac:dyDescent="0.2">
      <c r="G3959" s="8"/>
      <c r="H3959" s="8"/>
      <c r="I3959" s="17"/>
      <c r="J3959" s="17"/>
      <c r="K3959" s="17"/>
      <c r="L3959" s="17"/>
      <c r="M3959" s="17"/>
      <c r="N3959" s="17"/>
      <c r="O3959" s="17"/>
      <c r="P3959" s="17"/>
      <c r="Q3959" s="17"/>
      <c r="R3959" s="17"/>
      <c r="S3959" s="17"/>
      <c r="T3959" s="17"/>
      <c r="U3959" s="17"/>
      <c r="V3959" s="17"/>
      <c r="W3959" s="17"/>
      <c r="X3959" s="17"/>
    </row>
    <row r="3960" spans="7:24" x14ac:dyDescent="0.2">
      <c r="G3960" s="8"/>
      <c r="H3960" s="8"/>
      <c r="I3960" s="17"/>
      <c r="J3960" s="17"/>
      <c r="K3960" s="17"/>
      <c r="L3960" s="17"/>
      <c r="M3960" s="17"/>
      <c r="N3960" s="17"/>
      <c r="O3960" s="17"/>
      <c r="P3960" s="17"/>
      <c r="Q3960" s="17"/>
      <c r="R3960" s="17"/>
      <c r="S3960" s="17"/>
      <c r="T3960" s="17"/>
      <c r="U3960" s="17"/>
      <c r="V3960" s="17"/>
      <c r="W3960" s="17"/>
      <c r="X3960" s="17"/>
    </row>
    <row r="3961" spans="7:24" x14ac:dyDescent="0.2">
      <c r="G3961" s="8"/>
      <c r="H3961" s="8"/>
      <c r="I3961" s="17"/>
      <c r="J3961" s="17"/>
      <c r="K3961" s="17"/>
      <c r="L3961" s="17"/>
      <c r="M3961" s="17"/>
      <c r="N3961" s="17"/>
      <c r="O3961" s="17"/>
      <c r="P3961" s="17"/>
      <c r="Q3961" s="17"/>
      <c r="R3961" s="17"/>
      <c r="S3961" s="17"/>
      <c r="T3961" s="17"/>
      <c r="U3961" s="17"/>
      <c r="V3961" s="17"/>
      <c r="W3961" s="17"/>
      <c r="X3961" s="17"/>
    </row>
    <row r="3962" spans="7:24" x14ac:dyDescent="0.2">
      <c r="G3962" s="8"/>
      <c r="H3962" s="8"/>
      <c r="I3962" s="17"/>
      <c r="J3962" s="17"/>
      <c r="K3962" s="17"/>
      <c r="L3962" s="17"/>
      <c r="M3962" s="17"/>
      <c r="N3962" s="17"/>
      <c r="O3962" s="17"/>
      <c r="P3962" s="17"/>
      <c r="Q3962" s="17"/>
      <c r="R3962" s="17"/>
      <c r="S3962" s="17"/>
      <c r="T3962" s="17"/>
      <c r="U3962" s="17"/>
      <c r="V3962" s="17"/>
      <c r="W3962" s="17"/>
      <c r="X3962" s="17"/>
    </row>
    <row r="3963" spans="7:24" x14ac:dyDescent="0.2">
      <c r="G3963" s="8"/>
      <c r="H3963" s="8"/>
      <c r="I3963" s="17"/>
      <c r="J3963" s="17"/>
      <c r="K3963" s="17"/>
      <c r="L3963" s="17"/>
      <c r="M3963" s="17"/>
      <c r="N3963" s="17"/>
      <c r="O3963" s="17"/>
      <c r="P3963" s="17"/>
      <c r="Q3963" s="17"/>
      <c r="R3963" s="17"/>
      <c r="S3963" s="17"/>
      <c r="T3963" s="17"/>
      <c r="U3963" s="17"/>
      <c r="V3963" s="17"/>
      <c r="W3963" s="17"/>
      <c r="X3963" s="17"/>
    </row>
    <row r="3964" spans="7:24" x14ac:dyDescent="0.2">
      <c r="G3964" s="8"/>
      <c r="H3964" s="8"/>
      <c r="I3964" s="17"/>
      <c r="J3964" s="17"/>
      <c r="K3964" s="17"/>
      <c r="L3964" s="17"/>
      <c r="M3964" s="17"/>
      <c r="N3964" s="17"/>
      <c r="O3964" s="17"/>
      <c r="P3964" s="17"/>
      <c r="Q3964" s="17"/>
      <c r="R3964" s="17"/>
      <c r="S3964" s="17"/>
      <c r="T3964" s="17"/>
      <c r="U3964" s="17"/>
      <c r="V3964" s="17"/>
      <c r="W3964" s="17"/>
      <c r="X3964" s="17"/>
    </row>
    <row r="3965" spans="7:24" x14ac:dyDescent="0.2">
      <c r="G3965" s="8"/>
      <c r="H3965" s="8"/>
      <c r="I3965" s="17"/>
      <c r="J3965" s="17"/>
      <c r="K3965" s="17"/>
      <c r="L3965" s="17"/>
      <c r="M3965" s="17"/>
      <c r="N3965" s="17"/>
      <c r="O3965" s="17"/>
      <c r="P3965" s="17"/>
      <c r="Q3965" s="17"/>
      <c r="R3965" s="17"/>
      <c r="S3965" s="17"/>
      <c r="T3965" s="17"/>
      <c r="U3965" s="17"/>
      <c r="V3965" s="17"/>
      <c r="W3965" s="17"/>
      <c r="X3965" s="17"/>
    </row>
    <row r="3966" spans="7:24" x14ac:dyDescent="0.2">
      <c r="G3966" s="8"/>
      <c r="H3966" s="8"/>
      <c r="I3966" s="17"/>
      <c r="J3966" s="17"/>
      <c r="K3966" s="17"/>
      <c r="L3966" s="17"/>
      <c r="M3966" s="17"/>
      <c r="N3966" s="17"/>
      <c r="O3966" s="17"/>
      <c r="P3966" s="17"/>
      <c r="Q3966" s="17"/>
      <c r="R3966" s="17"/>
      <c r="S3966" s="17"/>
      <c r="T3966" s="17"/>
      <c r="U3966" s="17"/>
      <c r="V3966" s="17"/>
      <c r="W3966" s="17"/>
      <c r="X3966" s="17"/>
    </row>
    <row r="3967" spans="7:24" x14ac:dyDescent="0.2">
      <c r="G3967" s="8"/>
      <c r="H3967" s="8"/>
      <c r="I3967" s="17"/>
      <c r="J3967" s="17"/>
      <c r="K3967" s="17"/>
      <c r="L3967" s="17"/>
      <c r="M3967" s="17"/>
      <c r="N3967" s="17"/>
      <c r="O3967" s="17"/>
      <c r="P3967" s="17"/>
      <c r="Q3967" s="17"/>
      <c r="R3967" s="17"/>
      <c r="S3967" s="17"/>
      <c r="T3967" s="17"/>
      <c r="U3967" s="17"/>
      <c r="V3967" s="17"/>
      <c r="W3967" s="17"/>
      <c r="X3967" s="17"/>
    </row>
    <row r="3968" spans="7:24" x14ac:dyDescent="0.2">
      <c r="G3968" s="8"/>
      <c r="H3968" s="8"/>
      <c r="I3968" s="17"/>
      <c r="J3968" s="17"/>
      <c r="K3968" s="17"/>
      <c r="L3968" s="17"/>
      <c r="M3968" s="17"/>
      <c r="N3968" s="17"/>
      <c r="O3968" s="17"/>
      <c r="P3968" s="17"/>
      <c r="Q3968" s="17"/>
      <c r="R3968" s="17"/>
      <c r="S3968" s="17"/>
      <c r="T3968" s="17"/>
      <c r="U3968" s="17"/>
      <c r="V3968" s="17"/>
      <c r="W3968" s="17"/>
      <c r="X3968" s="17"/>
    </row>
    <row r="3969" spans="7:24" x14ac:dyDescent="0.2">
      <c r="G3969" s="8"/>
      <c r="H3969" s="8"/>
      <c r="I3969" s="17"/>
      <c r="J3969" s="17"/>
      <c r="K3969" s="17"/>
      <c r="L3969" s="17"/>
      <c r="M3969" s="17"/>
      <c r="N3969" s="17"/>
      <c r="O3969" s="17"/>
      <c r="P3969" s="17"/>
      <c r="Q3969" s="17"/>
      <c r="R3969" s="17"/>
      <c r="S3969" s="17"/>
      <c r="T3969" s="17"/>
      <c r="U3969" s="17"/>
      <c r="V3969" s="17"/>
      <c r="W3969" s="17"/>
      <c r="X3969" s="17"/>
    </row>
    <row r="3970" spans="7:24" x14ac:dyDescent="0.2">
      <c r="G3970" s="8"/>
      <c r="H3970" s="8"/>
      <c r="I3970" s="17"/>
      <c r="J3970" s="17"/>
      <c r="K3970" s="17"/>
      <c r="L3970" s="17"/>
      <c r="M3970" s="17"/>
      <c r="N3970" s="17"/>
      <c r="O3970" s="17"/>
      <c r="P3970" s="17"/>
      <c r="Q3970" s="17"/>
      <c r="R3970" s="17"/>
      <c r="S3970" s="17"/>
      <c r="T3970" s="17"/>
      <c r="U3970" s="17"/>
      <c r="V3970" s="17"/>
      <c r="W3970" s="17"/>
      <c r="X3970" s="17"/>
    </row>
    <row r="3971" spans="7:24" x14ac:dyDescent="0.2">
      <c r="G3971" s="8"/>
      <c r="H3971" s="8"/>
      <c r="I3971" s="17"/>
      <c r="J3971" s="17"/>
      <c r="K3971" s="17"/>
      <c r="L3971" s="17"/>
      <c r="M3971" s="17"/>
      <c r="N3971" s="17"/>
      <c r="O3971" s="17"/>
      <c r="P3971" s="17"/>
      <c r="Q3971" s="17"/>
      <c r="R3971" s="17"/>
      <c r="S3971" s="17"/>
      <c r="T3971" s="17"/>
      <c r="U3971" s="17"/>
      <c r="V3971" s="17"/>
      <c r="W3971" s="17"/>
      <c r="X3971" s="17"/>
    </row>
    <row r="3972" spans="7:24" x14ac:dyDescent="0.2">
      <c r="G3972" s="8"/>
      <c r="H3972" s="8"/>
      <c r="I3972" s="17"/>
      <c r="J3972" s="17"/>
      <c r="K3972" s="17"/>
      <c r="L3972" s="17"/>
      <c r="M3972" s="17"/>
      <c r="N3972" s="17"/>
      <c r="O3972" s="17"/>
      <c r="P3972" s="17"/>
      <c r="Q3972" s="17"/>
      <c r="R3972" s="17"/>
      <c r="S3972" s="17"/>
      <c r="T3972" s="17"/>
      <c r="U3972" s="17"/>
      <c r="V3972" s="17"/>
      <c r="W3972" s="17"/>
      <c r="X3972" s="17"/>
    </row>
    <row r="3973" spans="7:24" x14ac:dyDescent="0.2">
      <c r="G3973" s="8"/>
      <c r="H3973" s="8"/>
      <c r="I3973" s="17"/>
      <c r="J3973" s="17"/>
      <c r="K3973" s="17"/>
      <c r="L3973" s="17"/>
      <c r="M3973" s="17"/>
      <c r="N3973" s="17"/>
      <c r="O3973" s="17"/>
      <c r="P3973" s="17"/>
      <c r="Q3973" s="17"/>
      <c r="R3973" s="17"/>
      <c r="S3973" s="17"/>
      <c r="T3973" s="17"/>
      <c r="U3973" s="17"/>
      <c r="V3973" s="17"/>
      <c r="W3973" s="17"/>
      <c r="X3973" s="17"/>
    </row>
    <row r="3974" spans="7:24" x14ac:dyDescent="0.2">
      <c r="G3974" s="8"/>
      <c r="H3974" s="8"/>
      <c r="I3974" s="17"/>
      <c r="J3974" s="17"/>
      <c r="K3974" s="17"/>
      <c r="L3974" s="17"/>
      <c r="M3974" s="17"/>
      <c r="N3974" s="17"/>
      <c r="O3974" s="17"/>
      <c r="P3974" s="17"/>
      <c r="Q3974" s="17"/>
      <c r="R3974" s="17"/>
      <c r="S3974" s="17"/>
      <c r="T3974" s="17"/>
      <c r="U3974" s="17"/>
      <c r="V3974" s="17"/>
      <c r="W3974" s="17"/>
      <c r="X3974" s="17"/>
    </row>
    <row r="3975" spans="7:24" x14ac:dyDescent="0.2">
      <c r="G3975" s="8"/>
      <c r="H3975" s="8"/>
      <c r="I3975" s="17"/>
      <c r="J3975" s="17"/>
      <c r="K3975" s="17"/>
      <c r="L3975" s="17"/>
      <c r="M3975" s="17"/>
      <c r="N3975" s="17"/>
      <c r="O3975" s="17"/>
      <c r="P3975" s="17"/>
      <c r="Q3975" s="17"/>
      <c r="R3975" s="17"/>
      <c r="S3975" s="17"/>
      <c r="T3975" s="17"/>
      <c r="U3975" s="17"/>
      <c r="V3975" s="17"/>
      <c r="W3975" s="17"/>
      <c r="X3975" s="17"/>
    </row>
    <row r="3976" spans="7:24" x14ac:dyDescent="0.2">
      <c r="G3976" s="8"/>
      <c r="H3976" s="8"/>
      <c r="I3976" s="17"/>
      <c r="J3976" s="17"/>
      <c r="K3976" s="17"/>
      <c r="L3976" s="17"/>
      <c r="M3976" s="17"/>
      <c r="N3976" s="17"/>
      <c r="O3976" s="17"/>
      <c r="P3976" s="17"/>
      <c r="Q3976" s="17"/>
      <c r="R3976" s="17"/>
      <c r="S3976" s="17"/>
      <c r="T3976" s="17"/>
      <c r="U3976" s="17"/>
      <c r="V3976" s="17"/>
      <c r="W3976" s="17"/>
      <c r="X3976" s="17"/>
    </row>
    <row r="3977" spans="7:24" x14ac:dyDescent="0.2">
      <c r="G3977" s="8"/>
      <c r="H3977" s="8"/>
      <c r="I3977" s="17"/>
      <c r="J3977" s="17"/>
      <c r="K3977" s="17"/>
      <c r="L3977" s="17"/>
      <c r="M3977" s="17"/>
      <c r="N3977" s="17"/>
      <c r="O3977" s="17"/>
      <c r="P3977" s="17"/>
      <c r="Q3977" s="17"/>
      <c r="R3977" s="17"/>
      <c r="S3977" s="17"/>
      <c r="T3977" s="17"/>
      <c r="U3977" s="17"/>
      <c r="V3977" s="17"/>
      <c r="W3977" s="17"/>
      <c r="X3977" s="17"/>
    </row>
    <row r="3978" spans="7:24" x14ac:dyDescent="0.2">
      <c r="G3978" s="8"/>
      <c r="H3978" s="8"/>
      <c r="I3978" s="17"/>
      <c r="J3978" s="17"/>
      <c r="K3978" s="17"/>
      <c r="L3978" s="17"/>
      <c r="M3978" s="17"/>
      <c r="N3978" s="17"/>
      <c r="O3978" s="17"/>
      <c r="P3978" s="17"/>
      <c r="Q3978" s="17"/>
      <c r="R3978" s="17"/>
      <c r="S3978" s="17"/>
      <c r="T3978" s="17"/>
      <c r="U3978" s="17"/>
      <c r="V3978" s="17"/>
      <c r="W3978" s="17"/>
      <c r="X3978" s="17"/>
    </row>
    <row r="3979" spans="7:24" x14ac:dyDescent="0.2">
      <c r="G3979" s="8"/>
      <c r="H3979" s="8"/>
      <c r="I3979" s="17"/>
      <c r="J3979" s="17"/>
      <c r="K3979" s="17"/>
      <c r="L3979" s="17"/>
      <c r="M3979" s="17"/>
      <c r="N3979" s="17"/>
      <c r="O3979" s="17"/>
      <c r="P3979" s="17"/>
      <c r="Q3979" s="17"/>
      <c r="R3979" s="17"/>
      <c r="S3979" s="17"/>
      <c r="T3979" s="17"/>
      <c r="U3979" s="17"/>
      <c r="V3979" s="17"/>
      <c r="W3979" s="17"/>
      <c r="X3979" s="17"/>
    </row>
    <row r="3980" spans="7:24" x14ac:dyDescent="0.2">
      <c r="G3980" s="8"/>
      <c r="H3980" s="8"/>
      <c r="I3980" s="17"/>
      <c r="J3980" s="17"/>
      <c r="K3980" s="17"/>
      <c r="L3980" s="17"/>
      <c r="M3980" s="17"/>
      <c r="N3980" s="17"/>
      <c r="O3980" s="17"/>
      <c r="P3980" s="17"/>
      <c r="Q3980" s="17"/>
      <c r="R3980" s="17"/>
      <c r="S3980" s="17"/>
      <c r="T3980" s="17"/>
      <c r="U3980" s="17"/>
      <c r="V3980" s="17"/>
      <c r="W3980" s="17"/>
      <c r="X3980" s="17"/>
    </row>
    <row r="3981" spans="7:24" x14ac:dyDescent="0.2">
      <c r="G3981" s="8"/>
      <c r="H3981" s="8"/>
      <c r="I3981" s="17"/>
      <c r="J3981" s="17"/>
      <c r="K3981" s="17"/>
      <c r="L3981" s="17"/>
      <c r="M3981" s="17"/>
      <c r="N3981" s="17"/>
      <c r="O3981" s="17"/>
      <c r="P3981" s="17"/>
      <c r="Q3981" s="17"/>
      <c r="R3981" s="17"/>
      <c r="S3981" s="17"/>
      <c r="T3981" s="17"/>
      <c r="U3981" s="17"/>
      <c r="V3981" s="17"/>
      <c r="W3981" s="17"/>
      <c r="X3981" s="17"/>
    </row>
    <row r="3982" spans="7:24" x14ac:dyDescent="0.2">
      <c r="G3982" s="8"/>
      <c r="H3982" s="8"/>
      <c r="I3982" s="17"/>
      <c r="J3982" s="17"/>
      <c r="K3982" s="17"/>
      <c r="L3982" s="17"/>
      <c r="M3982" s="17"/>
      <c r="N3982" s="17"/>
      <c r="O3982" s="17"/>
      <c r="P3982" s="17"/>
      <c r="Q3982" s="17"/>
      <c r="R3982" s="17"/>
      <c r="S3982" s="17"/>
      <c r="T3982" s="17"/>
      <c r="U3982" s="17"/>
      <c r="V3982" s="17"/>
      <c r="W3982" s="17"/>
      <c r="X3982" s="17"/>
    </row>
    <row r="3983" spans="7:24" x14ac:dyDescent="0.2">
      <c r="G3983" s="8"/>
      <c r="H3983" s="8"/>
      <c r="I3983" s="17"/>
      <c r="J3983" s="17"/>
      <c r="K3983" s="17"/>
      <c r="L3983" s="17"/>
      <c r="M3983" s="17"/>
      <c r="N3983" s="17"/>
      <c r="O3983" s="17"/>
      <c r="P3983" s="17"/>
      <c r="Q3983" s="17"/>
      <c r="R3983" s="17"/>
      <c r="S3983" s="17"/>
      <c r="T3983" s="17"/>
      <c r="U3983" s="17"/>
      <c r="V3983" s="17"/>
      <c r="W3983" s="17"/>
      <c r="X3983" s="17"/>
    </row>
    <row r="3984" spans="7:24" x14ac:dyDescent="0.2">
      <c r="G3984" s="8"/>
      <c r="H3984" s="8"/>
      <c r="I3984" s="17"/>
      <c r="J3984" s="17"/>
      <c r="K3984" s="17"/>
      <c r="L3984" s="17"/>
      <c r="M3984" s="17"/>
      <c r="N3984" s="17"/>
      <c r="O3984" s="17"/>
      <c r="P3984" s="17"/>
      <c r="Q3984" s="17"/>
      <c r="R3984" s="17"/>
      <c r="S3984" s="17"/>
      <c r="T3984" s="17"/>
      <c r="U3984" s="17"/>
      <c r="V3984" s="17"/>
      <c r="W3984" s="17"/>
      <c r="X3984" s="17"/>
    </row>
    <row r="3985" spans="7:24" x14ac:dyDescent="0.2">
      <c r="G3985" s="8"/>
      <c r="H3985" s="8"/>
      <c r="I3985" s="17"/>
      <c r="J3985" s="17"/>
      <c r="K3985" s="17"/>
      <c r="L3985" s="17"/>
      <c r="M3985" s="17"/>
      <c r="N3985" s="17"/>
      <c r="O3985" s="17"/>
      <c r="P3985" s="17"/>
      <c r="Q3985" s="17"/>
      <c r="R3985" s="17"/>
      <c r="S3985" s="17"/>
      <c r="T3985" s="17"/>
      <c r="U3985" s="17"/>
      <c r="V3985" s="17"/>
      <c r="W3985" s="17"/>
      <c r="X3985" s="17"/>
    </row>
    <row r="3986" spans="7:24" x14ac:dyDescent="0.2">
      <c r="G3986" s="8"/>
      <c r="H3986" s="8"/>
      <c r="I3986" s="17"/>
      <c r="J3986" s="17"/>
      <c r="K3986" s="17"/>
      <c r="L3986" s="17"/>
      <c r="M3986" s="17"/>
      <c r="N3986" s="17"/>
      <c r="O3986" s="17"/>
      <c r="P3986" s="17"/>
      <c r="Q3986" s="17"/>
      <c r="R3986" s="17"/>
      <c r="S3986" s="17"/>
      <c r="T3986" s="17"/>
      <c r="U3986" s="17"/>
      <c r="V3986" s="17"/>
      <c r="W3986" s="17"/>
      <c r="X3986" s="17"/>
    </row>
    <row r="3987" spans="7:24" x14ac:dyDescent="0.2">
      <c r="G3987" s="8"/>
      <c r="H3987" s="8"/>
      <c r="I3987" s="17"/>
      <c r="J3987" s="17"/>
      <c r="K3987" s="17"/>
      <c r="L3987" s="17"/>
      <c r="M3987" s="17"/>
      <c r="N3987" s="17"/>
      <c r="O3987" s="17"/>
      <c r="P3987" s="17"/>
      <c r="Q3987" s="17"/>
      <c r="R3987" s="17"/>
      <c r="S3987" s="17"/>
      <c r="T3987" s="17"/>
      <c r="U3987" s="17"/>
      <c r="V3987" s="17"/>
      <c r="W3987" s="17"/>
      <c r="X3987" s="17"/>
    </row>
    <row r="3988" spans="7:24" x14ac:dyDescent="0.2">
      <c r="G3988" s="8"/>
      <c r="H3988" s="8"/>
      <c r="I3988" s="17"/>
      <c r="J3988" s="17"/>
      <c r="K3988" s="17"/>
      <c r="L3988" s="17"/>
      <c r="M3988" s="17"/>
      <c r="N3988" s="17"/>
      <c r="O3988" s="17"/>
      <c r="P3988" s="17"/>
      <c r="Q3988" s="17"/>
      <c r="R3988" s="17"/>
      <c r="S3988" s="17"/>
      <c r="T3988" s="17"/>
      <c r="U3988" s="17"/>
      <c r="V3988" s="17"/>
      <c r="W3988" s="17"/>
      <c r="X3988" s="17"/>
    </row>
    <row r="3989" spans="7:24" x14ac:dyDescent="0.2">
      <c r="G3989" s="8"/>
      <c r="H3989" s="8"/>
      <c r="I3989" s="17"/>
      <c r="J3989" s="17"/>
      <c r="K3989" s="17"/>
      <c r="L3989" s="17"/>
      <c r="M3989" s="17"/>
      <c r="N3989" s="17"/>
      <c r="O3989" s="17"/>
      <c r="P3989" s="17"/>
      <c r="Q3989" s="17"/>
      <c r="R3989" s="17"/>
      <c r="S3989" s="17"/>
      <c r="T3989" s="17"/>
      <c r="U3989" s="17"/>
      <c r="V3989" s="17"/>
      <c r="W3989" s="17"/>
      <c r="X3989" s="17"/>
    </row>
    <row r="3990" spans="7:24" x14ac:dyDescent="0.2">
      <c r="G3990" s="8"/>
      <c r="H3990" s="8"/>
      <c r="I3990" s="17"/>
      <c r="J3990" s="17"/>
      <c r="K3990" s="17"/>
      <c r="L3990" s="17"/>
      <c r="M3990" s="17"/>
      <c r="N3990" s="17"/>
      <c r="O3990" s="17"/>
      <c r="P3990" s="17"/>
      <c r="Q3990" s="17"/>
      <c r="R3990" s="17"/>
      <c r="S3990" s="17"/>
      <c r="T3990" s="17"/>
      <c r="U3990" s="17"/>
      <c r="V3990" s="17"/>
      <c r="W3990" s="17"/>
      <c r="X3990" s="17"/>
    </row>
    <row r="3991" spans="7:24" x14ac:dyDescent="0.2">
      <c r="G3991" s="8"/>
      <c r="H3991" s="8"/>
      <c r="I3991" s="17"/>
      <c r="J3991" s="17"/>
      <c r="K3991" s="17"/>
      <c r="L3991" s="17"/>
      <c r="M3991" s="17"/>
      <c r="N3991" s="17"/>
      <c r="O3991" s="17"/>
      <c r="P3991" s="17"/>
      <c r="Q3991" s="17"/>
      <c r="R3991" s="17"/>
      <c r="S3991" s="17"/>
      <c r="T3991" s="17"/>
      <c r="U3991" s="17"/>
      <c r="V3991" s="17"/>
      <c r="W3991" s="17"/>
      <c r="X3991" s="17"/>
    </row>
    <row r="3992" spans="7:24" x14ac:dyDescent="0.2">
      <c r="G3992" s="8"/>
      <c r="H3992" s="8"/>
      <c r="I3992" s="17"/>
      <c r="J3992" s="17"/>
      <c r="K3992" s="17"/>
      <c r="L3992" s="17"/>
      <c r="M3992" s="17"/>
      <c r="N3992" s="17"/>
      <c r="O3992" s="17"/>
      <c r="P3992" s="17"/>
      <c r="Q3992" s="17"/>
      <c r="R3992" s="17"/>
      <c r="S3992" s="17"/>
      <c r="T3992" s="17"/>
      <c r="U3992" s="17"/>
      <c r="V3992" s="17"/>
      <c r="W3992" s="17"/>
      <c r="X3992" s="17"/>
    </row>
    <row r="3993" spans="7:24" x14ac:dyDescent="0.2">
      <c r="G3993" s="8"/>
      <c r="H3993" s="8"/>
      <c r="I3993" s="17"/>
      <c r="J3993" s="17"/>
      <c r="K3993" s="17"/>
      <c r="L3993" s="17"/>
      <c r="M3993" s="17"/>
      <c r="N3993" s="17"/>
      <c r="O3993" s="17"/>
      <c r="P3993" s="17"/>
      <c r="Q3993" s="17"/>
      <c r="R3993" s="17"/>
      <c r="S3993" s="17"/>
      <c r="T3993" s="17"/>
      <c r="U3993" s="17"/>
      <c r="V3993" s="17"/>
      <c r="W3993" s="17"/>
      <c r="X3993" s="17"/>
    </row>
    <row r="3994" spans="7:24" x14ac:dyDescent="0.2">
      <c r="G3994" s="8"/>
      <c r="H3994" s="8"/>
      <c r="I3994" s="17"/>
      <c r="J3994" s="17"/>
      <c r="K3994" s="17"/>
      <c r="L3994" s="17"/>
      <c r="M3994" s="17"/>
      <c r="N3994" s="17"/>
      <c r="O3994" s="17"/>
      <c r="P3994" s="17"/>
      <c r="Q3994" s="17"/>
      <c r="R3994" s="17"/>
      <c r="S3994" s="17"/>
      <c r="T3994" s="17"/>
      <c r="U3994" s="17"/>
      <c r="V3994" s="17"/>
      <c r="W3994" s="17"/>
      <c r="X3994" s="17"/>
    </row>
    <row r="3995" spans="7:24" x14ac:dyDescent="0.2">
      <c r="G3995" s="8"/>
      <c r="H3995" s="8"/>
      <c r="I3995" s="17"/>
      <c r="J3995" s="17"/>
      <c r="K3995" s="17"/>
      <c r="L3995" s="17"/>
      <c r="M3995" s="17"/>
      <c r="N3995" s="17"/>
      <c r="O3995" s="17"/>
      <c r="P3995" s="17"/>
      <c r="Q3995" s="17"/>
      <c r="R3995" s="17"/>
      <c r="S3995" s="17"/>
      <c r="T3995" s="17"/>
      <c r="U3995" s="17"/>
      <c r="V3995" s="17"/>
      <c r="W3995" s="17"/>
      <c r="X3995" s="17"/>
    </row>
    <row r="3996" spans="7:24" x14ac:dyDescent="0.2">
      <c r="G3996" s="8"/>
      <c r="H3996" s="8"/>
      <c r="I3996" s="17"/>
      <c r="J3996" s="17"/>
      <c r="K3996" s="17"/>
      <c r="L3996" s="17"/>
      <c r="M3996" s="17"/>
      <c r="N3996" s="17"/>
      <c r="O3996" s="17"/>
      <c r="P3996" s="17"/>
      <c r="Q3996" s="17"/>
      <c r="R3996" s="17"/>
      <c r="S3996" s="17"/>
      <c r="T3996" s="17"/>
      <c r="U3996" s="17"/>
      <c r="V3996" s="17"/>
      <c r="W3996" s="17"/>
      <c r="X3996" s="17"/>
    </row>
    <row r="3997" spans="7:24" x14ac:dyDescent="0.2">
      <c r="G3997" s="8"/>
      <c r="H3997" s="8"/>
      <c r="I3997" s="17"/>
      <c r="J3997" s="17"/>
      <c r="K3997" s="17"/>
      <c r="L3997" s="17"/>
      <c r="M3997" s="17"/>
      <c r="N3997" s="17"/>
      <c r="O3997" s="17"/>
      <c r="P3997" s="17"/>
      <c r="Q3997" s="17"/>
      <c r="R3997" s="17"/>
      <c r="S3997" s="17"/>
      <c r="T3997" s="17"/>
      <c r="U3997" s="17"/>
      <c r="V3997" s="17"/>
      <c r="W3997" s="17"/>
      <c r="X3997" s="17"/>
    </row>
    <row r="3998" spans="7:24" x14ac:dyDescent="0.2">
      <c r="G3998" s="8"/>
      <c r="H3998" s="8"/>
      <c r="I3998" s="17"/>
      <c r="J3998" s="17"/>
      <c r="K3998" s="17"/>
      <c r="L3998" s="17"/>
      <c r="M3998" s="17"/>
      <c r="N3998" s="17"/>
      <c r="O3998" s="17"/>
      <c r="P3998" s="17"/>
      <c r="Q3998" s="17"/>
      <c r="R3998" s="17"/>
      <c r="S3998" s="17"/>
      <c r="T3998" s="17"/>
      <c r="U3998" s="17"/>
      <c r="V3998" s="17"/>
      <c r="W3998" s="17"/>
      <c r="X3998" s="17"/>
    </row>
    <row r="3999" spans="7:24" x14ac:dyDescent="0.2">
      <c r="G3999" s="8"/>
      <c r="H3999" s="8"/>
      <c r="I3999" s="17"/>
      <c r="J3999" s="17"/>
      <c r="K3999" s="17"/>
      <c r="L3999" s="17"/>
      <c r="M3999" s="17"/>
      <c r="N3999" s="17"/>
      <c r="O3999" s="17"/>
      <c r="P3999" s="17"/>
      <c r="Q3999" s="17"/>
      <c r="R3999" s="17"/>
      <c r="S3999" s="17"/>
      <c r="T3999" s="17"/>
      <c r="U3999" s="17"/>
      <c r="V3999" s="17"/>
      <c r="W3999" s="17"/>
      <c r="X3999" s="17"/>
    </row>
    <row r="4000" spans="7:24" x14ac:dyDescent="0.2">
      <c r="G4000" s="8"/>
      <c r="H4000" s="8"/>
      <c r="I4000" s="17"/>
      <c r="J4000" s="17"/>
      <c r="K4000" s="17"/>
      <c r="L4000" s="17"/>
      <c r="M4000" s="17"/>
      <c r="N4000" s="17"/>
      <c r="O4000" s="17"/>
      <c r="P4000" s="17"/>
      <c r="Q4000" s="17"/>
      <c r="R4000" s="17"/>
      <c r="S4000" s="17"/>
      <c r="T4000" s="17"/>
      <c r="U4000" s="17"/>
      <c r="V4000" s="17"/>
      <c r="W4000" s="17"/>
      <c r="X4000" s="17"/>
    </row>
    <row r="4001" spans="7:24" x14ac:dyDescent="0.2">
      <c r="G4001" s="8"/>
      <c r="H4001" s="8"/>
      <c r="I4001" s="17"/>
      <c r="J4001" s="17"/>
      <c r="K4001" s="17"/>
      <c r="L4001" s="17"/>
      <c r="M4001" s="17"/>
      <c r="N4001" s="17"/>
      <c r="O4001" s="17"/>
      <c r="P4001" s="17"/>
      <c r="Q4001" s="17"/>
      <c r="R4001" s="17"/>
      <c r="S4001" s="17"/>
      <c r="T4001" s="17"/>
      <c r="U4001" s="17"/>
      <c r="V4001" s="17"/>
      <c r="W4001" s="17"/>
      <c r="X4001" s="17"/>
    </row>
    <row r="4002" spans="7:24" x14ac:dyDescent="0.2">
      <c r="G4002" s="8"/>
      <c r="H4002" s="8"/>
      <c r="I4002" s="17"/>
      <c r="J4002" s="17"/>
      <c r="K4002" s="17"/>
      <c r="L4002" s="17"/>
      <c r="M4002" s="17"/>
      <c r="N4002" s="17"/>
      <c r="O4002" s="17"/>
      <c r="P4002" s="17"/>
      <c r="Q4002" s="17"/>
      <c r="R4002" s="17"/>
      <c r="S4002" s="17"/>
      <c r="T4002" s="17"/>
      <c r="U4002" s="17"/>
      <c r="V4002" s="17"/>
      <c r="W4002" s="17"/>
      <c r="X4002" s="17"/>
    </row>
    <row r="4003" spans="7:24" x14ac:dyDescent="0.2">
      <c r="G4003" s="8"/>
      <c r="H4003" s="8"/>
      <c r="I4003" s="17"/>
      <c r="J4003" s="17"/>
      <c r="K4003" s="17"/>
      <c r="L4003" s="17"/>
      <c r="M4003" s="17"/>
      <c r="N4003" s="17"/>
      <c r="O4003" s="17"/>
      <c r="P4003" s="17"/>
      <c r="Q4003" s="17"/>
      <c r="R4003" s="17"/>
      <c r="S4003" s="17"/>
      <c r="T4003" s="17"/>
      <c r="U4003" s="17"/>
      <c r="V4003" s="17"/>
      <c r="W4003" s="17"/>
      <c r="X4003" s="17"/>
    </row>
    <row r="4004" spans="7:24" x14ac:dyDescent="0.2">
      <c r="G4004" s="8"/>
      <c r="H4004" s="8"/>
      <c r="I4004" s="17"/>
      <c r="J4004" s="17"/>
      <c r="K4004" s="17"/>
      <c r="L4004" s="17"/>
      <c r="M4004" s="17"/>
      <c r="N4004" s="17"/>
      <c r="O4004" s="17"/>
      <c r="P4004" s="17"/>
      <c r="Q4004" s="17"/>
      <c r="R4004" s="17"/>
      <c r="S4004" s="17"/>
      <c r="T4004" s="17"/>
      <c r="U4004" s="17"/>
      <c r="V4004" s="17"/>
      <c r="W4004" s="17"/>
      <c r="X4004" s="17"/>
    </row>
    <row r="4005" spans="7:24" x14ac:dyDescent="0.2">
      <c r="G4005" s="8"/>
      <c r="H4005" s="8"/>
      <c r="I4005" s="17"/>
      <c r="J4005" s="17"/>
      <c r="K4005" s="17"/>
      <c r="L4005" s="17"/>
      <c r="M4005" s="17"/>
      <c r="N4005" s="17"/>
      <c r="O4005" s="17"/>
      <c r="P4005" s="17"/>
      <c r="Q4005" s="17"/>
      <c r="R4005" s="17"/>
      <c r="S4005" s="17"/>
      <c r="T4005" s="17"/>
      <c r="U4005" s="17"/>
      <c r="V4005" s="17"/>
      <c r="W4005" s="17"/>
      <c r="X4005" s="17"/>
    </row>
    <row r="4006" spans="7:24" x14ac:dyDescent="0.2">
      <c r="G4006" s="8"/>
      <c r="H4006" s="8"/>
      <c r="I4006" s="17"/>
      <c r="J4006" s="17"/>
      <c r="K4006" s="17"/>
      <c r="L4006" s="17"/>
      <c r="M4006" s="17"/>
      <c r="N4006" s="17"/>
      <c r="O4006" s="17"/>
      <c r="P4006" s="17"/>
      <c r="Q4006" s="17"/>
      <c r="R4006" s="17"/>
      <c r="S4006" s="17"/>
      <c r="T4006" s="17"/>
      <c r="U4006" s="17"/>
      <c r="V4006" s="17"/>
      <c r="W4006" s="17"/>
      <c r="X4006" s="17"/>
    </row>
    <row r="4007" spans="7:24" x14ac:dyDescent="0.2">
      <c r="G4007" s="8"/>
      <c r="H4007" s="8"/>
      <c r="I4007" s="17"/>
      <c r="J4007" s="17"/>
      <c r="K4007" s="17"/>
      <c r="L4007" s="17"/>
      <c r="M4007" s="17"/>
      <c r="N4007" s="17"/>
      <c r="O4007" s="17"/>
      <c r="P4007" s="17"/>
      <c r="Q4007" s="17"/>
      <c r="R4007" s="17"/>
      <c r="S4007" s="17"/>
      <c r="T4007" s="17"/>
      <c r="U4007" s="17"/>
      <c r="V4007" s="17"/>
      <c r="W4007" s="17"/>
      <c r="X4007" s="17"/>
    </row>
    <row r="4008" spans="7:24" x14ac:dyDescent="0.2">
      <c r="G4008" s="8"/>
      <c r="H4008" s="8"/>
      <c r="I4008" s="17"/>
      <c r="J4008" s="17"/>
      <c r="K4008" s="17"/>
      <c r="L4008" s="17"/>
      <c r="M4008" s="17"/>
      <c r="N4008" s="17"/>
      <c r="O4008" s="17"/>
      <c r="P4008" s="17"/>
      <c r="Q4008" s="17"/>
      <c r="R4008" s="17"/>
      <c r="S4008" s="17"/>
      <c r="T4008" s="17"/>
      <c r="U4008" s="17"/>
      <c r="V4008" s="17"/>
      <c r="W4008" s="17"/>
      <c r="X4008" s="17"/>
    </row>
    <row r="4009" spans="7:24" x14ac:dyDescent="0.2">
      <c r="G4009" s="8"/>
      <c r="H4009" s="8"/>
      <c r="I4009" s="17"/>
      <c r="J4009" s="17"/>
      <c r="K4009" s="17"/>
      <c r="L4009" s="17"/>
      <c r="M4009" s="17"/>
      <c r="N4009" s="17"/>
      <c r="O4009" s="17"/>
      <c r="P4009" s="17"/>
      <c r="Q4009" s="17"/>
      <c r="R4009" s="17"/>
      <c r="S4009" s="17"/>
      <c r="T4009" s="17"/>
      <c r="U4009" s="17"/>
      <c r="V4009" s="17"/>
      <c r="W4009" s="17"/>
      <c r="X4009" s="17"/>
    </row>
    <row r="4010" spans="7:24" x14ac:dyDescent="0.2">
      <c r="G4010" s="8"/>
      <c r="H4010" s="8"/>
      <c r="I4010" s="17"/>
      <c r="J4010" s="17"/>
      <c r="K4010" s="17"/>
      <c r="L4010" s="17"/>
      <c r="M4010" s="17"/>
      <c r="N4010" s="17"/>
      <c r="O4010" s="17"/>
      <c r="P4010" s="17"/>
      <c r="Q4010" s="17"/>
      <c r="R4010" s="17"/>
      <c r="S4010" s="17"/>
      <c r="T4010" s="17"/>
      <c r="U4010" s="17"/>
      <c r="V4010" s="17"/>
      <c r="W4010" s="17"/>
      <c r="X4010" s="17"/>
    </row>
    <row r="4011" spans="7:24" x14ac:dyDescent="0.2">
      <c r="G4011" s="8"/>
      <c r="H4011" s="8"/>
      <c r="I4011" s="17"/>
      <c r="J4011" s="17"/>
      <c r="K4011" s="17"/>
      <c r="L4011" s="17"/>
      <c r="M4011" s="17"/>
      <c r="N4011" s="17"/>
      <c r="O4011" s="17"/>
      <c r="P4011" s="17"/>
      <c r="Q4011" s="17"/>
      <c r="R4011" s="17"/>
      <c r="S4011" s="17"/>
      <c r="T4011" s="17"/>
      <c r="U4011" s="17"/>
      <c r="V4011" s="17"/>
      <c r="W4011" s="17"/>
      <c r="X4011" s="17"/>
    </row>
    <row r="4012" spans="7:24" x14ac:dyDescent="0.2">
      <c r="G4012" s="8"/>
      <c r="H4012" s="8"/>
      <c r="I4012" s="17"/>
      <c r="J4012" s="17"/>
      <c r="K4012" s="17"/>
      <c r="L4012" s="17"/>
      <c r="M4012" s="17"/>
      <c r="N4012" s="17"/>
      <c r="O4012" s="17"/>
      <c r="P4012" s="17"/>
      <c r="Q4012" s="17"/>
      <c r="R4012" s="17"/>
      <c r="S4012" s="17"/>
      <c r="T4012" s="17"/>
      <c r="U4012" s="17"/>
      <c r="V4012" s="17"/>
      <c r="W4012" s="17"/>
      <c r="X4012" s="17"/>
    </row>
    <row r="4013" spans="7:24" x14ac:dyDescent="0.2">
      <c r="G4013" s="8"/>
      <c r="H4013" s="8"/>
      <c r="I4013" s="17"/>
      <c r="J4013" s="17"/>
      <c r="K4013" s="17"/>
      <c r="L4013" s="17"/>
      <c r="M4013" s="17"/>
      <c r="N4013" s="17"/>
      <c r="O4013" s="17"/>
      <c r="P4013" s="17"/>
      <c r="Q4013" s="17"/>
      <c r="R4013" s="17"/>
      <c r="S4013" s="17"/>
      <c r="T4013" s="17"/>
      <c r="U4013" s="17"/>
      <c r="V4013" s="17"/>
      <c r="W4013" s="17"/>
      <c r="X4013" s="17"/>
    </row>
    <row r="4014" spans="7:24" x14ac:dyDescent="0.2">
      <c r="G4014" s="8"/>
      <c r="H4014" s="8"/>
      <c r="I4014" s="17"/>
      <c r="J4014" s="17"/>
      <c r="K4014" s="17"/>
      <c r="L4014" s="17"/>
      <c r="M4014" s="17"/>
      <c r="N4014" s="17"/>
      <c r="O4014" s="17"/>
      <c r="P4014" s="17"/>
      <c r="Q4014" s="17"/>
      <c r="R4014" s="17"/>
      <c r="S4014" s="17"/>
      <c r="T4014" s="17"/>
      <c r="U4014" s="17"/>
      <c r="V4014" s="17"/>
      <c r="W4014" s="17"/>
      <c r="X4014" s="17"/>
    </row>
    <row r="4015" spans="7:24" x14ac:dyDescent="0.2">
      <c r="G4015" s="8"/>
      <c r="H4015" s="8"/>
      <c r="I4015" s="17"/>
      <c r="J4015" s="17"/>
      <c r="K4015" s="17"/>
      <c r="L4015" s="17"/>
      <c r="M4015" s="17"/>
      <c r="N4015" s="17"/>
      <c r="O4015" s="17"/>
      <c r="P4015" s="17"/>
      <c r="Q4015" s="17"/>
      <c r="R4015" s="17"/>
      <c r="S4015" s="17"/>
      <c r="T4015" s="17"/>
      <c r="U4015" s="17"/>
      <c r="V4015" s="17"/>
      <c r="W4015" s="17"/>
      <c r="X4015" s="17"/>
    </row>
    <row r="4016" spans="7:24" x14ac:dyDescent="0.2">
      <c r="G4016" s="8"/>
      <c r="H4016" s="8"/>
      <c r="I4016" s="17"/>
      <c r="J4016" s="17"/>
      <c r="K4016" s="17"/>
      <c r="L4016" s="17"/>
      <c r="M4016" s="17"/>
      <c r="N4016" s="17"/>
      <c r="O4016" s="17"/>
      <c r="P4016" s="17"/>
      <c r="Q4016" s="17"/>
      <c r="R4016" s="17"/>
      <c r="S4016" s="17"/>
      <c r="T4016" s="17"/>
      <c r="U4016" s="17"/>
      <c r="V4016" s="17"/>
      <c r="W4016" s="17"/>
      <c r="X4016" s="17"/>
    </row>
    <row r="4017" spans="7:24" x14ac:dyDescent="0.2">
      <c r="G4017" s="8"/>
      <c r="H4017" s="8"/>
      <c r="I4017" s="17"/>
      <c r="J4017" s="17"/>
      <c r="K4017" s="17"/>
      <c r="L4017" s="17"/>
      <c r="M4017" s="17"/>
      <c r="N4017" s="17"/>
      <c r="O4017" s="17"/>
      <c r="P4017" s="17"/>
      <c r="Q4017" s="17"/>
      <c r="R4017" s="17"/>
      <c r="S4017" s="17"/>
      <c r="T4017" s="17"/>
      <c r="U4017" s="17"/>
      <c r="V4017" s="17"/>
      <c r="W4017" s="17"/>
      <c r="X4017" s="17"/>
    </row>
    <row r="4018" spans="7:24" x14ac:dyDescent="0.2">
      <c r="G4018" s="8"/>
      <c r="H4018" s="8"/>
      <c r="I4018" s="17"/>
      <c r="J4018" s="17"/>
      <c r="K4018" s="17"/>
      <c r="L4018" s="17"/>
      <c r="M4018" s="17"/>
      <c r="N4018" s="17"/>
      <c r="O4018" s="17"/>
      <c r="P4018" s="17"/>
      <c r="Q4018" s="17"/>
      <c r="R4018" s="17"/>
      <c r="S4018" s="17"/>
      <c r="T4018" s="17"/>
      <c r="U4018" s="17"/>
      <c r="V4018" s="17"/>
      <c r="W4018" s="17"/>
      <c r="X4018" s="17"/>
    </row>
    <row r="4019" spans="7:24" x14ac:dyDescent="0.2">
      <c r="G4019" s="8"/>
      <c r="H4019" s="8"/>
      <c r="I4019" s="17"/>
      <c r="J4019" s="17"/>
      <c r="K4019" s="17"/>
      <c r="L4019" s="17"/>
      <c r="M4019" s="17"/>
      <c r="N4019" s="17"/>
      <c r="O4019" s="17"/>
      <c r="P4019" s="17"/>
      <c r="Q4019" s="17"/>
      <c r="R4019" s="17"/>
      <c r="S4019" s="17"/>
      <c r="T4019" s="17"/>
      <c r="U4019" s="17"/>
      <c r="V4019" s="17"/>
      <c r="W4019" s="17"/>
      <c r="X4019" s="17"/>
    </row>
    <row r="4020" spans="7:24" x14ac:dyDescent="0.2">
      <c r="G4020" s="8"/>
      <c r="H4020" s="8"/>
      <c r="I4020" s="17"/>
      <c r="J4020" s="17"/>
      <c r="K4020" s="17"/>
      <c r="L4020" s="17"/>
      <c r="M4020" s="17"/>
      <c r="N4020" s="17"/>
      <c r="O4020" s="17"/>
      <c r="P4020" s="17"/>
      <c r="Q4020" s="17"/>
      <c r="R4020" s="17"/>
      <c r="S4020" s="17"/>
      <c r="T4020" s="17"/>
      <c r="U4020" s="17"/>
      <c r="V4020" s="17"/>
      <c r="W4020" s="17"/>
      <c r="X4020" s="17"/>
    </row>
    <row r="4021" spans="7:24" x14ac:dyDescent="0.2">
      <c r="G4021" s="8"/>
      <c r="H4021" s="8"/>
      <c r="I4021" s="17"/>
      <c r="J4021" s="17"/>
      <c r="K4021" s="17"/>
      <c r="L4021" s="17"/>
      <c r="M4021" s="17"/>
      <c r="N4021" s="17"/>
      <c r="O4021" s="17"/>
      <c r="P4021" s="17"/>
      <c r="Q4021" s="17"/>
      <c r="R4021" s="17"/>
      <c r="S4021" s="17"/>
      <c r="T4021" s="17"/>
      <c r="U4021" s="17"/>
      <c r="V4021" s="17"/>
      <c r="W4021" s="17"/>
      <c r="X4021" s="17"/>
    </row>
    <row r="4022" spans="7:24" x14ac:dyDescent="0.2">
      <c r="G4022" s="8"/>
      <c r="H4022" s="8"/>
      <c r="I4022" s="17"/>
      <c r="J4022" s="17"/>
      <c r="K4022" s="17"/>
      <c r="L4022" s="17"/>
      <c r="M4022" s="17"/>
      <c r="N4022" s="17"/>
      <c r="O4022" s="17"/>
      <c r="P4022" s="17"/>
      <c r="Q4022" s="17"/>
      <c r="R4022" s="17"/>
      <c r="S4022" s="17"/>
      <c r="T4022" s="17"/>
      <c r="U4022" s="17"/>
      <c r="V4022" s="17"/>
      <c r="W4022" s="17"/>
      <c r="X4022" s="17"/>
    </row>
    <row r="4023" spans="7:24" x14ac:dyDescent="0.2">
      <c r="G4023" s="8"/>
      <c r="H4023" s="8"/>
      <c r="I4023" s="17"/>
      <c r="J4023" s="17"/>
      <c r="K4023" s="17"/>
      <c r="L4023" s="17"/>
      <c r="M4023" s="17"/>
      <c r="N4023" s="17"/>
      <c r="O4023" s="17"/>
      <c r="P4023" s="17"/>
      <c r="Q4023" s="17"/>
      <c r="R4023" s="17"/>
      <c r="S4023" s="17"/>
      <c r="T4023" s="17"/>
      <c r="U4023" s="17"/>
      <c r="V4023" s="17"/>
      <c r="W4023" s="17"/>
      <c r="X4023" s="17"/>
    </row>
    <row r="4024" spans="7:24" x14ac:dyDescent="0.2">
      <c r="G4024" s="8"/>
      <c r="H4024" s="8"/>
      <c r="I4024" s="17"/>
      <c r="J4024" s="17"/>
      <c r="K4024" s="17"/>
      <c r="L4024" s="17"/>
      <c r="M4024" s="17"/>
      <c r="N4024" s="17"/>
      <c r="O4024" s="17"/>
      <c r="P4024" s="17"/>
      <c r="Q4024" s="17"/>
      <c r="R4024" s="17"/>
      <c r="S4024" s="17"/>
      <c r="T4024" s="17"/>
      <c r="U4024" s="17"/>
      <c r="V4024" s="17"/>
      <c r="W4024" s="17"/>
      <c r="X4024" s="17"/>
    </row>
    <row r="4025" spans="7:24" x14ac:dyDescent="0.2">
      <c r="G4025" s="8"/>
      <c r="H4025" s="8"/>
      <c r="I4025" s="17"/>
      <c r="J4025" s="17"/>
      <c r="K4025" s="17"/>
      <c r="L4025" s="17"/>
      <c r="M4025" s="17"/>
      <c r="N4025" s="17"/>
      <c r="O4025" s="17"/>
      <c r="P4025" s="17"/>
      <c r="Q4025" s="17"/>
      <c r="R4025" s="17"/>
      <c r="S4025" s="17"/>
      <c r="T4025" s="17"/>
      <c r="U4025" s="17"/>
      <c r="V4025" s="17"/>
      <c r="W4025" s="17"/>
      <c r="X4025" s="17"/>
    </row>
    <row r="4026" spans="7:24" x14ac:dyDescent="0.2">
      <c r="G4026" s="8"/>
      <c r="H4026" s="8"/>
      <c r="I4026" s="17"/>
      <c r="J4026" s="17"/>
      <c r="K4026" s="17"/>
      <c r="L4026" s="17"/>
      <c r="M4026" s="17"/>
      <c r="N4026" s="17"/>
      <c r="O4026" s="17"/>
      <c r="P4026" s="17"/>
      <c r="Q4026" s="17"/>
      <c r="R4026" s="17"/>
      <c r="S4026" s="17"/>
      <c r="T4026" s="17"/>
      <c r="U4026" s="17"/>
      <c r="V4026" s="17"/>
      <c r="W4026" s="17"/>
      <c r="X4026" s="17"/>
    </row>
    <row r="4027" spans="7:24" x14ac:dyDescent="0.2">
      <c r="G4027" s="8"/>
      <c r="H4027" s="8"/>
      <c r="I4027" s="17"/>
      <c r="J4027" s="17"/>
      <c r="K4027" s="17"/>
      <c r="L4027" s="17"/>
      <c r="M4027" s="17"/>
      <c r="N4027" s="17"/>
      <c r="O4027" s="17"/>
      <c r="P4027" s="17"/>
      <c r="Q4027" s="17"/>
      <c r="R4027" s="17"/>
      <c r="S4027" s="17"/>
      <c r="T4027" s="17"/>
      <c r="U4027" s="17"/>
      <c r="V4027" s="17"/>
      <c r="W4027" s="17"/>
      <c r="X4027" s="17"/>
    </row>
    <row r="4028" spans="7:24" x14ac:dyDescent="0.2">
      <c r="G4028" s="8"/>
      <c r="H4028" s="8"/>
      <c r="I4028" s="17"/>
      <c r="J4028" s="17"/>
      <c r="K4028" s="17"/>
      <c r="L4028" s="17"/>
      <c r="M4028" s="17"/>
      <c r="N4028" s="17"/>
      <c r="O4028" s="17"/>
      <c r="P4028" s="17"/>
      <c r="Q4028" s="17"/>
      <c r="R4028" s="17"/>
      <c r="S4028" s="17"/>
      <c r="T4028" s="17"/>
      <c r="U4028" s="17"/>
      <c r="V4028" s="17"/>
      <c r="W4028" s="17"/>
      <c r="X4028" s="17"/>
    </row>
    <row r="4029" spans="7:24" x14ac:dyDescent="0.2">
      <c r="G4029" s="8"/>
      <c r="H4029" s="8"/>
      <c r="I4029" s="17"/>
      <c r="J4029" s="17"/>
      <c r="K4029" s="17"/>
      <c r="L4029" s="17"/>
      <c r="M4029" s="17"/>
      <c r="N4029" s="17"/>
      <c r="O4029" s="17"/>
      <c r="P4029" s="17"/>
      <c r="Q4029" s="17"/>
      <c r="R4029" s="17"/>
      <c r="S4029" s="17"/>
      <c r="T4029" s="17"/>
      <c r="U4029" s="17"/>
      <c r="V4029" s="17"/>
      <c r="W4029" s="17"/>
      <c r="X4029" s="17"/>
    </row>
    <row r="4030" spans="7:24" x14ac:dyDescent="0.2">
      <c r="G4030" s="8"/>
      <c r="H4030" s="8"/>
      <c r="I4030" s="17"/>
      <c r="J4030" s="17"/>
      <c r="K4030" s="17"/>
      <c r="L4030" s="17"/>
      <c r="M4030" s="17"/>
      <c r="N4030" s="17"/>
      <c r="O4030" s="17"/>
      <c r="P4030" s="17"/>
      <c r="Q4030" s="17"/>
      <c r="R4030" s="17"/>
      <c r="S4030" s="17"/>
      <c r="T4030" s="17"/>
      <c r="U4030" s="17"/>
      <c r="V4030" s="17"/>
      <c r="W4030" s="17"/>
      <c r="X4030" s="17"/>
    </row>
    <row r="4031" spans="7:24" x14ac:dyDescent="0.2">
      <c r="G4031" s="8"/>
      <c r="H4031" s="8"/>
      <c r="I4031" s="17"/>
      <c r="J4031" s="17"/>
      <c r="K4031" s="17"/>
      <c r="L4031" s="17"/>
      <c r="M4031" s="17"/>
      <c r="N4031" s="17"/>
      <c r="O4031" s="17"/>
      <c r="P4031" s="17"/>
      <c r="Q4031" s="17"/>
      <c r="R4031" s="17"/>
      <c r="S4031" s="17"/>
      <c r="T4031" s="17"/>
      <c r="U4031" s="17"/>
      <c r="V4031" s="17"/>
      <c r="W4031" s="17"/>
      <c r="X4031" s="17"/>
    </row>
    <row r="4032" spans="7:24" x14ac:dyDescent="0.2">
      <c r="G4032" s="8"/>
      <c r="H4032" s="8"/>
      <c r="I4032" s="17"/>
      <c r="J4032" s="17"/>
      <c r="K4032" s="17"/>
      <c r="L4032" s="17"/>
      <c r="M4032" s="17"/>
      <c r="N4032" s="17"/>
      <c r="O4032" s="17"/>
      <c r="P4032" s="17"/>
      <c r="Q4032" s="17"/>
      <c r="R4032" s="17"/>
      <c r="S4032" s="17"/>
      <c r="T4032" s="17"/>
      <c r="U4032" s="17"/>
      <c r="V4032" s="17"/>
      <c r="W4032" s="17"/>
      <c r="X4032" s="17"/>
    </row>
    <row r="4033" spans="7:24" x14ac:dyDescent="0.2">
      <c r="G4033" s="8"/>
      <c r="H4033" s="8"/>
      <c r="I4033" s="17"/>
      <c r="J4033" s="17"/>
      <c r="K4033" s="17"/>
      <c r="L4033" s="17"/>
      <c r="M4033" s="17"/>
      <c r="N4033" s="17"/>
      <c r="O4033" s="17"/>
      <c r="P4033" s="17"/>
      <c r="Q4033" s="17"/>
      <c r="R4033" s="17"/>
      <c r="S4033" s="17"/>
      <c r="T4033" s="17"/>
      <c r="U4033" s="17"/>
      <c r="V4033" s="17"/>
      <c r="W4033" s="17"/>
      <c r="X4033" s="17"/>
    </row>
    <row r="4034" spans="7:24" x14ac:dyDescent="0.2">
      <c r="G4034" s="8"/>
      <c r="H4034" s="8"/>
      <c r="I4034" s="17"/>
      <c r="J4034" s="17"/>
      <c r="K4034" s="17"/>
      <c r="L4034" s="17"/>
      <c r="M4034" s="17"/>
      <c r="N4034" s="17"/>
      <c r="O4034" s="17"/>
      <c r="P4034" s="17"/>
      <c r="Q4034" s="17"/>
      <c r="R4034" s="17"/>
      <c r="S4034" s="17"/>
      <c r="T4034" s="17"/>
      <c r="U4034" s="17"/>
      <c r="V4034" s="17"/>
      <c r="W4034" s="17"/>
      <c r="X4034" s="17"/>
    </row>
    <row r="4035" spans="7:24" x14ac:dyDescent="0.2">
      <c r="G4035" s="8"/>
      <c r="H4035" s="8"/>
      <c r="I4035" s="17"/>
      <c r="J4035" s="17"/>
      <c r="K4035" s="17"/>
      <c r="L4035" s="17"/>
      <c r="M4035" s="17"/>
      <c r="N4035" s="17"/>
      <c r="O4035" s="17"/>
      <c r="P4035" s="17"/>
      <c r="Q4035" s="17"/>
      <c r="R4035" s="17"/>
      <c r="S4035" s="17"/>
      <c r="T4035" s="17"/>
      <c r="U4035" s="17"/>
      <c r="V4035" s="17"/>
      <c r="W4035" s="17"/>
      <c r="X4035" s="17"/>
    </row>
    <row r="4036" spans="7:24" x14ac:dyDescent="0.2">
      <c r="G4036" s="8"/>
      <c r="H4036" s="8"/>
      <c r="I4036" s="17"/>
      <c r="J4036" s="17"/>
      <c r="K4036" s="17"/>
      <c r="L4036" s="17"/>
      <c r="M4036" s="17"/>
      <c r="N4036" s="17"/>
      <c r="O4036" s="17"/>
      <c r="P4036" s="17"/>
      <c r="Q4036" s="17"/>
      <c r="R4036" s="17"/>
      <c r="S4036" s="17"/>
      <c r="T4036" s="17"/>
      <c r="U4036" s="17"/>
      <c r="V4036" s="17"/>
      <c r="W4036" s="17"/>
      <c r="X4036" s="17"/>
    </row>
    <row r="4037" spans="7:24" x14ac:dyDescent="0.2">
      <c r="G4037" s="8"/>
      <c r="H4037" s="8"/>
      <c r="I4037" s="17"/>
      <c r="J4037" s="17"/>
      <c r="K4037" s="17"/>
      <c r="L4037" s="17"/>
      <c r="M4037" s="17"/>
      <c r="N4037" s="17"/>
      <c r="O4037" s="17"/>
      <c r="P4037" s="17"/>
      <c r="Q4037" s="17"/>
      <c r="R4037" s="17"/>
      <c r="S4037" s="17"/>
      <c r="T4037" s="17"/>
      <c r="U4037" s="17"/>
      <c r="V4037" s="17"/>
      <c r="W4037" s="17"/>
      <c r="X4037" s="17"/>
    </row>
    <row r="4038" spans="7:24" x14ac:dyDescent="0.2">
      <c r="G4038" s="8"/>
      <c r="H4038" s="8"/>
      <c r="I4038" s="17"/>
      <c r="J4038" s="17"/>
      <c r="K4038" s="17"/>
      <c r="L4038" s="17"/>
      <c r="M4038" s="17"/>
      <c r="N4038" s="17"/>
      <c r="O4038" s="17"/>
      <c r="P4038" s="17"/>
      <c r="Q4038" s="17"/>
      <c r="R4038" s="17"/>
      <c r="S4038" s="17"/>
      <c r="T4038" s="17"/>
      <c r="U4038" s="17"/>
      <c r="V4038" s="17"/>
      <c r="W4038" s="17"/>
      <c r="X4038" s="17"/>
    </row>
    <row r="4039" spans="7:24" x14ac:dyDescent="0.2">
      <c r="G4039" s="8"/>
      <c r="H4039" s="8"/>
      <c r="I4039" s="17"/>
      <c r="J4039" s="17"/>
      <c r="K4039" s="17"/>
      <c r="L4039" s="17"/>
      <c r="M4039" s="17"/>
      <c r="N4039" s="17"/>
      <c r="O4039" s="17"/>
      <c r="P4039" s="17"/>
      <c r="Q4039" s="17"/>
      <c r="R4039" s="17"/>
      <c r="S4039" s="17"/>
      <c r="T4039" s="17"/>
      <c r="U4039" s="17"/>
      <c r="V4039" s="17"/>
      <c r="W4039" s="17"/>
      <c r="X4039" s="17"/>
    </row>
    <row r="4040" spans="7:24" x14ac:dyDescent="0.2">
      <c r="G4040" s="8"/>
      <c r="H4040" s="8"/>
      <c r="I4040" s="17"/>
      <c r="J4040" s="17"/>
      <c r="K4040" s="17"/>
      <c r="L4040" s="17"/>
      <c r="M4040" s="17"/>
      <c r="N4040" s="17"/>
      <c r="O4040" s="17"/>
      <c r="P4040" s="17"/>
      <c r="Q4040" s="17"/>
      <c r="R4040" s="17"/>
      <c r="S4040" s="17"/>
      <c r="T4040" s="17"/>
      <c r="U4040" s="17"/>
      <c r="V4040" s="17"/>
      <c r="W4040" s="17"/>
      <c r="X4040" s="17"/>
    </row>
    <row r="4041" spans="7:24" x14ac:dyDescent="0.2">
      <c r="G4041" s="8"/>
      <c r="H4041" s="8"/>
      <c r="I4041" s="17"/>
      <c r="J4041" s="17"/>
      <c r="K4041" s="17"/>
      <c r="L4041" s="17"/>
      <c r="M4041" s="17"/>
      <c r="N4041" s="17"/>
      <c r="O4041" s="17"/>
      <c r="P4041" s="17"/>
      <c r="Q4041" s="17"/>
      <c r="R4041" s="17"/>
      <c r="S4041" s="17"/>
      <c r="T4041" s="17"/>
      <c r="U4041" s="17"/>
      <c r="V4041" s="17"/>
      <c r="W4041" s="17"/>
      <c r="X4041" s="17"/>
    </row>
    <row r="4042" spans="7:24" x14ac:dyDescent="0.2">
      <c r="G4042" s="8"/>
      <c r="H4042" s="8"/>
      <c r="I4042" s="17"/>
      <c r="J4042" s="17"/>
      <c r="K4042" s="17"/>
      <c r="L4042" s="17"/>
      <c r="M4042" s="17"/>
      <c r="N4042" s="17"/>
      <c r="O4042" s="17"/>
      <c r="P4042" s="17"/>
      <c r="Q4042" s="17"/>
      <c r="R4042" s="17"/>
      <c r="S4042" s="17"/>
      <c r="T4042" s="17"/>
      <c r="U4042" s="17"/>
      <c r="V4042" s="17"/>
      <c r="W4042" s="17"/>
      <c r="X4042" s="17"/>
    </row>
    <row r="4043" spans="7:24" x14ac:dyDescent="0.2">
      <c r="G4043" s="8"/>
      <c r="H4043" s="8"/>
      <c r="I4043" s="17"/>
      <c r="J4043" s="17"/>
      <c r="K4043" s="17"/>
      <c r="L4043" s="17"/>
      <c r="M4043" s="17"/>
      <c r="N4043" s="17"/>
      <c r="O4043" s="17"/>
      <c r="P4043" s="17"/>
      <c r="Q4043" s="17"/>
      <c r="R4043" s="17"/>
      <c r="S4043" s="17"/>
      <c r="T4043" s="17"/>
      <c r="U4043" s="17"/>
      <c r="V4043" s="17"/>
      <c r="W4043" s="17"/>
      <c r="X4043" s="17"/>
    </row>
    <row r="4044" spans="7:24" x14ac:dyDescent="0.2">
      <c r="G4044" s="8"/>
      <c r="H4044" s="8"/>
      <c r="I4044" s="17"/>
      <c r="J4044" s="17"/>
      <c r="K4044" s="17"/>
      <c r="L4044" s="17"/>
      <c r="M4044" s="17"/>
      <c r="N4044" s="17"/>
      <c r="O4044" s="17"/>
      <c r="P4044" s="17"/>
      <c r="Q4044" s="17"/>
      <c r="R4044" s="17"/>
      <c r="S4044" s="17"/>
      <c r="T4044" s="17"/>
      <c r="U4044" s="17"/>
      <c r="V4044" s="17"/>
      <c r="W4044" s="17"/>
      <c r="X4044" s="17"/>
    </row>
    <row r="4045" spans="7:24" x14ac:dyDescent="0.2">
      <c r="G4045" s="8"/>
      <c r="H4045" s="8"/>
      <c r="I4045" s="17"/>
      <c r="J4045" s="17"/>
      <c r="K4045" s="17"/>
      <c r="L4045" s="17"/>
      <c r="M4045" s="17"/>
      <c r="N4045" s="17"/>
      <c r="O4045" s="17"/>
      <c r="P4045" s="17"/>
      <c r="Q4045" s="17"/>
      <c r="R4045" s="17"/>
      <c r="S4045" s="17"/>
      <c r="T4045" s="17"/>
      <c r="U4045" s="17"/>
      <c r="V4045" s="17"/>
      <c r="W4045" s="17"/>
      <c r="X4045" s="17"/>
    </row>
    <row r="4046" spans="7:24" x14ac:dyDescent="0.2">
      <c r="G4046" s="8"/>
      <c r="H4046" s="8"/>
      <c r="I4046" s="17"/>
      <c r="J4046" s="17"/>
      <c r="K4046" s="17"/>
      <c r="L4046" s="17"/>
      <c r="M4046" s="17"/>
      <c r="N4046" s="17"/>
      <c r="O4046" s="17"/>
      <c r="P4046" s="17"/>
      <c r="Q4046" s="17"/>
      <c r="R4046" s="17"/>
      <c r="S4046" s="17"/>
      <c r="T4046" s="17"/>
      <c r="U4046" s="17"/>
      <c r="V4046" s="17"/>
      <c r="W4046" s="17"/>
      <c r="X4046" s="17"/>
    </row>
    <row r="4047" spans="7:24" x14ac:dyDescent="0.2">
      <c r="G4047" s="8"/>
      <c r="H4047" s="8"/>
      <c r="I4047" s="17"/>
      <c r="J4047" s="17"/>
      <c r="K4047" s="17"/>
      <c r="L4047" s="17"/>
      <c r="M4047" s="17"/>
      <c r="N4047" s="17"/>
      <c r="O4047" s="17"/>
      <c r="P4047" s="17"/>
      <c r="Q4047" s="17"/>
      <c r="R4047" s="17"/>
      <c r="S4047" s="17"/>
      <c r="T4047" s="17"/>
      <c r="U4047" s="17"/>
      <c r="V4047" s="17"/>
      <c r="W4047" s="17"/>
      <c r="X4047" s="17"/>
    </row>
    <row r="4048" spans="7:24" x14ac:dyDescent="0.2">
      <c r="G4048" s="8"/>
      <c r="H4048" s="8"/>
      <c r="I4048" s="17"/>
      <c r="J4048" s="17"/>
      <c r="K4048" s="17"/>
      <c r="L4048" s="17"/>
      <c r="M4048" s="17"/>
      <c r="N4048" s="17"/>
      <c r="O4048" s="17"/>
      <c r="P4048" s="17"/>
      <c r="Q4048" s="17"/>
      <c r="R4048" s="17"/>
      <c r="S4048" s="17"/>
      <c r="T4048" s="17"/>
      <c r="U4048" s="17"/>
      <c r="V4048" s="17"/>
      <c r="W4048" s="17"/>
      <c r="X4048" s="17"/>
    </row>
    <row r="4049" spans="7:24" x14ac:dyDescent="0.2">
      <c r="G4049" s="8"/>
      <c r="H4049" s="8"/>
      <c r="I4049" s="17"/>
      <c r="J4049" s="17"/>
      <c r="K4049" s="17"/>
      <c r="L4049" s="17"/>
      <c r="M4049" s="17"/>
      <c r="N4049" s="17"/>
      <c r="O4049" s="17"/>
      <c r="P4049" s="17"/>
      <c r="Q4049" s="17"/>
      <c r="R4049" s="17"/>
      <c r="S4049" s="17"/>
      <c r="T4049" s="17"/>
      <c r="U4049" s="17"/>
      <c r="V4049" s="17"/>
      <c r="W4049" s="17"/>
      <c r="X4049" s="17"/>
    </row>
    <row r="4050" spans="7:24" x14ac:dyDescent="0.2">
      <c r="G4050" s="8"/>
      <c r="H4050" s="8"/>
      <c r="I4050" s="17"/>
      <c r="J4050" s="17"/>
      <c r="K4050" s="17"/>
      <c r="L4050" s="17"/>
      <c r="M4050" s="17"/>
      <c r="N4050" s="17"/>
      <c r="O4050" s="17"/>
      <c r="P4050" s="17"/>
      <c r="Q4050" s="17"/>
      <c r="R4050" s="17"/>
      <c r="S4050" s="17"/>
      <c r="T4050" s="17"/>
      <c r="U4050" s="17"/>
      <c r="V4050" s="17"/>
      <c r="W4050" s="17"/>
      <c r="X4050" s="17"/>
    </row>
    <row r="4051" spans="7:24" x14ac:dyDescent="0.2">
      <c r="G4051" s="8"/>
      <c r="H4051" s="8"/>
      <c r="I4051" s="17"/>
      <c r="J4051" s="17"/>
      <c r="K4051" s="17"/>
      <c r="L4051" s="17"/>
      <c r="M4051" s="17"/>
      <c r="N4051" s="17"/>
      <c r="O4051" s="17"/>
      <c r="P4051" s="17"/>
      <c r="Q4051" s="17"/>
      <c r="R4051" s="17"/>
      <c r="S4051" s="17"/>
      <c r="T4051" s="17"/>
      <c r="U4051" s="17"/>
      <c r="V4051" s="17"/>
      <c r="W4051" s="17"/>
      <c r="X4051" s="17"/>
    </row>
    <row r="4052" spans="7:24" x14ac:dyDescent="0.2">
      <c r="G4052" s="8"/>
      <c r="H4052" s="8"/>
      <c r="I4052" s="17"/>
      <c r="J4052" s="17"/>
      <c r="K4052" s="17"/>
      <c r="L4052" s="17"/>
      <c r="M4052" s="17"/>
      <c r="N4052" s="17"/>
      <c r="O4052" s="17"/>
      <c r="P4052" s="17"/>
      <c r="Q4052" s="17"/>
      <c r="R4052" s="17"/>
      <c r="S4052" s="17"/>
      <c r="T4052" s="17"/>
      <c r="U4052" s="17"/>
      <c r="V4052" s="17"/>
      <c r="W4052" s="17"/>
      <c r="X4052" s="17"/>
    </row>
    <row r="4053" spans="7:24" x14ac:dyDescent="0.2">
      <c r="G4053" s="8"/>
      <c r="H4053" s="8"/>
      <c r="I4053" s="17"/>
      <c r="J4053" s="17"/>
      <c r="K4053" s="17"/>
      <c r="L4053" s="17"/>
      <c r="M4053" s="17"/>
      <c r="N4053" s="17"/>
      <c r="O4053" s="17"/>
      <c r="P4053" s="17"/>
      <c r="Q4053" s="17"/>
      <c r="R4053" s="17"/>
      <c r="S4053" s="17"/>
      <c r="T4053" s="17"/>
      <c r="U4053" s="17"/>
      <c r="V4053" s="17"/>
      <c r="W4053" s="17"/>
      <c r="X4053" s="17"/>
    </row>
    <row r="4054" spans="7:24" x14ac:dyDescent="0.2">
      <c r="G4054" s="8"/>
      <c r="H4054" s="8"/>
      <c r="I4054" s="17"/>
      <c r="J4054" s="17"/>
      <c r="K4054" s="17"/>
      <c r="L4054" s="17"/>
      <c r="M4054" s="17"/>
      <c r="N4054" s="17"/>
      <c r="O4054" s="17"/>
      <c r="P4054" s="17"/>
      <c r="Q4054" s="17"/>
      <c r="R4054" s="17"/>
      <c r="S4054" s="17"/>
      <c r="T4054" s="17"/>
      <c r="U4054" s="17"/>
      <c r="V4054" s="17"/>
      <c r="W4054" s="17"/>
      <c r="X4054" s="17"/>
    </row>
    <row r="4055" spans="7:24" x14ac:dyDescent="0.2">
      <c r="G4055" s="8"/>
      <c r="H4055" s="8"/>
      <c r="I4055" s="17"/>
      <c r="J4055" s="17"/>
      <c r="K4055" s="17"/>
      <c r="L4055" s="17"/>
      <c r="M4055" s="17"/>
      <c r="N4055" s="17"/>
      <c r="O4055" s="17"/>
      <c r="P4055" s="17"/>
      <c r="Q4055" s="17"/>
      <c r="R4055" s="17"/>
      <c r="S4055" s="17"/>
      <c r="T4055" s="17"/>
      <c r="U4055" s="17"/>
      <c r="V4055" s="17"/>
      <c r="W4055" s="17"/>
      <c r="X4055" s="17"/>
    </row>
    <row r="4056" spans="7:24" x14ac:dyDescent="0.2">
      <c r="G4056" s="8"/>
      <c r="H4056" s="8"/>
      <c r="I4056" s="17"/>
      <c r="J4056" s="17"/>
      <c r="K4056" s="17"/>
      <c r="L4056" s="17"/>
      <c r="M4056" s="17"/>
      <c r="N4056" s="17"/>
      <c r="O4056" s="17"/>
      <c r="P4056" s="17"/>
      <c r="Q4056" s="17"/>
      <c r="R4056" s="17"/>
      <c r="S4056" s="17"/>
      <c r="T4056" s="17"/>
      <c r="U4056" s="17"/>
      <c r="V4056" s="17"/>
      <c r="W4056" s="17"/>
      <c r="X4056" s="17"/>
    </row>
    <row r="4057" spans="7:24" x14ac:dyDescent="0.2">
      <c r="G4057" s="8"/>
      <c r="H4057" s="8"/>
      <c r="I4057" s="17"/>
      <c r="J4057" s="17"/>
      <c r="K4057" s="17"/>
      <c r="L4057" s="17"/>
      <c r="M4057" s="17"/>
      <c r="N4057" s="17"/>
      <c r="O4057" s="17"/>
      <c r="P4057" s="17"/>
      <c r="Q4057" s="17"/>
      <c r="R4057" s="17"/>
      <c r="S4057" s="17"/>
      <c r="T4057" s="17"/>
      <c r="U4057" s="17"/>
      <c r="V4057" s="17"/>
      <c r="W4057" s="17"/>
      <c r="X4057" s="17"/>
    </row>
    <row r="4058" spans="7:24" x14ac:dyDescent="0.2">
      <c r="G4058" s="8"/>
      <c r="H4058" s="8"/>
      <c r="I4058" s="17"/>
      <c r="J4058" s="17"/>
      <c r="K4058" s="17"/>
      <c r="L4058" s="17"/>
      <c r="M4058" s="17"/>
      <c r="N4058" s="17"/>
      <c r="O4058" s="17"/>
      <c r="P4058" s="17"/>
      <c r="Q4058" s="17"/>
      <c r="R4058" s="17"/>
      <c r="S4058" s="17"/>
      <c r="T4058" s="17"/>
      <c r="U4058" s="17"/>
      <c r="V4058" s="17"/>
      <c r="W4058" s="17"/>
      <c r="X4058" s="17"/>
    </row>
    <row r="4059" spans="7:24" x14ac:dyDescent="0.2">
      <c r="G4059" s="8"/>
      <c r="H4059" s="8"/>
      <c r="I4059" s="17"/>
      <c r="J4059" s="17"/>
      <c r="K4059" s="17"/>
      <c r="L4059" s="17"/>
      <c r="M4059" s="17"/>
      <c r="N4059" s="17"/>
      <c r="O4059" s="17"/>
      <c r="P4059" s="17"/>
      <c r="Q4059" s="17"/>
      <c r="R4059" s="17"/>
      <c r="S4059" s="17"/>
      <c r="T4059" s="17"/>
      <c r="U4059" s="17"/>
      <c r="V4059" s="17"/>
      <c r="W4059" s="17"/>
      <c r="X4059" s="17"/>
    </row>
    <row r="4060" spans="7:24" x14ac:dyDescent="0.2">
      <c r="G4060" s="8"/>
      <c r="H4060" s="8"/>
      <c r="I4060" s="17"/>
      <c r="J4060" s="17"/>
      <c r="K4060" s="17"/>
      <c r="L4060" s="17"/>
      <c r="M4060" s="17"/>
      <c r="N4060" s="17"/>
      <c r="O4060" s="17"/>
      <c r="P4060" s="17"/>
      <c r="Q4060" s="17"/>
      <c r="R4060" s="17"/>
      <c r="S4060" s="17"/>
      <c r="T4060" s="17"/>
      <c r="U4060" s="17"/>
      <c r="V4060" s="17"/>
      <c r="W4060" s="17"/>
      <c r="X4060" s="17"/>
    </row>
    <row r="4061" spans="7:24" x14ac:dyDescent="0.2">
      <c r="G4061" s="8"/>
      <c r="H4061" s="8"/>
      <c r="I4061" s="17"/>
      <c r="J4061" s="17"/>
      <c r="K4061" s="17"/>
      <c r="L4061" s="17"/>
      <c r="M4061" s="17"/>
      <c r="N4061" s="17"/>
      <c r="O4061" s="17"/>
      <c r="P4061" s="17"/>
      <c r="Q4061" s="17"/>
      <c r="R4061" s="17"/>
      <c r="S4061" s="17"/>
      <c r="T4061" s="17"/>
      <c r="U4061" s="17"/>
      <c r="V4061" s="17"/>
      <c r="W4061" s="17"/>
      <c r="X4061" s="17"/>
    </row>
    <row r="4062" spans="7:24" x14ac:dyDescent="0.2">
      <c r="G4062" s="8"/>
      <c r="H4062" s="8"/>
      <c r="I4062" s="17"/>
      <c r="J4062" s="17"/>
      <c r="K4062" s="17"/>
      <c r="L4062" s="17"/>
      <c r="M4062" s="17"/>
      <c r="N4062" s="17"/>
      <c r="O4062" s="17"/>
      <c r="P4062" s="17"/>
      <c r="Q4062" s="17"/>
      <c r="R4062" s="17"/>
      <c r="S4062" s="17"/>
      <c r="T4062" s="17"/>
      <c r="U4062" s="17"/>
      <c r="V4062" s="17"/>
      <c r="W4062" s="17"/>
      <c r="X4062" s="17"/>
    </row>
    <row r="4063" spans="7:24" x14ac:dyDescent="0.2">
      <c r="G4063" s="8"/>
      <c r="H4063" s="8"/>
      <c r="I4063" s="17"/>
      <c r="J4063" s="17"/>
      <c r="K4063" s="17"/>
      <c r="L4063" s="17"/>
      <c r="M4063" s="17"/>
      <c r="N4063" s="17"/>
      <c r="O4063" s="17"/>
      <c r="P4063" s="17"/>
      <c r="Q4063" s="17"/>
      <c r="R4063" s="17"/>
      <c r="S4063" s="17"/>
      <c r="T4063" s="17"/>
      <c r="U4063" s="17"/>
      <c r="V4063" s="17"/>
      <c r="W4063" s="17"/>
      <c r="X4063" s="17"/>
    </row>
    <row r="4064" spans="7:24" x14ac:dyDescent="0.2">
      <c r="G4064" s="8"/>
      <c r="H4064" s="8"/>
      <c r="I4064" s="17"/>
      <c r="J4064" s="17"/>
      <c r="K4064" s="17"/>
      <c r="L4064" s="17"/>
      <c r="M4064" s="17"/>
      <c r="N4064" s="17"/>
      <c r="O4064" s="17"/>
      <c r="P4064" s="17"/>
      <c r="Q4064" s="17"/>
      <c r="R4064" s="17"/>
      <c r="S4064" s="17"/>
      <c r="T4064" s="17"/>
      <c r="U4064" s="17"/>
      <c r="V4064" s="17"/>
      <c r="W4064" s="17"/>
      <c r="X4064" s="17"/>
    </row>
    <row r="4065" spans="7:24" x14ac:dyDescent="0.2">
      <c r="G4065" s="8"/>
      <c r="H4065" s="8"/>
      <c r="I4065" s="17"/>
      <c r="J4065" s="17"/>
      <c r="K4065" s="17"/>
      <c r="L4065" s="17"/>
      <c r="M4065" s="17"/>
      <c r="N4065" s="17"/>
      <c r="O4065" s="17"/>
      <c r="P4065" s="17"/>
      <c r="Q4065" s="17"/>
      <c r="R4065" s="17"/>
      <c r="S4065" s="17"/>
      <c r="T4065" s="17"/>
      <c r="U4065" s="17"/>
      <c r="V4065" s="17"/>
      <c r="W4065" s="17"/>
      <c r="X4065" s="17"/>
    </row>
    <row r="4066" spans="7:24" x14ac:dyDescent="0.2">
      <c r="G4066" s="8"/>
      <c r="H4066" s="8"/>
      <c r="I4066" s="17"/>
      <c r="J4066" s="17"/>
      <c r="K4066" s="17"/>
      <c r="L4066" s="17"/>
      <c r="M4066" s="17"/>
      <c r="N4066" s="17"/>
      <c r="O4066" s="17"/>
      <c r="P4066" s="17"/>
      <c r="Q4066" s="17"/>
      <c r="R4066" s="17"/>
      <c r="S4066" s="17"/>
      <c r="T4066" s="17"/>
      <c r="U4066" s="17"/>
      <c r="V4066" s="17"/>
      <c r="W4066" s="17"/>
      <c r="X4066" s="17"/>
    </row>
    <row r="4067" spans="7:24" x14ac:dyDescent="0.2">
      <c r="G4067" s="8"/>
      <c r="H4067" s="8"/>
      <c r="I4067" s="17"/>
      <c r="J4067" s="17"/>
      <c r="K4067" s="17"/>
      <c r="L4067" s="17"/>
      <c r="M4067" s="17"/>
      <c r="N4067" s="17"/>
      <c r="O4067" s="17"/>
      <c r="P4067" s="17"/>
      <c r="Q4067" s="17"/>
      <c r="R4067" s="17"/>
      <c r="S4067" s="17"/>
      <c r="T4067" s="17"/>
      <c r="U4067" s="17"/>
      <c r="V4067" s="17"/>
      <c r="W4067" s="17"/>
      <c r="X4067" s="17"/>
    </row>
    <row r="4068" spans="7:24" x14ac:dyDescent="0.2">
      <c r="G4068" s="8"/>
      <c r="H4068" s="8"/>
      <c r="I4068" s="17"/>
      <c r="J4068" s="17"/>
      <c r="K4068" s="17"/>
      <c r="L4068" s="17"/>
      <c r="M4068" s="17"/>
      <c r="N4068" s="17"/>
      <c r="O4068" s="17"/>
      <c r="P4068" s="17"/>
      <c r="Q4068" s="17"/>
      <c r="R4068" s="17"/>
      <c r="S4068" s="17"/>
      <c r="T4068" s="17"/>
      <c r="U4068" s="17"/>
      <c r="V4068" s="17"/>
      <c r="W4068" s="17"/>
      <c r="X4068" s="17"/>
    </row>
    <row r="4069" spans="7:24" x14ac:dyDescent="0.2">
      <c r="G4069" s="8"/>
      <c r="H4069" s="8"/>
      <c r="I4069" s="17"/>
      <c r="J4069" s="17"/>
      <c r="K4069" s="17"/>
      <c r="L4069" s="17"/>
      <c r="M4069" s="17"/>
      <c r="N4069" s="17"/>
      <c r="O4069" s="17"/>
      <c r="P4069" s="17"/>
      <c r="Q4069" s="17"/>
      <c r="R4069" s="17"/>
      <c r="S4069" s="17"/>
      <c r="T4069" s="17"/>
      <c r="U4069" s="17"/>
      <c r="V4069" s="17"/>
      <c r="W4069" s="17"/>
      <c r="X4069" s="17"/>
    </row>
    <row r="4070" spans="7:24" x14ac:dyDescent="0.2">
      <c r="G4070" s="8"/>
      <c r="H4070" s="8"/>
      <c r="I4070" s="17"/>
      <c r="J4070" s="17"/>
      <c r="K4070" s="17"/>
      <c r="L4070" s="17"/>
      <c r="M4070" s="17"/>
      <c r="N4070" s="17"/>
      <c r="O4070" s="17"/>
      <c r="P4070" s="17"/>
      <c r="Q4070" s="17"/>
      <c r="R4070" s="17"/>
      <c r="S4070" s="17"/>
      <c r="T4070" s="17"/>
      <c r="U4070" s="17"/>
      <c r="V4070" s="17"/>
      <c r="W4070" s="17"/>
      <c r="X4070" s="17"/>
    </row>
    <row r="4071" spans="7:24" x14ac:dyDescent="0.2">
      <c r="G4071" s="8"/>
      <c r="H4071" s="8"/>
      <c r="I4071" s="17"/>
      <c r="J4071" s="17"/>
      <c r="K4071" s="17"/>
      <c r="L4071" s="17"/>
      <c r="M4071" s="17"/>
      <c r="N4071" s="17"/>
      <c r="O4071" s="17"/>
      <c r="P4071" s="17"/>
      <c r="Q4071" s="17"/>
      <c r="R4071" s="17"/>
      <c r="S4071" s="17"/>
      <c r="T4071" s="17"/>
      <c r="U4071" s="17"/>
      <c r="V4071" s="17"/>
      <c r="W4071" s="17"/>
      <c r="X4071" s="17"/>
    </row>
    <row r="4072" spans="7:24" x14ac:dyDescent="0.2">
      <c r="G4072" s="8"/>
      <c r="H4072" s="8"/>
      <c r="I4072" s="17"/>
      <c r="J4072" s="17"/>
      <c r="K4072" s="17"/>
      <c r="L4072" s="17"/>
      <c r="M4072" s="17"/>
      <c r="N4072" s="17"/>
      <c r="O4072" s="17"/>
      <c r="P4072" s="17"/>
      <c r="Q4072" s="17"/>
      <c r="R4072" s="17"/>
      <c r="S4072" s="17"/>
      <c r="T4072" s="17"/>
      <c r="U4072" s="17"/>
      <c r="V4072" s="17"/>
      <c r="W4072" s="17"/>
      <c r="X4072" s="17"/>
    </row>
    <row r="4073" spans="7:24" x14ac:dyDescent="0.2">
      <c r="G4073" s="8"/>
      <c r="H4073" s="8"/>
      <c r="I4073" s="17"/>
      <c r="J4073" s="17"/>
      <c r="K4073" s="17"/>
      <c r="L4073" s="17"/>
      <c r="M4073" s="17"/>
      <c r="N4073" s="17"/>
      <c r="O4073" s="17"/>
      <c r="P4073" s="17"/>
      <c r="Q4073" s="17"/>
      <c r="R4073" s="17"/>
      <c r="S4073" s="17"/>
      <c r="T4073" s="17"/>
      <c r="U4073" s="17"/>
      <c r="V4073" s="17"/>
      <c r="W4073" s="17"/>
      <c r="X4073" s="17"/>
    </row>
    <row r="4074" spans="7:24" x14ac:dyDescent="0.2">
      <c r="G4074" s="8"/>
      <c r="H4074" s="8"/>
      <c r="I4074" s="17"/>
      <c r="J4074" s="17"/>
      <c r="K4074" s="17"/>
      <c r="L4074" s="17"/>
      <c r="M4074" s="17"/>
      <c r="N4074" s="17"/>
      <c r="O4074" s="17"/>
      <c r="P4074" s="17"/>
      <c r="Q4074" s="17"/>
      <c r="R4074" s="17"/>
      <c r="S4074" s="17"/>
      <c r="T4074" s="17"/>
      <c r="U4074" s="17"/>
      <c r="V4074" s="17"/>
      <c r="W4074" s="17"/>
      <c r="X4074" s="17"/>
    </row>
    <row r="4075" spans="7:24" x14ac:dyDescent="0.2">
      <c r="G4075" s="8"/>
      <c r="H4075" s="8"/>
      <c r="I4075" s="17"/>
      <c r="J4075" s="17"/>
      <c r="K4075" s="17"/>
      <c r="L4075" s="17"/>
      <c r="M4075" s="17"/>
      <c r="N4075" s="17"/>
      <c r="O4075" s="17"/>
      <c r="P4075" s="17"/>
      <c r="Q4075" s="17"/>
      <c r="R4075" s="17"/>
      <c r="S4075" s="17"/>
      <c r="T4075" s="17"/>
      <c r="U4075" s="17"/>
      <c r="V4075" s="17"/>
      <c r="W4075" s="17"/>
      <c r="X4075" s="17"/>
    </row>
    <row r="4076" spans="7:24" x14ac:dyDescent="0.2">
      <c r="G4076" s="8"/>
      <c r="H4076" s="8"/>
      <c r="I4076" s="17"/>
      <c r="J4076" s="17"/>
      <c r="K4076" s="17"/>
      <c r="L4076" s="17"/>
      <c r="M4076" s="17"/>
      <c r="N4076" s="17"/>
      <c r="O4076" s="17"/>
      <c r="P4076" s="17"/>
      <c r="Q4076" s="17"/>
      <c r="R4076" s="17"/>
      <c r="S4076" s="17"/>
      <c r="T4076" s="17"/>
      <c r="U4076" s="17"/>
      <c r="V4076" s="17"/>
      <c r="W4076" s="17"/>
      <c r="X4076" s="17"/>
    </row>
    <row r="4077" spans="7:24" x14ac:dyDescent="0.2">
      <c r="G4077" s="8"/>
      <c r="H4077" s="8"/>
      <c r="I4077" s="17"/>
      <c r="J4077" s="17"/>
      <c r="K4077" s="17"/>
      <c r="L4077" s="17"/>
      <c r="M4077" s="17"/>
      <c r="N4077" s="17"/>
      <c r="O4077" s="17"/>
      <c r="P4077" s="17"/>
      <c r="Q4077" s="17"/>
      <c r="R4077" s="17"/>
      <c r="S4077" s="17"/>
      <c r="T4077" s="17"/>
      <c r="U4077" s="17"/>
      <c r="V4077" s="17"/>
      <c r="W4077" s="17"/>
      <c r="X4077" s="17"/>
    </row>
    <row r="4078" spans="7:24" x14ac:dyDescent="0.2">
      <c r="G4078" s="8"/>
      <c r="H4078" s="8"/>
      <c r="I4078" s="17"/>
      <c r="J4078" s="17"/>
      <c r="K4078" s="17"/>
      <c r="L4078" s="17"/>
      <c r="M4078" s="17"/>
      <c r="N4078" s="17"/>
      <c r="O4078" s="17"/>
      <c r="P4078" s="17"/>
      <c r="Q4078" s="17"/>
      <c r="R4078" s="17"/>
      <c r="S4078" s="17"/>
      <c r="T4078" s="17"/>
      <c r="U4078" s="17"/>
      <c r="V4078" s="17"/>
      <c r="W4078" s="17"/>
      <c r="X4078" s="17"/>
    </row>
    <row r="4079" spans="7:24" x14ac:dyDescent="0.2">
      <c r="G4079" s="8"/>
      <c r="H4079" s="8"/>
      <c r="I4079" s="17"/>
      <c r="J4079" s="17"/>
      <c r="K4079" s="17"/>
      <c r="L4079" s="17"/>
      <c r="M4079" s="17"/>
      <c r="N4079" s="17"/>
      <c r="O4079" s="17"/>
      <c r="P4079" s="17"/>
      <c r="Q4079" s="17"/>
      <c r="R4079" s="17"/>
      <c r="S4079" s="17"/>
      <c r="T4079" s="17"/>
      <c r="U4079" s="17"/>
      <c r="V4079" s="17"/>
      <c r="W4079" s="17"/>
      <c r="X4079" s="17"/>
    </row>
    <row r="4080" spans="7:24" x14ac:dyDescent="0.2">
      <c r="G4080" s="8"/>
      <c r="H4080" s="8"/>
      <c r="I4080" s="17"/>
      <c r="J4080" s="17"/>
      <c r="K4080" s="17"/>
      <c r="L4080" s="17"/>
      <c r="M4080" s="17"/>
      <c r="N4080" s="17"/>
      <c r="O4080" s="17"/>
      <c r="P4080" s="17"/>
      <c r="Q4080" s="17"/>
      <c r="R4080" s="17"/>
      <c r="S4080" s="17"/>
      <c r="T4080" s="17"/>
      <c r="U4080" s="17"/>
      <c r="V4080" s="17"/>
      <c r="W4080" s="17"/>
      <c r="X4080" s="17"/>
    </row>
    <row r="4081" spans="7:24" x14ac:dyDescent="0.2">
      <c r="G4081" s="8"/>
      <c r="H4081" s="8"/>
      <c r="I4081" s="17"/>
      <c r="J4081" s="17"/>
      <c r="K4081" s="17"/>
      <c r="L4081" s="17"/>
      <c r="M4081" s="17"/>
      <c r="N4081" s="17"/>
      <c r="O4081" s="17"/>
      <c r="P4081" s="17"/>
      <c r="Q4081" s="17"/>
      <c r="R4081" s="17"/>
      <c r="S4081" s="17"/>
      <c r="T4081" s="17"/>
      <c r="U4081" s="17"/>
      <c r="V4081" s="17"/>
      <c r="W4081" s="17"/>
      <c r="X4081" s="17"/>
    </row>
    <row r="4082" spans="7:24" x14ac:dyDescent="0.2">
      <c r="G4082" s="8"/>
      <c r="H4082" s="8"/>
      <c r="I4082" s="17"/>
      <c r="J4082" s="17"/>
      <c r="K4082" s="17"/>
      <c r="L4082" s="17"/>
      <c r="M4082" s="17"/>
      <c r="N4082" s="17"/>
      <c r="O4082" s="17"/>
      <c r="P4082" s="17"/>
      <c r="Q4082" s="17"/>
      <c r="R4082" s="17"/>
      <c r="S4082" s="17"/>
      <c r="T4082" s="17"/>
      <c r="U4082" s="17"/>
      <c r="V4082" s="17"/>
      <c r="W4082" s="17"/>
      <c r="X4082" s="17"/>
    </row>
    <row r="4083" spans="7:24" x14ac:dyDescent="0.2">
      <c r="G4083" s="8"/>
      <c r="H4083" s="8"/>
      <c r="I4083" s="17"/>
      <c r="J4083" s="17"/>
      <c r="K4083" s="17"/>
      <c r="L4083" s="17"/>
      <c r="M4083" s="17"/>
      <c r="N4083" s="17"/>
      <c r="O4083" s="17"/>
      <c r="P4083" s="17"/>
      <c r="Q4083" s="17"/>
      <c r="R4083" s="17"/>
      <c r="S4083" s="17"/>
      <c r="T4083" s="17"/>
      <c r="U4083" s="17"/>
      <c r="V4083" s="17"/>
      <c r="W4083" s="17"/>
      <c r="X4083" s="17"/>
    </row>
    <row r="4084" spans="7:24" x14ac:dyDescent="0.2">
      <c r="G4084" s="8"/>
      <c r="H4084" s="8"/>
      <c r="I4084" s="17"/>
      <c r="J4084" s="17"/>
      <c r="K4084" s="17"/>
      <c r="L4084" s="17"/>
      <c r="M4084" s="17"/>
      <c r="N4084" s="17"/>
      <c r="O4084" s="17"/>
      <c r="P4084" s="17"/>
      <c r="Q4084" s="17"/>
      <c r="R4084" s="17"/>
      <c r="S4084" s="17"/>
      <c r="T4084" s="17"/>
      <c r="U4084" s="17"/>
      <c r="V4084" s="17"/>
      <c r="W4084" s="17"/>
      <c r="X4084" s="17"/>
    </row>
    <row r="4085" spans="7:24" x14ac:dyDescent="0.2">
      <c r="G4085" s="8"/>
      <c r="H4085" s="8"/>
      <c r="I4085" s="17"/>
      <c r="J4085" s="17"/>
      <c r="K4085" s="17"/>
      <c r="L4085" s="17"/>
      <c r="M4085" s="17"/>
      <c r="N4085" s="17"/>
      <c r="O4085" s="17"/>
      <c r="P4085" s="17"/>
      <c r="Q4085" s="17"/>
      <c r="R4085" s="17"/>
      <c r="S4085" s="17"/>
      <c r="T4085" s="17"/>
      <c r="U4085" s="17"/>
      <c r="V4085" s="17"/>
      <c r="W4085" s="17"/>
      <c r="X4085" s="17"/>
    </row>
    <row r="4086" spans="7:24" x14ac:dyDescent="0.2">
      <c r="G4086" s="8"/>
      <c r="H4086" s="8"/>
      <c r="I4086" s="17"/>
      <c r="J4086" s="17"/>
      <c r="K4086" s="17"/>
      <c r="L4086" s="17"/>
      <c r="M4086" s="17"/>
      <c r="N4086" s="17"/>
      <c r="O4086" s="17"/>
      <c r="P4086" s="17"/>
      <c r="Q4086" s="17"/>
      <c r="R4086" s="17"/>
      <c r="S4086" s="17"/>
      <c r="T4086" s="17"/>
      <c r="U4086" s="17"/>
      <c r="V4086" s="17"/>
      <c r="W4086" s="17"/>
      <c r="X4086" s="17"/>
    </row>
    <row r="4087" spans="7:24" x14ac:dyDescent="0.2">
      <c r="G4087" s="8"/>
      <c r="H4087" s="8"/>
      <c r="I4087" s="17"/>
      <c r="J4087" s="17"/>
      <c r="K4087" s="17"/>
      <c r="L4087" s="17"/>
      <c r="M4087" s="17"/>
      <c r="N4087" s="17"/>
      <c r="O4087" s="17"/>
      <c r="P4087" s="17"/>
      <c r="Q4087" s="17"/>
      <c r="R4087" s="17"/>
      <c r="S4087" s="17"/>
      <c r="T4087" s="17"/>
      <c r="U4087" s="17"/>
      <c r="V4087" s="17"/>
      <c r="W4087" s="17"/>
      <c r="X4087" s="17"/>
    </row>
    <row r="4088" spans="7:24" x14ac:dyDescent="0.2">
      <c r="G4088" s="8"/>
      <c r="H4088" s="8"/>
      <c r="I4088" s="17"/>
      <c r="J4088" s="17"/>
      <c r="K4088" s="17"/>
      <c r="L4088" s="17"/>
      <c r="M4088" s="17"/>
      <c r="N4088" s="17"/>
      <c r="O4088" s="17"/>
      <c r="P4088" s="17"/>
      <c r="Q4088" s="17"/>
      <c r="R4088" s="17"/>
      <c r="S4088" s="17"/>
      <c r="T4088" s="17"/>
      <c r="U4088" s="17"/>
      <c r="V4088" s="17"/>
      <c r="W4088" s="17"/>
      <c r="X4088" s="17"/>
    </row>
    <row r="4089" spans="7:24" x14ac:dyDescent="0.2">
      <c r="G4089" s="8"/>
      <c r="H4089" s="8"/>
      <c r="I4089" s="17"/>
      <c r="J4089" s="17"/>
      <c r="K4089" s="17"/>
      <c r="L4089" s="17"/>
      <c r="M4089" s="17"/>
      <c r="N4089" s="17"/>
      <c r="O4089" s="17"/>
      <c r="P4089" s="17"/>
      <c r="Q4089" s="17"/>
      <c r="R4089" s="17"/>
      <c r="S4089" s="17"/>
      <c r="T4089" s="17"/>
      <c r="U4089" s="17"/>
      <c r="V4089" s="17"/>
      <c r="W4089" s="17"/>
      <c r="X4089" s="17"/>
    </row>
    <row r="4090" spans="7:24" x14ac:dyDescent="0.2">
      <c r="G4090" s="8"/>
      <c r="H4090" s="8"/>
      <c r="I4090" s="17"/>
      <c r="J4090" s="17"/>
      <c r="K4090" s="17"/>
      <c r="L4090" s="17"/>
      <c r="M4090" s="17"/>
      <c r="N4090" s="17"/>
      <c r="O4090" s="17"/>
      <c r="P4090" s="17"/>
      <c r="Q4090" s="17"/>
      <c r="R4090" s="17"/>
      <c r="S4090" s="17"/>
      <c r="T4090" s="17"/>
      <c r="U4090" s="17"/>
      <c r="V4090" s="17"/>
      <c r="W4090" s="17"/>
      <c r="X4090" s="17"/>
    </row>
    <row r="4091" spans="7:24" x14ac:dyDescent="0.2">
      <c r="G4091" s="8"/>
      <c r="H4091" s="8"/>
      <c r="I4091" s="17"/>
      <c r="J4091" s="17"/>
      <c r="K4091" s="17"/>
      <c r="L4091" s="17"/>
      <c r="M4091" s="17"/>
      <c r="N4091" s="17"/>
      <c r="O4091" s="17"/>
      <c r="P4091" s="17"/>
      <c r="Q4091" s="17"/>
      <c r="R4091" s="17"/>
      <c r="S4091" s="17"/>
      <c r="T4091" s="17"/>
      <c r="U4091" s="17"/>
      <c r="V4091" s="17"/>
      <c r="W4091" s="17"/>
      <c r="X4091" s="17"/>
    </row>
    <row r="4092" spans="7:24" x14ac:dyDescent="0.2">
      <c r="G4092" s="8"/>
      <c r="H4092" s="8"/>
      <c r="I4092" s="17"/>
      <c r="J4092" s="17"/>
      <c r="K4092" s="17"/>
      <c r="L4092" s="17"/>
      <c r="M4092" s="17"/>
      <c r="N4092" s="17"/>
      <c r="O4092" s="17"/>
      <c r="P4092" s="17"/>
      <c r="Q4092" s="17"/>
      <c r="R4092" s="17"/>
      <c r="S4092" s="17"/>
      <c r="T4092" s="17"/>
      <c r="U4092" s="17"/>
      <c r="V4092" s="17"/>
      <c r="W4092" s="17"/>
      <c r="X4092" s="17"/>
    </row>
    <row r="4093" spans="7:24" x14ac:dyDescent="0.2">
      <c r="G4093" s="8"/>
      <c r="H4093" s="8"/>
      <c r="I4093" s="17"/>
      <c r="J4093" s="17"/>
      <c r="K4093" s="17"/>
      <c r="L4093" s="17"/>
      <c r="M4093" s="17"/>
      <c r="N4093" s="17"/>
      <c r="O4093" s="17"/>
      <c r="P4093" s="17"/>
      <c r="Q4093" s="17"/>
      <c r="R4093" s="17"/>
      <c r="S4093" s="17"/>
      <c r="T4093" s="17"/>
      <c r="U4093" s="17"/>
      <c r="V4093" s="17"/>
      <c r="W4093" s="17"/>
      <c r="X4093" s="17"/>
    </row>
    <row r="4094" spans="7:24" x14ac:dyDescent="0.2">
      <c r="G4094" s="8"/>
      <c r="H4094" s="8"/>
      <c r="I4094" s="17"/>
      <c r="J4094" s="17"/>
      <c r="K4094" s="17"/>
      <c r="L4094" s="17"/>
      <c r="M4094" s="17"/>
      <c r="N4094" s="17"/>
      <c r="O4094" s="17"/>
      <c r="P4094" s="17"/>
      <c r="Q4094" s="17"/>
      <c r="R4094" s="17"/>
      <c r="S4094" s="17"/>
      <c r="T4094" s="17"/>
      <c r="U4094" s="17"/>
      <c r="V4094" s="17"/>
      <c r="W4094" s="17"/>
      <c r="X4094" s="17"/>
    </row>
    <row r="4095" spans="7:24" x14ac:dyDescent="0.2">
      <c r="G4095" s="8"/>
      <c r="H4095" s="8"/>
      <c r="I4095" s="17"/>
      <c r="J4095" s="17"/>
      <c r="K4095" s="17"/>
      <c r="L4095" s="17"/>
      <c r="M4095" s="17"/>
      <c r="N4095" s="17"/>
      <c r="O4095" s="17"/>
      <c r="P4095" s="17"/>
      <c r="Q4095" s="17"/>
      <c r="R4095" s="17"/>
      <c r="S4095" s="17"/>
      <c r="T4095" s="17"/>
      <c r="U4095" s="17"/>
      <c r="V4095" s="17"/>
      <c r="W4095" s="17"/>
      <c r="X4095" s="17"/>
    </row>
    <row r="4096" spans="7:24" x14ac:dyDescent="0.2">
      <c r="G4096" s="8"/>
      <c r="H4096" s="8"/>
      <c r="I4096" s="17"/>
      <c r="J4096" s="17"/>
      <c r="K4096" s="17"/>
      <c r="L4096" s="17"/>
      <c r="M4096" s="17"/>
      <c r="N4096" s="17"/>
      <c r="O4096" s="17"/>
      <c r="P4096" s="17"/>
      <c r="Q4096" s="17"/>
      <c r="R4096" s="17"/>
      <c r="S4096" s="17"/>
      <c r="T4096" s="17"/>
      <c r="U4096" s="17"/>
      <c r="V4096" s="17"/>
      <c r="W4096" s="17"/>
      <c r="X4096" s="17"/>
    </row>
    <row r="4097" spans="7:24" x14ac:dyDescent="0.2">
      <c r="G4097" s="8"/>
      <c r="H4097" s="8"/>
      <c r="I4097" s="17"/>
      <c r="J4097" s="17"/>
      <c r="K4097" s="17"/>
      <c r="L4097" s="17"/>
      <c r="M4097" s="17"/>
      <c r="N4097" s="17"/>
      <c r="O4097" s="17"/>
      <c r="P4097" s="17"/>
      <c r="Q4097" s="17"/>
      <c r="R4097" s="17"/>
      <c r="S4097" s="17"/>
      <c r="T4097" s="17"/>
      <c r="U4097" s="17"/>
      <c r="V4097" s="17"/>
      <c r="W4097" s="17"/>
      <c r="X4097" s="17"/>
    </row>
    <row r="4098" spans="7:24" x14ac:dyDescent="0.2">
      <c r="G4098" s="8"/>
      <c r="H4098" s="8"/>
      <c r="I4098" s="17"/>
      <c r="J4098" s="17"/>
      <c r="K4098" s="17"/>
      <c r="L4098" s="17"/>
      <c r="M4098" s="17"/>
      <c r="N4098" s="17"/>
      <c r="O4098" s="17"/>
      <c r="P4098" s="17"/>
      <c r="Q4098" s="17"/>
      <c r="R4098" s="17"/>
      <c r="S4098" s="17"/>
      <c r="T4098" s="17"/>
      <c r="U4098" s="17"/>
      <c r="V4098" s="17"/>
      <c r="W4098" s="17"/>
      <c r="X4098" s="17"/>
    </row>
    <row r="4099" spans="7:24" x14ac:dyDescent="0.2">
      <c r="G4099" s="8"/>
      <c r="H4099" s="8"/>
      <c r="I4099" s="17"/>
      <c r="J4099" s="17"/>
      <c r="K4099" s="17"/>
      <c r="L4099" s="17"/>
      <c r="M4099" s="17"/>
      <c r="N4099" s="17"/>
      <c r="O4099" s="17"/>
      <c r="P4099" s="17"/>
      <c r="Q4099" s="17"/>
      <c r="R4099" s="17"/>
      <c r="S4099" s="17"/>
      <c r="T4099" s="17"/>
      <c r="U4099" s="17"/>
      <c r="V4099" s="17"/>
      <c r="W4099" s="17"/>
      <c r="X4099" s="17"/>
    </row>
    <row r="4100" spans="7:24" x14ac:dyDescent="0.2">
      <c r="G4100" s="8"/>
      <c r="H4100" s="8"/>
      <c r="I4100" s="17"/>
      <c r="J4100" s="17"/>
      <c r="K4100" s="17"/>
      <c r="L4100" s="17"/>
      <c r="M4100" s="17"/>
      <c r="N4100" s="17"/>
      <c r="O4100" s="17"/>
      <c r="P4100" s="17"/>
      <c r="Q4100" s="17"/>
      <c r="R4100" s="17"/>
      <c r="S4100" s="17"/>
      <c r="T4100" s="17"/>
      <c r="U4100" s="17"/>
      <c r="V4100" s="17"/>
      <c r="W4100" s="17"/>
      <c r="X4100" s="17"/>
    </row>
    <row r="4101" spans="7:24" x14ac:dyDescent="0.2">
      <c r="G4101" s="8"/>
      <c r="H4101" s="8"/>
      <c r="I4101" s="17"/>
      <c r="J4101" s="17"/>
      <c r="K4101" s="17"/>
      <c r="L4101" s="17"/>
      <c r="M4101" s="17"/>
      <c r="N4101" s="17"/>
      <c r="O4101" s="17"/>
      <c r="P4101" s="17"/>
      <c r="Q4101" s="17"/>
      <c r="R4101" s="17"/>
      <c r="S4101" s="17"/>
      <c r="T4101" s="17"/>
      <c r="U4101" s="17"/>
      <c r="V4101" s="17"/>
      <c r="W4101" s="17"/>
      <c r="X4101" s="17"/>
    </row>
    <row r="4102" spans="7:24" x14ac:dyDescent="0.2">
      <c r="G4102" s="8"/>
      <c r="H4102" s="8"/>
      <c r="I4102" s="17"/>
      <c r="J4102" s="17"/>
      <c r="K4102" s="17"/>
      <c r="L4102" s="17"/>
      <c r="M4102" s="17"/>
      <c r="N4102" s="17"/>
      <c r="O4102" s="17"/>
      <c r="P4102" s="17"/>
      <c r="Q4102" s="17"/>
      <c r="R4102" s="17"/>
      <c r="S4102" s="17"/>
      <c r="T4102" s="17"/>
      <c r="U4102" s="17"/>
      <c r="V4102" s="17"/>
      <c r="W4102" s="17"/>
      <c r="X4102" s="17"/>
    </row>
    <row r="4103" spans="7:24" x14ac:dyDescent="0.2">
      <c r="G4103" s="8"/>
      <c r="H4103" s="8"/>
      <c r="I4103" s="17"/>
      <c r="J4103" s="17"/>
      <c r="K4103" s="17"/>
      <c r="L4103" s="17"/>
      <c r="M4103" s="17"/>
      <c r="N4103" s="17"/>
      <c r="O4103" s="17"/>
      <c r="P4103" s="17"/>
      <c r="Q4103" s="17"/>
      <c r="R4103" s="17"/>
      <c r="S4103" s="17"/>
      <c r="T4103" s="17"/>
      <c r="U4103" s="17"/>
      <c r="V4103" s="17"/>
      <c r="W4103" s="17"/>
      <c r="X4103" s="17"/>
    </row>
    <row r="4104" spans="7:24" x14ac:dyDescent="0.2">
      <c r="G4104" s="8"/>
      <c r="H4104" s="8"/>
      <c r="I4104" s="17"/>
      <c r="J4104" s="17"/>
      <c r="K4104" s="17"/>
      <c r="L4104" s="17"/>
      <c r="M4104" s="17"/>
      <c r="N4104" s="17"/>
      <c r="O4104" s="17"/>
      <c r="P4104" s="17"/>
      <c r="Q4104" s="17"/>
      <c r="R4104" s="17"/>
      <c r="S4104" s="17"/>
      <c r="T4104" s="17"/>
      <c r="U4104" s="17"/>
      <c r="V4104" s="17"/>
      <c r="W4104" s="17"/>
      <c r="X4104" s="17"/>
    </row>
    <row r="4105" spans="7:24" x14ac:dyDescent="0.2">
      <c r="G4105" s="8"/>
      <c r="H4105" s="8"/>
      <c r="I4105" s="17"/>
      <c r="J4105" s="17"/>
      <c r="K4105" s="17"/>
      <c r="L4105" s="17"/>
      <c r="M4105" s="17"/>
      <c r="N4105" s="17"/>
      <c r="O4105" s="17"/>
      <c r="P4105" s="17"/>
      <c r="Q4105" s="17"/>
      <c r="R4105" s="17"/>
      <c r="S4105" s="17"/>
      <c r="T4105" s="17"/>
      <c r="U4105" s="17"/>
      <c r="V4105" s="17"/>
      <c r="W4105" s="17"/>
      <c r="X4105" s="17"/>
    </row>
    <row r="4106" spans="7:24" x14ac:dyDescent="0.2">
      <c r="G4106" s="8"/>
      <c r="H4106" s="8"/>
      <c r="I4106" s="17"/>
      <c r="J4106" s="17"/>
      <c r="K4106" s="17"/>
      <c r="L4106" s="17"/>
      <c r="M4106" s="17"/>
      <c r="N4106" s="17"/>
      <c r="O4106" s="17"/>
      <c r="P4106" s="17"/>
      <c r="Q4106" s="17"/>
      <c r="R4106" s="17"/>
      <c r="S4106" s="17"/>
      <c r="T4106" s="17"/>
      <c r="U4106" s="17"/>
      <c r="V4106" s="17"/>
      <c r="W4106" s="17"/>
      <c r="X4106" s="17"/>
    </row>
    <row r="4107" spans="7:24" x14ac:dyDescent="0.2">
      <c r="G4107" s="8"/>
      <c r="H4107" s="8"/>
      <c r="I4107" s="17"/>
      <c r="J4107" s="17"/>
      <c r="K4107" s="17"/>
      <c r="L4107" s="17"/>
      <c r="M4107" s="17"/>
      <c r="N4107" s="17"/>
      <c r="O4107" s="17"/>
      <c r="P4107" s="17"/>
      <c r="Q4107" s="17"/>
      <c r="R4107" s="17"/>
      <c r="S4107" s="17"/>
      <c r="T4107" s="17"/>
      <c r="U4107" s="17"/>
      <c r="V4107" s="17"/>
      <c r="W4107" s="17"/>
      <c r="X4107" s="17"/>
    </row>
    <row r="4108" spans="7:24" x14ac:dyDescent="0.2">
      <c r="G4108" s="8"/>
      <c r="H4108" s="8"/>
      <c r="I4108" s="17"/>
      <c r="J4108" s="17"/>
      <c r="K4108" s="17"/>
      <c r="L4108" s="17"/>
      <c r="M4108" s="17"/>
      <c r="N4108" s="17"/>
      <c r="O4108" s="17"/>
      <c r="P4108" s="17"/>
      <c r="Q4108" s="17"/>
      <c r="R4108" s="17"/>
      <c r="S4108" s="17"/>
      <c r="T4108" s="17"/>
      <c r="U4108" s="17"/>
      <c r="V4108" s="17"/>
      <c r="W4108" s="17"/>
      <c r="X4108" s="17"/>
    </row>
    <row r="4109" spans="7:24" x14ac:dyDescent="0.2">
      <c r="G4109" s="8"/>
      <c r="H4109" s="8"/>
      <c r="I4109" s="17"/>
      <c r="J4109" s="17"/>
      <c r="K4109" s="17"/>
      <c r="L4109" s="17"/>
      <c r="M4109" s="17"/>
      <c r="N4109" s="17"/>
      <c r="O4109" s="17"/>
      <c r="P4109" s="17"/>
      <c r="Q4109" s="17"/>
      <c r="R4109" s="17"/>
      <c r="S4109" s="17"/>
      <c r="T4109" s="17"/>
      <c r="U4109" s="17"/>
      <c r="V4109" s="17"/>
      <c r="W4109" s="17"/>
      <c r="X4109" s="17"/>
    </row>
    <row r="4110" spans="7:24" x14ac:dyDescent="0.2">
      <c r="G4110" s="8"/>
      <c r="H4110" s="8"/>
      <c r="I4110" s="17"/>
      <c r="J4110" s="17"/>
      <c r="K4110" s="17"/>
      <c r="L4110" s="17"/>
      <c r="M4110" s="17"/>
      <c r="N4110" s="17"/>
      <c r="O4110" s="17"/>
      <c r="P4110" s="17"/>
      <c r="Q4110" s="17"/>
      <c r="R4110" s="17"/>
      <c r="S4110" s="17"/>
      <c r="T4110" s="17"/>
      <c r="U4110" s="17"/>
      <c r="V4110" s="17"/>
      <c r="W4110" s="17"/>
      <c r="X4110" s="17"/>
    </row>
    <row r="4111" spans="7:24" x14ac:dyDescent="0.2">
      <c r="G4111" s="8"/>
      <c r="H4111" s="8"/>
      <c r="I4111" s="17"/>
      <c r="J4111" s="17"/>
      <c r="K4111" s="17"/>
      <c r="L4111" s="17"/>
      <c r="M4111" s="17"/>
      <c r="N4111" s="17"/>
      <c r="O4111" s="17"/>
      <c r="P4111" s="17"/>
      <c r="Q4111" s="17"/>
      <c r="R4111" s="17"/>
      <c r="S4111" s="17"/>
      <c r="T4111" s="17"/>
      <c r="U4111" s="17"/>
      <c r="V4111" s="17"/>
      <c r="W4111" s="17"/>
      <c r="X4111" s="17"/>
    </row>
    <row r="4112" spans="7:24" x14ac:dyDescent="0.2">
      <c r="G4112" s="8"/>
      <c r="H4112" s="8"/>
      <c r="I4112" s="17"/>
      <c r="J4112" s="17"/>
      <c r="K4112" s="17"/>
      <c r="L4112" s="17"/>
      <c r="M4112" s="17"/>
      <c r="N4112" s="17"/>
      <c r="O4112" s="17"/>
      <c r="P4112" s="17"/>
      <c r="Q4112" s="17"/>
      <c r="R4112" s="17"/>
      <c r="S4112" s="17"/>
      <c r="T4112" s="17"/>
      <c r="U4112" s="17"/>
      <c r="V4112" s="17"/>
      <c r="W4112" s="17"/>
      <c r="X4112" s="17"/>
    </row>
    <row r="4113" spans="7:24" x14ac:dyDescent="0.2">
      <c r="G4113" s="8"/>
      <c r="H4113" s="8"/>
      <c r="I4113" s="17"/>
      <c r="J4113" s="17"/>
      <c r="K4113" s="17"/>
      <c r="L4113" s="17"/>
      <c r="M4113" s="17"/>
      <c r="N4113" s="17"/>
      <c r="O4113" s="17"/>
      <c r="P4113" s="17"/>
      <c r="Q4113" s="17"/>
      <c r="R4113" s="17"/>
      <c r="S4113" s="17"/>
      <c r="T4113" s="17"/>
      <c r="U4113" s="17"/>
      <c r="V4113" s="17"/>
      <c r="W4113" s="17"/>
      <c r="X4113" s="17"/>
    </row>
    <row r="4114" spans="7:24" x14ac:dyDescent="0.2">
      <c r="G4114" s="8"/>
      <c r="H4114" s="8"/>
      <c r="I4114" s="17"/>
      <c r="J4114" s="17"/>
      <c r="K4114" s="17"/>
      <c r="L4114" s="17"/>
      <c r="M4114" s="17"/>
      <c r="N4114" s="17"/>
      <c r="O4114" s="17"/>
      <c r="P4114" s="17"/>
      <c r="Q4114" s="17"/>
      <c r="R4114" s="17"/>
      <c r="S4114" s="17"/>
      <c r="T4114" s="17"/>
      <c r="U4114" s="17"/>
      <c r="V4114" s="17"/>
      <c r="W4114" s="17"/>
      <c r="X4114" s="17"/>
    </row>
    <row r="4115" spans="7:24" x14ac:dyDescent="0.2">
      <c r="G4115" s="8"/>
      <c r="H4115" s="8"/>
      <c r="I4115" s="17"/>
      <c r="J4115" s="17"/>
      <c r="K4115" s="17"/>
      <c r="L4115" s="17"/>
      <c r="M4115" s="17"/>
      <c r="N4115" s="17"/>
      <c r="O4115" s="17"/>
      <c r="P4115" s="17"/>
      <c r="Q4115" s="17"/>
      <c r="R4115" s="17"/>
      <c r="S4115" s="17"/>
      <c r="T4115" s="17"/>
      <c r="U4115" s="17"/>
      <c r="V4115" s="17"/>
      <c r="W4115" s="17"/>
      <c r="X4115" s="17"/>
    </row>
    <row r="4116" spans="7:24" x14ac:dyDescent="0.2">
      <c r="G4116" s="8"/>
      <c r="H4116" s="8"/>
      <c r="I4116" s="17"/>
      <c r="J4116" s="17"/>
      <c r="K4116" s="17"/>
      <c r="L4116" s="17"/>
      <c r="M4116" s="17"/>
      <c r="N4116" s="17"/>
      <c r="O4116" s="17"/>
      <c r="P4116" s="17"/>
      <c r="Q4116" s="17"/>
      <c r="R4116" s="17"/>
      <c r="S4116" s="17"/>
      <c r="T4116" s="17"/>
      <c r="U4116" s="17"/>
      <c r="V4116" s="17"/>
      <c r="W4116" s="17"/>
      <c r="X4116" s="17"/>
    </row>
    <row r="4117" spans="7:24" x14ac:dyDescent="0.2">
      <c r="G4117" s="8"/>
      <c r="H4117" s="8"/>
      <c r="I4117" s="17"/>
      <c r="J4117" s="17"/>
      <c r="K4117" s="17"/>
      <c r="L4117" s="17"/>
      <c r="M4117" s="17"/>
      <c r="N4117" s="17"/>
      <c r="O4117" s="17"/>
      <c r="P4117" s="17"/>
      <c r="Q4117" s="17"/>
      <c r="R4117" s="17"/>
      <c r="S4117" s="17"/>
      <c r="T4117" s="17"/>
      <c r="U4117" s="17"/>
      <c r="V4117" s="17"/>
      <c r="W4117" s="17"/>
      <c r="X4117" s="17"/>
    </row>
    <row r="4118" spans="7:24" x14ac:dyDescent="0.2">
      <c r="G4118" s="8"/>
      <c r="H4118" s="8"/>
      <c r="I4118" s="17"/>
      <c r="J4118" s="17"/>
      <c r="K4118" s="17"/>
      <c r="L4118" s="17"/>
      <c r="M4118" s="17"/>
      <c r="N4118" s="17"/>
      <c r="O4118" s="17"/>
      <c r="P4118" s="17"/>
      <c r="Q4118" s="17"/>
      <c r="R4118" s="17"/>
      <c r="S4118" s="17"/>
      <c r="T4118" s="17"/>
      <c r="U4118" s="17"/>
      <c r="V4118" s="17"/>
      <c r="W4118" s="17"/>
      <c r="X4118" s="17"/>
    </row>
    <row r="4119" spans="7:24" x14ac:dyDescent="0.2">
      <c r="G4119" s="8"/>
      <c r="H4119" s="8"/>
      <c r="I4119" s="17"/>
      <c r="J4119" s="17"/>
      <c r="K4119" s="17"/>
      <c r="L4119" s="17"/>
      <c r="M4119" s="17"/>
      <c r="N4119" s="17"/>
      <c r="O4119" s="17"/>
      <c r="P4119" s="17"/>
      <c r="Q4119" s="17"/>
      <c r="R4119" s="17"/>
      <c r="S4119" s="17"/>
      <c r="T4119" s="17"/>
      <c r="U4119" s="17"/>
      <c r="V4119" s="17"/>
      <c r="W4119" s="17"/>
      <c r="X4119" s="17"/>
    </row>
    <row r="4120" spans="7:24" x14ac:dyDescent="0.2">
      <c r="G4120" s="8"/>
      <c r="H4120" s="8"/>
      <c r="I4120" s="17"/>
      <c r="J4120" s="17"/>
      <c r="K4120" s="17"/>
      <c r="L4120" s="17"/>
      <c r="M4120" s="17"/>
      <c r="N4120" s="17"/>
      <c r="O4120" s="17"/>
      <c r="P4120" s="17"/>
      <c r="Q4120" s="17"/>
      <c r="R4120" s="17"/>
      <c r="S4120" s="17"/>
      <c r="T4120" s="17"/>
      <c r="U4120" s="17"/>
      <c r="V4120" s="17"/>
      <c r="W4120" s="17"/>
      <c r="X4120" s="17"/>
    </row>
    <row r="4121" spans="7:24" x14ac:dyDescent="0.2">
      <c r="G4121" s="8"/>
      <c r="H4121" s="8"/>
      <c r="I4121" s="17"/>
      <c r="J4121" s="17"/>
      <c r="K4121" s="17"/>
      <c r="L4121" s="17"/>
      <c r="M4121" s="17"/>
      <c r="N4121" s="17"/>
      <c r="O4121" s="17"/>
      <c r="P4121" s="17"/>
      <c r="Q4121" s="17"/>
      <c r="R4121" s="17"/>
      <c r="S4121" s="17"/>
      <c r="T4121" s="17"/>
      <c r="U4121" s="17"/>
      <c r="V4121" s="17"/>
      <c r="W4121" s="17"/>
      <c r="X4121" s="17"/>
    </row>
    <row r="4122" spans="7:24" x14ac:dyDescent="0.2">
      <c r="G4122" s="8"/>
      <c r="H4122" s="8"/>
      <c r="I4122" s="17"/>
      <c r="J4122" s="17"/>
      <c r="K4122" s="17"/>
      <c r="L4122" s="17"/>
      <c r="M4122" s="17"/>
      <c r="N4122" s="17"/>
      <c r="O4122" s="17"/>
      <c r="P4122" s="17"/>
      <c r="Q4122" s="17"/>
      <c r="R4122" s="17"/>
      <c r="S4122" s="17"/>
      <c r="T4122" s="17"/>
      <c r="U4122" s="17"/>
      <c r="V4122" s="17"/>
      <c r="W4122" s="17"/>
      <c r="X4122" s="17"/>
    </row>
    <row r="4123" spans="7:24" x14ac:dyDescent="0.2">
      <c r="G4123" s="8"/>
      <c r="H4123" s="8"/>
      <c r="I4123" s="17"/>
      <c r="J4123" s="17"/>
      <c r="K4123" s="17"/>
      <c r="L4123" s="17"/>
      <c r="M4123" s="17"/>
      <c r="N4123" s="17"/>
      <c r="O4123" s="17"/>
      <c r="P4123" s="17"/>
      <c r="Q4123" s="17"/>
      <c r="R4123" s="17"/>
      <c r="S4123" s="17"/>
      <c r="T4123" s="17"/>
      <c r="U4123" s="17"/>
      <c r="V4123" s="17"/>
      <c r="W4123" s="17"/>
      <c r="X4123" s="17"/>
    </row>
    <row r="4124" spans="7:24" x14ac:dyDescent="0.2">
      <c r="G4124" s="8"/>
      <c r="H4124" s="8"/>
      <c r="I4124" s="17"/>
      <c r="J4124" s="17"/>
      <c r="K4124" s="17"/>
      <c r="L4124" s="17"/>
      <c r="M4124" s="17"/>
      <c r="N4124" s="17"/>
      <c r="O4124" s="17"/>
      <c r="P4124" s="17"/>
      <c r="Q4124" s="17"/>
      <c r="R4124" s="17"/>
      <c r="S4124" s="17"/>
      <c r="T4124" s="17"/>
      <c r="U4124" s="17"/>
      <c r="V4124" s="17"/>
      <c r="W4124" s="17"/>
      <c r="X4124" s="17"/>
    </row>
    <row r="4125" spans="7:24" x14ac:dyDescent="0.2">
      <c r="G4125" s="8"/>
      <c r="H4125" s="8"/>
      <c r="I4125" s="17"/>
      <c r="J4125" s="17"/>
      <c r="K4125" s="17"/>
      <c r="L4125" s="17"/>
      <c r="M4125" s="17"/>
      <c r="N4125" s="17"/>
      <c r="O4125" s="17"/>
      <c r="P4125" s="17"/>
      <c r="Q4125" s="17"/>
      <c r="R4125" s="17"/>
      <c r="S4125" s="17"/>
      <c r="T4125" s="17"/>
      <c r="U4125" s="17"/>
      <c r="V4125" s="17"/>
      <c r="W4125" s="17"/>
      <c r="X4125" s="17"/>
    </row>
    <row r="4126" spans="7:24" x14ac:dyDescent="0.2">
      <c r="G4126" s="8"/>
      <c r="H4126" s="8"/>
      <c r="I4126" s="17"/>
      <c r="J4126" s="17"/>
      <c r="K4126" s="17"/>
      <c r="L4126" s="17"/>
      <c r="M4126" s="17"/>
      <c r="N4126" s="17"/>
      <c r="O4126" s="17"/>
      <c r="P4126" s="17"/>
      <c r="Q4126" s="17"/>
      <c r="R4126" s="17"/>
      <c r="S4126" s="17"/>
      <c r="T4126" s="17"/>
      <c r="U4126" s="17"/>
      <c r="V4126" s="17"/>
      <c r="W4126" s="17"/>
      <c r="X4126" s="17"/>
    </row>
    <row r="4127" spans="7:24" x14ac:dyDescent="0.2">
      <c r="G4127" s="8"/>
      <c r="H4127" s="8"/>
      <c r="I4127" s="17"/>
      <c r="J4127" s="17"/>
      <c r="K4127" s="17"/>
      <c r="L4127" s="17"/>
      <c r="M4127" s="17"/>
      <c r="N4127" s="17"/>
      <c r="O4127" s="17"/>
      <c r="P4127" s="17"/>
      <c r="Q4127" s="17"/>
      <c r="R4127" s="17"/>
      <c r="S4127" s="17"/>
      <c r="T4127" s="17"/>
      <c r="U4127" s="17"/>
      <c r="V4127" s="17"/>
      <c r="W4127" s="17"/>
      <c r="X4127" s="17"/>
    </row>
    <row r="4128" spans="7:24" x14ac:dyDescent="0.2">
      <c r="G4128" s="8"/>
      <c r="H4128" s="8"/>
      <c r="I4128" s="17"/>
      <c r="J4128" s="17"/>
      <c r="K4128" s="17"/>
      <c r="L4128" s="17"/>
      <c r="M4128" s="17"/>
      <c r="N4128" s="17"/>
      <c r="O4128" s="17"/>
      <c r="P4128" s="17"/>
      <c r="Q4128" s="17"/>
      <c r="R4128" s="17"/>
      <c r="S4128" s="17"/>
      <c r="T4128" s="17"/>
      <c r="U4128" s="17"/>
      <c r="V4128" s="17"/>
      <c r="W4128" s="17"/>
      <c r="X4128" s="17"/>
    </row>
    <row r="4129" spans="7:24" x14ac:dyDescent="0.2">
      <c r="G4129" s="8"/>
      <c r="H4129" s="8"/>
      <c r="I4129" s="17"/>
      <c r="J4129" s="17"/>
      <c r="K4129" s="17"/>
      <c r="L4129" s="17"/>
      <c r="M4129" s="17"/>
      <c r="N4129" s="17"/>
      <c r="O4129" s="17"/>
      <c r="P4129" s="17"/>
      <c r="Q4129" s="17"/>
      <c r="R4129" s="17"/>
      <c r="S4129" s="17"/>
      <c r="T4129" s="17"/>
      <c r="U4129" s="17"/>
      <c r="V4129" s="17"/>
      <c r="W4129" s="17"/>
      <c r="X4129" s="17"/>
    </row>
    <row r="4130" spans="7:24" x14ac:dyDescent="0.2">
      <c r="G4130" s="8"/>
      <c r="H4130" s="8"/>
      <c r="I4130" s="17"/>
      <c r="J4130" s="17"/>
      <c r="K4130" s="17"/>
      <c r="L4130" s="17"/>
      <c r="M4130" s="17"/>
      <c r="N4130" s="17"/>
      <c r="O4130" s="17"/>
      <c r="P4130" s="17"/>
      <c r="Q4130" s="17"/>
      <c r="R4130" s="17"/>
      <c r="S4130" s="17"/>
      <c r="T4130" s="17"/>
      <c r="U4130" s="17"/>
      <c r="V4130" s="17"/>
      <c r="W4130" s="17"/>
      <c r="X4130" s="17"/>
    </row>
    <row r="4131" spans="7:24" x14ac:dyDescent="0.2">
      <c r="G4131" s="8"/>
      <c r="H4131" s="8"/>
      <c r="I4131" s="17"/>
      <c r="J4131" s="17"/>
      <c r="K4131" s="17"/>
      <c r="L4131" s="17"/>
      <c r="M4131" s="17"/>
      <c r="N4131" s="17"/>
      <c r="O4131" s="17"/>
      <c r="P4131" s="17"/>
      <c r="Q4131" s="17"/>
      <c r="R4131" s="17"/>
      <c r="S4131" s="17"/>
      <c r="T4131" s="17"/>
      <c r="U4131" s="17"/>
      <c r="V4131" s="17"/>
      <c r="W4131" s="17"/>
      <c r="X4131" s="17"/>
    </row>
    <row r="4132" spans="7:24" x14ac:dyDescent="0.2">
      <c r="G4132" s="8"/>
      <c r="H4132" s="8"/>
      <c r="I4132" s="17"/>
      <c r="J4132" s="17"/>
      <c r="K4132" s="17"/>
      <c r="L4132" s="17"/>
      <c r="M4132" s="17"/>
      <c r="N4132" s="17"/>
      <c r="O4132" s="17"/>
      <c r="P4132" s="17"/>
      <c r="Q4132" s="17"/>
      <c r="R4132" s="17"/>
      <c r="S4132" s="17"/>
      <c r="T4132" s="17"/>
      <c r="U4132" s="17"/>
      <c r="V4132" s="17"/>
      <c r="W4132" s="17"/>
      <c r="X4132" s="17"/>
    </row>
    <row r="4133" spans="7:24" x14ac:dyDescent="0.2">
      <c r="G4133" s="8"/>
      <c r="H4133" s="8"/>
      <c r="I4133" s="17"/>
      <c r="J4133" s="17"/>
      <c r="K4133" s="17"/>
      <c r="L4133" s="17"/>
      <c r="M4133" s="17"/>
      <c r="N4133" s="17"/>
      <c r="O4133" s="17"/>
      <c r="P4133" s="17"/>
      <c r="Q4133" s="17"/>
      <c r="R4133" s="17"/>
      <c r="S4133" s="17"/>
      <c r="T4133" s="17"/>
      <c r="U4133" s="17"/>
      <c r="V4133" s="17"/>
      <c r="W4133" s="17"/>
      <c r="X4133" s="17"/>
    </row>
    <row r="4134" spans="7:24" x14ac:dyDescent="0.2">
      <c r="G4134" s="8"/>
      <c r="H4134" s="8"/>
      <c r="I4134" s="17"/>
      <c r="J4134" s="17"/>
      <c r="K4134" s="17"/>
      <c r="L4134" s="17"/>
      <c r="M4134" s="17"/>
      <c r="N4134" s="17"/>
      <c r="O4134" s="17"/>
      <c r="P4134" s="17"/>
      <c r="Q4134" s="17"/>
      <c r="R4134" s="17"/>
      <c r="S4134" s="17"/>
      <c r="T4134" s="17"/>
      <c r="U4134" s="17"/>
      <c r="V4134" s="17"/>
      <c r="W4134" s="17"/>
      <c r="X4134" s="17"/>
    </row>
    <row r="4135" spans="7:24" x14ac:dyDescent="0.2">
      <c r="G4135" s="8"/>
      <c r="H4135" s="8"/>
      <c r="I4135" s="17"/>
      <c r="J4135" s="17"/>
      <c r="K4135" s="17"/>
      <c r="L4135" s="17"/>
      <c r="M4135" s="17"/>
      <c r="N4135" s="17"/>
      <c r="O4135" s="17"/>
      <c r="P4135" s="17"/>
      <c r="Q4135" s="17"/>
      <c r="R4135" s="17"/>
      <c r="S4135" s="17"/>
      <c r="T4135" s="17"/>
      <c r="U4135" s="17"/>
      <c r="V4135" s="17"/>
      <c r="W4135" s="17"/>
      <c r="X4135" s="17"/>
    </row>
    <row r="4136" spans="7:24" x14ac:dyDescent="0.2">
      <c r="G4136" s="8"/>
      <c r="H4136" s="8"/>
      <c r="I4136" s="17"/>
      <c r="J4136" s="17"/>
      <c r="K4136" s="17"/>
      <c r="L4136" s="17"/>
      <c r="M4136" s="17"/>
      <c r="N4136" s="17"/>
      <c r="O4136" s="17"/>
      <c r="P4136" s="17"/>
      <c r="Q4136" s="17"/>
      <c r="R4136" s="17"/>
      <c r="S4136" s="17"/>
      <c r="T4136" s="17"/>
      <c r="U4136" s="17"/>
      <c r="V4136" s="17"/>
      <c r="W4136" s="17"/>
      <c r="X4136" s="17"/>
    </row>
    <row r="4137" spans="7:24" x14ac:dyDescent="0.2">
      <c r="G4137" s="8"/>
      <c r="H4137" s="8"/>
      <c r="I4137" s="17"/>
      <c r="J4137" s="17"/>
      <c r="K4137" s="17"/>
      <c r="L4137" s="17"/>
      <c r="M4137" s="17"/>
      <c r="N4137" s="17"/>
      <c r="O4137" s="17"/>
      <c r="P4137" s="17"/>
      <c r="Q4137" s="17"/>
      <c r="R4137" s="17"/>
      <c r="S4137" s="17"/>
      <c r="T4137" s="17"/>
      <c r="U4137" s="17"/>
      <c r="V4137" s="17"/>
      <c r="W4137" s="17"/>
      <c r="X4137" s="17"/>
    </row>
    <row r="4138" spans="7:24" x14ac:dyDescent="0.2">
      <c r="G4138" s="8"/>
      <c r="H4138" s="8"/>
      <c r="I4138" s="17"/>
      <c r="J4138" s="17"/>
      <c r="K4138" s="17"/>
      <c r="L4138" s="17"/>
      <c r="M4138" s="17"/>
      <c r="N4138" s="17"/>
      <c r="O4138" s="17"/>
      <c r="P4138" s="17"/>
      <c r="Q4138" s="17"/>
      <c r="R4138" s="17"/>
      <c r="S4138" s="17"/>
      <c r="T4138" s="17"/>
      <c r="U4138" s="17"/>
      <c r="V4138" s="17"/>
      <c r="W4138" s="17"/>
      <c r="X4138" s="17"/>
    </row>
    <row r="4139" spans="7:24" x14ac:dyDescent="0.2">
      <c r="G4139" s="8"/>
      <c r="H4139" s="8"/>
      <c r="I4139" s="17"/>
      <c r="J4139" s="17"/>
      <c r="K4139" s="17"/>
      <c r="L4139" s="17"/>
      <c r="M4139" s="17"/>
      <c r="N4139" s="17"/>
      <c r="O4139" s="17"/>
      <c r="P4139" s="17"/>
      <c r="Q4139" s="17"/>
      <c r="R4139" s="17"/>
      <c r="S4139" s="17"/>
      <c r="T4139" s="17"/>
      <c r="U4139" s="17"/>
      <c r="V4139" s="17"/>
      <c r="W4139" s="17"/>
      <c r="X4139" s="17"/>
    </row>
    <row r="4140" spans="7:24" x14ac:dyDescent="0.2">
      <c r="G4140" s="8"/>
      <c r="H4140" s="8"/>
      <c r="I4140" s="17"/>
      <c r="J4140" s="17"/>
      <c r="K4140" s="17"/>
      <c r="L4140" s="17"/>
      <c r="M4140" s="17"/>
      <c r="N4140" s="17"/>
      <c r="O4140" s="17"/>
      <c r="P4140" s="17"/>
      <c r="Q4140" s="17"/>
      <c r="R4140" s="17"/>
      <c r="S4140" s="17"/>
      <c r="T4140" s="17"/>
      <c r="U4140" s="17"/>
      <c r="V4140" s="17"/>
      <c r="W4140" s="17"/>
      <c r="X4140" s="17"/>
    </row>
    <row r="4141" spans="7:24" x14ac:dyDescent="0.2">
      <c r="G4141" s="8"/>
      <c r="H4141" s="8"/>
      <c r="I4141" s="17"/>
      <c r="J4141" s="17"/>
      <c r="K4141" s="17"/>
      <c r="L4141" s="17"/>
      <c r="M4141" s="17"/>
      <c r="N4141" s="17"/>
      <c r="O4141" s="17"/>
      <c r="P4141" s="17"/>
      <c r="Q4141" s="17"/>
      <c r="R4141" s="17"/>
      <c r="S4141" s="17"/>
      <c r="T4141" s="17"/>
      <c r="U4141" s="17"/>
      <c r="V4141" s="17"/>
      <c r="W4141" s="17"/>
      <c r="X4141" s="17"/>
    </row>
    <row r="4142" spans="7:24" x14ac:dyDescent="0.2">
      <c r="G4142" s="8"/>
      <c r="H4142" s="8"/>
      <c r="I4142" s="17"/>
      <c r="J4142" s="17"/>
      <c r="K4142" s="17"/>
      <c r="L4142" s="17"/>
      <c r="M4142" s="17"/>
      <c r="N4142" s="17"/>
      <c r="O4142" s="17"/>
      <c r="P4142" s="17"/>
      <c r="Q4142" s="17"/>
      <c r="R4142" s="17"/>
      <c r="S4142" s="17"/>
      <c r="T4142" s="17"/>
      <c r="U4142" s="17"/>
      <c r="V4142" s="17"/>
      <c r="W4142" s="17"/>
      <c r="X4142" s="17"/>
    </row>
    <row r="4143" spans="7:24" x14ac:dyDescent="0.2">
      <c r="G4143" s="8"/>
      <c r="H4143" s="8"/>
      <c r="I4143" s="17"/>
      <c r="J4143" s="17"/>
      <c r="K4143" s="17"/>
      <c r="L4143" s="17"/>
      <c r="M4143" s="17"/>
      <c r="N4143" s="17"/>
      <c r="O4143" s="17"/>
      <c r="P4143" s="17"/>
      <c r="Q4143" s="17"/>
      <c r="R4143" s="17"/>
      <c r="S4143" s="17"/>
      <c r="T4143" s="17"/>
      <c r="U4143" s="17"/>
      <c r="V4143" s="17"/>
      <c r="W4143" s="17"/>
      <c r="X4143" s="17"/>
    </row>
    <row r="4144" spans="7:24" x14ac:dyDescent="0.2">
      <c r="G4144" s="8"/>
      <c r="H4144" s="8"/>
      <c r="I4144" s="17"/>
      <c r="J4144" s="17"/>
      <c r="K4144" s="17"/>
      <c r="L4144" s="17"/>
      <c r="M4144" s="17"/>
      <c r="N4144" s="17"/>
      <c r="O4144" s="17"/>
      <c r="P4144" s="17"/>
      <c r="Q4144" s="17"/>
      <c r="R4144" s="17"/>
      <c r="S4144" s="17"/>
      <c r="T4144" s="17"/>
      <c r="U4144" s="17"/>
      <c r="V4144" s="17"/>
      <c r="W4144" s="17"/>
      <c r="X4144" s="17"/>
    </row>
    <row r="4145" spans="7:24" x14ac:dyDescent="0.2">
      <c r="G4145" s="8"/>
      <c r="H4145" s="8"/>
      <c r="I4145" s="17"/>
      <c r="J4145" s="17"/>
      <c r="K4145" s="17"/>
      <c r="L4145" s="17"/>
      <c r="M4145" s="17"/>
      <c r="N4145" s="17"/>
      <c r="O4145" s="17"/>
      <c r="P4145" s="17"/>
      <c r="Q4145" s="17"/>
      <c r="R4145" s="17"/>
      <c r="S4145" s="17"/>
      <c r="T4145" s="17"/>
      <c r="U4145" s="17"/>
      <c r="V4145" s="17"/>
      <c r="W4145" s="17"/>
      <c r="X4145" s="17"/>
    </row>
    <row r="4146" spans="7:24" x14ac:dyDescent="0.2">
      <c r="G4146" s="8"/>
      <c r="H4146" s="8"/>
      <c r="I4146" s="17"/>
      <c r="J4146" s="17"/>
      <c r="K4146" s="17"/>
      <c r="L4146" s="17"/>
      <c r="M4146" s="17"/>
      <c r="N4146" s="17"/>
      <c r="O4146" s="17"/>
      <c r="P4146" s="17"/>
      <c r="Q4146" s="17"/>
      <c r="R4146" s="17"/>
      <c r="S4146" s="17"/>
      <c r="T4146" s="17"/>
      <c r="U4146" s="17"/>
      <c r="V4146" s="17"/>
      <c r="W4146" s="17"/>
      <c r="X4146" s="17"/>
    </row>
    <row r="4147" spans="7:24" x14ac:dyDescent="0.2">
      <c r="G4147" s="8"/>
      <c r="H4147" s="8"/>
      <c r="I4147" s="17"/>
      <c r="J4147" s="17"/>
      <c r="K4147" s="17"/>
      <c r="L4147" s="17"/>
      <c r="M4147" s="17"/>
      <c r="N4147" s="17"/>
      <c r="O4147" s="17"/>
      <c r="P4147" s="17"/>
      <c r="Q4147" s="17"/>
      <c r="R4147" s="17"/>
      <c r="S4147" s="17"/>
      <c r="T4147" s="17"/>
      <c r="U4147" s="17"/>
      <c r="V4147" s="17"/>
      <c r="W4147" s="17"/>
      <c r="X4147" s="17"/>
    </row>
    <row r="4148" spans="7:24" x14ac:dyDescent="0.2">
      <c r="G4148" s="8"/>
      <c r="H4148" s="8"/>
      <c r="I4148" s="17"/>
      <c r="J4148" s="17"/>
      <c r="K4148" s="17"/>
      <c r="L4148" s="17"/>
      <c r="M4148" s="17"/>
      <c r="N4148" s="17"/>
      <c r="O4148" s="17"/>
      <c r="P4148" s="17"/>
      <c r="Q4148" s="17"/>
      <c r="R4148" s="17"/>
      <c r="S4148" s="17"/>
      <c r="T4148" s="17"/>
      <c r="U4148" s="17"/>
      <c r="V4148" s="17"/>
      <c r="W4148" s="17"/>
      <c r="X4148" s="17"/>
    </row>
    <row r="4149" spans="7:24" x14ac:dyDescent="0.2">
      <c r="G4149" s="8"/>
      <c r="H4149" s="8"/>
      <c r="I4149" s="17"/>
      <c r="J4149" s="17"/>
      <c r="K4149" s="17"/>
      <c r="L4149" s="17"/>
      <c r="M4149" s="17"/>
      <c r="N4149" s="17"/>
      <c r="O4149" s="17"/>
      <c r="P4149" s="17"/>
      <c r="Q4149" s="17"/>
      <c r="R4149" s="17"/>
      <c r="S4149" s="17"/>
      <c r="T4149" s="17"/>
      <c r="U4149" s="17"/>
      <c r="V4149" s="17"/>
      <c r="W4149" s="17"/>
      <c r="X4149" s="17"/>
    </row>
    <row r="4150" spans="7:24" x14ac:dyDescent="0.2">
      <c r="G4150" s="8"/>
      <c r="H4150" s="8"/>
      <c r="I4150" s="17"/>
      <c r="J4150" s="17"/>
      <c r="K4150" s="17"/>
      <c r="L4150" s="17"/>
      <c r="M4150" s="17"/>
      <c r="N4150" s="17"/>
      <c r="O4150" s="17"/>
      <c r="P4150" s="17"/>
      <c r="Q4150" s="17"/>
      <c r="R4150" s="17"/>
      <c r="S4150" s="17"/>
      <c r="T4150" s="17"/>
      <c r="U4150" s="17"/>
      <c r="V4150" s="17"/>
      <c r="W4150" s="17"/>
      <c r="X4150" s="17"/>
    </row>
    <row r="4151" spans="7:24" x14ac:dyDescent="0.2">
      <c r="G4151" s="8"/>
      <c r="H4151" s="8"/>
      <c r="I4151" s="17"/>
      <c r="J4151" s="17"/>
      <c r="K4151" s="17"/>
      <c r="L4151" s="17"/>
      <c r="M4151" s="17"/>
      <c r="N4151" s="17"/>
      <c r="O4151" s="17"/>
      <c r="P4151" s="17"/>
      <c r="Q4151" s="17"/>
      <c r="R4151" s="17"/>
      <c r="S4151" s="17"/>
      <c r="T4151" s="17"/>
      <c r="U4151" s="17"/>
      <c r="V4151" s="17"/>
      <c r="W4151" s="17"/>
      <c r="X4151" s="17"/>
    </row>
    <row r="4152" spans="7:24" x14ac:dyDescent="0.2">
      <c r="G4152" s="8"/>
      <c r="H4152" s="8"/>
      <c r="I4152" s="17"/>
      <c r="J4152" s="17"/>
      <c r="K4152" s="17"/>
      <c r="L4152" s="17"/>
      <c r="M4152" s="17"/>
      <c r="N4152" s="17"/>
      <c r="O4152" s="17"/>
      <c r="P4152" s="17"/>
      <c r="Q4152" s="17"/>
      <c r="R4152" s="17"/>
      <c r="S4152" s="17"/>
      <c r="T4152" s="17"/>
      <c r="U4152" s="17"/>
      <c r="V4152" s="17"/>
      <c r="W4152" s="17"/>
      <c r="X4152" s="17"/>
    </row>
    <row r="4153" spans="7:24" x14ac:dyDescent="0.2">
      <c r="G4153" s="8"/>
      <c r="H4153" s="8"/>
      <c r="I4153" s="17"/>
      <c r="J4153" s="17"/>
      <c r="K4153" s="17"/>
      <c r="L4153" s="17"/>
      <c r="M4153" s="17"/>
      <c r="N4153" s="17"/>
      <c r="O4153" s="17"/>
      <c r="P4153" s="17"/>
      <c r="Q4153" s="17"/>
      <c r="R4153" s="17"/>
      <c r="S4153" s="17"/>
      <c r="T4153" s="17"/>
      <c r="U4153" s="17"/>
      <c r="V4153" s="17"/>
      <c r="W4153" s="17"/>
      <c r="X4153" s="17"/>
    </row>
    <row r="4154" spans="7:24" x14ac:dyDescent="0.2">
      <c r="G4154" s="8"/>
      <c r="H4154" s="8"/>
      <c r="I4154" s="17"/>
      <c r="J4154" s="17"/>
      <c r="K4154" s="17"/>
      <c r="L4154" s="17"/>
      <c r="M4154" s="17"/>
      <c r="N4154" s="17"/>
      <c r="O4154" s="17"/>
      <c r="P4154" s="17"/>
      <c r="Q4154" s="17"/>
      <c r="R4154" s="17"/>
      <c r="S4154" s="17"/>
      <c r="T4154" s="17"/>
      <c r="U4154" s="17"/>
      <c r="V4154" s="17"/>
      <c r="W4154" s="17"/>
      <c r="X4154" s="17"/>
    </row>
    <row r="4155" spans="7:24" x14ac:dyDescent="0.2">
      <c r="G4155" s="8"/>
      <c r="H4155" s="8"/>
      <c r="I4155" s="17"/>
      <c r="J4155" s="17"/>
      <c r="K4155" s="17"/>
      <c r="L4155" s="17"/>
      <c r="M4155" s="17"/>
      <c r="N4155" s="17"/>
      <c r="O4155" s="17"/>
      <c r="P4155" s="17"/>
      <c r="Q4155" s="17"/>
      <c r="R4155" s="17"/>
      <c r="S4155" s="17"/>
      <c r="T4155" s="17"/>
      <c r="U4155" s="17"/>
      <c r="V4155" s="17"/>
      <c r="W4155" s="17"/>
      <c r="X4155" s="17"/>
    </row>
    <row r="4156" spans="7:24" x14ac:dyDescent="0.2">
      <c r="G4156" s="8"/>
      <c r="H4156" s="8"/>
      <c r="I4156" s="17"/>
      <c r="J4156" s="17"/>
      <c r="K4156" s="17"/>
      <c r="L4156" s="17"/>
      <c r="M4156" s="17"/>
      <c r="N4156" s="17"/>
      <c r="O4156" s="17"/>
      <c r="P4156" s="17"/>
      <c r="Q4156" s="17"/>
      <c r="R4156" s="17"/>
      <c r="S4156" s="17"/>
      <c r="T4156" s="17"/>
      <c r="U4156" s="17"/>
      <c r="V4156" s="17"/>
      <c r="W4156" s="17"/>
      <c r="X4156" s="17"/>
    </row>
    <row r="4157" spans="7:24" x14ac:dyDescent="0.2">
      <c r="G4157" s="8"/>
      <c r="H4157" s="8"/>
      <c r="I4157" s="17"/>
      <c r="J4157" s="17"/>
      <c r="K4157" s="17"/>
      <c r="L4157" s="17"/>
      <c r="M4157" s="17"/>
      <c r="N4157" s="17"/>
      <c r="O4157" s="17"/>
      <c r="P4157" s="17"/>
      <c r="Q4157" s="17"/>
      <c r="R4157" s="17"/>
      <c r="S4157" s="17"/>
      <c r="T4157" s="17"/>
      <c r="U4157" s="17"/>
      <c r="V4157" s="17"/>
      <c r="W4157" s="17"/>
      <c r="X4157" s="17"/>
    </row>
    <row r="4158" spans="7:24" x14ac:dyDescent="0.2">
      <c r="G4158" s="8"/>
      <c r="H4158" s="8"/>
      <c r="I4158" s="17"/>
      <c r="J4158" s="17"/>
      <c r="K4158" s="17"/>
      <c r="L4158" s="17"/>
      <c r="M4158" s="17"/>
      <c r="N4158" s="17"/>
      <c r="O4158" s="17"/>
      <c r="P4158" s="17"/>
      <c r="Q4158" s="17"/>
      <c r="R4158" s="17"/>
      <c r="S4158" s="17"/>
      <c r="T4158" s="17"/>
      <c r="U4158" s="17"/>
      <c r="V4158" s="17"/>
      <c r="W4158" s="17"/>
      <c r="X4158" s="17"/>
    </row>
    <row r="4159" spans="7:24" x14ac:dyDescent="0.2">
      <c r="G4159" s="8"/>
      <c r="H4159" s="8"/>
      <c r="I4159" s="17"/>
      <c r="J4159" s="17"/>
      <c r="K4159" s="17"/>
      <c r="L4159" s="17"/>
      <c r="M4159" s="17"/>
      <c r="N4159" s="17"/>
      <c r="O4159" s="17"/>
      <c r="P4159" s="17"/>
      <c r="Q4159" s="17"/>
      <c r="R4159" s="17"/>
      <c r="S4159" s="17"/>
      <c r="T4159" s="17"/>
      <c r="U4159" s="17"/>
      <c r="V4159" s="17"/>
      <c r="W4159" s="17"/>
      <c r="X4159" s="17"/>
    </row>
    <row r="4160" spans="7:24" x14ac:dyDescent="0.2">
      <c r="G4160" s="8"/>
      <c r="H4160" s="8"/>
      <c r="I4160" s="17"/>
      <c r="J4160" s="17"/>
      <c r="K4160" s="17"/>
      <c r="L4160" s="17"/>
      <c r="M4160" s="17"/>
      <c r="N4160" s="17"/>
      <c r="O4160" s="17"/>
      <c r="P4160" s="17"/>
      <c r="Q4160" s="17"/>
      <c r="R4160" s="17"/>
      <c r="S4160" s="17"/>
      <c r="T4160" s="17"/>
      <c r="U4160" s="17"/>
      <c r="V4160" s="17"/>
      <c r="W4160" s="17"/>
      <c r="X4160" s="17"/>
    </row>
    <row r="4161" spans="7:24" x14ac:dyDescent="0.2">
      <c r="G4161" s="8"/>
      <c r="H4161" s="8"/>
      <c r="I4161" s="17"/>
      <c r="J4161" s="17"/>
      <c r="K4161" s="17"/>
      <c r="L4161" s="17"/>
      <c r="M4161" s="17"/>
      <c r="N4161" s="17"/>
      <c r="O4161" s="17"/>
      <c r="P4161" s="17"/>
      <c r="Q4161" s="17"/>
      <c r="R4161" s="17"/>
      <c r="S4161" s="17"/>
      <c r="T4161" s="17"/>
      <c r="U4161" s="17"/>
      <c r="V4161" s="17"/>
      <c r="W4161" s="17"/>
      <c r="X4161" s="17"/>
    </row>
    <row r="4162" spans="7:24" x14ac:dyDescent="0.2">
      <c r="G4162" s="8"/>
      <c r="H4162" s="8"/>
      <c r="I4162" s="17"/>
      <c r="J4162" s="17"/>
      <c r="K4162" s="17"/>
      <c r="L4162" s="17"/>
      <c r="M4162" s="17"/>
      <c r="N4162" s="17"/>
      <c r="O4162" s="17"/>
      <c r="P4162" s="17"/>
      <c r="Q4162" s="17"/>
      <c r="R4162" s="17"/>
      <c r="S4162" s="17"/>
      <c r="T4162" s="17"/>
      <c r="U4162" s="17"/>
      <c r="V4162" s="17"/>
      <c r="W4162" s="17"/>
      <c r="X4162" s="17"/>
    </row>
    <row r="4163" spans="7:24" x14ac:dyDescent="0.2">
      <c r="G4163" s="8"/>
      <c r="H4163" s="8"/>
      <c r="I4163" s="17"/>
      <c r="J4163" s="17"/>
      <c r="K4163" s="17"/>
      <c r="L4163" s="17"/>
      <c r="M4163" s="17"/>
      <c r="N4163" s="17"/>
      <c r="O4163" s="17"/>
      <c r="P4163" s="17"/>
      <c r="Q4163" s="17"/>
      <c r="R4163" s="17"/>
      <c r="S4163" s="17"/>
      <c r="T4163" s="17"/>
      <c r="U4163" s="17"/>
      <c r="V4163" s="17"/>
      <c r="W4163" s="17"/>
      <c r="X4163" s="17"/>
    </row>
    <row r="4164" spans="7:24" x14ac:dyDescent="0.2">
      <c r="G4164" s="8"/>
      <c r="H4164" s="8"/>
      <c r="I4164" s="17"/>
      <c r="J4164" s="17"/>
      <c r="K4164" s="17"/>
      <c r="L4164" s="17"/>
      <c r="M4164" s="17"/>
      <c r="N4164" s="17"/>
      <c r="O4164" s="17"/>
      <c r="P4164" s="17"/>
      <c r="Q4164" s="17"/>
      <c r="R4164" s="17"/>
      <c r="S4164" s="17"/>
      <c r="T4164" s="17"/>
      <c r="U4164" s="17"/>
      <c r="V4164" s="17"/>
      <c r="W4164" s="17"/>
      <c r="X4164" s="17"/>
    </row>
    <row r="4165" spans="7:24" x14ac:dyDescent="0.2">
      <c r="G4165" s="8"/>
      <c r="H4165" s="8"/>
      <c r="I4165" s="17"/>
      <c r="J4165" s="17"/>
      <c r="K4165" s="17"/>
      <c r="L4165" s="17"/>
      <c r="M4165" s="17"/>
      <c r="N4165" s="17"/>
      <c r="O4165" s="17"/>
      <c r="P4165" s="17"/>
      <c r="Q4165" s="17"/>
      <c r="R4165" s="17"/>
      <c r="S4165" s="17"/>
      <c r="T4165" s="17"/>
      <c r="U4165" s="17"/>
      <c r="V4165" s="17"/>
      <c r="W4165" s="17"/>
      <c r="X4165" s="17"/>
    </row>
    <row r="4166" spans="7:24" x14ac:dyDescent="0.2">
      <c r="G4166" s="8"/>
      <c r="H4166" s="8"/>
      <c r="I4166" s="17"/>
      <c r="J4166" s="17"/>
      <c r="K4166" s="17"/>
      <c r="L4166" s="17"/>
      <c r="M4166" s="17"/>
      <c r="N4166" s="17"/>
      <c r="O4166" s="17"/>
      <c r="P4166" s="17"/>
      <c r="Q4166" s="17"/>
      <c r="R4166" s="17"/>
      <c r="S4166" s="17"/>
      <c r="T4166" s="17"/>
      <c r="U4166" s="17"/>
      <c r="V4166" s="17"/>
      <c r="W4166" s="17"/>
      <c r="X4166" s="17"/>
    </row>
    <row r="4167" spans="7:24" x14ac:dyDescent="0.2">
      <c r="G4167" s="8"/>
      <c r="H4167" s="8"/>
      <c r="I4167" s="17"/>
      <c r="J4167" s="17"/>
      <c r="K4167" s="17"/>
      <c r="L4167" s="17"/>
      <c r="M4167" s="17"/>
      <c r="N4167" s="17"/>
      <c r="O4167" s="17"/>
      <c r="P4167" s="17"/>
      <c r="Q4167" s="17"/>
      <c r="R4167" s="17"/>
      <c r="S4167" s="17"/>
      <c r="T4167" s="17"/>
      <c r="U4167" s="17"/>
      <c r="V4167" s="17"/>
      <c r="W4167" s="17"/>
      <c r="X4167" s="17"/>
    </row>
    <row r="4168" spans="7:24" x14ac:dyDescent="0.2">
      <c r="G4168" s="8"/>
      <c r="H4168" s="8"/>
      <c r="I4168" s="17"/>
      <c r="J4168" s="17"/>
      <c r="K4168" s="17"/>
      <c r="L4168" s="17"/>
      <c r="M4168" s="17"/>
      <c r="N4168" s="17"/>
      <c r="O4168" s="17"/>
      <c r="P4168" s="17"/>
      <c r="Q4168" s="17"/>
      <c r="R4168" s="17"/>
      <c r="S4168" s="17"/>
      <c r="T4168" s="17"/>
      <c r="U4168" s="17"/>
      <c r="V4168" s="17"/>
      <c r="W4168" s="17"/>
      <c r="X4168" s="17"/>
    </row>
    <row r="4169" spans="7:24" x14ac:dyDescent="0.2">
      <c r="G4169" s="8"/>
      <c r="H4169" s="8"/>
      <c r="I4169" s="17"/>
      <c r="J4169" s="17"/>
      <c r="K4169" s="17"/>
      <c r="L4169" s="17"/>
      <c r="M4169" s="17"/>
      <c r="N4169" s="17"/>
      <c r="O4169" s="17"/>
      <c r="P4169" s="17"/>
      <c r="Q4169" s="17"/>
      <c r="R4169" s="17"/>
      <c r="S4169" s="17"/>
      <c r="T4169" s="17"/>
      <c r="U4169" s="17"/>
      <c r="V4169" s="17"/>
      <c r="W4169" s="17"/>
      <c r="X4169" s="17"/>
    </row>
    <row r="4170" spans="7:24" x14ac:dyDescent="0.2">
      <c r="G4170" s="8"/>
      <c r="H4170" s="8"/>
      <c r="I4170" s="17"/>
      <c r="J4170" s="17"/>
      <c r="K4170" s="17"/>
      <c r="L4170" s="17"/>
      <c r="M4170" s="17"/>
      <c r="N4170" s="17"/>
      <c r="O4170" s="17"/>
      <c r="P4170" s="17"/>
      <c r="Q4170" s="17"/>
      <c r="R4170" s="17"/>
      <c r="S4170" s="17"/>
      <c r="T4170" s="17"/>
      <c r="U4170" s="17"/>
      <c r="V4170" s="17"/>
      <c r="W4170" s="17"/>
      <c r="X4170" s="17"/>
    </row>
    <row r="4171" spans="7:24" x14ac:dyDescent="0.2">
      <c r="G4171" s="8"/>
      <c r="H4171" s="8"/>
      <c r="I4171" s="17"/>
      <c r="J4171" s="17"/>
      <c r="K4171" s="17"/>
      <c r="L4171" s="17"/>
      <c r="M4171" s="17"/>
      <c r="N4171" s="17"/>
      <c r="O4171" s="17"/>
      <c r="P4171" s="17"/>
      <c r="Q4171" s="17"/>
      <c r="R4171" s="17"/>
      <c r="S4171" s="17"/>
      <c r="T4171" s="17"/>
      <c r="U4171" s="17"/>
      <c r="V4171" s="17"/>
      <c r="W4171" s="17"/>
      <c r="X4171" s="17"/>
    </row>
    <row r="4172" spans="7:24" x14ac:dyDescent="0.2">
      <c r="G4172" s="8"/>
      <c r="H4172" s="8"/>
      <c r="I4172" s="17"/>
      <c r="J4172" s="17"/>
      <c r="K4172" s="17"/>
      <c r="L4172" s="17"/>
      <c r="M4172" s="17"/>
      <c r="N4172" s="17"/>
      <c r="O4172" s="17"/>
      <c r="P4172" s="17"/>
      <c r="Q4172" s="17"/>
      <c r="R4172" s="17"/>
      <c r="S4172" s="17"/>
      <c r="T4172" s="17"/>
      <c r="U4172" s="17"/>
      <c r="V4172" s="17"/>
      <c r="W4172" s="17"/>
      <c r="X4172" s="17"/>
    </row>
    <row r="4173" spans="7:24" x14ac:dyDescent="0.2">
      <c r="G4173" s="8"/>
      <c r="H4173" s="8"/>
      <c r="I4173" s="17"/>
      <c r="J4173" s="17"/>
      <c r="K4173" s="17"/>
      <c r="L4173" s="17"/>
      <c r="M4173" s="17"/>
      <c r="N4173" s="17"/>
      <c r="O4173" s="17"/>
      <c r="P4173" s="17"/>
      <c r="Q4173" s="17"/>
      <c r="R4173" s="17"/>
      <c r="S4173" s="17"/>
      <c r="T4173" s="17"/>
      <c r="U4173" s="17"/>
      <c r="V4173" s="17"/>
      <c r="W4173" s="17"/>
      <c r="X4173" s="17"/>
    </row>
    <row r="4174" spans="7:24" x14ac:dyDescent="0.2">
      <c r="G4174" s="8"/>
      <c r="H4174" s="8"/>
      <c r="I4174" s="17"/>
      <c r="J4174" s="17"/>
      <c r="K4174" s="17"/>
      <c r="L4174" s="17"/>
      <c r="M4174" s="17"/>
      <c r="N4174" s="17"/>
      <c r="O4174" s="17"/>
      <c r="P4174" s="17"/>
      <c r="Q4174" s="17"/>
      <c r="R4174" s="17"/>
      <c r="S4174" s="17"/>
      <c r="T4174" s="17"/>
      <c r="U4174" s="17"/>
      <c r="V4174" s="17"/>
      <c r="W4174" s="17"/>
      <c r="X4174" s="17"/>
    </row>
    <row r="4175" spans="7:24" x14ac:dyDescent="0.2">
      <c r="G4175" s="8"/>
      <c r="H4175" s="8"/>
      <c r="I4175" s="17"/>
      <c r="J4175" s="17"/>
      <c r="K4175" s="17"/>
      <c r="L4175" s="17"/>
      <c r="M4175" s="17"/>
      <c r="N4175" s="17"/>
      <c r="O4175" s="17"/>
      <c r="P4175" s="17"/>
      <c r="Q4175" s="17"/>
      <c r="R4175" s="17"/>
      <c r="S4175" s="17"/>
      <c r="T4175" s="17"/>
      <c r="U4175" s="17"/>
      <c r="V4175" s="17"/>
      <c r="W4175" s="17"/>
      <c r="X4175" s="17"/>
    </row>
    <row r="4176" spans="7:24" x14ac:dyDescent="0.2">
      <c r="G4176" s="8"/>
      <c r="H4176" s="8"/>
      <c r="I4176" s="17"/>
      <c r="J4176" s="17"/>
      <c r="K4176" s="17"/>
      <c r="L4176" s="17"/>
      <c r="M4176" s="17"/>
      <c r="N4176" s="17"/>
      <c r="O4176" s="17"/>
      <c r="P4176" s="17"/>
      <c r="Q4176" s="17"/>
      <c r="R4176" s="17"/>
      <c r="S4176" s="17"/>
      <c r="T4176" s="17"/>
      <c r="U4176" s="17"/>
      <c r="V4176" s="17"/>
      <c r="W4176" s="17"/>
      <c r="X4176" s="17"/>
    </row>
    <row r="4177" spans="7:24" x14ac:dyDescent="0.2">
      <c r="G4177" s="8"/>
      <c r="H4177" s="8"/>
      <c r="I4177" s="17"/>
      <c r="J4177" s="17"/>
      <c r="K4177" s="17"/>
      <c r="L4177" s="17"/>
      <c r="M4177" s="17"/>
      <c r="N4177" s="17"/>
      <c r="O4177" s="17"/>
      <c r="P4177" s="17"/>
      <c r="Q4177" s="17"/>
      <c r="R4177" s="17"/>
      <c r="S4177" s="17"/>
      <c r="T4177" s="17"/>
      <c r="U4177" s="17"/>
      <c r="V4177" s="17"/>
      <c r="W4177" s="17"/>
      <c r="X4177" s="17"/>
    </row>
    <row r="4178" spans="7:24" x14ac:dyDescent="0.2">
      <c r="G4178" s="8"/>
      <c r="H4178" s="8"/>
      <c r="I4178" s="17"/>
      <c r="J4178" s="17"/>
      <c r="K4178" s="17"/>
      <c r="L4178" s="17"/>
      <c r="M4178" s="17"/>
      <c r="N4178" s="17"/>
      <c r="O4178" s="17"/>
      <c r="P4178" s="17"/>
      <c r="Q4178" s="17"/>
      <c r="R4178" s="17"/>
      <c r="S4178" s="17"/>
      <c r="T4178" s="17"/>
      <c r="U4178" s="17"/>
      <c r="V4178" s="17"/>
      <c r="W4178" s="17"/>
      <c r="X4178" s="17"/>
    </row>
    <row r="4179" spans="7:24" x14ac:dyDescent="0.2">
      <c r="G4179" s="8"/>
      <c r="H4179" s="8"/>
      <c r="I4179" s="17"/>
      <c r="J4179" s="17"/>
      <c r="K4179" s="17"/>
      <c r="L4179" s="17"/>
      <c r="M4179" s="17"/>
      <c r="N4179" s="17"/>
      <c r="O4179" s="17"/>
      <c r="P4179" s="17"/>
      <c r="Q4179" s="17"/>
      <c r="R4179" s="17"/>
      <c r="S4179" s="17"/>
      <c r="T4179" s="17"/>
      <c r="U4179" s="17"/>
      <c r="V4179" s="17"/>
      <c r="W4179" s="17"/>
      <c r="X4179" s="17"/>
    </row>
    <row r="4180" spans="7:24" x14ac:dyDescent="0.2">
      <c r="G4180" s="8"/>
      <c r="H4180" s="8"/>
      <c r="I4180" s="17"/>
      <c r="J4180" s="17"/>
      <c r="K4180" s="17"/>
      <c r="L4180" s="17"/>
      <c r="M4180" s="17"/>
      <c r="N4180" s="17"/>
      <c r="O4180" s="17"/>
      <c r="P4180" s="17"/>
      <c r="Q4180" s="17"/>
      <c r="R4180" s="17"/>
      <c r="S4180" s="17"/>
      <c r="T4180" s="17"/>
      <c r="U4180" s="17"/>
      <c r="V4180" s="17"/>
      <c r="W4180" s="17"/>
      <c r="X4180" s="17"/>
    </row>
    <row r="4181" spans="7:24" x14ac:dyDescent="0.2">
      <c r="G4181" s="8"/>
      <c r="H4181" s="8"/>
      <c r="I4181" s="17"/>
      <c r="J4181" s="17"/>
      <c r="K4181" s="17"/>
      <c r="L4181" s="17"/>
      <c r="M4181" s="17"/>
      <c r="N4181" s="17"/>
      <c r="O4181" s="17"/>
      <c r="P4181" s="17"/>
      <c r="Q4181" s="17"/>
      <c r="R4181" s="17"/>
      <c r="S4181" s="17"/>
      <c r="T4181" s="17"/>
      <c r="U4181" s="17"/>
      <c r="V4181" s="17"/>
      <c r="W4181" s="17"/>
      <c r="X4181" s="17"/>
    </row>
    <row r="4182" spans="7:24" x14ac:dyDescent="0.2">
      <c r="G4182" s="8"/>
      <c r="H4182" s="8"/>
      <c r="I4182" s="17"/>
      <c r="J4182" s="17"/>
      <c r="K4182" s="17"/>
      <c r="L4182" s="17"/>
      <c r="M4182" s="17"/>
      <c r="N4182" s="17"/>
      <c r="O4182" s="17"/>
      <c r="P4182" s="17"/>
      <c r="Q4182" s="17"/>
      <c r="R4182" s="17"/>
      <c r="S4182" s="17"/>
      <c r="T4182" s="17"/>
      <c r="U4182" s="17"/>
      <c r="V4182" s="17"/>
      <c r="W4182" s="17"/>
      <c r="X4182" s="17"/>
    </row>
    <row r="4183" spans="7:24" x14ac:dyDescent="0.2">
      <c r="G4183" s="8"/>
      <c r="H4183" s="8"/>
      <c r="I4183" s="17"/>
      <c r="J4183" s="17"/>
      <c r="K4183" s="17"/>
      <c r="L4183" s="17"/>
      <c r="M4183" s="17"/>
      <c r="N4183" s="17"/>
      <c r="O4183" s="17"/>
      <c r="P4183" s="17"/>
      <c r="Q4183" s="17"/>
      <c r="R4183" s="17"/>
      <c r="S4183" s="17"/>
      <c r="T4183" s="17"/>
      <c r="U4183" s="17"/>
      <c r="V4183" s="17"/>
      <c r="W4183" s="17"/>
      <c r="X4183" s="17"/>
    </row>
    <row r="4184" spans="7:24" x14ac:dyDescent="0.2">
      <c r="G4184" s="8"/>
      <c r="H4184" s="8"/>
      <c r="I4184" s="17"/>
      <c r="J4184" s="17"/>
      <c r="K4184" s="17"/>
      <c r="L4184" s="17"/>
      <c r="M4184" s="17"/>
      <c r="N4184" s="17"/>
      <c r="O4184" s="17"/>
      <c r="P4184" s="17"/>
      <c r="Q4184" s="17"/>
      <c r="R4184" s="17"/>
      <c r="S4184" s="17"/>
      <c r="T4184" s="17"/>
      <c r="U4184" s="17"/>
      <c r="V4184" s="17"/>
      <c r="W4184" s="17"/>
      <c r="X4184" s="17"/>
    </row>
    <row r="4185" spans="7:24" x14ac:dyDescent="0.2">
      <c r="G4185" s="8"/>
      <c r="H4185" s="8"/>
      <c r="I4185" s="17"/>
      <c r="J4185" s="17"/>
      <c r="K4185" s="17"/>
      <c r="L4185" s="17"/>
      <c r="M4185" s="17"/>
      <c r="N4185" s="17"/>
      <c r="O4185" s="17"/>
      <c r="P4185" s="17"/>
      <c r="Q4185" s="17"/>
      <c r="R4185" s="17"/>
      <c r="S4185" s="17"/>
      <c r="T4185" s="17"/>
      <c r="U4185" s="17"/>
      <c r="V4185" s="17"/>
      <c r="W4185" s="17"/>
      <c r="X4185" s="17"/>
    </row>
    <row r="4186" spans="7:24" x14ac:dyDescent="0.2">
      <c r="G4186" s="8"/>
      <c r="H4186" s="8"/>
      <c r="I4186" s="17"/>
      <c r="J4186" s="17"/>
      <c r="K4186" s="17"/>
      <c r="L4186" s="17"/>
      <c r="M4186" s="17"/>
      <c r="N4186" s="17"/>
      <c r="O4186" s="17"/>
      <c r="P4186" s="17"/>
      <c r="Q4186" s="17"/>
      <c r="R4186" s="17"/>
      <c r="S4186" s="17"/>
      <c r="T4186" s="17"/>
      <c r="U4186" s="17"/>
      <c r="V4186" s="17"/>
      <c r="W4186" s="17"/>
      <c r="X4186" s="17"/>
    </row>
    <row r="4187" spans="7:24" x14ac:dyDescent="0.2">
      <c r="G4187" s="8"/>
      <c r="H4187" s="8"/>
      <c r="I4187" s="17"/>
      <c r="J4187" s="17"/>
      <c r="K4187" s="17"/>
      <c r="L4187" s="17"/>
      <c r="M4187" s="17"/>
      <c r="N4187" s="17"/>
      <c r="O4187" s="17"/>
      <c r="P4187" s="17"/>
      <c r="Q4187" s="17"/>
      <c r="R4187" s="17"/>
      <c r="S4187" s="17"/>
      <c r="T4187" s="17"/>
      <c r="U4187" s="17"/>
      <c r="V4187" s="17"/>
      <c r="W4187" s="17"/>
      <c r="X4187" s="17"/>
    </row>
    <row r="4188" spans="7:24" x14ac:dyDescent="0.2">
      <c r="G4188" s="8"/>
      <c r="H4188" s="8"/>
      <c r="I4188" s="17"/>
      <c r="J4188" s="17"/>
      <c r="K4188" s="17"/>
      <c r="L4188" s="17"/>
      <c r="M4188" s="17"/>
      <c r="N4188" s="17"/>
      <c r="O4188" s="17"/>
      <c r="P4188" s="17"/>
      <c r="Q4188" s="17"/>
      <c r="R4188" s="17"/>
      <c r="S4188" s="17"/>
      <c r="T4188" s="17"/>
      <c r="U4188" s="17"/>
      <c r="V4188" s="17"/>
      <c r="W4188" s="17"/>
      <c r="X4188" s="17"/>
    </row>
    <row r="4189" spans="7:24" x14ac:dyDescent="0.2">
      <c r="G4189" s="8"/>
      <c r="H4189" s="8"/>
      <c r="I4189" s="17"/>
      <c r="J4189" s="17"/>
      <c r="K4189" s="17"/>
      <c r="L4189" s="17"/>
      <c r="M4189" s="17"/>
      <c r="N4189" s="17"/>
      <c r="O4189" s="17"/>
      <c r="P4189" s="17"/>
      <c r="Q4189" s="17"/>
      <c r="R4189" s="17"/>
      <c r="S4189" s="17"/>
      <c r="T4189" s="17"/>
      <c r="U4189" s="17"/>
      <c r="V4189" s="17"/>
      <c r="W4189" s="17"/>
      <c r="X4189" s="17"/>
    </row>
    <row r="4190" spans="7:24" x14ac:dyDescent="0.2">
      <c r="G4190" s="8"/>
      <c r="H4190" s="8"/>
      <c r="I4190" s="17"/>
      <c r="J4190" s="17"/>
      <c r="K4190" s="17"/>
      <c r="L4190" s="17"/>
      <c r="M4190" s="17"/>
      <c r="N4190" s="17"/>
      <c r="O4190" s="17"/>
      <c r="P4190" s="17"/>
      <c r="Q4190" s="17"/>
      <c r="R4190" s="17"/>
      <c r="S4190" s="17"/>
      <c r="T4190" s="17"/>
      <c r="U4190" s="17"/>
      <c r="V4190" s="17"/>
      <c r="W4190" s="17"/>
      <c r="X4190" s="17"/>
    </row>
    <row r="4191" spans="7:24" x14ac:dyDescent="0.2">
      <c r="G4191" s="8"/>
      <c r="H4191" s="8"/>
      <c r="I4191" s="17"/>
      <c r="J4191" s="17"/>
      <c r="K4191" s="17"/>
      <c r="L4191" s="17"/>
      <c r="M4191" s="17"/>
      <c r="N4191" s="17"/>
      <c r="O4191" s="17"/>
      <c r="P4191" s="17"/>
      <c r="Q4191" s="17"/>
      <c r="R4191" s="17"/>
      <c r="S4191" s="17"/>
      <c r="T4191" s="17"/>
      <c r="U4191" s="17"/>
      <c r="V4191" s="17"/>
      <c r="W4191" s="17"/>
      <c r="X4191" s="17"/>
    </row>
    <row r="4192" spans="7:24" x14ac:dyDescent="0.2">
      <c r="G4192" s="8"/>
      <c r="H4192" s="8"/>
      <c r="I4192" s="17"/>
      <c r="J4192" s="17"/>
      <c r="K4192" s="17"/>
      <c r="L4192" s="17"/>
      <c r="M4192" s="17"/>
      <c r="N4192" s="17"/>
      <c r="O4192" s="17"/>
      <c r="P4192" s="17"/>
      <c r="Q4192" s="17"/>
      <c r="R4192" s="17"/>
      <c r="S4192" s="17"/>
      <c r="T4192" s="17"/>
      <c r="U4192" s="17"/>
      <c r="V4192" s="17"/>
      <c r="W4192" s="17"/>
      <c r="X4192" s="17"/>
    </row>
    <row r="4193" spans="7:24" x14ac:dyDescent="0.2">
      <c r="G4193" s="8"/>
      <c r="H4193" s="8"/>
      <c r="I4193" s="17"/>
      <c r="J4193" s="17"/>
      <c r="K4193" s="17"/>
      <c r="L4193" s="17"/>
      <c r="M4193" s="17"/>
      <c r="N4193" s="17"/>
      <c r="O4193" s="17"/>
      <c r="P4193" s="17"/>
      <c r="Q4193" s="17"/>
      <c r="R4193" s="17"/>
      <c r="S4193" s="17"/>
      <c r="T4193" s="17"/>
      <c r="U4193" s="17"/>
      <c r="V4193" s="17"/>
      <c r="W4193" s="17"/>
      <c r="X4193" s="17"/>
    </row>
    <row r="4194" spans="7:24" x14ac:dyDescent="0.2">
      <c r="G4194" s="8"/>
      <c r="H4194" s="8"/>
      <c r="I4194" s="17"/>
      <c r="J4194" s="17"/>
      <c r="K4194" s="17"/>
      <c r="L4194" s="17"/>
      <c r="M4194" s="17"/>
      <c r="N4194" s="17"/>
      <c r="O4194" s="17"/>
      <c r="P4194" s="17"/>
      <c r="Q4194" s="17"/>
      <c r="R4194" s="17"/>
      <c r="S4194" s="17"/>
      <c r="T4194" s="17"/>
      <c r="U4194" s="17"/>
      <c r="V4194" s="17"/>
      <c r="W4194" s="17"/>
      <c r="X4194" s="17"/>
    </row>
    <row r="4195" spans="7:24" x14ac:dyDescent="0.2">
      <c r="G4195" s="8"/>
      <c r="H4195" s="8"/>
      <c r="I4195" s="17"/>
      <c r="J4195" s="17"/>
      <c r="K4195" s="17"/>
      <c r="L4195" s="17"/>
      <c r="M4195" s="17"/>
      <c r="N4195" s="17"/>
      <c r="O4195" s="17"/>
      <c r="P4195" s="17"/>
      <c r="Q4195" s="17"/>
      <c r="R4195" s="17"/>
      <c r="S4195" s="17"/>
      <c r="T4195" s="17"/>
      <c r="U4195" s="17"/>
      <c r="V4195" s="17"/>
      <c r="W4195" s="17"/>
      <c r="X4195" s="17"/>
    </row>
    <row r="4196" spans="7:24" x14ac:dyDescent="0.2">
      <c r="G4196" s="8"/>
      <c r="H4196" s="8"/>
      <c r="I4196" s="17"/>
      <c r="J4196" s="17"/>
      <c r="K4196" s="17"/>
      <c r="L4196" s="17"/>
      <c r="M4196" s="17"/>
      <c r="N4196" s="17"/>
      <c r="O4196" s="17"/>
      <c r="P4196" s="17"/>
      <c r="Q4196" s="17"/>
      <c r="R4196" s="17"/>
      <c r="S4196" s="17"/>
      <c r="T4196" s="17"/>
      <c r="U4196" s="17"/>
      <c r="V4196" s="17"/>
      <c r="W4196" s="17"/>
      <c r="X4196" s="17"/>
    </row>
    <row r="4197" spans="7:24" x14ac:dyDescent="0.2">
      <c r="G4197" s="8"/>
      <c r="H4197" s="8"/>
      <c r="I4197" s="17"/>
      <c r="J4197" s="17"/>
      <c r="K4197" s="17"/>
      <c r="L4197" s="17"/>
      <c r="M4197" s="17"/>
      <c r="N4197" s="17"/>
      <c r="O4197" s="17"/>
      <c r="P4197" s="17"/>
      <c r="Q4197" s="17"/>
      <c r="R4197" s="17"/>
      <c r="S4197" s="17"/>
      <c r="T4197" s="17"/>
      <c r="U4197" s="17"/>
      <c r="V4197" s="17"/>
      <c r="W4197" s="17"/>
      <c r="X4197" s="17"/>
    </row>
    <row r="4198" spans="7:24" x14ac:dyDescent="0.2">
      <c r="G4198" s="8"/>
      <c r="H4198" s="8"/>
      <c r="I4198" s="17"/>
      <c r="J4198" s="17"/>
      <c r="K4198" s="17"/>
      <c r="L4198" s="17"/>
      <c r="M4198" s="17"/>
      <c r="N4198" s="17"/>
      <c r="O4198" s="17"/>
      <c r="P4198" s="17"/>
      <c r="Q4198" s="17"/>
      <c r="R4198" s="17"/>
      <c r="S4198" s="17"/>
      <c r="T4198" s="17"/>
      <c r="U4198" s="17"/>
      <c r="V4198" s="17"/>
      <c r="W4198" s="17"/>
      <c r="X4198" s="17"/>
    </row>
    <row r="4199" spans="7:24" x14ac:dyDescent="0.2">
      <c r="G4199" s="8"/>
      <c r="H4199" s="8"/>
      <c r="I4199" s="17"/>
      <c r="J4199" s="17"/>
      <c r="K4199" s="17"/>
      <c r="L4199" s="17"/>
      <c r="M4199" s="17"/>
      <c r="N4199" s="17"/>
      <c r="O4199" s="17"/>
      <c r="P4199" s="17"/>
      <c r="Q4199" s="17"/>
      <c r="R4199" s="17"/>
      <c r="S4199" s="17"/>
      <c r="T4199" s="17"/>
      <c r="U4199" s="17"/>
      <c r="V4199" s="17"/>
      <c r="W4199" s="17"/>
      <c r="X4199" s="17"/>
    </row>
    <row r="4200" spans="7:24" x14ac:dyDescent="0.2">
      <c r="G4200" s="8"/>
      <c r="H4200" s="8"/>
      <c r="I4200" s="17"/>
      <c r="J4200" s="17"/>
      <c r="K4200" s="17"/>
      <c r="L4200" s="17"/>
      <c r="M4200" s="17"/>
      <c r="N4200" s="17"/>
      <c r="O4200" s="17"/>
      <c r="P4200" s="17"/>
      <c r="Q4200" s="17"/>
      <c r="R4200" s="17"/>
      <c r="S4200" s="17"/>
      <c r="T4200" s="17"/>
      <c r="U4200" s="17"/>
      <c r="V4200" s="17"/>
      <c r="W4200" s="17"/>
      <c r="X4200" s="17"/>
    </row>
    <row r="4201" spans="7:24" x14ac:dyDescent="0.2">
      <c r="G4201" s="8"/>
      <c r="H4201" s="8"/>
      <c r="I4201" s="17"/>
      <c r="J4201" s="17"/>
      <c r="K4201" s="17"/>
      <c r="L4201" s="17"/>
      <c r="M4201" s="17"/>
      <c r="N4201" s="17"/>
      <c r="O4201" s="17"/>
      <c r="P4201" s="17"/>
      <c r="Q4201" s="17"/>
      <c r="R4201" s="17"/>
      <c r="S4201" s="17"/>
      <c r="T4201" s="17"/>
      <c r="U4201" s="17"/>
      <c r="V4201" s="17"/>
      <c r="W4201" s="17"/>
      <c r="X4201" s="17"/>
    </row>
    <row r="4202" spans="7:24" x14ac:dyDescent="0.2">
      <c r="G4202" s="8"/>
      <c r="H4202" s="8"/>
      <c r="I4202" s="17"/>
      <c r="J4202" s="17"/>
      <c r="K4202" s="17"/>
      <c r="L4202" s="17"/>
      <c r="M4202" s="17"/>
      <c r="N4202" s="17"/>
      <c r="O4202" s="17"/>
      <c r="P4202" s="17"/>
      <c r="Q4202" s="17"/>
      <c r="R4202" s="17"/>
      <c r="S4202" s="17"/>
      <c r="T4202" s="17"/>
      <c r="U4202" s="17"/>
      <c r="V4202" s="17"/>
      <c r="W4202" s="17"/>
      <c r="X4202" s="17"/>
    </row>
    <row r="4203" spans="7:24" x14ac:dyDescent="0.2">
      <c r="G4203" s="8"/>
      <c r="H4203" s="8"/>
      <c r="I4203" s="17"/>
      <c r="J4203" s="17"/>
      <c r="K4203" s="17"/>
      <c r="L4203" s="17"/>
      <c r="M4203" s="17"/>
      <c r="N4203" s="17"/>
      <c r="O4203" s="17"/>
      <c r="P4203" s="17"/>
      <c r="Q4203" s="17"/>
      <c r="R4203" s="17"/>
      <c r="S4203" s="17"/>
      <c r="T4203" s="17"/>
      <c r="U4203" s="17"/>
      <c r="V4203" s="17"/>
      <c r="W4203" s="17"/>
      <c r="X4203" s="17"/>
    </row>
    <row r="4204" spans="7:24" x14ac:dyDescent="0.2">
      <c r="G4204" s="8"/>
      <c r="H4204" s="8"/>
      <c r="I4204" s="17"/>
      <c r="J4204" s="17"/>
      <c r="K4204" s="17"/>
      <c r="L4204" s="17"/>
      <c r="M4204" s="17"/>
      <c r="N4204" s="17"/>
      <c r="O4204" s="17"/>
      <c r="P4204" s="17"/>
      <c r="Q4204" s="17"/>
      <c r="R4204" s="17"/>
      <c r="S4204" s="17"/>
      <c r="T4204" s="17"/>
      <c r="U4204" s="17"/>
      <c r="V4204" s="17"/>
      <c r="W4204" s="17"/>
      <c r="X4204" s="17"/>
    </row>
    <row r="4205" spans="7:24" x14ac:dyDescent="0.2">
      <c r="G4205" s="8"/>
      <c r="H4205" s="8"/>
      <c r="I4205" s="17"/>
      <c r="J4205" s="17"/>
      <c r="K4205" s="17"/>
      <c r="L4205" s="17"/>
      <c r="M4205" s="17"/>
      <c r="N4205" s="17"/>
      <c r="O4205" s="17"/>
      <c r="P4205" s="17"/>
      <c r="Q4205" s="17"/>
      <c r="R4205" s="17"/>
      <c r="S4205" s="17"/>
      <c r="T4205" s="17"/>
      <c r="U4205" s="17"/>
      <c r="V4205" s="17"/>
      <c r="W4205" s="17"/>
      <c r="X4205" s="17"/>
    </row>
    <row r="4206" spans="7:24" x14ac:dyDescent="0.2">
      <c r="G4206" s="8"/>
      <c r="H4206" s="8"/>
      <c r="I4206" s="17"/>
      <c r="J4206" s="17"/>
      <c r="K4206" s="17"/>
      <c r="L4206" s="17"/>
      <c r="M4206" s="17"/>
      <c r="N4206" s="17"/>
      <c r="O4206" s="17"/>
      <c r="P4206" s="17"/>
      <c r="Q4206" s="17"/>
      <c r="R4206" s="17"/>
      <c r="S4206" s="17"/>
      <c r="T4206" s="17"/>
      <c r="U4206" s="17"/>
      <c r="V4206" s="17"/>
      <c r="W4206" s="17"/>
      <c r="X4206" s="17"/>
    </row>
    <row r="4207" spans="7:24" x14ac:dyDescent="0.2">
      <c r="G4207" s="8"/>
      <c r="H4207" s="8"/>
      <c r="I4207" s="17"/>
      <c r="J4207" s="17"/>
      <c r="K4207" s="17"/>
      <c r="L4207" s="17"/>
      <c r="M4207" s="17"/>
      <c r="N4207" s="17"/>
      <c r="O4207" s="17"/>
      <c r="P4207" s="17"/>
      <c r="Q4207" s="17"/>
      <c r="R4207" s="17"/>
      <c r="S4207" s="17"/>
      <c r="T4207" s="17"/>
      <c r="U4207" s="17"/>
      <c r="V4207" s="17"/>
      <c r="W4207" s="17"/>
      <c r="X4207" s="17"/>
    </row>
    <row r="4208" spans="7:24" x14ac:dyDescent="0.2">
      <c r="G4208" s="8"/>
      <c r="H4208" s="8"/>
      <c r="I4208" s="17"/>
      <c r="J4208" s="17"/>
      <c r="K4208" s="17"/>
      <c r="L4208" s="17"/>
      <c r="M4208" s="17"/>
      <c r="N4208" s="17"/>
      <c r="O4208" s="17"/>
      <c r="P4208" s="17"/>
      <c r="Q4208" s="17"/>
      <c r="R4208" s="17"/>
      <c r="S4208" s="17"/>
      <c r="T4208" s="17"/>
      <c r="U4208" s="17"/>
      <c r="V4208" s="17"/>
      <c r="W4208" s="17"/>
      <c r="X4208" s="17"/>
    </row>
    <row r="4209" spans="7:24" x14ac:dyDescent="0.2">
      <c r="G4209" s="8"/>
      <c r="H4209" s="8"/>
      <c r="I4209" s="17"/>
      <c r="J4209" s="17"/>
      <c r="K4209" s="17"/>
      <c r="L4209" s="17"/>
      <c r="M4209" s="17"/>
      <c r="N4209" s="17"/>
      <c r="O4209" s="17"/>
      <c r="P4209" s="17"/>
      <c r="Q4209" s="17"/>
      <c r="R4209" s="17"/>
      <c r="S4209" s="17"/>
      <c r="T4209" s="17"/>
      <c r="U4209" s="17"/>
      <c r="V4209" s="17"/>
      <c r="W4209" s="17"/>
      <c r="X4209" s="17"/>
    </row>
    <row r="4210" spans="7:24" x14ac:dyDescent="0.2">
      <c r="G4210" s="8"/>
      <c r="H4210" s="8"/>
      <c r="I4210" s="17"/>
      <c r="J4210" s="17"/>
      <c r="K4210" s="17"/>
      <c r="L4210" s="17"/>
      <c r="M4210" s="17"/>
      <c r="N4210" s="17"/>
      <c r="O4210" s="17"/>
      <c r="P4210" s="17"/>
      <c r="Q4210" s="17"/>
      <c r="R4210" s="17"/>
      <c r="S4210" s="17"/>
      <c r="T4210" s="17"/>
      <c r="U4210" s="17"/>
      <c r="V4210" s="17"/>
      <c r="W4210" s="17"/>
      <c r="X4210" s="17"/>
    </row>
    <row r="4211" spans="7:24" x14ac:dyDescent="0.2">
      <c r="G4211" s="8"/>
      <c r="H4211" s="8"/>
      <c r="I4211" s="17"/>
      <c r="J4211" s="17"/>
      <c r="K4211" s="17"/>
      <c r="L4211" s="17"/>
      <c r="M4211" s="17"/>
      <c r="N4211" s="17"/>
      <c r="O4211" s="17"/>
      <c r="P4211" s="17"/>
      <c r="Q4211" s="17"/>
      <c r="R4211" s="17"/>
      <c r="S4211" s="17"/>
      <c r="T4211" s="17"/>
      <c r="U4211" s="17"/>
      <c r="V4211" s="17"/>
      <c r="W4211" s="17"/>
      <c r="X4211" s="17"/>
    </row>
    <row r="4212" spans="7:24" x14ac:dyDescent="0.2">
      <c r="G4212" s="8"/>
      <c r="H4212" s="8"/>
      <c r="I4212" s="17"/>
      <c r="J4212" s="17"/>
      <c r="K4212" s="17"/>
      <c r="L4212" s="17"/>
      <c r="M4212" s="17"/>
      <c r="N4212" s="17"/>
      <c r="O4212" s="17"/>
      <c r="P4212" s="17"/>
      <c r="Q4212" s="17"/>
      <c r="R4212" s="17"/>
      <c r="S4212" s="17"/>
      <c r="T4212" s="17"/>
      <c r="U4212" s="17"/>
      <c r="V4212" s="17"/>
      <c r="W4212" s="17"/>
      <c r="X4212" s="17"/>
    </row>
    <row r="4213" spans="7:24" x14ac:dyDescent="0.2">
      <c r="G4213" s="8"/>
      <c r="H4213" s="8"/>
      <c r="I4213" s="17"/>
      <c r="J4213" s="17"/>
      <c r="K4213" s="17"/>
      <c r="L4213" s="17"/>
      <c r="M4213" s="17"/>
      <c r="N4213" s="17"/>
      <c r="O4213" s="17"/>
      <c r="P4213" s="17"/>
      <c r="Q4213" s="17"/>
      <c r="R4213" s="17"/>
      <c r="S4213" s="17"/>
      <c r="T4213" s="17"/>
      <c r="U4213" s="17"/>
      <c r="V4213" s="17"/>
      <c r="W4213" s="17"/>
      <c r="X4213" s="17"/>
    </row>
    <row r="4214" spans="7:24" x14ac:dyDescent="0.2">
      <c r="G4214" s="8"/>
      <c r="H4214" s="8"/>
      <c r="I4214" s="17"/>
      <c r="J4214" s="17"/>
      <c r="K4214" s="17"/>
      <c r="L4214" s="17"/>
      <c r="M4214" s="17"/>
      <c r="N4214" s="17"/>
      <c r="O4214" s="17"/>
      <c r="P4214" s="17"/>
      <c r="Q4214" s="17"/>
      <c r="R4214" s="17"/>
      <c r="S4214" s="17"/>
      <c r="T4214" s="17"/>
      <c r="U4214" s="17"/>
      <c r="V4214" s="17"/>
      <c r="W4214" s="17"/>
      <c r="X4214" s="17"/>
    </row>
    <row r="4215" spans="7:24" x14ac:dyDescent="0.2">
      <c r="G4215" s="8"/>
      <c r="H4215" s="8"/>
      <c r="I4215" s="17"/>
      <c r="J4215" s="17"/>
      <c r="K4215" s="17"/>
      <c r="L4215" s="17"/>
      <c r="M4215" s="17"/>
      <c r="N4215" s="17"/>
      <c r="O4215" s="17"/>
      <c r="P4215" s="17"/>
      <c r="Q4215" s="17"/>
      <c r="R4215" s="17"/>
      <c r="S4215" s="17"/>
      <c r="T4215" s="17"/>
      <c r="U4215" s="17"/>
      <c r="V4215" s="17"/>
      <c r="W4215" s="17"/>
      <c r="X4215" s="17"/>
    </row>
    <row r="4216" spans="7:24" x14ac:dyDescent="0.2">
      <c r="G4216" s="8"/>
      <c r="H4216" s="8"/>
      <c r="I4216" s="17"/>
      <c r="J4216" s="17"/>
      <c r="K4216" s="17"/>
      <c r="L4216" s="17"/>
      <c r="M4216" s="17"/>
      <c r="N4216" s="17"/>
      <c r="O4216" s="17"/>
      <c r="P4216" s="17"/>
      <c r="Q4216" s="17"/>
      <c r="R4216" s="17"/>
      <c r="S4216" s="17"/>
      <c r="T4216" s="17"/>
      <c r="U4216" s="17"/>
      <c r="V4216" s="17"/>
      <c r="W4216" s="17"/>
      <c r="X4216" s="17"/>
    </row>
    <row r="4217" spans="7:24" x14ac:dyDescent="0.2">
      <c r="G4217" s="8"/>
      <c r="H4217" s="8"/>
      <c r="I4217" s="17"/>
      <c r="J4217" s="17"/>
      <c r="K4217" s="17"/>
      <c r="L4217" s="17"/>
      <c r="M4217" s="17"/>
      <c r="N4217" s="17"/>
      <c r="O4217" s="17"/>
      <c r="P4217" s="17"/>
      <c r="Q4217" s="17"/>
      <c r="R4217" s="17"/>
      <c r="S4217" s="17"/>
      <c r="T4217" s="17"/>
      <c r="U4217" s="17"/>
      <c r="V4217" s="17"/>
      <c r="W4217" s="17"/>
      <c r="X4217" s="17"/>
    </row>
    <row r="4218" spans="7:24" x14ac:dyDescent="0.2">
      <c r="G4218" s="8"/>
      <c r="H4218" s="8"/>
      <c r="I4218" s="17"/>
      <c r="J4218" s="17"/>
      <c r="K4218" s="17"/>
      <c r="L4218" s="17"/>
      <c r="M4218" s="17"/>
      <c r="N4218" s="17"/>
      <c r="O4218" s="17"/>
      <c r="P4218" s="17"/>
      <c r="Q4218" s="17"/>
      <c r="R4218" s="17"/>
      <c r="S4218" s="17"/>
      <c r="T4218" s="17"/>
      <c r="U4218" s="17"/>
      <c r="V4218" s="17"/>
      <c r="W4218" s="17"/>
      <c r="X4218" s="17"/>
    </row>
    <row r="4219" spans="7:24" x14ac:dyDescent="0.2">
      <c r="G4219" s="8"/>
      <c r="H4219" s="8"/>
      <c r="I4219" s="17"/>
      <c r="J4219" s="17"/>
      <c r="K4219" s="17"/>
      <c r="L4219" s="17"/>
      <c r="M4219" s="17"/>
      <c r="N4219" s="17"/>
      <c r="O4219" s="17"/>
      <c r="P4219" s="17"/>
      <c r="Q4219" s="17"/>
      <c r="R4219" s="17"/>
      <c r="S4219" s="17"/>
      <c r="T4219" s="17"/>
      <c r="U4219" s="17"/>
      <c r="V4219" s="17"/>
      <c r="W4219" s="17"/>
      <c r="X4219" s="17"/>
    </row>
    <row r="4220" spans="7:24" x14ac:dyDescent="0.2">
      <c r="G4220" s="8"/>
      <c r="H4220" s="8"/>
      <c r="I4220" s="17"/>
      <c r="J4220" s="17"/>
      <c r="K4220" s="17"/>
      <c r="L4220" s="17"/>
      <c r="M4220" s="17"/>
      <c r="N4220" s="17"/>
      <c r="O4220" s="17"/>
      <c r="P4220" s="17"/>
      <c r="Q4220" s="17"/>
      <c r="R4220" s="17"/>
      <c r="S4220" s="17"/>
      <c r="T4220" s="17"/>
      <c r="U4220" s="17"/>
      <c r="V4220" s="17"/>
      <c r="W4220" s="17"/>
      <c r="X4220" s="17"/>
    </row>
    <row r="4221" spans="7:24" x14ac:dyDescent="0.2">
      <c r="G4221" s="8"/>
      <c r="H4221" s="8"/>
      <c r="I4221" s="17"/>
      <c r="J4221" s="17"/>
      <c r="K4221" s="17"/>
      <c r="L4221" s="17"/>
      <c r="M4221" s="17"/>
      <c r="N4221" s="17"/>
      <c r="O4221" s="17"/>
      <c r="P4221" s="17"/>
      <c r="Q4221" s="17"/>
      <c r="R4221" s="17"/>
      <c r="S4221" s="17"/>
      <c r="T4221" s="17"/>
      <c r="U4221" s="17"/>
      <c r="V4221" s="17"/>
      <c r="W4221" s="17"/>
      <c r="X4221" s="17"/>
    </row>
    <row r="4222" spans="7:24" x14ac:dyDescent="0.2">
      <c r="G4222" s="8"/>
      <c r="H4222" s="8"/>
      <c r="I4222" s="17"/>
      <c r="J4222" s="17"/>
      <c r="K4222" s="17"/>
      <c r="L4222" s="17"/>
      <c r="M4222" s="17"/>
      <c r="N4222" s="17"/>
      <c r="O4222" s="17"/>
      <c r="P4222" s="17"/>
      <c r="Q4222" s="17"/>
      <c r="R4222" s="17"/>
      <c r="S4222" s="17"/>
      <c r="T4222" s="17"/>
      <c r="U4222" s="17"/>
      <c r="V4222" s="17"/>
      <c r="W4222" s="17"/>
      <c r="X4222" s="17"/>
    </row>
    <row r="4223" spans="7:24" x14ac:dyDescent="0.2">
      <c r="G4223" s="8"/>
      <c r="H4223" s="8"/>
      <c r="I4223" s="17"/>
      <c r="J4223" s="17"/>
      <c r="K4223" s="17"/>
      <c r="L4223" s="17"/>
      <c r="M4223" s="17"/>
      <c r="N4223" s="17"/>
      <c r="O4223" s="17"/>
      <c r="P4223" s="17"/>
      <c r="Q4223" s="17"/>
      <c r="R4223" s="17"/>
      <c r="S4223" s="17"/>
      <c r="T4223" s="17"/>
      <c r="U4223" s="17"/>
      <c r="V4223" s="17"/>
      <c r="W4223" s="17"/>
      <c r="X4223" s="17"/>
    </row>
    <row r="4224" spans="7:24" x14ac:dyDescent="0.2">
      <c r="G4224" s="8"/>
      <c r="H4224" s="8"/>
      <c r="I4224" s="17"/>
      <c r="J4224" s="17"/>
      <c r="K4224" s="17"/>
      <c r="L4224" s="17"/>
      <c r="M4224" s="17"/>
      <c r="N4224" s="17"/>
      <c r="O4224" s="17"/>
      <c r="P4224" s="17"/>
      <c r="Q4224" s="17"/>
      <c r="R4224" s="17"/>
      <c r="S4224" s="17"/>
      <c r="T4224" s="17"/>
      <c r="U4224" s="17"/>
      <c r="V4224" s="17"/>
      <c r="W4224" s="17"/>
      <c r="X4224" s="17"/>
    </row>
    <row r="4225" spans="7:24" x14ac:dyDescent="0.2">
      <c r="G4225" s="8"/>
      <c r="H4225" s="8"/>
      <c r="I4225" s="17"/>
      <c r="J4225" s="17"/>
      <c r="K4225" s="17"/>
      <c r="L4225" s="17"/>
      <c r="M4225" s="17"/>
      <c r="N4225" s="17"/>
      <c r="O4225" s="17"/>
      <c r="P4225" s="17"/>
      <c r="Q4225" s="17"/>
      <c r="R4225" s="17"/>
      <c r="S4225" s="17"/>
      <c r="T4225" s="17"/>
      <c r="U4225" s="17"/>
      <c r="V4225" s="17"/>
      <c r="W4225" s="17"/>
      <c r="X4225" s="17"/>
    </row>
    <row r="4226" spans="7:24" x14ac:dyDescent="0.2">
      <c r="G4226" s="8"/>
      <c r="H4226" s="8"/>
      <c r="I4226" s="17"/>
      <c r="J4226" s="17"/>
      <c r="K4226" s="17"/>
      <c r="L4226" s="17"/>
      <c r="M4226" s="17"/>
      <c r="N4226" s="17"/>
      <c r="O4226" s="17"/>
      <c r="P4226" s="17"/>
      <c r="Q4226" s="17"/>
      <c r="R4226" s="17"/>
      <c r="S4226" s="17"/>
      <c r="T4226" s="17"/>
      <c r="U4226" s="17"/>
      <c r="V4226" s="17"/>
      <c r="W4226" s="17"/>
      <c r="X4226" s="17"/>
    </row>
    <row r="4227" spans="7:24" x14ac:dyDescent="0.2">
      <c r="G4227" s="8"/>
      <c r="H4227" s="8"/>
      <c r="I4227" s="17"/>
      <c r="J4227" s="17"/>
      <c r="K4227" s="17"/>
      <c r="L4227" s="17"/>
      <c r="M4227" s="17"/>
      <c r="N4227" s="17"/>
      <c r="O4227" s="17"/>
      <c r="P4227" s="17"/>
      <c r="Q4227" s="17"/>
      <c r="R4227" s="17"/>
      <c r="S4227" s="17"/>
      <c r="T4227" s="17"/>
      <c r="U4227" s="17"/>
      <c r="V4227" s="17"/>
      <c r="W4227" s="17"/>
      <c r="X4227" s="17"/>
    </row>
    <row r="4228" spans="7:24" x14ac:dyDescent="0.2">
      <c r="G4228" s="8"/>
      <c r="H4228" s="8"/>
      <c r="I4228" s="17"/>
      <c r="J4228" s="17"/>
      <c r="K4228" s="17"/>
      <c r="L4228" s="17"/>
      <c r="M4228" s="17"/>
      <c r="N4228" s="17"/>
      <c r="O4228" s="17"/>
      <c r="P4228" s="17"/>
      <c r="Q4228" s="17"/>
      <c r="R4228" s="17"/>
      <c r="S4228" s="17"/>
      <c r="T4228" s="17"/>
      <c r="U4228" s="17"/>
      <c r="V4228" s="17"/>
      <c r="W4228" s="17"/>
      <c r="X4228" s="17"/>
    </row>
    <row r="4229" spans="7:24" x14ac:dyDescent="0.2">
      <c r="G4229" s="8"/>
      <c r="H4229" s="8"/>
      <c r="I4229" s="17"/>
      <c r="J4229" s="17"/>
      <c r="K4229" s="17"/>
      <c r="L4229" s="17"/>
      <c r="M4229" s="17"/>
      <c r="N4229" s="17"/>
      <c r="O4229" s="17"/>
      <c r="P4229" s="17"/>
      <c r="Q4229" s="17"/>
      <c r="R4229" s="17"/>
      <c r="S4229" s="17"/>
      <c r="T4229" s="17"/>
      <c r="U4229" s="17"/>
      <c r="V4229" s="17"/>
      <c r="W4229" s="17"/>
      <c r="X4229" s="17"/>
    </row>
    <row r="4230" spans="7:24" x14ac:dyDescent="0.2">
      <c r="G4230" s="8"/>
      <c r="H4230" s="8"/>
      <c r="I4230" s="17"/>
      <c r="J4230" s="17"/>
      <c r="K4230" s="17"/>
      <c r="L4230" s="17"/>
      <c r="M4230" s="17"/>
      <c r="N4230" s="17"/>
      <c r="O4230" s="17"/>
      <c r="P4230" s="17"/>
      <c r="Q4230" s="17"/>
      <c r="R4230" s="17"/>
      <c r="S4230" s="17"/>
      <c r="T4230" s="17"/>
      <c r="U4230" s="17"/>
      <c r="V4230" s="17"/>
      <c r="W4230" s="17"/>
      <c r="X4230" s="17"/>
    </row>
    <row r="4231" spans="7:24" x14ac:dyDescent="0.2">
      <c r="G4231" s="8"/>
      <c r="H4231" s="8"/>
      <c r="I4231" s="17"/>
      <c r="J4231" s="17"/>
      <c r="K4231" s="17"/>
      <c r="L4231" s="17"/>
      <c r="M4231" s="17"/>
      <c r="N4231" s="17"/>
      <c r="O4231" s="17"/>
      <c r="P4231" s="17"/>
      <c r="Q4231" s="17"/>
      <c r="R4231" s="17"/>
      <c r="S4231" s="17"/>
      <c r="T4231" s="17"/>
      <c r="U4231" s="17"/>
      <c r="V4231" s="17"/>
      <c r="W4231" s="17"/>
      <c r="X4231" s="17"/>
    </row>
    <row r="4232" spans="7:24" x14ac:dyDescent="0.2">
      <c r="G4232" s="8"/>
      <c r="H4232" s="8"/>
      <c r="I4232" s="17"/>
      <c r="J4232" s="17"/>
      <c r="K4232" s="17"/>
      <c r="L4232" s="17"/>
      <c r="M4232" s="17"/>
      <c r="N4232" s="17"/>
      <c r="O4232" s="17"/>
      <c r="P4232" s="17"/>
      <c r="Q4232" s="17"/>
      <c r="R4232" s="17"/>
      <c r="S4232" s="17"/>
      <c r="T4232" s="17"/>
      <c r="U4232" s="17"/>
      <c r="V4232" s="17"/>
      <c r="W4232" s="17"/>
      <c r="X4232" s="17"/>
    </row>
    <row r="4233" spans="7:24" x14ac:dyDescent="0.2">
      <c r="G4233" s="8"/>
      <c r="H4233" s="8"/>
      <c r="I4233" s="17"/>
      <c r="J4233" s="17"/>
      <c r="K4233" s="17"/>
      <c r="L4233" s="17"/>
      <c r="M4233" s="17"/>
      <c r="N4233" s="17"/>
      <c r="O4233" s="17"/>
      <c r="P4233" s="17"/>
      <c r="Q4233" s="17"/>
      <c r="R4233" s="17"/>
      <c r="S4233" s="17"/>
      <c r="T4233" s="17"/>
      <c r="U4233" s="17"/>
      <c r="V4233" s="17"/>
      <c r="W4233" s="17"/>
      <c r="X4233" s="17"/>
    </row>
    <row r="4234" spans="7:24" x14ac:dyDescent="0.2">
      <c r="G4234" s="8"/>
      <c r="H4234" s="8"/>
      <c r="I4234" s="17"/>
      <c r="J4234" s="17"/>
      <c r="K4234" s="17"/>
      <c r="L4234" s="17"/>
      <c r="M4234" s="17"/>
      <c r="N4234" s="17"/>
      <c r="O4234" s="17"/>
      <c r="P4234" s="17"/>
      <c r="Q4234" s="17"/>
      <c r="R4234" s="17"/>
      <c r="S4234" s="17"/>
      <c r="T4234" s="17"/>
      <c r="U4234" s="17"/>
      <c r="V4234" s="17"/>
      <c r="W4234" s="17"/>
      <c r="X4234" s="17"/>
    </row>
    <row r="4235" spans="7:24" x14ac:dyDescent="0.2">
      <c r="G4235" s="8"/>
      <c r="H4235" s="8"/>
      <c r="I4235" s="17"/>
      <c r="J4235" s="17"/>
      <c r="K4235" s="17"/>
      <c r="L4235" s="17"/>
      <c r="M4235" s="17"/>
      <c r="N4235" s="17"/>
      <c r="O4235" s="17"/>
      <c r="P4235" s="17"/>
      <c r="Q4235" s="17"/>
      <c r="R4235" s="17"/>
      <c r="S4235" s="17"/>
      <c r="T4235" s="17"/>
      <c r="U4235" s="17"/>
      <c r="V4235" s="17"/>
      <c r="W4235" s="17"/>
      <c r="X4235" s="17"/>
    </row>
    <row r="4236" spans="7:24" x14ac:dyDescent="0.2">
      <c r="G4236" s="8"/>
      <c r="H4236" s="8"/>
      <c r="I4236" s="17"/>
      <c r="J4236" s="17"/>
      <c r="K4236" s="17"/>
      <c r="L4236" s="17"/>
      <c r="M4236" s="17"/>
      <c r="N4236" s="17"/>
      <c r="O4236" s="17"/>
      <c r="P4236" s="17"/>
      <c r="Q4236" s="17"/>
      <c r="R4236" s="17"/>
      <c r="S4236" s="17"/>
      <c r="T4236" s="17"/>
      <c r="U4236" s="17"/>
      <c r="V4236" s="17"/>
      <c r="W4236" s="17"/>
      <c r="X4236" s="17"/>
    </row>
    <row r="4237" spans="7:24" x14ac:dyDescent="0.2">
      <c r="G4237" s="8"/>
      <c r="H4237" s="8"/>
      <c r="I4237" s="17"/>
      <c r="J4237" s="17"/>
      <c r="K4237" s="17"/>
      <c r="L4237" s="17"/>
      <c r="M4237" s="17"/>
      <c r="N4237" s="17"/>
      <c r="O4237" s="17"/>
      <c r="P4237" s="17"/>
      <c r="Q4237" s="17"/>
      <c r="R4237" s="17"/>
      <c r="S4237" s="17"/>
      <c r="T4237" s="17"/>
      <c r="U4237" s="17"/>
      <c r="V4237" s="17"/>
      <c r="W4237" s="17"/>
      <c r="X4237" s="17"/>
    </row>
    <row r="4238" spans="7:24" x14ac:dyDescent="0.2">
      <c r="G4238" s="8"/>
      <c r="H4238" s="8"/>
      <c r="I4238" s="17"/>
      <c r="J4238" s="17"/>
      <c r="K4238" s="17"/>
      <c r="L4238" s="17"/>
      <c r="M4238" s="17"/>
      <c r="N4238" s="17"/>
      <c r="O4238" s="17"/>
      <c r="P4238" s="17"/>
      <c r="Q4238" s="17"/>
      <c r="R4238" s="17"/>
      <c r="S4238" s="17"/>
      <c r="T4238" s="17"/>
      <c r="U4238" s="17"/>
      <c r="V4238" s="17"/>
      <c r="W4238" s="17"/>
      <c r="X4238" s="17"/>
    </row>
    <row r="4239" spans="7:24" x14ac:dyDescent="0.2">
      <c r="G4239" s="8"/>
      <c r="H4239" s="8"/>
      <c r="I4239" s="17"/>
      <c r="J4239" s="17"/>
      <c r="K4239" s="17"/>
      <c r="L4239" s="17"/>
      <c r="M4239" s="17"/>
      <c r="N4239" s="17"/>
      <c r="O4239" s="17"/>
      <c r="P4239" s="17"/>
      <c r="Q4239" s="17"/>
      <c r="R4239" s="17"/>
      <c r="S4239" s="17"/>
      <c r="T4239" s="17"/>
      <c r="U4239" s="17"/>
      <c r="V4239" s="17"/>
      <c r="W4239" s="17"/>
      <c r="X4239" s="17"/>
    </row>
    <row r="4240" spans="7:24" x14ac:dyDescent="0.2">
      <c r="G4240" s="8"/>
      <c r="H4240" s="8"/>
      <c r="I4240" s="17"/>
      <c r="J4240" s="17"/>
      <c r="K4240" s="17"/>
      <c r="L4240" s="17"/>
      <c r="M4240" s="17"/>
      <c r="N4240" s="17"/>
      <c r="O4240" s="17"/>
      <c r="P4240" s="17"/>
      <c r="Q4240" s="17"/>
      <c r="R4240" s="17"/>
      <c r="S4240" s="17"/>
      <c r="T4240" s="17"/>
      <c r="U4240" s="17"/>
      <c r="V4240" s="17"/>
      <c r="W4240" s="17"/>
      <c r="X4240" s="17"/>
    </row>
    <row r="4241" spans="7:24" x14ac:dyDescent="0.2">
      <c r="G4241" s="8"/>
      <c r="H4241" s="8"/>
      <c r="I4241" s="17"/>
      <c r="J4241" s="17"/>
      <c r="K4241" s="17"/>
      <c r="L4241" s="17"/>
      <c r="M4241" s="17"/>
      <c r="N4241" s="17"/>
      <c r="O4241" s="17"/>
      <c r="P4241" s="17"/>
      <c r="Q4241" s="17"/>
      <c r="R4241" s="17"/>
      <c r="S4241" s="17"/>
      <c r="T4241" s="17"/>
      <c r="U4241" s="17"/>
      <c r="V4241" s="17"/>
      <c r="W4241" s="17"/>
      <c r="X4241" s="17"/>
    </row>
    <row r="4242" spans="7:24" x14ac:dyDescent="0.2">
      <c r="G4242" s="8"/>
      <c r="H4242" s="8"/>
      <c r="I4242" s="17"/>
      <c r="J4242" s="17"/>
      <c r="K4242" s="17"/>
      <c r="L4242" s="17"/>
      <c r="M4242" s="17"/>
      <c r="N4242" s="17"/>
      <c r="O4242" s="17"/>
      <c r="P4242" s="17"/>
      <c r="Q4242" s="17"/>
      <c r="R4242" s="17"/>
      <c r="S4242" s="17"/>
      <c r="T4242" s="17"/>
      <c r="U4242" s="17"/>
      <c r="V4242" s="17"/>
      <c r="W4242" s="17"/>
      <c r="X4242" s="17"/>
    </row>
    <row r="4243" spans="7:24" x14ac:dyDescent="0.2">
      <c r="G4243" s="8"/>
      <c r="H4243" s="8"/>
      <c r="I4243" s="17"/>
      <c r="J4243" s="17"/>
      <c r="K4243" s="17"/>
      <c r="L4243" s="17"/>
      <c r="M4243" s="17"/>
      <c r="N4243" s="17"/>
      <c r="O4243" s="17"/>
      <c r="P4243" s="17"/>
      <c r="Q4243" s="17"/>
      <c r="R4243" s="17"/>
      <c r="S4243" s="17"/>
      <c r="T4243" s="17"/>
      <c r="U4243" s="17"/>
      <c r="V4243" s="17"/>
      <c r="W4243" s="17"/>
      <c r="X4243" s="17"/>
    </row>
    <row r="4244" spans="7:24" x14ac:dyDescent="0.2">
      <c r="G4244" s="8"/>
      <c r="H4244" s="8"/>
      <c r="I4244" s="17"/>
      <c r="J4244" s="17"/>
      <c r="K4244" s="17"/>
      <c r="L4244" s="17"/>
      <c r="M4244" s="17"/>
      <c r="N4244" s="17"/>
      <c r="O4244" s="17"/>
      <c r="P4244" s="17"/>
      <c r="Q4244" s="17"/>
      <c r="R4244" s="17"/>
      <c r="S4244" s="17"/>
      <c r="T4244" s="17"/>
      <c r="U4244" s="17"/>
      <c r="V4244" s="17"/>
      <c r="W4244" s="17"/>
      <c r="X4244" s="17"/>
    </row>
    <row r="4245" spans="7:24" x14ac:dyDescent="0.2">
      <c r="G4245" s="8"/>
      <c r="H4245" s="8"/>
      <c r="I4245" s="17"/>
      <c r="J4245" s="17"/>
      <c r="K4245" s="17"/>
      <c r="L4245" s="17"/>
      <c r="M4245" s="17"/>
      <c r="N4245" s="17"/>
      <c r="O4245" s="17"/>
      <c r="P4245" s="17"/>
      <c r="Q4245" s="17"/>
      <c r="R4245" s="17"/>
      <c r="S4245" s="17"/>
      <c r="T4245" s="17"/>
      <c r="U4245" s="17"/>
      <c r="V4245" s="17"/>
      <c r="W4245" s="17"/>
      <c r="X4245" s="17"/>
    </row>
    <row r="4246" spans="7:24" x14ac:dyDescent="0.2">
      <c r="G4246" s="8"/>
      <c r="H4246" s="8"/>
      <c r="I4246" s="17"/>
      <c r="J4246" s="17"/>
      <c r="K4246" s="17"/>
      <c r="L4246" s="17"/>
      <c r="M4246" s="17"/>
      <c r="N4246" s="17"/>
      <c r="O4246" s="17"/>
      <c r="P4246" s="17"/>
      <c r="Q4246" s="17"/>
      <c r="R4246" s="17"/>
      <c r="S4246" s="17"/>
      <c r="T4246" s="17"/>
      <c r="U4246" s="17"/>
      <c r="V4246" s="17"/>
      <c r="W4246" s="17"/>
      <c r="X4246" s="17"/>
    </row>
    <row r="4247" spans="7:24" x14ac:dyDescent="0.2">
      <c r="G4247" s="8"/>
      <c r="H4247" s="8"/>
      <c r="I4247" s="17"/>
      <c r="J4247" s="17"/>
      <c r="K4247" s="17"/>
      <c r="L4247" s="17"/>
      <c r="M4247" s="17"/>
      <c r="N4247" s="17"/>
      <c r="O4247" s="17"/>
      <c r="P4247" s="17"/>
      <c r="Q4247" s="17"/>
      <c r="R4247" s="17"/>
      <c r="S4247" s="17"/>
      <c r="T4247" s="17"/>
      <c r="U4247" s="17"/>
      <c r="V4247" s="17"/>
      <c r="W4247" s="17"/>
      <c r="X4247" s="17"/>
    </row>
    <row r="4248" spans="7:24" x14ac:dyDescent="0.2">
      <c r="G4248" s="8"/>
      <c r="H4248" s="8"/>
      <c r="I4248" s="17"/>
      <c r="J4248" s="17"/>
      <c r="K4248" s="17"/>
      <c r="L4248" s="17"/>
      <c r="M4248" s="17"/>
      <c r="N4248" s="17"/>
      <c r="O4248" s="17"/>
      <c r="P4248" s="17"/>
      <c r="Q4248" s="17"/>
      <c r="R4248" s="17"/>
      <c r="S4248" s="17"/>
      <c r="T4248" s="17"/>
      <c r="U4248" s="17"/>
      <c r="V4248" s="17"/>
      <c r="W4248" s="17"/>
      <c r="X4248" s="17"/>
    </row>
    <row r="4249" spans="7:24" x14ac:dyDescent="0.2">
      <c r="G4249" s="8"/>
      <c r="H4249" s="8"/>
      <c r="I4249" s="17"/>
      <c r="J4249" s="17"/>
      <c r="K4249" s="17"/>
      <c r="L4249" s="17"/>
      <c r="M4249" s="17"/>
      <c r="N4249" s="17"/>
      <c r="O4249" s="17"/>
      <c r="P4249" s="17"/>
      <c r="Q4249" s="17"/>
      <c r="R4249" s="17"/>
      <c r="S4249" s="17"/>
      <c r="T4249" s="17"/>
      <c r="U4249" s="17"/>
      <c r="V4249" s="17"/>
      <c r="W4249" s="17"/>
      <c r="X4249" s="17"/>
    </row>
    <row r="4250" spans="7:24" x14ac:dyDescent="0.2">
      <c r="G4250" s="8"/>
      <c r="H4250" s="8"/>
      <c r="I4250" s="17"/>
      <c r="J4250" s="17"/>
      <c r="K4250" s="17"/>
      <c r="L4250" s="17"/>
      <c r="M4250" s="17"/>
      <c r="N4250" s="17"/>
      <c r="O4250" s="17"/>
      <c r="P4250" s="17"/>
      <c r="Q4250" s="17"/>
      <c r="R4250" s="17"/>
      <c r="S4250" s="17"/>
      <c r="T4250" s="17"/>
      <c r="U4250" s="17"/>
      <c r="V4250" s="17"/>
      <c r="W4250" s="17"/>
      <c r="X4250" s="17"/>
    </row>
    <row r="4251" spans="7:24" x14ac:dyDescent="0.2">
      <c r="G4251" s="8"/>
      <c r="H4251" s="8"/>
      <c r="I4251" s="17"/>
      <c r="J4251" s="17"/>
      <c r="K4251" s="17"/>
      <c r="L4251" s="17"/>
      <c r="M4251" s="17"/>
      <c r="N4251" s="17"/>
      <c r="O4251" s="17"/>
      <c r="P4251" s="17"/>
      <c r="Q4251" s="17"/>
      <c r="R4251" s="17"/>
      <c r="S4251" s="17"/>
      <c r="T4251" s="17"/>
      <c r="U4251" s="17"/>
      <c r="V4251" s="17"/>
      <c r="W4251" s="17"/>
      <c r="X4251" s="17"/>
    </row>
    <row r="4252" spans="7:24" x14ac:dyDescent="0.2">
      <c r="G4252" s="8"/>
      <c r="H4252" s="8"/>
      <c r="I4252" s="17"/>
      <c r="J4252" s="17"/>
      <c r="K4252" s="17"/>
      <c r="L4252" s="17"/>
      <c r="M4252" s="17"/>
      <c r="N4252" s="17"/>
      <c r="O4252" s="17"/>
      <c r="P4252" s="17"/>
      <c r="Q4252" s="17"/>
      <c r="R4252" s="17"/>
      <c r="S4252" s="17"/>
      <c r="T4252" s="17"/>
      <c r="U4252" s="17"/>
      <c r="V4252" s="17"/>
      <c r="W4252" s="17"/>
      <c r="X4252" s="17"/>
    </row>
    <row r="4253" spans="7:24" x14ac:dyDescent="0.2">
      <c r="G4253" s="8"/>
      <c r="H4253" s="8"/>
      <c r="I4253" s="17"/>
      <c r="J4253" s="17"/>
      <c r="K4253" s="17"/>
      <c r="L4253" s="17"/>
      <c r="M4253" s="17"/>
      <c r="N4253" s="17"/>
      <c r="O4253" s="17"/>
      <c r="P4253" s="17"/>
      <c r="Q4253" s="17"/>
      <c r="R4253" s="17"/>
      <c r="S4253" s="17"/>
      <c r="T4253" s="17"/>
      <c r="U4253" s="17"/>
      <c r="V4253" s="17"/>
      <c r="W4253" s="17"/>
      <c r="X4253" s="17"/>
    </row>
    <row r="4254" spans="7:24" x14ac:dyDescent="0.2">
      <c r="G4254" s="8"/>
      <c r="H4254" s="8"/>
      <c r="I4254" s="17"/>
      <c r="J4254" s="17"/>
      <c r="K4254" s="17"/>
      <c r="L4254" s="17"/>
      <c r="M4254" s="17"/>
      <c r="N4254" s="17"/>
      <c r="O4254" s="17"/>
      <c r="P4254" s="17"/>
      <c r="Q4254" s="17"/>
      <c r="R4254" s="17"/>
      <c r="S4254" s="17"/>
      <c r="T4254" s="17"/>
      <c r="U4254" s="17"/>
      <c r="V4254" s="17"/>
      <c r="W4254" s="17"/>
      <c r="X4254" s="17"/>
    </row>
    <row r="4255" spans="7:24" x14ac:dyDescent="0.2">
      <c r="G4255" s="8"/>
      <c r="H4255" s="8"/>
      <c r="I4255" s="17"/>
      <c r="J4255" s="17"/>
      <c r="K4255" s="17"/>
      <c r="L4255" s="17"/>
      <c r="M4255" s="17"/>
      <c r="N4255" s="17"/>
      <c r="O4255" s="17"/>
      <c r="P4255" s="17"/>
      <c r="Q4255" s="17"/>
      <c r="R4255" s="17"/>
      <c r="S4255" s="17"/>
      <c r="T4255" s="17"/>
      <c r="U4255" s="17"/>
      <c r="V4255" s="17"/>
      <c r="W4255" s="17"/>
      <c r="X4255" s="17"/>
    </row>
    <row r="4256" spans="7:24" x14ac:dyDescent="0.2">
      <c r="G4256" s="8"/>
      <c r="H4256" s="8"/>
      <c r="I4256" s="17"/>
      <c r="J4256" s="17"/>
      <c r="K4256" s="17"/>
      <c r="L4256" s="17"/>
      <c r="M4256" s="17"/>
      <c r="N4256" s="17"/>
      <c r="O4256" s="17"/>
      <c r="P4256" s="17"/>
      <c r="Q4256" s="17"/>
      <c r="R4256" s="17"/>
      <c r="S4256" s="17"/>
      <c r="T4256" s="17"/>
      <c r="U4256" s="17"/>
      <c r="V4256" s="17"/>
      <c r="W4256" s="17"/>
      <c r="X4256" s="17"/>
    </row>
    <row r="4257" spans="7:24" x14ac:dyDescent="0.2">
      <c r="G4257" s="8"/>
      <c r="H4257" s="8"/>
      <c r="I4257" s="17"/>
      <c r="J4257" s="17"/>
      <c r="K4257" s="17"/>
      <c r="L4257" s="17"/>
      <c r="M4257" s="17"/>
      <c r="N4257" s="17"/>
      <c r="O4257" s="17"/>
      <c r="P4257" s="17"/>
      <c r="Q4257" s="17"/>
      <c r="R4257" s="17"/>
      <c r="S4257" s="17"/>
      <c r="T4257" s="17"/>
      <c r="U4257" s="17"/>
      <c r="V4257" s="17"/>
      <c r="W4257" s="17"/>
      <c r="X4257" s="17"/>
    </row>
    <row r="4258" spans="7:24" x14ac:dyDescent="0.2">
      <c r="G4258" s="8"/>
      <c r="H4258" s="8"/>
      <c r="I4258" s="17"/>
      <c r="J4258" s="17"/>
      <c r="K4258" s="17"/>
      <c r="L4258" s="17"/>
      <c r="M4258" s="17"/>
      <c r="N4258" s="17"/>
      <c r="O4258" s="17"/>
      <c r="P4258" s="17"/>
      <c r="Q4258" s="17"/>
      <c r="R4258" s="17"/>
      <c r="S4258" s="17"/>
      <c r="T4258" s="17"/>
      <c r="U4258" s="17"/>
      <c r="V4258" s="17"/>
      <c r="W4258" s="17"/>
      <c r="X4258" s="17"/>
    </row>
    <row r="4259" spans="7:24" x14ac:dyDescent="0.2">
      <c r="G4259" s="8"/>
      <c r="H4259" s="8"/>
      <c r="I4259" s="17"/>
      <c r="J4259" s="17"/>
      <c r="K4259" s="17"/>
      <c r="L4259" s="17"/>
      <c r="M4259" s="17"/>
      <c r="N4259" s="17"/>
      <c r="O4259" s="17"/>
      <c r="P4259" s="17"/>
      <c r="Q4259" s="17"/>
      <c r="R4259" s="17"/>
      <c r="S4259" s="17"/>
      <c r="T4259" s="17"/>
      <c r="U4259" s="17"/>
      <c r="V4259" s="17"/>
      <c r="W4259" s="17"/>
      <c r="X4259" s="17"/>
    </row>
    <row r="4260" spans="7:24" x14ac:dyDescent="0.2">
      <c r="G4260" s="8"/>
      <c r="H4260" s="8"/>
      <c r="I4260" s="17"/>
      <c r="J4260" s="17"/>
      <c r="K4260" s="17"/>
      <c r="L4260" s="17"/>
      <c r="M4260" s="17"/>
      <c r="N4260" s="17"/>
      <c r="O4260" s="17"/>
      <c r="P4260" s="17"/>
      <c r="Q4260" s="17"/>
      <c r="R4260" s="17"/>
      <c r="S4260" s="17"/>
      <c r="T4260" s="17"/>
      <c r="U4260" s="17"/>
      <c r="V4260" s="17"/>
      <c r="W4260" s="17"/>
      <c r="X4260" s="17"/>
    </row>
    <row r="4261" spans="7:24" x14ac:dyDescent="0.2">
      <c r="G4261" s="8"/>
      <c r="H4261" s="8"/>
      <c r="I4261" s="17"/>
      <c r="J4261" s="17"/>
      <c r="K4261" s="17"/>
      <c r="L4261" s="17"/>
      <c r="M4261" s="17"/>
      <c r="N4261" s="17"/>
      <c r="O4261" s="17"/>
      <c r="P4261" s="17"/>
      <c r="Q4261" s="17"/>
      <c r="R4261" s="17"/>
      <c r="S4261" s="17"/>
      <c r="T4261" s="17"/>
      <c r="U4261" s="17"/>
      <c r="V4261" s="17"/>
      <c r="W4261" s="17"/>
      <c r="X4261" s="17"/>
    </row>
    <row r="4262" spans="7:24" x14ac:dyDescent="0.2">
      <c r="G4262" s="8"/>
      <c r="H4262" s="8"/>
      <c r="I4262" s="17"/>
      <c r="J4262" s="17"/>
      <c r="K4262" s="17"/>
      <c r="L4262" s="17"/>
      <c r="M4262" s="17"/>
      <c r="N4262" s="17"/>
      <c r="O4262" s="17"/>
      <c r="P4262" s="17"/>
      <c r="Q4262" s="17"/>
      <c r="R4262" s="17"/>
      <c r="S4262" s="17"/>
      <c r="T4262" s="17"/>
      <c r="U4262" s="17"/>
      <c r="V4262" s="17"/>
      <c r="W4262" s="17"/>
      <c r="X4262" s="17"/>
    </row>
    <row r="4263" spans="7:24" x14ac:dyDescent="0.2">
      <c r="G4263" s="8"/>
      <c r="H4263" s="8"/>
      <c r="I4263" s="17"/>
      <c r="J4263" s="17"/>
      <c r="K4263" s="17"/>
      <c r="L4263" s="17"/>
      <c r="M4263" s="17"/>
      <c r="N4263" s="17"/>
      <c r="O4263" s="17"/>
      <c r="P4263" s="17"/>
      <c r="Q4263" s="17"/>
      <c r="R4263" s="17"/>
      <c r="S4263" s="17"/>
      <c r="T4263" s="17"/>
      <c r="U4263" s="17"/>
      <c r="V4263" s="17"/>
      <c r="W4263" s="17"/>
      <c r="X4263" s="17"/>
    </row>
    <row r="4264" spans="7:24" x14ac:dyDescent="0.2">
      <c r="G4264" s="8"/>
      <c r="H4264" s="8"/>
      <c r="I4264" s="17"/>
      <c r="J4264" s="17"/>
      <c r="K4264" s="17"/>
      <c r="L4264" s="17"/>
      <c r="M4264" s="17"/>
      <c r="N4264" s="17"/>
      <c r="O4264" s="17"/>
      <c r="P4264" s="17"/>
      <c r="Q4264" s="17"/>
      <c r="R4264" s="17"/>
      <c r="S4264" s="17"/>
      <c r="T4264" s="17"/>
      <c r="U4264" s="17"/>
      <c r="V4264" s="17"/>
      <c r="W4264" s="17"/>
      <c r="X4264" s="17"/>
    </row>
    <row r="4265" spans="7:24" x14ac:dyDescent="0.2">
      <c r="G4265" s="8"/>
      <c r="H4265" s="8"/>
      <c r="I4265" s="17"/>
      <c r="J4265" s="17"/>
      <c r="K4265" s="17"/>
      <c r="L4265" s="17"/>
      <c r="M4265" s="17"/>
      <c r="N4265" s="17"/>
      <c r="O4265" s="17"/>
      <c r="P4265" s="17"/>
      <c r="Q4265" s="17"/>
      <c r="R4265" s="17"/>
      <c r="S4265" s="17"/>
      <c r="T4265" s="17"/>
      <c r="U4265" s="17"/>
      <c r="V4265" s="17"/>
      <c r="W4265" s="17"/>
      <c r="X4265" s="17"/>
    </row>
    <row r="4266" spans="7:24" x14ac:dyDescent="0.2">
      <c r="G4266" s="8"/>
      <c r="H4266" s="8"/>
      <c r="I4266" s="17"/>
      <c r="J4266" s="17"/>
      <c r="K4266" s="17"/>
      <c r="L4266" s="17"/>
      <c r="M4266" s="17"/>
      <c r="N4266" s="17"/>
      <c r="O4266" s="17"/>
      <c r="P4266" s="17"/>
      <c r="Q4266" s="17"/>
      <c r="R4266" s="17"/>
      <c r="S4266" s="17"/>
      <c r="T4266" s="17"/>
      <c r="U4266" s="17"/>
      <c r="V4266" s="17"/>
      <c r="W4266" s="17"/>
      <c r="X4266" s="17"/>
    </row>
    <row r="4267" spans="7:24" x14ac:dyDescent="0.2">
      <c r="G4267" s="8"/>
      <c r="H4267" s="8"/>
      <c r="I4267" s="17"/>
      <c r="J4267" s="17"/>
      <c r="K4267" s="17"/>
      <c r="L4267" s="17"/>
      <c r="M4267" s="17"/>
      <c r="N4267" s="17"/>
      <c r="O4267" s="17"/>
      <c r="P4267" s="17"/>
      <c r="Q4267" s="17"/>
      <c r="R4267" s="17"/>
      <c r="S4267" s="17"/>
      <c r="T4267" s="17"/>
      <c r="U4267" s="17"/>
      <c r="V4267" s="17"/>
      <c r="W4267" s="17"/>
      <c r="X4267" s="17"/>
    </row>
    <row r="4268" spans="7:24" x14ac:dyDescent="0.2">
      <c r="G4268" s="8"/>
      <c r="H4268" s="8"/>
      <c r="I4268" s="17"/>
      <c r="J4268" s="17"/>
      <c r="K4268" s="17"/>
      <c r="L4268" s="17"/>
      <c r="M4268" s="17"/>
      <c r="N4268" s="17"/>
      <c r="O4268" s="17"/>
      <c r="P4268" s="17"/>
      <c r="Q4268" s="17"/>
      <c r="R4268" s="17"/>
      <c r="S4268" s="17"/>
      <c r="T4268" s="17"/>
      <c r="U4268" s="17"/>
      <c r="V4268" s="17"/>
      <c r="W4268" s="17"/>
      <c r="X4268" s="17"/>
    </row>
    <row r="4269" spans="7:24" x14ac:dyDescent="0.2">
      <c r="G4269" s="8"/>
      <c r="H4269" s="8"/>
      <c r="I4269" s="17"/>
      <c r="J4269" s="17"/>
      <c r="K4269" s="17"/>
      <c r="L4269" s="17"/>
      <c r="M4269" s="17"/>
      <c r="N4269" s="17"/>
      <c r="O4269" s="17"/>
      <c r="P4269" s="17"/>
      <c r="Q4269" s="17"/>
      <c r="R4269" s="17"/>
      <c r="S4269" s="17"/>
      <c r="T4269" s="17"/>
      <c r="U4269" s="17"/>
      <c r="V4269" s="17"/>
      <c r="W4269" s="17"/>
      <c r="X4269" s="17"/>
    </row>
    <row r="4270" spans="7:24" x14ac:dyDescent="0.2">
      <c r="G4270" s="8"/>
      <c r="H4270" s="8"/>
      <c r="I4270" s="17"/>
      <c r="J4270" s="17"/>
      <c r="K4270" s="17"/>
      <c r="L4270" s="17"/>
      <c r="M4270" s="17"/>
      <c r="N4270" s="17"/>
      <c r="O4270" s="17"/>
      <c r="P4270" s="17"/>
      <c r="Q4270" s="17"/>
      <c r="R4270" s="17"/>
      <c r="S4270" s="17"/>
      <c r="T4270" s="17"/>
      <c r="U4270" s="17"/>
      <c r="V4270" s="17"/>
      <c r="W4270" s="17"/>
      <c r="X4270" s="17"/>
    </row>
    <row r="4271" spans="7:24" x14ac:dyDescent="0.2">
      <c r="G4271" s="8"/>
      <c r="H4271" s="8"/>
      <c r="I4271" s="17"/>
      <c r="J4271" s="17"/>
      <c r="K4271" s="17"/>
      <c r="L4271" s="17"/>
      <c r="M4271" s="17"/>
      <c r="N4271" s="17"/>
      <c r="O4271" s="17"/>
      <c r="P4271" s="17"/>
      <c r="Q4271" s="17"/>
      <c r="R4271" s="17"/>
      <c r="S4271" s="17"/>
      <c r="T4271" s="17"/>
      <c r="U4271" s="17"/>
      <c r="V4271" s="17"/>
      <c r="W4271" s="17"/>
      <c r="X4271" s="17"/>
    </row>
    <row r="4272" spans="7:24" x14ac:dyDescent="0.2">
      <c r="G4272" s="8"/>
      <c r="H4272" s="8"/>
      <c r="I4272" s="17"/>
      <c r="J4272" s="17"/>
      <c r="K4272" s="17"/>
      <c r="L4272" s="17"/>
      <c r="M4272" s="17"/>
      <c r="N4272" s="17"/>
      <c r="O4272" s="17"/>
      <c r="P4272" s="17"/>
      <c r="Q4272" s="17"/>
      <c r="R4272" s="17"/>
      <c r="S4272" s="17"/>
      <c r="T4272" s="17"/>
      <c r="U4272" s="17"/>
      <c r="V4272" s="17"/>
      <c r="W4272" s="17"/>
      <c r="X4272" s="17"/>
    </row>
    <row r="4273" spans="7:24" x14ac:dyDescent="0.2">
      <c r="G4273" s="8"/>
      <c r="H4273" s="8"/>
      <c r="I4273" s="17"/>
      <c r="J4273" s="17"/>
      <c r="K4273" s="17"/>
      <c r="L4273" s="17"/>
      <c r="M4273" s="17"/>
      <c r="N4273" s="17"/>
      <c r="O4273" s="17"/>
      <c r="P4273" s="17"/>
      <c r="Q4273" s="17"/>
      <c r="R4273" s="17"/>
      <c r="S4273" s="17"/>
      <c r="T4273" s="17"/>
      <c r="U4273" s="17"/>
      <c r="V4273" s="17"/>
      <c r="W4273" s="17"/>
      <c r="X4273" s="17"/>
    </row>
    <row r="4274" spans="7:24" x14ac:dyDescent="0.2">
      <c r="G4274" s="8"/>
      <c r="H4274" s="8"/>
      <c r="I4274" s="17"/>
      <c r="J4274" s="17"/>
      <c r="K4274" s="17"/>
      <c r="L4274" s="17"/>
      <c r="M4274" s="17"/>
      <c r="N4274" s="17"/>
      <c r="O4274" s="17"/>
      <c r="P4274" s="17"/>
      <c r="Q4274" s="17"/>
      <c r="R4274" s="17"/>
      <c r="S4274" s="17"/>
      <c r="T4274" s="17"/>
      <c r="U4274" s="17"/>
      <c r="V4274" s="17"/>
      <c r="W4274" s="17"/>
      <c r="X4274" s="17"/>
    </row>
    <row r="4275" spans="7:24" x14ac:dyDescent="0.2">
      <c r="G4275" s="8"/>
      <c r="H4275" s="8"/>
      <c r="I4275" s="17"/>
      <c r="J4275" s="17"/>
      <c r="K4275" s="17"/>
      <c r="L4275" s="17"/>
      <c r="M4275" s="17"/>
      <c r="N4275" s="17"/>
      <c r="O4275" s="17"/>
      <c r="P4275" s="17"/>
      <c r="Q4275" s="17"/>
      <c r="R4275" s="17"/>
      <c r="S4275" s="17"/>
      <c r="T4275" s="17"/>
      <c r="U4275" s="17"/>
      <c r="V4275" s="17"/>
      <c r="W4275" s="17"/>
      <c r="X4275" s="17"/>
    </row>
    <row r="4276" spans="7:24" x14ac:dyDescent="0.2">
      <c r="G4276" s="8"/>
      <c r="H4276" s="8"/>
      <c r="I4276" s="17"/>
      <c r="J4276" s="17"/>
      <c r="K4276" s="17"/>
      <c r="L4276" s="17"/>
      <c r="M4276" s="17"/>
      <c r="N4276" s="17"/>
      <c r="O4276" s="17"/>
      <c r="P4276" s="17"/>
      <c r="Q4276" s="17"/>
      <c r="R4276" s="17"/>
      <c r="S4276" s="17"/>
      <c r="T4276" s="17"/>
      <c r="U4276" s="17"/>
      <c r="V4276" s="17"/>
      <c r="W4276" s="17"/>
      <c r="X4276" s="17"/>
    </row>
    <row r="4277" spans="7:24" x14ac:dyDescent="0.2">
      <c r="G4277" s="8"/>
      <c r="H4277" s="8"/>
      <c r="I4277" s="17"/>
      <c r="J4277" s="17"/>
      <c r="K4277" s="17"/>
      <c r="L4277" s="17"/>
      <c r="M4277" s="17"/>
      <c r="N4277" s="17"/>
      <c r="O4277" s="17"/>
      <c r="P4277" s="17"/>
      <c r="Q4277" s="17"/>
      <c r="R4277" s="17"/>
      <c r="S4277" s="17"/>
      <c r="T4277" s="17"/>
      <c r="U4277" s="17"/>
      <c r="V4277" s="17"/>
      <c r="W4277" s="17"/>
      <c r="X4277" s="17"/>
    </row>
    <row r="4278" spans="7:24" x14ac:dyDescent="0.2">
      <c r="G4278" s="8"/>
      <c r="H4278" s="8"/>
      <c r="I4278" s="17"/>
      <c r="J4278" s="17"/>
      <c r="K4278" s="17"/>
      <c r="L4278" s="17"/>
      <c r="M4278" s="17"/>
      <c r="N4278" s="17"/>
      <c r="O4278" s="17"/>
      <c r="P4278" s="17"/>
      <c r="Q4278" s="17"/>
      <c r="R4278" s="17"/>
      <c r="S4278" s="17"/>
      <c r="T4278" s="17"/>
      <c r="U4278" s="17"/>
      <c r="V4278" s="17"/>
      <c r="W4278" s="17"/>
      <c r="X4278" s="17"/>
    </row>
    <row r="4279" spans="7:24" x14ac:dyDescent="0.2">
      <c r="G4279" s="8"/>
      <c r="H4279" s="8"/>
      <c r="I4279" s="17"/>
      <c r="J4279" s="17"/>
      <c r="K4279" s="17"/>
      <c r="L4279" s="17"/>
      <c r="M4279" s="17"/>
      <c r="N4279" s="17"/>
      <c r="O4279" s="17"/>
      <c r="P4279" s="17"/>
      <c r="Q4279" s="17"/>
      <c r="R4279" s="17"/>
      <c r="S4279" s="17"/>
      <c r="T4279" s="17"/>
      <c r="U4279" s="17"/>
      <c r="V4279" s="17"/>
      <c r="W4279" s="17"/>
      <c r="X4279" s="17"/>
    </row>
    <row r="4280" spans="7:24" x14ac:dyDescent="0.2">
      <c r="G4280" s="8"/>
      <c r="H4280" s="8"/>
      <c r="I4280" s="17"/>
      <c r="J4280" s="17"/>
      <c r="K4280" s="17"/>
      <c r="L4280" s="17"/>
      <c r="M4280" s="17"/>
      <c r="N4280" s="17"/>
      <c r="O4280" s="17"/>
      <c r="P4280" s="17"/>
      <c r="Q4280" s="17"/>
      <c r="R4280" s="17"/>
      <c r="S4280" s="17"/>
      <c r="T4280" s="17"/>
      <c r="U4280" s="17"/>
      <c r="V4280" s="17"/>
      <c r="W4280" s="17"/>
      <c r="X4280" s="17"/>
    </row>
    <row r="4281" spans="7:24" x14ac:dyDescent="0.2">
      <c r="G4281" s="8"/>
      <c r="H4281" s="8"/>
      <c r="I4281" s="17"/>
      <c r="J4281" s="17"/>
      <c r="K4281" s="17"/>
      <c r="L4281" s="17"/>
      <c r="M4281" s="17"/>
      <c r="N4281" s="17"/>
      <c r="O4281" s="17"/>
      <c r="P4281" s="17"/>
      <c r="Q4281" s="17"/>
      <c r="R4281" s="17"/>
      <c r="S4281" s="17"/>
      <c r="T4281" s="17"/>
      <c r="U4281" s="17"/>
      <c r="V4281" s="17"/>
      <c r="W4281" s="17"/>
      <c r="X4281" s="17"/>
    </row>
    <row r="4282" spans="7:24" x14ac:dyDescent="0.2">
      <c r="G4282" s="8"/>
      <c r="H4282" s="8"/>
      <c r="I4282" s="17"/>
      <c r="J4282" s="17"/>
      <c r="K4282" s="17"/>
      <c r="L4282" s="17"/>
      <c r="M4282" s="17"/>
      <c r="N4282" s="17"/>
      <c r="O4282" s="17"/>
      <c r="P4282" s="17"/>
      <c r="Q4282" s="17"/>
      <c r="R4282" s="17"/>
      <c r="S4282" s="17"/>
      <c r="T4282" s="17"/>
      <c r="U4282" s="17"/>
      <c r="V4282" s="17"/>
      <c r="W4282" s="17"/>
      <c r="X4282" s="17"/>
    </row>
    <row r="4283" spans="7:24" x14ac:dyDescent="0.2">
      <c r="G4283" s="8"/>
      <c r="H4283" s="8"/>
      <c r="I4283" s="17"/>
      <c r="J4283" s="17"/>
      <c r="K4283" s="17"/>
      <c r="L4283" s="17"/>
      <c r="M4283" s="17"/>
      <c r="N4283" s="17"/>
      <c r="O4283" s="17"/>
      <c r="P4283" s="17"/>
      <c r="Q4283" s="17"/>
      <c r="R4283" s="17"/>
      <c r="S4283" s="17"/>
      <c r="T4283" s="17"/>
      <c r="U4283" s="17"/>
      <c r="V4283" s="17"/>
      <c r="W4283" s="17"/>
      <c r="X4283" s="17"/>
    </row>
    <row r="4284" spans="7:24" x14ac:dyDescent="0.2">
      <c r="G4284" s="8"/>
      <c r="H4284" s="8"/>
      <c r="I4284" s="17"/>
      <c r="J4284" s="17"/>
      <c r="K4284" s="17"/>
      <c r="L4284" s="17"/>
      <c r="M4284" s="17"/>
      <c r="N4284" s="17"/>
      <c r="O4284" s="17"/>
      <c r="P4284" s="17"/>
      <c r="Q4284" s="17"/>
      <c r="R4284" s="17"/>
      <c r="S4284" s="17"/>
      <c r="T4284" s="17"/>
      <c r="U4284" s="17"/>
      <c r="V4284" s="17"/>
      <c r="W4284" s="17"/>
      <c r="X4284" s="17"/>
    </row>
    <row r="4285" spans="7:24" x14ac:dyDescent="0.2">
      <c r="G4285" s="8"/>
      <c r="H4285" s="8"/>
      <c r="I4285" s="17"/>
      <c r="J4285" s="17"/>
      <c r="K4285" s="17"/>
      <c r="L4285" s="17"/>
      <c r="M4285" s="17"/>
      <c r="N4285" s="17"/>
      <c r="O4285" s="17"/>
      <c r="P4285" s="17"/>
      <c r="Q4285" s="17"/>
      <c r="R4285" s="17"/>
      <c r="S4285" s="17"/>
      <c r="T4285" s="17"/>
      <c r="U4285" s="17"/>
      <c r="V4285" s="17"/>
      <c r="W4285" s="17"/>
      <c r="X4285" s="17"/>
    </row>
    <row r="4286" spans="7:24" x14ac:dyDescent="0.2">
      <c r="G4286" s="8"/>
      <c r="H4286" s="8"/>
      <c r="I4286" s="17"/>
      <c r="J4286" s="17"/>
      <c r="K4286" s="17"/>
      <c r="L4286" s="17"/>
      <c r="M4286" s="17"/>
      <c r="N4286" s="17"/>
      <c r="O4286" s="17"/>
      <c r="P4286" s="17"/>
      <c r="Q4286" s="17"/>
      <c r="R4286" s="17"/>
      <c r="S4286" s="17"/>
      <c r="T4286" s="17"/>
      <c r="U4286" s="17"/>
      <c r="V4286" s="17"/>
      <c r="W4286" s="17"/>
      <c r="X4286" s="17"/>
    </row>
    <row r="4287" spans="7:24" x14ac:dyDescent="0.2">
      <c r="G4287" s="8"/>
      <c r="H4287" s="8"/>
      <c r="I4287" s="17"/>
      <c r="J4287" s="17"/>
      <c r="K4287" s="17"/>
      <c r="L4287" s="17"/>
      <c r="M4287" s="17"/>
      <c r="N4287" s="17"/>
      <c r="O4287" s="17"/>
      <c r="P4287" s="17"/>
      <c r="Q4287" s="17"/>
      <c r="R4287" s="17"/>
      <c r="S4287" s="17"/>
      <c r="T4287" s="17"/>
      <c r="U4287" s="17"/>
      <c r="V4287" s="17"/>
      <c r="W4287" s="17"/>
      <c r="X4287" s="17"/>
    </row>
    <row r="4288" spans="7:24" x14ac:dyDescent="0.2">
      <c r="G4288" s="8"/>
      <c r="H4288" s="8"/>
      <c r="I4288" s="17"/>
      <c r="J4288" s="17"/>
      <c r="K4288" s="17"/>
      <c r="L4288" s="17"/>
      <c r="M4288" s="17"/>
      <c r="N4288" s="17"/>
      <c r="O4288" s="17"/>
      <c r="P4288" s="17"/>
      <c r="Q4288" s="17"/>
      <c r="R4288" s="17"/>
      <c r="S4288" s="17"/>
      <c r="T4288" s="17"/>
      <c r="U4288" s="17"/>
      <c r="V4288" s="17"/>
      <c r="W4288" s="17"/>
      <c r="X4288" s="17"/>
    </row>
    <row r="4289" spans="7:24" x14ac:dyDescent="0.2">
      <c r="G4289" s="8"/>
      <c r="H4289" s="8"/>
      <c r="I4289" s="17"/>
      <c r="J4289" s="17"/>
      <c r="K4289" s="17"/>
      <c r="L4289" s="17"/>
      <c r="M4289" s="17"/>
      <c r="N4289" s="17"/>
      <c r="O4289" s="17"/>
      <c r="P4289" s="17"/>
      <c r="Q4289" s="17"/>
      <c r="R4289" s="17"/>
      <c r="S4289" s="17"/>
      <c r="T4289" s="17"/>
      <c r="U4289" s="17"/>
      <c r="V4289" s="17"/>
      <c r="W4289" s="17"/>
      <c r="X4289" s="17"/>
    </row>
    <row r="4290" spans="7:24" x14ac:dyDescent="0.2">
      <c r="G4290" s="8"/>
      <c r="H4290" s="8"/>
      <c r="I4290" s="17"/>
      <c r="J4290" s="17"/>
      <c r="K4290" s="17"/>
      <c r="L4290" s="17"/>
      <c r="M4290" s="17"/>
      <c r="N4290" s="17"/>
      <c r="O4290" s="17"/>
      <c r="P4290" s="17"/>
      <c r="Q4290" s="17"/>
      <c r="R4290" s="17"/>
      <c r="S4290" s="17"/>
      <c r="T4290" s="17"/>
      <c r="U4290" s="17"/>
      <c r="V4290" s="17"/>
      <c r="W4290" s="17"/>
      <c r="X4290" s="17"/>
    </row>
    <row r="4291" spans="7:24" x14ac:dyDescent="0.2">
      <c r="G4291" s="8"/>
      <c r="H4291" s="8"/>
      <c r="I4291" s="17"/>
      <c r="J4291" s="17"/>
      <c r="K4291" s="17"/>
      <c r="L4291" s="17"/>
      <c r="M4291" s="17"/>
      <c r="N4291" s="17"/>
      <c r="O4291" s="17"/>
      <c r="P4291" s="17"/>
      <c r="Q4291" s="17"/>
      <c r="R4291" s="17"/>
      <c r="S4291" s="17"/>
      <c r="T4291" s="17"/>
      <c r="U4291" s="17"/>
      <c r="V4291" s="17"/>
      <c r="W4291" s="17"/>
      <c r="X4291" s="17"/>
    </row>
    <row r="4292" spans="7:24" x14ac:dyDescent="0.2">
      <c r="G4292" s="8"/>
      <c r="H4292" s="8"/>
      <c r="I4292" s="17"/>
      <c r="J4292" s="17"/>
      <c r="K4292" s="17"/>
      <c r="L4292" s="17"/>
      <c r="M4292" s="17"/>
      <c r="N4292" s="17"/>
      <c r="O4292" s="17"/>
      <c r="P4292" s="17"/>
      <c r="Q4292" s="17"/>
      <c r="R4292" s="17"/>
      <c r="S4292" s="17"/>
      <c r="T4292" s="17"/>
      <c r="U4292" s="17"/>
      <c r="V4292" s="17"/>
      <c r="W4292" s="17"/>
      <c r="X4292" s="17"/>
    </row>
    <row r="4293" spans="7:24" x14ac:dyDescent="0.2">
      <c r="G4293" s="8"/>
      <c r="H4293" s="8"/>
      <c r="I4293" s="17"/>
      <c r="J4293" s="17"/>
      <c r="K4293" s="17"/>
      <c r="L4293" s="17"/>
      <c r="M4293" s="17"/>
      <c r="N4293" s="17"/>
      <c r="O4293" s="17"/>
      <c r="P4293" s="17"/>
      <c r="Q4293" s="17"/>
      <c r="R4293" s="17"/>
      <c r="S4293" s="17"/>
      <c r="T4293" s="17"/>
      <c r="U4293" s="17"/>
      <c r="V4293" s="17"/>
      <c r="W4293" s="17"/>
      <c r="X4293" s="17"/>
    </row>
    <row r="4294" spans="7:24" x14ac:dyDescent="0.2">
      <c r="G4294" s="8"/>
      <c r="H4294" s="8"/>
      <c r="I4294" s="17"/>
      <c r="J4294" s="17"/>
      <c r="K4294" s="17"/>
      <c r="L4294" s="17"/>
      <c r="M4294" s="17"/>
      <c r="N4294" s="17"/>
      <c r="O4294" s="17"/>
      <c r="P4294" s="17"/>
      <c r="Q4294" s="17"/>
      <c r="R4294" s="17"/>
      <c r="S4294" s="17"/>
      <c r="T4294" s="17"/>
      <c r="U4294" s="17"/>
      <c r="V4294" s="17"/>
      <c r="W4294" s="17"/>
      <c r="X4294" s="17"/>
    </row>
    <row r="4295" spans="7:24" x14ac:dyDescent="0.2">
      <c r="G4295" s="8"/>
      <c r="H4295" s="8"/>
      <c r="I4295" s="17"/>
      <c r="J4295" s="17"/>
      <c r="K4295" s="17"/>
      <c r="L4295" s="17"/>
      <c r="M4295" s="17"/>
      <c r="N4295" s="17"/>
      <c r="O4295" s="17"/>
      <c r="P4295" s="17"/>
      <c r="Q4295" s="17"/>
      <c r="R4295" s="17"/>
      <c r="S4295" s="17"/>
      <c r="T4295" s="17"/>
      <c r="U4295" s="17"/>
      <c r="V4295" s="17"/>
      <c r="W4295" s="17"/>
      <c r="X4295" s="17"/>
    </row>
    <row r="4296" spans="7:24" x14ac:dyDescent="0.2">
      <c r="G4296" s="8"/>
      <c r="H4296" s="8"/>
      <c r="I4296" s="17"/>
      <c r="J4296" s="17"/>
      <c r="K4296" s="17"/>
      <c r="L4296" s="17"/>
      <c r="M4296" s="17"/>
      <c r="N4296" s="17"/>
      <c r="O4296" s="17"/>
      <c r="P4296" s="17"/>
      <c r="Q4296" s="17"/>
      <c r="R4296" s="17"/>
      <c r="S4296" s="17"/>
      <c r="T4296" s="17"/>
      <c r="U4296" s="17"/>
      <c r="V4296" s="17"/>
      <c r="W4296" s="17"/>
      <c r="X4296" s="17"/>
    </row>
    <row r="4297" spans="7:24" x14ac:dyDescent="0.2">
      <c r="G4297" s="8"/>
      <c r="H4297" s="8"/>
      <c r="I4297" s="17"/>
      <c r="J4297" s="17"/>
      <c r="K4297" s="17"/>
      <c r="L4297" s="17"/>
      <c r="M4297" s="17"/>
      <c r="N4297" s="17"/>
      <c r="O4297" s="17"/>
      <c r="P4297" s="17"/>
      <c r="Q4297" s="17"/>
      <c r="R4297" s="17"/>
      <c r="S4297" s="17"/>
      <c r="T4297" s="17"/>
      <c r="U4297" s="17"/>
      <c r="V4297" s="17"/>
      <c r="W4297" s="17"/>
      <c r="X4297" s="17"/>
    </row>
    <row r="4298" spans="7:24" x14ac:dyDescent="0.2">
      <c r="G4298" s="8"/>
      <c r="H4298" s="8"/>
      <c r="I4298" s="17"/>
      <c r="J4298" s="17"/>
      <c r="K4298" s="17"/>
      <c r="L4298" s="17"/>
      <c r="M4298" s="17"/>
      <c r="N4298" s="17"/>
      <c r="O4298" s="17"/>
      <c r="P4298" s="17"/>
      <c r="Q4298" s="17"/>
      <c r="R4298" s="17"/>
      <c r="S4298" s="17"/>
      <c r="T4298" s="17"/>
      <c r="U4298" s="17"/>
      <c r="V4298" s="17"/>
      <c r="W4298" s="17"/>
      <c r="X4298" s="17"/>
    </row>
    <row r="4299" spans="7:24" x14ac:dyDescent="0.2">
      <c r="G4299" s="8"/>
      <c r="H4299" s="8"/>
      <c r="I4299" s="17"/>
      <c r="J4299" s="17"/>
      <c r="K4299" s="17"/>
      <c r="L4299" s="17"/>
      <c r="M4299" s="17"/>
      <c r="N4299" s="17"/>
      <c r="O4299" s="17"/>
      <c r="P4299" s="17"/>
      <c r="Q4299" s="17"/>
      <c r="R4299" s="17"/>
      <c r="S4299" s="17"/>
      <c r="T4299" s="17"/>
      <c r="U4299" s="17"/>
      <c r="V4299" s="17"/>
      <c r="W4299" s="17"/>
      <c r="X4299" s="17"/>
    </row>
    <row r="4300" spans="7:24" x14ac:dyDescent="0.2">
      <c r="G4300" s="8"/>
      <c r="H4300" s="8"/>
      <c r="I4300" s="17"/>
      <c r="J4300" s="17"/>
      <c r="K4300" s="17"/>
      <c r="L4300" s="17"/>
      <c r="M4300" s="17"/>
      <c r="N4300" s="17"/>
      <c r="O4300" s="17"/>
      <c r="P4300" s="17"/>
      <c r="Q4300" s="17"/>
      <c r="R4300" s="17"/>
      <c r="S4300" s="17"/>
      <c r="T4300" s="17"/>
      <c r="U4300" s="17"/>
      <c r="V4300" s="17"/>
      <c r="W4300" s="17"/>
      <c r="X4300" s="17"/>
    </row>
    <row r="4301" spans="7:24" x14ac:dyDescent="0.2">
      <c r="G4301" s="8"/>
      <c r="H4301" s="8"/>
      <c r="I4301" s="17"/>
      <c r="J4301" s="17"/>
      <c r="K4301" s="17"/>
      <c r="L4301" s="17"/>
      <c r="M4301" s="17"/>
      <c r="N4301" s="17"/>
      <c r="O4301" s="17"/>
      <c r="P4301" s="17"/>
      <c r="Q4301" s="17"/>
      <c r="R4301" s="17"/>
      <c r="S4301" s="17"/>
      <c r="T4301" s="17"/>
      <c r="U4301" s="17"/>
      <c r="V4301" s="17"/>
      <c r="W4301" s="17"/>
      <c r="X4301" s="17"/>
    </row>
    <row r="4302" spans="7:24" x14ac:dyDescent="0.2">
      <c r="G4302" s="8"/>
      <c r="H4302" s="8"/>
      <c r="I4302" s="17"/>
      <c r="J4302" s="17"/>
      <c r="K4302" s="17"/>
      <c r="L4302" s="17"/>
      <c r="M4302" s="17"/>
      <c r="N4302" s="17"/>
      <c r="O4302" s="17"/>
      <c r="P4302" s="17"/>
      <c r="Q4302" s="17"/>
      <c r="R4302" s="17"/>
      <c r="S4302" s="17"/>
      <c r="T4302" s="17"/>
      <c r="U4302" s="17"/>
      <c r="V4302" s="17"/>
      <c r="W4302" s="17"/>
      <c r="X4302" s="17"/>
    </row>
    <row r="4303" spans="7:24" x14ac:dyDescent="0.2">
      <c r="G4303" s="8"/>
      <c r="H4303" s="8"/>
      <c r="I4303" s="17"/>
      <c r="J4303" s="17"/>
      <c r="K4303" s="17"/>
      <c r="L4303" s="17"/>
      <c r="M4303" s="17"/>
      <c r="N4303" s="17"/>
      <c r="O4303" s="17"/>
      <c r="P4303" s="17"/>
      <c r="Q4303" s="17"/>
      <c r="R4303" s="17"/>
      <c r="S4303" s="17"/>
      <c r="T4303" s="17"/>
      <c r="U4303" s="17"/>
      <c r="V4303" s="17"/>
      <c r="W4303" s="17"/>
      <c r="X4303" s="17"/>
    </row>
    <row r="4304" spans="7:24" x14ac:dyDescent="0.2">
      <c r="G4304" s="8"/>
      <c r="H4304" s="8"/>
      <c r="I4304" s="17"/>
      <c r="J4304" s="17"/>
      <c r="K4304" s="17"/>
      <c r="L4304" s="17"/>
      <c r="M4304" s="17"/>
      <c r="N4304" s="17"/>
      <c r="O4304" s="17"/>
      <c r="P4304" s="17"/>
      <c r="Q4304" s="17"/>
      <c r="R4304" s="17"/>
      <c r="S4304" s="17"/>
      <c r="T4304" s="17"/>
      <c r="U4304" s="17"/>
      <c r="V4304" s="17"/>
      <c r="W4304" s="17"/>
      <c r="X4304" s="17"/>
    </row>
    <row r="4305" spans="7:24" x14ac:dyDescent="0.2">
      <c r="G4305" s="8"/>
      <c r="H4305" s="8"/>
      <c r="I4305" s="17"/>
      <c r="J4305" s="17"/>
      <c r="K4305" s="17"/>
      <c r="L4305" s="17"/>
      <c r="M4305" s="17"/>
      <c r="N4305" s="17"/>
      <c r="O4305" s="17"/>
      <c r="P4305" s="17"/>
      <c r="Q4305" s="17"/>
      <c r="R4305" s="17"/>
      <c r="S4305" s="17"/>
      <c r="T4305" s="17"/>
      <c r="U4305" s="17"/>
      <c r="V4305" s="17"/>
      <c r="W4305" s="17"/>
      <c r="X4305" s="17"/>
    </row>
    <row r="4306" spans="7:24" x14ac:dyDescent="0.2">
      <c r="G4306" s="8"/>
      <c r="H4306" s="8"/>
      <c r="I4306" s="17"/>
      <c r="J4306" s="17"/>
      <c r="K4306" s="17"/>
      <c r="L4306" s="17"/>
      <c r="M4306" s="17"/>
      <c r="N4306" s="17"/>
      <c r="O4306" s="17"/>
      <c r="P4306" s="17"/>
      <c r="Q4306" s="17"/>
      <c r="R4306" s="17"/>
      <c r="S4306" s="17"/>
      <c r="T4306" s="17"/>
      <c r="U4306" s="17"/>
      <c r="V4306" s="17"/>
      <c r="W4306" s="17"/>
      <c r="X4306" s="17"/>
    </row>
    <row r="4307" spans="7:24" x14ac:dyDescent="0.2">
      <c r="G4307" s="8"/>
      <c r="H4307" s="8"/>
      <c r="I4307" s="17"/>
      <c r="J4307" s="17"/>
      <c r="K4307" s="17"/>
      <c r="L4307" s="17"/>
      <c r="M4307" s="17"/>
      <c r="N4307" s="17"/>
      <c r="O4307" s="17"/>
      <c r="P4307" s="17"/>
      <c r="Q4307" s="17"/>
      <c r="R4307" s="17"/>
      <c r="S4307" s="17"/>
      <c r="T4307" s="17"/>
      <c r="U4307" s="17"/>
      <c r="V4307" s="17"/>
      <c r="W4307" s="17"/>
      <c r="X4307" s="17"/>
    </row>
    <row r="4308" spans="7:24" x14ac:dyDescent="0.2">
      <c r="G4308" s="8"/>
      <c r="H4308" s="8"/>
      <c r="I4308" s="17"/>
      <c r="J4308" s="17"/>
      <c r="K4308" s="17"/>
      <c r="L4308" s="17"/>
      <c r="M4308" s="17"/>
      <c r="N4308" s="17"/>
      <c r="O4308" s="17"/>
      <c r="P4308" s="17"/>
      <c r="Q4308" s="17"/>
      <c r="R4308" s="17"/>
      <c r="S4308" s="17"/>
      <c r="T4308" s="17"/>
      <c r="U4308" s="17"/>
      <c r="V4308" s="17"/>
      <c r="W4308" s="17"/>
      <c r="X4308" s="17"/>
    </row>
    <row r="4309" spans="7:24" x14ac:dyDescent="0.2">
      <c r="G4309" s="8"/>
      <c r="H4309" s="8"/>
      <c r="I4309" s="17"/>
      <c r="J4309" s="17"/>
      <c r="K4309" s="17"/>
      <c r="L4309" s="17"/>
      <c r="M4309" s="17"/>
      <c r="N4309" s="17"/>
      <c r="O4309" s="17"/>
      <c r="P4309" s="17"/>
      <c r="Q4309" s="17"/>
      <c r="R4309" s="17"/>
      <c r="S4309" s="17"/>
      <c r="T4309" s="17"/>
      <c r="U4309" s="17"/>
      <c r="V4309" s="17"/>
      <c r="W4309" s="17"/>
      <c r="X4309" s="17"/>
    </row>
    <row r="4310" spans="7:24" x14ac:dyDescent="0.2">
      <c r="G4310" s="8"/>
      <c r="H4310" s="8"/>
      <c r="I4310" s="17"/>
      <c r="J4310" s="17"/>
      <c r="K4310" s="17"/>
      <c r="L4310" s="17"/>
      <c r="M4310" s="17"/>
      <c r="N4310" s="17"/>
      <c r="O4310" s="17"/>
      <c r="P4310" s="17"/>
      <c r="Q4310" s="17"/>
      <c r="R4310" s="17"/>
      <c r="S4310" s="17"/>
      <c r="T4310" s="17"/>
      <c r="U4310" s="17"/>
      <c r="V4310" s="17"/>
      <c r="W4310" s="17"/>
      <c r="X4310" s="17"/>
    </row>
    <row r="4311" spans="7:24" x14ac:dyDescent="0.2">
      <c r="G4311" s="8"/>
      <c r="H4311" s="8"/>
      <c r="I4311" s="17"/>
      <c r="J4311" s="17"/>
      <c r="K4311" s="17"/>
      <c r="L4311" s="17"/>
      <c r="M4311" s="17"/>
      <c r="N4311" s="17"/>
      <c r="O4311" s="17"/>
      <c r="P4311" s="17"/>
      <c r="Q4311" s="17"/>
      <c r="R4311" s="17"/>
      <c r="S4311" s="17"/>
      <c r="T4311" s="17"/>
      <c r="U4311" s="17"/>
      <c r="V4311" s="17"/>
      <c r="W4311" s="17"/>
      <c r="X4311" s="17"/>
    </row>
    <row r="4312" spans="7:24" x14ac:dyDescent="0.2">
      <c r="G4312" s="8"/>
      <c r="H4312" s="8"/>
      <c r="I4312" s="17"/>
      <c r="J4312" s="17"/>
      <c r="K4312" s="17"/>
      <c r="L4312" s="17"/>
      <c r="M4312" s="17"/>
      <c r="N4312" s="17"/>
      <c r="O4312" s="17"/>
      <c r="P4312" s="17"/>
      <c r="Q4312" s="17"/>
      <c r="R4312" s="17"/>
      <c r="S4312" s="17"/>
      <c r="T4312" s="17"/>
      <c r="U4312" s="17"/>
      <c r="V4312" s="17"/>
      <c r="W4312" s="17"/>
      <c r="X4312" s="17"/>
    </row>
    <row r="4313" spans="7:24" x14ac:dyDescent="0.2">
      <c r="G4313" s="8"/>
      <c r="H4313" s="8"/>
      <c r="I4313" s="17"/>
      <c r="J4313" s="17"/>
      <c r="K4313" s="17"/>
      <c r="L4313" s="17"/>
      <c r="M4313" s="17"/>
      <c r="N4313" s="17"/>
      <c r="O4313" s="17"/>
      <c r="P4313" s="17"/>
      <c r="Q4313" s="17"/>
      <c r="R4313" s="17"/>
      <c r="S4313" s="17"/>
      <c r="T4313" s="17"/>
      <c r="U4313" s="17"/>
      <c r="V4313" s="17"/>
      <c r="W4313" s="17"/>
      <c r="X4313" s="17"/>
    </row>
    <row r="4314" spans="7:24" x14ac:dyDescent="0.2">
      <c r="G4314" s="8"/>
      <c r="H4314" s="8"/>
      <c r="I4314" s="17"/>
      <c r="J4314" s="17"/>
      <c r="K4314" s="17"/>
      <c r="L4314" s="17"/>
      <c r="M4314" s="17"/>
      <c r="N4314" s="17"/>
      <c r="O4314" s="17"/>
      <c r="P4314" s="17"/>
      <c r="Q4314" s="17"/>
      <c r="R4314" s="17"/>
      <c r="S4314" s="17"/>
      <c r="T4314" s="17"/>
      <c r="U4314" s="17"/>
      <c r="V4314" s="17"/>
      <c r="W4314" s="17"/>
      <c r="X4314" s="17"/>
    </row>
    <row r="4315" spans="7:24" x14ac:dyDescent="0.2">
      <c r="G4315" s="8"/>
      <c r="H4315" s="8"/>
      <c r="I4315" s="17"/>
      <c r="J4315" s="17"/>
      <c r="K4315" s="17"/>
      <c r="L4315" s="17"/>
      <c r="M4315" s="17"/>
      <c r="N4315" s="17"/>
      <c r="O4315" s="17"/>
      <c r="P4315" s="17"/>
      <c r="Q4315" s="17"/>
      <c r="R4315" s="17"/>
      <c r="S4315" s="17"/>
      <c r="T4315" s="17"/>
      <c r="U4315" s="17"/>
      <c r="V4315" s="17"/>
      <c r="W4315" s="17"/>
      <c r="X4315" s="17"/>
    </row>
    <row r="4316" spans="7:24" x14ac:dyDescent="0.2">
      <c r="G4316" s="8"/>
      <c r="H4316" s="8"/>
      <c r="I4316" s="17"/>
      <c r="J4316" s="17"/>
      <c r="K4316" s="17"/>
      <c r="L4316" s="17"/>
      <c r="M4316" s="17"/>
      <c r="N4316" s="17"/>
      <c r="O4316" s="17"/>
      <c r="P4316" s="17"/>
      <c r="Q4316" s="17"/>
      <c r="R4316" s="17"/>
      <c r="S4316" s="17"/>
      <c r="T4316" s="17"/>
      <c r="U4316" s="17"/>
      <c r="V4316" s="17"/>
      <c r="W4316" s="17"/>
      <c r="X4316" s="17"/>
    </row>
    <row r="4317" spans="7:24" x14ac:dyDescent="0.2">
      <c r="G4317" s="8"/>
      <c r="H4317" s="8"/>
      <c r="I4317" s="17"/>
      <c r="J4317" s="17"/>
      <c r="K4317" s="17"/>
      <c r="L4317" s="17"/>
      <c r="M4317" s="17"/>
      <c r="N4317" s="17"/>
      <c r="O4317" s="17"/>
      <c r="P4317" s="17"/>
      <c r="Q4317" s="17"/>
      <c r="R4317" s="17"/>
      <c r="S4317" s="17"/>
      <c r="T4317" s="17"/>
      <c r="U4317" s="17"/>
      <c r="V4317" s="17"/>
      <c r="W4317" s="17"/>
      <c r="X4317" s="17"/>
    </row>
    <row r="4318" spans="7:24" x14ac:dyDescent="0.2">
      <c r="G4318" s="8"/>
      <c r="H4318" s="8"/>
      <c r="I4318" s="17"/>
      <c r="J4318" s="17"/>
      <c r="K4318" s="17"/>
      <c r="L4318" s="17"/>
      <c r="M4318" s="17"/>
      <c r="N4318" s="17"/>
      <c r="O4318" s="17"/>
      <c r="P4318" s="17"/>
      <c r="Q4318" s="17"/>
      <c r="R4318" s="17"/>
      <c r="S4318" s="17"/>
      <c r="T4318" s="17"/>
      <c r="U4318" s="17"/>
      <c r="V4318" s="17"/>
      <c r="W4318" s="17"/>
      <c r="X4318" s="17"/>
    </row>
    <row r="4319" spans="7:24" x14ac:dyDescent="0.2">
      <c r="G4319" s="8"/>
      <c r="H4319" s="8"/>
      <c r="I4319" s="17"/>
      <c r="J4319" s="17"/>
      <c r="K4319" s="17"/>
      <c r="L4319" s="17"/>
      <c r="M4319" s="17"/>
      <c r="N4319" s="17"/>
      <c r="O4319" s="17"/>
      <c r="P4319" s="17"/>
      <c r="Q4319" s="17"/>
      <c r="R4319" s="17"/>
      <c r="S4319" s="17"/>
      <c r="T4319" s="17"/>
      <c r="U4319" s="17"/>
      <c r="V4319" s="17"/>
      <c r="W4319" s="17"/>
      <c r="X4319" s="17"/>
    </row>
    <row r="4320" spans="7:24" x14ac:dyDescent="0.2">
      <c r="G4320" s="8"/>
      <c r="H4320" s="8"/>
      <c r="I4320" s="17"/>
      <c r="J4320" s="17"/>
      <c r="K4320" s="17"/>
      <c r="L4320" s="17"/>
      <c r="M4320" s="17"/>
      <c r="N4320" s="17"/>
      <c r="O4320" s="17"/>
      <c r="P4320" s="17"/>
      <c r="Q4320" s="17"/>
      <c r="R4320" s="17"/>
      <c r="S4320" s="17"/>
      <c r="T4320" s="17"/>
      <c r="U4320" s="17"/>
      <c r="V4320" s="17"/>
      <c r="W4320" s="17"/>
      <c r="X4320" s="17"/>
    </row>
    <row r="4321" spans="7:24" x14ac:dyDescent="0.2">
      <c r="G4321" s="8"/>
      <c r="H4321" s="8"/>
      <c r="I4321" s="17"/>
      <c r="J4321" s="17"/>
      <c r="K4321" s="17"/>
      <c r="L4321" s="17"/>
      <c r="M4321" s="17"/>
      <c r="N4321" s="17"/>
      <c r="O4321" s="17"/>
      <c r="P4321" s="17"/>
      <c r="Q4321" s="17"/>
      <c r="R4321" s="17"/>
      <c r="S4321" s="17"/>
      <c r="T4321" s="17"/>
      <c r="U4321" s="17"/>
      <c r="V4321" s="17"/>
      <c r="W4321" s="17"/>
      <c r="X4321" s="17"/>
    </row>
    <row r="4322" spans="7:24" x14ac:dyDescent="0.2">
      <c r="G4322" s="8"/>
      <c r="H4322" s="8"/>
      <c r="I4322" s="17"/>
      <c r="J4322" s="17"/>
      <c r="K4322" s="17"/>
      <c r="L4322" s="17"/>
      <c r="M4322" s="17"/>
      <c r="N4322" s="17"/>
      <c r="O4322" s="17"/>
      <c r="P4322" s="17"/>
      <c r="Q4322" s="17"/>
      <c r="R4322" s="17"/>
      <c r="S4322" s="17"/>
      <c r="T4322" s="17"/>
      <c r="U4322" s="17"/>
      <c r="V4322" s="17"/>
      <c r="W4322" s="17"/>
      <c r="X4322" s="17"/>
    </row>
    <row r="4323" spans="7:24" x14ac:dyDescent="0.2">
      <c r="G4323" s="8"/>
      <c r="H4323" s="8"/>
      <c r="I4323" s="17"/>
      <c r="J4323" s="17"/>
      <c r="K4323" s="17"/>
      <c r="L4323" s="17"/>
      <c r="M4323" s="17"/>
      <c r="N4323" s="17"/>
      <c r="O4323" s="17"/>
      <c r="P4323" s="17"/>
      <c r="Q4323" s="17"/>
      <c r="R4323" s="17"/>
      <c r="S4323" s="17"/>
      <c r="T4323" s="17"/>
      <c r="U4323" s="17"/>
      <c r="V4323" s="17"/>
      <c r="W4323" s="17"/>
      <c r="X4323" s="17"/>
    </row>
    <row r="4324" spans="7:24" x14ac:dyDescent="0.2">
      <c r="G4324" s="8"/>
      <c r="H4324" s="8"/>
      <c r="I4324" s="17"/>
      <c r="J4324" s="17"/>
      <c r="K4324" s="17"/>
      <c r="L4324" s="17"/>
      <c r="M4324" s="17"/>
      <c r="N4324" s="17"/>
      <c r="O4324" s="17"/>
      <c r="P4324" s="17"/>
      <c r="Q4324" s="17"/>
      <c r="R4324" s="17"/>
      <c r="S4324" s="17"/>
      <c r="T4324" s="17"/>
      <c r="U4324" s="17"/>
      <c r="V4324" s="17"/>
      <c r="W4324" s="17"/>
      <c r="X4324" s="17"/>
    </row>
    <row r="4325" spans="7:24" x14ac:dyDescent="0.2">
      <c r="G4325" s="8"/>
      <c r="H4325" s="8"/>
      <c r="I4325" s="17"/>
      <c r="J4325" s="17"/>
      <c r="K4325" s="17"/>
      <c r="L4325" s="17"/>
      <c r="M4325" s="17"/>
      <c r="N4325" s="17"/>
      <c r="O4325" s="17"/>
      <c r="P4325" s="17"/>
      <c r="Q4325" s="17"/>
      <c r="R4325" s="17"/>
      <c r="S4325" s="17"/>
      <c r="T4325" s="17"/>
      <c r="U4325" s="17"/>
      <c r="V4325" s="17"/>
      <c r="W4325" s="17"/>
      <c r="X4325" s="17"/>
    </row>
    <row r="4326" spans="7:24" x14ac:dyDescent="0.2">
      <c r="G4326" s="8"/>
      <c r="H4326" s="8"/>
      <c r="I4326" s="17"/>
      <c r="J4326" s="17"/>
      <c r="K4326" s="17"/>
      <c r="L4326" s="17"/>
      <c r="M4326" s="17"/>
      <c r="N4326" s="17"/>
      <c r="O4326" s="17"/>
      <c r="P4326" s="17"/>
      <c r="Q4326" s="17"/>
      <c r="R4326" s="17"/>
      <c r="S4326" s="17"/>
      <c r="T4326" s="17"/>
      <c r="U4326" s="17"/>
      <c r="V4326" s="17"/>
      <c r="W4326" s="17"/>
      <c r="X4326" s="17"/>
    </row>
    <row r="4327" spans="7:24" x14ac:dyDescent="0.2">
      <c r="G4327" s="8"/>
      <c r="H4327" s="8"/>
      <c r="I4327" s="17"/>
      <c r="J4327" s="17"/>
      <c r="K4327" s="17"/>
      <c r="L4327" s="17"/>
      <c r="M4327" s="17"/>
      <c r="N4327" s="17"/>
      <c r="O4327" s="17"/>
      <c r="P4327" s="17"/>
      <c r="Q4327" s="17"/>
      <c r="R4327" s="17"/>
      <c r="S4327" s="17"/>
      <c r="T4327" s="17"/>
      <c r="U4327" s="17"/>
      <c r="V4327" s="17"/>
      <c r="W4327" s="17"/>
      <c r="X4327" s="17"/>
    </row>
    <row r="4328" spans="7:24" x14ac:dyDescent="0.2">
      <c r="G4328" s="8"/>
      <c r="H4328" s="8"/>
      <c r="I4328" s="17"/>
      <c r="J4328" s="17"/>
      <c r="K4328" s="17"/>
      <c r="L4328" s="17"/>
      <c r="M4328" s="17"/>
      <c r="N4328" s="17"/>
      <c r="O4328" s="17"/>
      <c r="P4328" s="17"/>
      <c r="Q4328" s="17"/>
      <c r="R4328" s="17"/>
      <c r="S4328" s="17"/>
      <c r="T4328" s="17"/>
      <c r="U4328" s="17"/>
      <c r="V4328" s="17"/>
      <c r="W4328" s="17"/>
      <c r="X4328" s="17"/>
    </row>
    <row r="4329" spans="7:24" x14ac:dyDescent="0.2">
      <c r="G4329" s="8"/>
      <c r="H4329" s="8"/>
      <c r="I4329" s="17"/>
      <c r="J4329" s="17"/>
      <c r="K4329" s="17"/>
      <c r="L4329" s="17"/>
      <c r="M4329" s="17"/>
      <c r="N4329" s="17"/>
      <c r="O4329" s="17"/>
      <c r="P4329" s="17"/>
      <c r="Q4329" s="17"/>
      <c r="R4329" s="17"/>
      <c r="S4329" s="17"/>
      <c r="T4329" s="17"/>
      <c r="U4329" s="17"/>
      <c r="V4329" s="17"/>
      <c r="W4329" s="17"/>
      <c r="X4329" s="17"/>
    </row>
    <row r="4330" spans="7:24" x14ac:dyDescent="0.2">
      <c r="G4330" s="8"/>
      <c r="H4330" s="8"/>
      <c r="I4330" s="17"/>
      <c r="J4330" s="17"/>
      <c r="K4330" s="17"/>
      <c r="L4330" s="17"/>
      <c r="M4330" s="17"/>
      <c r="N4330" s="17"/>
      <c r="O4330" s="17"/>
      <c r="P4330" s="17"/>
      <c r="Q4330" s="17"/>
      <c r="R4330" s="17"/>
      <c r="S4330" s="17"/>
      <c r="T4330" s="17"/>
      <c r="U4330" s="17"/>
      <c r="V4330" s="17"/>
      <c r="W4330" s="17"/>
      <c r="X4330" s="17"/>
    </row>
    <row r="4331" spans="7:24" x14ac:dyDescent="0.2">
      <c r="G4331" s="8"/>
      <c r="H4331" s="8"/>
      <c r="I4331" s="17"/>
      <c r="J4331" s="17"/>
      <c r="K4331" s="17"/>
      <c r="L4331" s="17"/>
      <c r="M4331" s="17"/>
      <c r="N4331" s="17"/>
      <c r="O4331" s="17"/>
      <c r="P4331" s="17"/>
      <c r="Q4331" s="17"/>
      <c r="R4331" s="17"/>
      <c r="S4331" s="17"/>
      <c r="T4331" s="17"/>
      <c r="U4331" s="17"/>
      <c r="V4331" s="17"/>
      <c r="W4331" s="17"/>
      <c r="X4331" s="17"/>
    </row>
    <row r="4332" spans="7:24" x14ac:dyDescent="0.2">
      <c r="G4332" s="8"/>
      <c r="H4332" s="8"/>
      <c r="I4332" s="17"/>
      <c r="J4332" s="17"/>
      <c r="K4332" s="17"/>
      <c r="L4332" s="17"/>
      <c r="M4332" s="17"/>
      <c r="N4332" s="17"/>
      <c r="O4332" s="17"/>
      <c r="P4332" s="17"/>
      <c r="Q4332" s="17"/>
      <c r="R4332" s="17"/>
      <c r="S4332" s="17"/>
      <c r="T4332" s="17"/>
      <c r="U4332" s="17"/>
      <c r="V4332" s="17"/>
      <c r="W4332" s="17"/>
      <c r="X4332" s="17"/>
    </row>
    <row r="4333" spans="7:24" x14ac:dyDescent="0.2">
      <c r="G4333" s="8"/>
      <c r="H4333" s="8"/>
      <c r="I4333" s="17"/>
      <c r="J4333" s="17"/>
      <c r="K4333" s="17"/>
      <c r="L4333" s="17"/>
      <c r="M4333" s="17"/>
      <c r="N4333" s="17"/>
      <c r="O4333" s="17"/>
      <c r="P4333" s="17"/>
      <c r="Q4333" s="17"/>
      <c r="R4333" s="17"/>
      <c r="S4333" s="17"/>
      <c r="T4333" s="17"/>
      <c r="U4333" s="17"/>
      <c r="V4333" s="17"/>
      <c r="W4333" s="17"/>
      <c r="X4333" s="17"/>
    </row>
    <row r="4334" spans="7:24" x14ac:dyDescent="0.2">
      <c r="G4334" s="8"/>
      <c r="H4334" s="8"/>
      <c r="I4334" s="17"/>
      <c r="J4334" s="17"/>
      <c r="K4334" s="17"/>
      <c r="L4334" s="17"/>
      <c r="M4334" s="17"/>
      <c r="N4334" s="17"/>
      <c r="O4334" s="17"/>
      <c r="P4334" s="17"/>
      <c r="Q4334" s="17"/>
      <c r="R4334" s="17"/>
      <c r="S4334" s="17"/>
      <c r="T4334" s="17"/>
      <c r="U4334" s="17"/>
      <c r="V4334" s="17"/>
      <c r="W4334" s="17"/>
      <c r="X4334" s="17"/>
    </row>
    <row r="4335" spans="7:24" x14ac:dyDescent="0.2">
      <c r="G4335" s="8"/>
      <c r="H4335" s="8"/>
      <c r="I4335" s="17"/>
      <c r="J4335" s="17"/>
      <c r="K4335" s="17"/>
      <c r="L4335" s="17"/>
      <c r="M4335" s="17"/>
      <c r="N4335" s="17"/>
      <c r="O4335" s="17"/>
      <c r="P4335" s="17"/>
      <c r="Q4335" s="17"/>
      <c r="R4335" s="17"/>
      <c r="S4335" s="17"/>
      <c r="T4335" s="17"/>
      <c r="U4335" s="17"/>
      <c r="V4335" s="17"/>
      <c r="W4335" s="17"/>
      <c r="X4335" s="17"/>
    </row>
    <row r="4336" spans="7:24" x14ac:dyDescent="0.2">
      <c r="G4336" s="8"/>
      <c r="H4336" s="8"/>
      <c r="I4336" s="17"/>
      <c r="J4336" s="17"/>
      <c r="K4336" s="17"/>
      <c r="L4336" s="17"/>
      <c r="M4336" s="17"/>
      <c r="N4336" s="17"/>
      <c r="O4336" s="17"/>
      <c r="P4336" s="17"/>
      <c r="Q4336" s="17"/>
      <c r="R4336" s="17"/>
      <c r="S4336" s="17"/>
      <c r="T4336" s="17"/>
      <c r="U4336" s="17"/>
      <c r="V4336" s="17"/>
      <c r="W4336" s="17"/>
      <c r="X4336" s="17"/>
    </row>
    <row r="4337" spans="7:24" x14ac:dyDescent="0.2">
      <c r="G4337" s="8"/>
      <c r="H4337" s="8"/>
      <c r="I4337" s="17"/>
      <c r="J4337" s="17"/>
      <c r="K4337" s="17"/>
      <c r="L4337" s="17"/>
      <c r="M4337" s="17"/>
      <c r="N4337" s="17"/>
      <c r="O4337" s="17"/>
      <c r="P4337" s="17"/>
      <c r="Q4337" s="17"/>
      <c r="R4337" s="17"/>
      <c r="S4337" s="17"/>
      <c r="T4337" s="17"/>
      <c r="U4337" s="17"/>
      <c r="V4337" s="17"/>
      <c r="W4337" s="17"/>
      <c r="X4337" s="17"/>
    </row>
    <row r="4338" spans="7:24" x14ac:dyDescent="0.2">
      <c r="G4338" s="8"/>
      <c r="H4338" s="8"/>
      <c r="I4338" s="17"/>
      <c r="J4338" s="17"/>
      <c r="K4338" s="17"/>
      <c r="L4338" s="17"/>
      <c r="M4338" s="17"/>
      <c r="N4338" s="17"/>
      <c r="O4338" s="17"/>
      <c r="P4338" s="17"/>
      <c r="Q4338" s="17"/>
      <c r="R4338" s="17"/>
      <c r="S4338" s="17"/>
      <c r="T4338" s="17"/>
      <c r="U4338" s="17"/>
      <c r="V4338" s="17"/>
      <c r="W4338" s="17"/>
      <c r="X4338" s="17"/>
    </row>
    <row r="4339" spans="7:24" x14ac:dyDescent="0.2">
      <c r="G4339" s="8"/>
      <c r="H4339" s="8"/>
      <c r="I4339" s="17"/>
      <c r="J4339" s="17"/>
      <c r="K4339" s="17"/>
      <c r="L4339" s="17"/>
      <c r="M4339" s="17"/>
      <c r="N4339" s="17"/>
      <c r="O4339" s="17"/>
      <c r="P4339" s="17"/>
      <c r="Q4339" s="17"/>
      <c r="R4339" s="17"/>
      <c r="S4339" s="17"/>
      <c r="T4339" s="17"/>
      <c r="U4339" s="17"/>
      <c r="V4339" s="17"/>
      <c r="W4339" s="17"/>
      <c r="X4339" s="17"/>
    </row>
    <row r="4340" spans="7:24" x14ac:dyDescent="0.2">
      <c r="G4340" s="8"/>
      <c r="H4340" s="8"/>
      <c r="I4340" s="17"/>
      <c r="J4340" s="17"/>
      <c r="K4340" s="17"/>
      <c r="L4340" s="17"/>
      <c r="M4340" s="17"/>
      <c r="N4340" s="17"/>
      <c r="O4340" s="17"/>
      <c r="P4340" s="17"/>
      <c r="Q4340" s="17"/>
      <c r="R4340" s="17"/>
      <c r="S4340" s="17"/>
      <c r="T4340" s="17"/>
      <c r="U4340" s="17"/>
      <c r="V4340" s="17"/>
      <c r="W4340" s="17"/>
      <c r="X4340" s="17"/>
    </row>
    <row r="4341" spans="7:24" x14ac:dyDescent="0.2">
      <c r="G4341" s="8"/>
      <c r="H4341" s="8"/>
      <c r="I4341" s="17"/>
      <c r="J4341" s="17"/>
      <c r="K4341" s="17"/>
      <c r="L4341" s="17"/>
      <c r="M4341" s="17"/>
      <c r="N4341" s="17"/>
      <c r="O4341" s="17"/>
      <c r="P4341" s="17"/>
      <c r="Q4341" s="17"/>
      <c r="R4341" s="17"/>
      <c r="S4341" s="17"/>
      <c r="T4341" s="17"/>
      <c r="U4341" s="17"/>
      <c r="V4341" s="17"/>
      <c r="W4341" s="17"/>
      <c r="X4341" s="17"/>
    </row>
    <row r="4342" spans="7:24" x14ac:dyDescent="0.2">
      <c r="G4342" s="8"/>
      <c r="H4342" s="8"/>
      <c r="I4342" s="17"/>
      <c r="J4342" s="17"/>
      <c r="K4342" s="17"/>
      <c r="L4342" s="17"/>
      <c r="M4342" s="17"/>
      <c r="N4342" s="17"/>
      <c r="O4342" s="17"/>
      <c r="P4342" s="17"/>
      <c r="Q4342" s="17"/>
      <c r="R4342" s="17"/>
      <c r="S4342" s="17"/>
      <c r="T4342" s="17"/>
      <c r="U4342" s="17"/>
      <c r="V4342" s="17"/>
      <c r="W4342" s="17"/>
      <c r="X4342" s="17"/>
    </row>
    <row r="4343" spans="7:24" x14ac:dyDescent="0.2">
      <c r="G4343" s="8"/>
      <c r="H4343" s="8"/>
      <c r="I4343" s="17"/>
      <c r="J4343" s="17"/>
      <c r="K4343" s="17"/>
      <c r="L4343" s="17"/>
      <c r="M4343" s="17"/>
      <c r="N4343" s="17"/>
      <c r="O4343" s="17"/>
      <c r="P4343" s="17"/>
      <c r="Q4343" s="17"/>
      <c r="R4343" s="17"/>
      <c r="S4343" s="17"/>
      <c r="T4343" s="17"/>
      <c r="U4343" s="17"/>
      <c r="V4343" s="17"/>
      <c r="W4343" s="17"/>
      <c r="X4343" s="17"/>
    </row>
    <row r="4344" spans="7:24" x14ac:dyDescent="0.2">
      <c r="G4344" s="8"/>
      <c r="H4344" s="8"/>
      <c r="I4344" s="17"/>
      <c r="J4344" s="17"/>
      <c r="K4344" s="17"/>
      <c r="L4344" s="17"/>
      <c r="M4344" s="17"/>
      <c r="N4344" s="17"/>
      <c r="O4344" s="17"/>
      <c r="P4344" s="17"/>
      <c r="Q4344" s="17"/>
      <c r="R4344" s="17"/>
      <c r="S4344" s="17"/>
      <c r="T4344" s="17"/>
      <c r="U4344" s="17"/>
      <c r="V4344" s="17"/>
      <c r="W4344" s="17"/>
      <c r="X4344" s="17"/>
    </row>
    <row r="4345" spans="7:24" x14ac:dyDescent="0.2">
      <c r="G4345" s="8"/>
      <c r="H4345" s="8"/>
      <c r="I4345" s="17"/>
      <c r="J4345" s="17"/>
      <c r="K4345" s="17"/>
      <c r="L4345" s="17"/>
      <c r="M4345" s="17"/>
      <c r="N4345" s="17"/>
      <c r="O4345" s="17"/>
      <c r="P4345" s="17"/>
      <c r="Q4345" s="17"/>
      <c r="R4345" s="17"/>
      <c r="S4345" s="17"/>
      <c r="T4345" s="17"/>
      <c r="U4345" s="17"/>
      <c r="V4345" s="17"/>
      <c r="W4345" s="17"/>
      <c r="X4345" s="17"/>
    </row>
    <row r="4346" spans="7:24" x14ac:dyDescent="0.2">
      <c r="G4346" s="8"/>
      <c r="H4346" s="8"/>
      <c r="I4346" s="17"/>
      <c r="J4346" s="17"/>
      <c r="K4346" s="17"/>
      <c r="L4346" s="17"/>
      <c r="M4346" s="17"/>
      <c r="N4346" s="17"/>
      <c r="O4346" s="17"/>
      <c r="P4346" s="17"/>
      <c r="Q4346" s="17"/>
      <c r="R4346" s="17"/>
      <c r="S4346" s="17"/>
      <c r="T4346" s="17"/>
      <c r="U4346" s="17"/>
      <c r="V4346" s="17"/>
      <c r="W4346" s="17"/>
      <c r="X4346" s="17"/>
    </row>
    <row r="4347" spans="7:24" x14ac:dyDescent="0.2">
      <c r="G4347" s="8"/>
      <c r="H4347" s="8"/>
      <c r="I4347" s="17"/>
      <c r="J4347" s="17"/>
      <c r="K4347" s="17"/>
      <c r="L4347" s="17"/>
      <c r="M4347" s="17"/>
      <c r="N4347" s="17"/>
      <c r="O4347" s="17"/>
      <c r="P4347" s="17"/>
      <c r="Q4347" s="17"/>
      <c r="R4347" s="17"/>
      <c r="S4347" s="17"/>
      <c r="T4347" s="17"/>
      <c r="U4347" s="17"/>
      <c r="V4347" s="17"/>
      <c r="W4347" s="17"/>
      <c r="X4347" s="17"/>
    </row>
    <row r="4348" spans="7:24" x14ac:dyDescent="0.2">
      <c r="G4348" s="8"/>
      <c r="H4348" s="8"/>
      <c r="I4348" s="17"/>
      <c r="J4348" s="17"/>
      <c r="K4348" s="17"/>
      <c r="L4348" s="17"/>
      <c r="M4348" s="17"/>
      <c r="N4348" s="17"/>
      <c r="O4348" s="17"/>
      <c r="P4348" s="17"/>
      <c r="Q4348" s="17"/>
      <c r="R4348" s="17"/>
      <c r="S4348" s="17"/>
      <c r="T4348" s="17"/>
      <c r="U4348" s="17"/>
      <c r="V4348" s="17"/>
      <c r="W4348" s="17"/>
      <c r="X4348" s="17"/>
    </row>
    <row r="4349" spans="7:24" x14ac:dyDescent="0.2">
      <c r="G4349" s="8"/>
      <c r="H4349" s="8"/>
      <c r="I4349" s="17"/>
      <c r="J4349" s="17"/>
      <c r="K4349" s="17"/>
      <c r="L4349" s="17"/>
      <c r="M4349" s="17"/>
      <c r="N4349" s="17"/>
      <c r="O4349" s="17"/>
      <c r="P4349" s="17"/>
      <c r="Q4349" s="17"/>
      <c r="R4349" s="17"/>
      <c r="S4349" s="17"/>
      <c r="T4349" s="17"/>
      <c r="U4349" s="17"/>
      <c r="V4349" s="17"/>
      <c r="W4349" s="17"/>
      <c r="X4349" s="17"/>
    </row>
    <row r="4350" spans="7:24" x14ac:dyDescent="0.2">
      <c r="G4350" s="8"/>
      <c r="H4350" s="8"/>
      <c r="I4350" s="17"/>
      <c r="J4350" s="17"/>
      <c r="K4350" s="17"/>
      <c r="L4350" s="17"/>
      <c r="M4350" s="17"/>
      <c r="N4350" s="17"/>
      <c r="O4350" s="17"/>
      <c r="P4350" s="17"/>
      <c r="Q4350" s="17"/>
      <c r="R4350" s="17"/>
      <c r="S4350" s="17"/>
      <c r="T4350" s="17"/>
      <c r="U4350" s="17"/>
      <c r="V4350" s="17"/>
      <c r="W4350" s="17"/>
      <c r="X4350" s="17"/>
    </row>
    <row r="4351" spans="7:24" x14ac:dyDescent="0.2">
      <c r="G4351" s="8"/>
      <c r="H4351" s="8"/>
      <c r="I4351" s="17"/>
      <c r="J4351" s="17"/>
      <c r="K4351" s="17"/>
      <c r="L4351" s="17"/>
      <c r="M4351" s="17"/>
      <c r="N4351" s="17"/>
      <c r="O4351" s="17"/>
      <c r="P4351" s="17"/>
      <c r="Q4351" s="17"/>
      <c r="R4351" s="17"/>
      <c r="S4351" s="17"/>
      <c r="T4351" s="17"/>
      <c r="U4351" s="17"/>
      <c r="V4351" s="17"/>
      <c r="W4351" s="17"/>
      <c r="X4351" s="17"/>
    </row>
    <row r="4352" spans="7:24" x14ac:dyDescent="0.2">
      <c r="G4352" s="8"/>
      <c r="H4352" s="8"/>
      <c r="I4352" s="17"/>
      <c r="J4352" s="17"/>
      <c r="K4352" s="17"/>
      <c r="L4352" s="17"/>
      <c r="M4352" s="17"/>
      <c r="N4352" s="17"/>
      <c r="O4352" s="17"/>
      <c r="P4352" s="17"/>
      <c r="Q4352" s="17"/>
      <c r="R4352" s="17"/>
      <c r="S4352" s="17"/>
      <c r="T4352" s="17"/>
      <c r="U4352" s="17"/>
      <c r="V4352" s="17"/>
      <c r="W4352" s="17"/>
      <c r="X4352" s="17"/>
    </row>
    <row r="4353" spans="7:24" x14ac:dyDescent="0.2">
      <c r="G4353" s="8"/>
      <c r="H4353" s="8"/>
      <c r="I4353" s="17"/>
      <c r="J4353" s="17"/>
      <c r="K4353" s="17"/>
      <c r="L4353" s="17"/>
      <c r="M4353" s="17"/>
      <c r="N4353" s="17"/>
      <c r="O4353" s="17"/>
      <c r="P4353" s="17"/>
      <c r="Q4353" s="17"/>
      <c r="R4353" s="17"/>
      <c r="S4353" s="17"/>
      <c r="T4353" s="17"/>
      <c r="U4353" s="17"/>
      <c r="V4353" s="17"/>
      <c r="W4353" s="17"/>
      <c r="X4353" s="17"/>
    </row>
    <row r="4354" spans="7:24" x14ac:dyDescent="0.2">
      <c r="G4354" s="8"/>
      <c r="H4354" s="8"/>
      <c r="I4354" s="17"/>
      <c r="J4354" s="17"/>
      <c r="K4354" s="17"/>
      <c r="L4354" s="17"/>
      <c r="M4354" s="17"/>
      <c r="N4354" s="17"/>
      <c r="O4354" s="17"/>
      <c r="P4354" s="17"/>
      <c r="Q4354" s="17"/>
      <c r="R4354" s="17"/>
      <c r="S4354" s="17"/>
      <c r="T4354" s="17"/>
      <c r="U4354" s="17"/>
      <c r="V4354" s="17"/>
      <c r="W4354" s="17"/>
      <c r="X4354" s="17"/>
    </row>
    <row r="4355" spans="7:24" x14ac:dyDescent="0.2">
      <c r="G4355" s="8"/>
      <c r="H4355" s="8"/>
      <c r="I4355" s="17"/>
      <c r="J4355" s="17"/>
      <c r="K4355" s="17"/>
      <c r="L4355" s="17"/>
      <c r="M4355" s="17"/>
      <c r="N4355" s="17"/>
      <c r="O4355" s="17"/>
      <c r="P4355" s="17"/>
      <c r="Q4355" s="17"/>
      <c r="R4355" s="17"/>
      <c r="S4355" s="17"/>
      <c r="T4355" s="17"/>
      <c r="U4355" s="17"/>
      <c r="V4355" s="17"/>
      <c r="W4355" s="17"/>
      <c r="X4355" s="17"/>
    </row>
    <row r="4356" spans="7:24" x14ac:dyDescent="0.2">
      <c r="G4356" s="8"/>
      <c r="H4356" s="8"/>
      <c r="I4356" s="17"/>
      <c r="J4356" s="17"/>
      <c r="K4356" s="17"/>
      <c r="L4356" s="17"/>
      <c r="M4356" s="17"/>
      <c r="N4356" s="17"/>
      <c r="O4356" s="17"/>
      <c r="P4356" s="17"/>
      <c r="Q4356" s="17"/>
      <c r="R4356" s="17"/>
      <c r="S4356" s="17"/>
      <c r="T4356" s="17"/>
      <c r="U4356" s="17"/>
      <c r="V4356" s="17"/>
      <c r="W4356" s="17"/>
      <c r="X4356" s="17"/>
    </row>
    <row r="4357" spans="7:24" x14ac:dyDescent="0.2">
      <c r="G4357" s="8"/>
      <c r="H4357" s="8"/>
      <c r="I4357" s="17"/>
      <c r="J4357" s="17"/>
      <c r="K4357" s="17"/>
      <c r="L4357" s="17"/>
      <c r="M4357" s="17"/>
      <c r="N4357" s="17"/>
      <c r="O4357" s="17"/>
      <c r="P4357" s="17"/>
      <c r="Q4357" s="17"/>
      <c r="R4357" s="17"/>
      <c r="S4357" s="17"/>
      <c r="T4357" s="17"/>
      <c r="U4357" s="17"/>
      <c r="V4357" s="17"/>
      <c r="W4357" s="17"/>
      <c r="X4357" s="17"/>
    </row>
    <row r="4358" spans="7:24" x14ac:dyDescent="0.2">
      <c r="G4358" s="8"/>
      <c r="H4358" s="8"/>
      <c r="I4358" s="17"/>
      <c r="J4358" s="17"/>
      <c r="K4358" s="17"/>
      <c r="L4358" s="17"/>
      <c r="M4358" s="17"/>
      <c r="N4358" s="17"/>
      <c r="O4358" s="17"/>
      <c r="P4358" s="17"/>
      <c r="Q4358" s="17"/>
      <c r="R4358" s="17"/>
      <c r="S4358" s="17"/>
      <c r="T4358" s="17"/>
      <c r="U4358" s="17"/>
      <c r="V4358" s="17"/>
      <c r="W4358" s="17"/>
      <c r="X4358" s="17"/>
    </row>
    <row r="4359" spans="7:24" x14ac:dyDescent="0.2">
      <c r="G4359" s="8"/>
      <c r="H4359" s="8"/>
      <c r="I4359" s="17"/>
      <c r="J4359" s="17"/>
      <c r="K4359" s="17"/>
      <c r="L4359" s="17"/>
      <c r="M4359" s="17"/>
      <c r="N4359" s="17"/>
      <c r="O4359" s="17"/>
      <c r="P4359" s="17"/>
      <c r="Q4359" s="17"/>
      <c r="R4359" s="17"/>
      <c r="S4359" s="17"/>
      <c r="T4359" s="17"/>
      <c r="U4359" s="17"/>
      <c r="V4359" s="17"/>
      <c r="W4359" s="17"/>
      <c r="X4359" s="17"/>
    </row>
    <row r="4360" spans="7:24" x14ac:dyDescent="0.2">
      <c r="G4360" s="8"/>
      <c r="H4360" s="8"/>
      <c r="I4360" s="17"/>
      <c r="J4360" s="17"/>
      <c r="K4360" s="17"/>
      <c r="L4360" s="17"/>
      <c r="M4360" s="17"/>
      <c r="N4360" s="17"/>
      <c r="O4360" s="17"/>
      <c r="P4360" s="17"/>
      <c r="Q4360" s="17"/>
      <c r="R4360" s="17"/>
      <c r="S4360" s="17"/>
      <c r="T4360" s="17"/>
      <c r="U4360" s="17"/>
      <c r="V4360" s="17"/>
      <c r="W4360" s="17"/>
      <c r="X4360" s="17"/>
    </row>
    <row r="4361" spans="7:24" x14ac:dyDescent="0.2">
      <c r="G4361" s="8"/>
      <c r="H4361" s="8"/>
      <c r="I4361" s="17"/>
      <c r="J4361" s="17"/>
      <c r="K4361" s="17"/>
      <c r="L4361" s="17"/>
      <c r="M4361" s="17"/>
      <c r="N4361" s="17"/>
      <c r="O4361" s="17"/>
      <c r="P4361" s="17"/>
      <c r="Q4361" s="17"/>
      <c r="R4361" s="17"/>
      <c r="S4361" s="17"/>
      <c r="T4361" s="17"/>
      <c r="U4361" s="17"/>
      <c r="V4361" s="17"/>
      <c r="W4361" s="17"/>
      <c r="X4361" s="17"/>
    </row>
    <row r="4362" spans="7:24" x14ac:dyDescent="0.2">
      <c r="G4362" s="8"/>
      <c r="H4362" s="8"/>
      <c r="I4362" s="17"/>
      <c r="J4362" s="17"/>
      <c r="K4362" s="17"/>
      <c r="L4362" s="17"/>
      <c r="M4362" s="17"/>
      <c r="N4362" s="17"/>
      <c r="O4362" s="17"/>
      <c r="P4362" s="17"/>
      <c r="Q4362" s="17"/>
      <c r="R4362" s="17"/>
      <c r="S4362" s="17"/>
      <c r="T4362" s="17"/>
      <c r="U4362" s="17"/>
      <c r="V4362" s="17"/>
      <c r="W4362" s="17"/>
      <c r="X4362" s="17"/>
    </row>
    <row r="4363" spans="7:24" x14ac:dyDescent="0.2">
      <c r="G4363" s="8"/>
      <c r="H4363" s="8"/>
      <c r="I4363" s="17"/>
      <c r="J4363" s="17"/>
      <c r="K4363" s="17"/>
      <c r="L4363" s="17"/>
      <c r="M4363" s="17"/>
      <c r="N4363" s="17"/>
      <c r="O4363" s="17"/>
      <c r="P4363" s="17"/>
      <c r="Q4363" s="17"/>
      <c r="R4363" s="17"/>
      <c r="S4363" s="17"/>
      <c r="T4363" s="17"/>
      <c r="U4363" s="17"/>
      <c r="V4363" s="17"/>
      <c r="W4363" s="17"/>
      <c r="X4363" s="17"/>
    </row>
    <row r="4364" spans="7:24" x14ac:dyDescent="0.2">
      <c r="G4364" s="8"/>
      <c r="H4364" s="8"/>
      <c r="I4364" s="17"/>
      <c r="J4364" s="17"/>
      <c r="K4364" s="17"/>
      <c r="L4364" s="17"/>
      <c r="M4364" s="17"/>
      <c r="N4364" s="17"/>
      <c r="O4364" s="17"/>
      <c r="P4364" s="17"/>
      <c r="Q4364" s="17"/>
      <c r="R4364" s="17"/>
      <c r="S4364" s="17"/>
      <c r="T4364" s="17"/>
      <c r="U4364" s="17"/>
      <c r="V4364" s="17"/>
      <c r="W4364" s="17"/>
      <c r="X4364" s="17"/>
    </row>
    <row r="4365" spans="7:24" x14ac:dyDescent="0.2">
      <c r="G4365" s="8"/>
      <c r="H4365" s="8"/>
      <c r="I4365" s="17"/>
      <c r="J4365" s="17"/>
      <c r="K4365" s="17"/>
      <c r="L4365" s="17"/>
      <c r="M4365" s="17"/>
      <c r="N4365" s="17"/>
      <c r="O4365" s="17"/>
      <c r="P4365" s="17"/>
      <c r="Q4365" s="17"/>
      <c r="R4365" s="17"/>
      <c r="S4365" s="17"/>
      <c r="T4365" s="17"/>
      <c r="U4365" s="17"/>
      <c r="V4365" s="17"/>
      <c r="W4365" s="17"/>
      <c r="X4365" s="17"/>
    </row>
    <row r="4366" spans="7:24" x14ac:dyDescent="0.2">
      <c r="G4366" s="8"/>
      <c r="H4366" s="8"/>
      <c r="I4366" s="17"/>
      <c r="J4366" s="17"/>
      <c r="K4366" s="17"/>
      <c r="L4366" s="17"/>
      <c r="M4366" s="17"/>
      <c r="N4366" s="17"/>
      <c r="O4366" s="17"/>
      <c r="P4366" s="17"/>
      <c r="Q4366" s="17"/>
      <c r="R4366" s="17"/>
      <c r="S4366" s="17"/>
      <c r="T4366" s="17"/>
      <c r="U4366" s="17"/>
      <c r="V4366" s="17"/>
      <c r="W4366" s="17"/>
      <c r="X4366" s="17"/>
    </row>
    <row r="4367" spans="7:24" x14ac:dyDescent="0.2">
      <c r="G4367" s="8"/>
      <c r="H4367" s="8"/>
      <c r="I4367" s="17"/>
      <c r="J4367" s="17"/>
      <c r="K4367" s="17"/>
      <c r="L4367" s="17"/>
      <c r="M4367" s="17"/>
      <c r="N4367" s="17"/>
      <c r="O4367" s="17"/>
      <c r="P4367" s="17"/>
      <c r="Q4367" s="17"/>
      <c r="R4367" s="17"/>
      <c r="S4367" s="17"/>
      <c r="T4367" s="17"/>
      <c r="U4367" s="17"/>
      <c r="V4367" s="17"/>
      <c r="W4367" s="17"/>
      <c r="X4367" s="17"/>
    </row>
    <row r="4368" spans="7:24" x14ac:dyDescent="0.2">
      <c r="G4368" s="8"/>
      <c r="H4368" s="8"/>
      <c r="I4368" s="17"/>
      <c r="J4368" s="17"/>
      <c r="K4368" s="17"/>
      <c r="L4368" s="17"/>
      <c r="M4368" s="17"/>
      <c r="N4368" s="17"/>
      <c r="O4368" s="17"/>
      <c r="P4368" s="17"/>
      <c r="Q4368" s="17"/>
      <c r="R4368" s="17"/>
      <c r="S4368" s="17"/>
      <c r="T4368" s="17"/>
      <c r="U4368" s="17"/>
      <c r="V4368" s="17"/>
      <c r="W4368" s="17"/>
      <c r="X4368" s="17"/>
    </row>
    <row r="4369" spans="7:24" x14ac:dyDescent="0.2">
      <c r="G4369" s="8"/>
      <c r="H4369" s="8"/>
      <c r="I4369" s="17"/>
      <c r="J4369" s="17"/>
      <c r="K4369" s="17"/>
      <c r="L4369" s="17"/>
      <c r="M4369" s="17"/>
      <c r="N4369" s="17"/>
      <c r="O4369" s="17"/>
      <c r="P4369" s="17"/>
      <c r="Q4369" s="17"/>
      <c r="R4369" s="17"/>
      <c r="S4369" s="17"/>
      <c r="T4369" s="17"/>
      <c r="U4369" s="17"/>
      <c r="V4369" s="17"/>
      <c r="W4369" s="17"/>
      <c r="X4369" s="17"/>
    </row>
    <row r="4370" spans="7:24" x14ac:dyDescent="0.2">
      <c r="G4370" s="8"/>
      <c r="H4370" s="8"/>
      <c r="I4370" s="17"/>
      <c r="J4370" s="17"/>
      <c r="K4370" s="17"/>
      <c r="L4370" s="17"/>
      <c r="M4370" s="17"/>
      <c r="N4370" s="17"/>
      <c r="O4370" s="17"/>
      <c r="P4370" s="17"/>
      <c r="Q4370" s="17"/>
      <c r="R4370" s="17"/>
      <c r="S4370" s="17"/>
      <c r="T4370" s="17"/>
      <c r="U4370" s="17"/>
      <c r="V4370" s="17"/>
      <c r="W4370" s="17"/>
      <c r="X4370" s="17"/>
    </row>
    <row r="4371" spans="7:24" x14ac:dyDescent="0.2">
      <c r="G4371" s="8"/>
      <c r="H4371" s="8"/>
      <c r="I4371" s="17"/>
      <c r="J4371" s="17"/>
      <c r="K4371" s="17"/>
      <c r="L4371" s="17"/>
      <c r="M4371" s="17"/>
      <c r="N4371" s="17"/>
      <c r="O4371" s="17"/>
      <c r="P4371" s="17"/>
      <c r="Q4371" s="17"/>
      <c r="R4371" s="17"/>
      <c r="S4371" s="17"/>
      <c r="T4371" s="17"/>
      <c r="U4371" s="17"/>
      <c r="V4371" s="17"/>
      <c r="W4371" s="17"/>
      <c r="X4371" s="17"/>
    </row>
    <row r="4372" spans="7:24" x14ac:dyDescent="0.2">
      <c r="G4372" s="8"/>
      <c r="H4372" s="8"/>
      <c r="I4372" s="17"/>
      <c r="J4372" s="17"/>
      <c r="K4372" s="17"/>
      <c r="L4372" s="17"/>
      <c r="M4372" s="17"/>
      <c r="N4372" s="17"/>
      <c r="O4372" s="17"/>
      <c r="P4372" s="17"/>
      <c r="Q4372" s="17"/>
      <c r="R4372" s="17"/>
      <c r="S4372" s="17"/>
      <c r="T4372" s="17"/>
      <c r="U4372" s="17"/>
      <c r="V4372" s="17"/>
      <c r="W4372" s="17"/>
      <c r="X4372" s="17"/>
    </row>
    <row r="4373" spans="7:24" x14ac:dyDescent="0.2">
      <c r="G4373" s="8"/>
      <c r="H4373" s="8"/>
      <c r="I4373" s="17"/>
      <c r="J4373" s="17"/>
      <c r="K4373" s="17"/>
      <c r="L4373" s="17"/>
      <c r="M4373" s="17"/>
      <c r="N4373" s="17"/>
      <c r="O4373" s="17"/>
      <c r="P4373" s="17"/>
      <c r="Q4373" s="17"/>
      <c r="R4373" s="17"/>
      <c r="S4373" s="17"/>
      <c r="T4373" s="17"/>
      <c r="U4373" s="17"/>
      <c r="V4373" s="17"/>
      <c r="W4373" s="17"/>
      <c r="X4373" s="17"/>
    </row>
    <row r="4374" spans="7:24" x14ac:dyDescent="0.2">
      <c r="G4374" s="8"/>
      <c r="H4374" s="8"/>
      <c r="I4374" s="17"/>
      <c r="J4374" s="17"/>
      <c r="K4374" s="17"/>
      <c r="L4374" s="17"/>
      <c r="M4374" s="17"/>
      <c r="N4374" s="17"/>
      <c r="O4374" s="17"/>
      <c r="P4374" s="17"/>
      <c r="Q4374" s="17"/>
      <c r="R4374" s="17"/>
      <c r="S4374" s="17"/>
      <c r="T4374" s="17"/>
      <c r="U4374" s="17"/>
      <c r="V4374" s="17"/>
      <c r="W4374" s="17"/>
      <c r="X4374" s="17"/>
    </row>
    <row r="4375" spans="7:24" x14ac:dyDescent="0.2">
      <c r="G4375" s="8"/>
      <c r="H4375" s="8"/>
      <c r="I4375" s="17"/>
      <c r="J4375" s="17"/>
      <c r="K4375" s="17"/>
      <c r="L4375" s="17"/>
      <c r="M4375" s="17"/>
      <c r="N4375" s="17"/>
      <c r="O4375" s="17"/>
      <c r="P4375" s="17"/>
      <c r="Q4375" s="17"/>
      <c r="R4375" s="17"/>
      <c r="S4375" s="17"/>
      <c r="T4375" s="17"/>
      <c r="U4375" s="17"/>
      <c r="V4375" s="17"/>
      <c r="W4375" s="17"/>
      <c r="X4375" s="17"/>
    </row>
    <row r="4376" spans="7:24" x14ac:dyDescent="0.2">
      <c r="G4376" s="8"/>
      <c r="H4376" s="8"/>
      <c r="I4376" s="17"/>
      <c r="J4376" s="17"/>
      <c r="K4376" s="17"/>
      <c r="L4376" s="17"/>
      <c r="M4376" s="17"/>
      <c r="N4376" s="17"/>
      <c r="O4376" s="17"/>
      <c r="P4376" s="17"/>
      <c r="Q4376" s="17"/>
      <c r="R4376" s="17"/>
      <c r="S4376" s="17"/>
      <c r="T4376" s="17"/>
      <c r="U4376" s="17"/>
      <c r="V4376" s="17"/>
      <c r="W4376" s="17"/>
      <c r="X4376" s="17"/>
    </row>
    <row r="4377" spans="7:24" x14ac:dyDescent="0.2">
      <c r="G4377" s="8"/>
      <c r="H4377" s="8"/>
      <c r="I4377" s="17"/>
      <c r="J4377" s="17"/>
      <c r="K4377" s="17"/>
      <c r="L4377" s="17"/>
      <c r="M4377" s="17"/>
      <c r="N4377" s="17"/>
      <c r="O4377" s="17"/>
      <c r="P4377" s="17"/>
      <c r="Q4377" s="17"/>
      <c r="R4377" s="17"/>
      <c r="S4377" s="17"/>
      <c r="T4377" s="17"/>
      <c r="U4377" s="17"/>
      <c r="V4377" s="17"/>
      <c r="W4377" s="17"/>
      <c r="X4377" s="17"/>
    </row>
    <row r="4378" spans="7:24" x14ac:dyDescent="0.2">
      <c r="G4378" s="8"/>
      <c r="H4378" s="8"/>
      <c r="I4378" s="17"/>
      <c r="J4378" s="17"/>
      <c r="K4378" s="17"/>
      <c r="L4378" s="17"/>
      <c r="M4378" s="17"/>
      <c r="N4378" s="17"/>
      <c r="O4378" s="17"/>
      <c r="P4378" s="17"/>
      <c r="Q4378" s="17"/>
      <c r="R4378" s="17"/>
      <c r="S4378" s="17"/>
      <c r="T4378" s="17"/>
      <c r="U4378" s="17"/>
      <c r="V4378" s="17"/>
      <c r="W4378" s="17"/>
      <c r="X4378" s="17"/>
    </row>
    <row r="4379" spans="7:24" x14ac:dyDescent="0.2">
      <c r="G4379" s="8"/>
      <c r="H4379" s="8"/>
      <c r="I4379" s="17"/>
      <c r="J4379" s="17"/>
      <c r="K4379" s="17"/>
      <c r="L4379" s="17"/>
      <c r="M4379" s="17"/>
      <c r="N4379" s="17"/>
      <c r="O4379" s="17"/>
      <c r="P4379" s="17"/>
      <c r="Q4379" s="17"/>
      <c r="R4379" s="17"/>
      <c r="S4379" s="17"/>
      <c r="T4379" s="17"/>
      <c r="U4379" s="17"/>
      <c r="V4379" s="17"/>
      <c r="W4379" s="17"/>
      <c r="X4379" s="17"/>
    </row>
    <row r="4380" spans="7:24" x14ac:dyDescent="0.2">
      <c r="G4380" s="8"/>
      <c r="H4380" s="8"/>
      <c r="I4380" s="17"/>
      <c r="J4380" s="17"/>
      <c r="K4380" s="17"/>
      <c r="L4380" s="17"/>
      <c r="M4380" s="17"/>
      <c r="N4380" s="17"/>
      <c r="O4380" s="17"/>
      <c r="P4380" s="17"/>
      <c r="Q4380" s="17"/>
      <c r="R4380" s="17"/>
      <c r="S4380" s="17"/>
      <c r="T4380" s="17"/>
      <c r="U4380" s="17"/>
      <c r="V4380" s="17"/>
      <c r="W4380" s="17"/>
      <c r="X4380" s="17"/>
    </row>
    <row r="4381" spans="7:24" x14ac:dyDescent="0.2">
      <c r="G4381" s="8"/>
      <c r="H4381" s="8"/>
      <c r="I4381" s="17"/>
      <c r="J4381" s="17"/>
      <c r="K4381" s="17"/>
      <c r="L4381" s="17"/>
      <c r="M4381" s="17"/>
      <c r="N4381" s="17"/>
      <c r="O4381" s="17"/>
      <c r="P4381" s="17"/>
      <c r="Q4381" s="17"/>
      <c r="R4381" s="17"/>
      <c r="S4381" s="17"/>
      <c r="T4381" s="17"/>
      <c r="U4381" s="17"/>
      <c r="V4381" s="17"/>
      <c r="W4381" s="17"/>
      <c r="X4381" s="17"/>
    </row>
    <row r="4382" spans="7:24" x14ac:dyDescent="0.2">
      <c r="G4382" s="8"/>
      <c r="H4382" s="8"/>
      <c r="I4382" s="17"/>
      <c r="J4382" s="17"/>
      <c r="K4382" s="17"/>
      <c r="L4382" s="17"/>
      <c r="M4382" s="17"/>
      <c r="N4382" s="17"/>
      <c r="O4382" s="17"/>
      <c r="P4382" s="17"/>
      <c r="Q4382" s="17"/>
      <c r="R4382" s="17"/>
      <c r="S4382" s="17"/>
      <c r="T4382" s="17"/>
      <c r="U4382" s="17"/>
      <c r="V4382" s="17"/>
      <c r="W4382" s="17"/>
      <c r="X4382" s="17"/>
    </row>
    <row r="4383" spans="7:24" x14ac:dyDescent="0.2">
      <c r="G4383" s="8"/>
      <c r="H4383" s="8"/>
      <c r="I4383" s="17"/>
      <c r="J4383" s="17"/>
      <c r="K4383" s="17"/>
      <c r="L4383" s="17"/>
      <c r="M4383" s="17"/>
      <c r="N4383" s="17"/>
      <c r="O4383" s="17"/>
      <c r="P4383" s="17"/>
      <c r="Q4383" s="17"/>
      <c r="R4383" s="17"/>
      <c r="S4383" s="17"/>
      <c r="T4383" s="17"/>
      <c r="U4383" s="17"/>
      <c r="V4383" s="17"/>
      <c r="W4383" s="17"/>
      <c r="X4383" s="17"/>
    </row>
    <row r="4384" spans="7:24" x14ac:dyDescent="0.2">
      <c r="G4384" s="8"/>
      <c r="H4384" s="8"/>
      <c r="I4384" s="17"/>
      <c r="J4384" s="17"/>
      <c r="K4384" s="17"/>
      <c r="L4384" s="17"/>
      <c r="M4384" s="17"/>
      <c r="N4384" s="17"/>
      <c r="O4384" s="17"/>
      <c r="P4384" s="17"/>
      <c r="Q4384" s="17"/>
      <c r="R4384" s="17"/>
      <c r="S4384" s="17"/>
      <c r="T4384" s="17"/>
      <c r="U4384" s="17"/>
      <c r="V4384" s="17"/>
      <c r="W4384" s="17"/>
      <c r="X4384" s="17"/>
    </row>
    <row r="4385" spans="7:24" x14ac:dyDescent="0.2">
      <c r="G4385" s="8"/>
      <c r="H4385" s="8"/>
      <c r="I4385" s="17"/>
      <c r="J4385" s="17"/>
      <c r="K4385" s="17"/>
      <c r="L4385" s="17"/>
      <c r="M4385" s="17"/>
      <c r="N4385" s="17"/>
      <c r="O4385" s="17"/>
      <c r="P4385" s="17"/>
      <c r="Q4385" s="17"/>
      <c r="R4385" s="17"/>
      <c r="S4385" s="17"/>
      <c r="T4385" s="17"/>
      <c r="U4385" s="17"/>
      <c r="V4385" s="17"/>
      <c r="W4385" s="17"/>
      <c r="X4385" s="17"/>
    </row>
    <row r="4386" spans="7:24" x14ac:dyDescent="0.2">
      <c r="G4386" s="8"/>
      <c r="H4386" s="8"/>
      <c r="I4386" s="17"/>
      <c r="J4386" s="17"/>
      <c r="K4386" s="17"/>
      <c r="L4386" s="17"/>
      <c r="M4386" s="17"/>
      <c r="N4386" s="17"/>
      <c r="O4386" s="17"/>
      <c r="P4386" s="17"/>
      <c r="Q4386" s="17"/>
      <c r="R4386" s="17"/>
      <c r="S4386" s="17"/>
      <c r="T4386" s="17"/>
      <c r="U4386" s="17"/>
      <c r="V4386" s="17"/>
      <c r="W4386" s="17"/>
      <c r="X4386" s="17"/>
    </row>
    <row r="4387" spans="7:24" x14ac:dyDescent="0.2">
      <c r="G4387" s="8"/>
      <c r="H4387" s="8"/>
      <c r="I4387" s="17"/>
      <c r="J4387" s="17"/>
      <c r="K4387" s="17"/>
      <c r="L4387" s="17"/>
      <c r="M4387" s="17"/>
      <c r="N4387" s="17"/>
      <c r="O4387" s="17"/>
      <c r="P4387" s="17"/>
      <c r="Q4387" s="17"/>
      <c r="R4387" s="17"/>
      <c r="S4387" s="17"/>
      <c r="T4387" s="17"/>
      <c r="U4387" s="17"/>
      <c r="V4387" s="17"/>
      <c r="W4387" s="17"/>
      <c r="X4387" s="17"/>
    </row>
    <row r="4388" spans="7:24" x14ac:dyDescent="0.2">
      <c r="G4388" s="8"/>
      <c r="H4388" s="8"/>
      <c r="I4388" s="17"/>
      <c r="J4388" s="17"/>
      <c r="K4388" s="17"/>
      <c r="L4388" s="17"/>
      <c r="M4388" s="17"/>
      <c r="N4388" s="17"/>
      <c r="O4388" s="17"/>
      <c r="P4388" s="17"/>
      <c r="Q4388" s="17"/>
      <c r="R4388" s="17"/>
      <c r="S4388" s="17"/>
      <c r="T4388" s="17"/>
      <c r="U4388" s="17"/>
      <c r="V4388" s="17"/>
      <c r="W4388" s="17"/>
      <c r="X4388" s="17"/>
    </row>
    <row r="4389" spans="7:24" x14ac:dyDescent="0.2">
      <c r="G4389" s="8"/>
      <c r="H4389" s="8"/>
      <c r="I4389" s="17"/>
      <c r="J4389" s="17"/>
      <c r="K4389" s="17"/>
      <c r="L4389" s="17"/>
      <c r="M4389" s="17"/>
      <c r="N4389" s="17"/>
      <c r="O4389" s="17"/>
      <c r="P4389" s="17"/>
      <c r="Q4389" s="17"/>
      <c r="R4389" s="17"/>
      <c r="S4389" s="17"/>
      <c r="T4389" s="17"/>
      <c r="U4389" s="17"/>
      <c r="V4389" s="17"/>
      <c r="W4389" s="17"/>
      <c r="X4389" s="17"/>
    </row>
    <row r="4390" spans="7:24" x14ac:dyDescent="0.2">
      <c r="G4390" s="8"/>
      <c r="H4390" s="8"/>
      <c r="I4390" s="17"/>
      <c r="J4390" s="17"/>
      <c r="K4390" s="17"/>
      <c r="L4390" s="17"/>
      <c r="M4390" s="17"/>
      <c r="N4390" s="17"/>
      <c r="O4390" s="17"/>
      <c r="P4390" s="17"/>
      <c r="Q4390" s="17"/>
      <c r="R4390" s="17"/>
      <c r="S4390" s="17"/>
      <c r="T4390" s="17"/>
      <c r="U4390" s="17"/>
      <c r="V4390" s="17"/>
      <c r="W4390" s="17"/>
      <c r="X4390" s="17"/>
    </row>
    <row r="4391" spans="7:24" x14ac:dyDescent="0.2">
      <c r="G4391" s="8"/>
      <c r="H4391" s="8"/>
      <c r="I4391" s="17"/>
      <c r="J4391" s="17"/>
      <c r="K4391" s="17"/>
      <c r="L4391" s="17"/>
      <c r="M4391" s="17"/>
      <c r="N4391" s="17"/>
      <c r="O4391" s="17"/>
      <c r="P4391" s="17"/>
      <c r="Q4391" s="17"/>
      <c r="R4391" s="17"/>
      <c r="S4391" s="17"/>
      <c r="T4391" s="17"/>
      <c r="U4391" s="17"/>
      <c r="V4391" s="17"/>
      <c r="W4391" s="17"/>
      <c r="X4391" s="17"/>
    </row>
    <row r="4392" spans="7:24" x14ac:dyDescent="0.2">
      <c r="G4392" s="8"/>
      <c r="H4392" s="8"/>
      <c r="I4392" s="17"/>
      <c r="J4392" s="17"/>
      <c r="K4392" s="17"/>
      <c r="L4392" s="17"/>
      <c r="M4392" s="17"/>
      <c r="N4392" s="17"/>
      <c r="O4392" s="17"/>
      <c r="P4392" s="17"/>
      <c r="Q4392" s="17"/>
      <c r="R4392" s="17"/>
      <c r="S4392" s="17"/>
      <c r="T4392" s="17"/>
      <c r="U4392" s="17"/>
      <c r="V4392" s="17"/>
      <c r="W4392" s="17"/>
      <c r="X4392" s="17"/>
    </row>
    <row r="4393" spans="7:24" x14ac:dyDescent="0.2">
      <c r="G4393" s="8"/>
      <c r="H4393" s="8"/>
      <c r="I4393" s="17"/>
      <c r="J4393" s="17"/>
      <c r="K4393" s="17"/>
      <c r="L4393" s="17"/>
      <c r="M4393" s="17"/>
      <c r="N4393" s="17"/>
      <c r="O4393" s="17"/>
      <c r="P4393" s="17"/>
      <c r="Q4393" s="17"/>
      <c r="R4393" s="17"/>
      <c r="S4393" s="17"/>
      <c r="T4393" s="17"/>
      <c r="U4393" s="17"/>
      <c r="V4393" s="17"/>
      <c r="W4393" s="17"/>
      <c r="X4393" s="17"/>
    </row>
    <row r="4394" spans="7:24" x14ac:dyDescent="0.2">
      <c r="G4394" s="8"/>
      <c r="H4394" s="8"/>
      <c r="I4394" s="17"/>
      <c r="J4394" s="17"/>
      <c r="K4394" s="17"/>
      <c r="L4394" s="17"/>
      <c r="M4394" s="17"/>
      <c r="N4394" s="17"/>
      <c r="O4394" s="17"/>
      <c r="P4394" s="17"/>
      <c r="Q4394" s="17"/>
      <c r="R4394" s="17"/>
      <c r="S4394" s="17"/>
      <c r="T4394" s="17"/>
      <c r="U4394" s="17"/>
      <c r="V4394" s="17"/>
      <c r="W4394" s="17"/>
      <c r="X4394" s="17"/>
    </row>
    <row r="4395" spans="7:24" x14ac:dyDescent="0.2">
      <c r="G4395" s="8"/>
      <c r="H4395" s="8"/>
      <c r="I4395" s="17"/>
      <c r="J4395" s="17"/>
      <c r="K4395" s="17"/>
      <c r="L4395" s="17"/>
      <c r="M4395" s="17"/>
      <c r="N4395" s="17"/>
      <c r="O4395" s="17"/>
      <c r="P4395" s="17"/>
      <c r="Q4395" s="17"/>
      <c r="R4395" s="17"/>
      <c r="S4395" s="17"/>
      <c r="T4395" s="17"/>
      <c r="U4395" s="17"/>
      <c r="V4395" s="17"/>
      <c r="W4395" s="17"/>
      <c r="X4395" s="17"/>
    </row>
    <row r="4396" spans="7:24" x14ac:dyDescent="0.2">
      <c r="G4396" s="8"/>
      <c r="H4396" s="8"/>
      <c r="I4396" s="17"/>
      <c r="J4396" s="17"/>
      <c r="K4396" s="17"/>
      <c r="L4396" s="17"/>
      <c r="M4396" s="17"/>
      <c r="N4396" s="17"/>
      <c r="O4396" s="17"/>
      <c r="P4396" s="17"/>
      <c r="Q4396" s="17"/>
      <c r="R4396" s="17"/>
      <c r="S4396" s="17"/>
      <c r="T4396" s="17"/>
      <c r="U4396" s="17"/>
      <c r="V4396" s="17"/>
      <c r="W4396" s="17"/>
      <c r="X4396" s="17"/>
    </row>
    <row r="4397" spans="7:24" x14ac:dyDescent="0.2">
      <c r="G4397" s="8"/>
      <c r="H4397" s="8"/>
      <c r="I4397" s="17"/>
      <c r="J4397" s="17"/>
      <c r="K4397" s="17"/>
      <c r="L4397" s="17"/>
      <c r="M4397" s="17"/>
      <c r="N4397" s="17"/>
      <c r="O4397" s="17"/>
      <c r="P4397" s="17"/>
      <c r="Q4397" s="17"/>
      <c r="R4397" s="17"/>
      <c r="S4397" s="17"/>
      <c r="T4397" s="17"/>
      <c r="U4397" s="17"/>
      <c r="V4397" s="17"/>
      <c r="W4397" s="17"/>
      <c r="X4397" s="17"/>
    </row>
    <row r="4398" spans="7:24" x14ac:dyDescent="0.2">
      <c r="G4398" s="8"/>
      <c r="H4398" s="8"/>
      <c r="I4398" s="17"/>
      <c r="J4398" s="17"/>
      <c r="K4398" s="17"/>
      <c r="L4398" s="17"/>
      <c r="M4398" s="17"/>
      <c r="N4398" s="17"/>
      <c r="O4398" s="17"/>
      <c r="P4398" s="17"/>
      <c r="Q4398" s="17"/>
      <c r="R4398" s="17"/>
      <c r="S4398" s="17"/>
      <c r="T4398" s="17"/>
      <c r="U4398" s="17"/>
      <c r="V4398" s="17"/>
      <c r="W4398" s="17"/>
      <c r="X4398" s="17"/>
    </row>
    <row r="4399" spans="7:24" x14ac:dyDescent="0.2">
      <c r="G4399" s="8"/>
      <c r="H4399" s="8"/>
      <c r="I4399" s="17"/>
      <c r="J4399" s="17"/>
      <c r="K4399" s="17"/>
      <c r="L4399" s="17"/>
      <c r="M4399" s="17"/>
      <c r="N4399" s="17"/>
      <c r="O4399" s="17"/>
      <c r="P4399" s="17"/>
      <c r="Q4399" s="17"/>
      <c r="R4399" s="17"/>
      <c r="S4399" s="17"/>
      <c r="T4399" s="17"/>
      <c r="U4399" s="17"/>
      <c r="V4399" s="17"/>
      <c r="W4399" s="17"/>
      <c r="X4399" s="17"/>
    </row>
    <row r="4400" spans="7:24" x14ac:dyDescent="0.2">
      <c r="G4400" s="8"/>
      <c r="H4400" s="8"/>
      <c r="I4400" s="17"/>
      <c r="J4400" s="17"/>
      <c r="K4400" s="17"/>
      <c r="L4400" s="17"/>
      <c r="M4400" s="17"/>
      <c r="N4400" s="17"/>
      <c r="O4400" s="17"/>
      <c r="P4400" s="17"/>
      <c r="Q4400" s="17"/>
      <c r="R4400" s="17"/>
      <c r="S4400" s="17"/>
      <c r="T4400" s="17"/>
      <c r="U4400" s="17"/>
      <c r="V4400" s="17"/>
      <c r="W4400" s="17"/>
      <c r="X4400" s="17"/>
    </row>
    <row r="4401" spans="7:24" x14ac:dyDescent="0.2">
      <c r="G4401" s="8"/>
      <c r="H4401" s="8"/>
      <c r="I4401" s="17"/>
      <c r="J4401" s="17"/>
      <c r="K4401" s="17"/>
      <c r="L4401" s="17"/>
      <c r="M4401" s="17"/>
      <c r="N4401" s="17"/>
      <c r="O4401" s="17"/>
      <c r="P4401" s="17"/>
      <c r="Q4401" s="17"/>
      <c r="R4401" s="17"/>
      <c r="S4401" s="17"/>
      <c r="T4401" s="17"/>
      <c r="U4401" s="17"/>
      <c r="V4401" s="17"/>
      <c r="W4401" s="17"/>
      <c r="X4401" s="17"/>
    </row>
    <row r="4402" spans="7:24" x14ac:dyDescent="0.2">
      <c r="G4402" s="8"/>
      <c r="H4402" s="8"/>
      <c r="I4402" s="17"/>
      <c r="J4402" s="17"/>
      <c r="K4402" s="17"/>
      <c r="L4402" s="17"/>
      <c r="M4402" s="17"/>
      <c r="N4402" s="17"/>
      <c r="O4402" s="17"/>
      <c r="P4402" s="17"/>
      <c r="Q4402" s="17"/>
      <c r="R4402" s="17"/>
      <c r="S4402" s="17"/>
      <c r="T4402" s="17"/>
      <c r="U4402" s="17"/>
      <c r="V4402" s="17"/>
      <c r="W4402" s="17"/>
      <c r="X4402" s="17"/>
    </row>
    <row r="4403" spans="7:24" x14ac:dyDescent="0.2">
      <c r="G4403" s="8"/>
      <c r="H4403" s="8"/>
      <c r="I4403" s="17"/>
      <c r="J4403" s="17"/>
      <c r="K4403" s="17"/>
      <c r="L4403" s="17"/>
      <c r="M4403" s="17"/>
      <c r="N4403" s="17"/>
      <c r="O4403" s="17"/>
      <c r="P4403" s="17"/>
      <c r="Q4403" s="17"/>
      <c r="R4403" s="17"/>
      <c r="S4403" s="17"/>
      <c r="T4403" s="17"/>
      <c r="U4403" s="17"/>
      <c r="V4403" s="17"/>
      <c r="W4403" s="17"/>
      <c r="X4403" s="17"/>
    </row>
    <row r="4404" spans="7:24" x14ac:dyDescent="0.2">
      <c r="G4404" s="8"/>
      <c r="H4404" s="8"/>
      <c r="I4404" s="17"/>
      <c r="J4404" s="17"/>
      <c r="K4404" s="17"/>
      <c r="L4404" s="17"/>
      <c r="M4404" s="17"/>
      <c r="N4404" s="17"/>
      <c r="O4404" s="17"/>
      <c r="P4404" s="17"/>
      <c r="Q4404" s="17"/>
      <c r="R4404" s="17"/>
      <c r="S4404" s="17"/>
      <c r="T4404" s="17"/>
      <c r="U4404" s="17"/>
      <c r="V4404" s="17"/>
      <c r="W4404" s="17"/>
      <c r="X4404" s="17"/>
    </row>
    <row r="4405" spans="7:24" x14ac:dyDescent="0.2">
      <c r="G4405" s="8"/>
      <c r="H4405" s="8"/>
      <c r="I4405" s="17"/>
      <c r="J4405" s="17"/>
      <c r="K4405" s="17"/>
      <c r="L4405" s="17"/>
      <c r="M4405" s="17"/>
      <c r="N4405" s="17"/>
      <c r="O4405" s="17"/>
      <c r="P4405" s="17"/>
      <c r="Q4405" s="17"/>
      <c r="R4405" s="17"/>
      <c r="S4405" s="17"/>
      <c r="T4405" s="17"/>
      <c r="U4405" s="17"/>
      <c r="V4405" s="17"/>
      <c r="W4405" s="17"/>
      <c r="X4405" s="17"/>
    </row>
    <row r="4406" spans="7:24" x14ac:dyDescent="0.2">
      <c r="G4406" s="8"/>
      <c r="H4406" s="8"/>
      <c r="I4406" s="17"/>
      <c r="J4406" s="17"/>
      <c r="K4406" s="17"/>
      <c r="L4406" s="17"/>
      <c r="M4406" s="17"/>
      <c r="N4406" s="17"/>
      <c r="O4406" s="17"/>
      <c r="P4406" s="17"/>
      <c r="Q4406" s="17"/>
      <c r="R4406" s="17"/>
      <c r="S4406" s="17"/>
      <c r="T4406" s="17"/>
      <c r="U4406" s="17"/>
      <c r="V4406" s="17"/>
      <c r="W4406" s="17"/>
      <c r="X4406" s="17"/>
    </row>
    <row r="4407" spans="7:24" x14ac:dyDescent="0.2">
      <c r="G4407" s="8"/>
      <c r="H4407" s="8"/>
      <c r="I4407" s="17"/>
      <c r="J4407" s="17"/>
      <c r="K4407" s="17"/>
      <c r="L4407" s="17"/>
      <c r="M4407" s="17"/>
      <c r="N4407" s="17"/>
      <c r="O4407" s="17"/>
      <c r="P4407" s="17"/>
      <c r="Q4407" s="17"/>
      <c r="R4407" s="17"/>
      <c r="S4407" s="17"/>
      <c r="T4407" s="17"/>
      <c r="U4407" s="17"/>
      <c r="V4407" s="17"/>
      <c r="W4407" s="17"/>
      <c r="X4407" s="17"/>
    </row>
    <row r="4408" spans="7:24" x14ac:dyDescent="0.2">
      <c r="G4408" s="8"/>
      <c r="H4408" s="8"/>
      <c r="I4408" s="17"/>
      <c r="J4408" s="17"/>
      <c r="K4408" s="17"/>
      <c r="L4408" s="17"/>
      <c r="M4408" s="17"/>
      <c r="N4408" s="17"/>
      <c r="O4408" s="17"/>
      <c r="P4408" s="17"/>
      <c r="Q4408" s="17"/>
      <c r="R4408" s="17"/>
      <c r="S4408" s="17"/>
      <c r="T4408" s="17"/>
      <c r="U4408" s="17"/>
      <c r="V4408" s="17"/>
      <c r="W4408" s="17"/>
      <c r="X4408" s="17"/>
    </row>
    <row r="4409" spans="7:24" x14ac:dyDescent="0.2">
      <c r="G4409" s="8"/>
      <c r="H4409" s="8"/>
      <c r="I4409" s="17"/>
      <c r="J4409" s="17"/>
      <c r="K4409" s="17"/>
      <c r="L4409" s="17"/>
      <c r="M4409" s="17"/>
      <c r="N4409" s="17"/>
      <c r="O4409" s="17"/>
      <c r="P4409" s="17"/>
      <c r="Q4409" s="17"/>
      <c r="R4409" s="17"/>
      <c r="S4409" s="17"/>
      <c r="T4409" s="17"/>
      <c r="U4409" s="17"/>
      <c r="V4409" s="17"/>
      <c r="W4409" s="17"/>
      <c r="X4409" s="17"/>
    </row>
    <row r="4410" spans="7:24" x14ac:dyDescent="0.2">
      <c r="G4410" s="8"/>
      <c r="H4410" s="8"/>
      <c r="I4410" s="17"/>
      <c r="J4410" s="17"/>
      <c r="K4410" s="17"/>
      <c r="L4410" s="17"/>
      <c r="M4410" s="17"/>
      <c r="N4410" s="17"/>
      <c r="O4410" s="17"/>
      <c r="P4410" s="17"/>
      <c r="Q4410" s="17"/>
      <c r="R4410" s="17"/>
      <c r="S4410" s="17"/>
      <c r="T4410" s="17"/>
      <c r="U4410" s="17"/>
      <c r="V4410" s="17"/>
      <c r="W4410" s="17"/>
      <c r="X4410" s="17"/>
    </row>
    <row r="4411" spans="7:24" x14ac:dyDescent="0.2">
      <c r="G4411" s="8"/>
      <c r="H4411" s="8"/>
      <c r="I4411" s="17"/>
      <c r="J4411" s="17"/>
      <c r="K4411" s="17"/>
      <c r="L4411" s="17"/>
      <c r="M4411" s="17"/>
      <c r="N4411" s="17"/>
      <c r="O4411" s="17"/>
      <c r="P4411" s="17"/>
      <c r="Q4411" s="17"/>
      <c r="R4411" s="17"/>
      <c r="S4411" s="17"/>
      <c r="T4411" s="17"/>
      <c r="U4411" s="17"/>
      <c r="V4411" s="17"/>
      <c r="W4411" s="17"/>
      <c r="X4411" s="17"/>
    </row>
    <row r="4412" spans="7:24" x14ac:dyDescent="0.2">
      <c r="G4412" s="8"/>
      <c r="H4412" s="8"/>
      <c r="I4412" s="17"/>
      <c r="J4412" s="17"/>
      <c r="K4412" s="17"/>
      <c r="L4412" s="17"/>
      <c r="M4412" s="17"/>
      <c r="N4412" s="17"/>
      <c r="O4412" s="17"/>
      <c r="P4412" s="17"/>
      <c r="Q4412" s="17"/>
      <c r="R4412" s="17"/>
      <c r="S4412" s="17"/>
      <c r="T4412" s="17"/>
      <c r="U4412" s="17"/>
      <c r="V4412" s="17"/>
      <c r="W4412" s="17"/>
      <c r="X4412" s="17"/>
    </row>
    <row r="4413" spans="7:24" x14ac:dyDescent="0.2">
      <c r="G4413" s="8"/>
      <c r="H4413" s="8"/>
      <c r="I4413" s="17"/>
      <c r="J4413" s="17"/>
      <c r="K4413" s="17"/>
      <c r="L4413" s="17"/>
      <c r="M4413" s="17"/>
      <c r="N4413" s="17"/>
      <c r="O4413" s="17"/>
      <c r="P4413" s="17"/>
      <c r="Q4413" s="17"/>
      <c r="R4413" s="17"/>
      <c r="S4413" s="17"/>
      <c r="T4413" s="17"/>
      <c r="U4413" s="17"/>
      <c r="V4413" s="17"/>
      <c r="W4413" s="17"/>
      <c r="X4413" s="17"/>
    </row>
    <row r="4414" spans="7:24" x14ac:dyDescent="0.2">
      <c r="G4414" s="8"/>
      <c r="H4414" s="8"/>
      <c r="I4414" s="17"/>
      <c r="J4414" s="17"/>
      <c r="K4414" s="17"/>
      <c r="L4414" s="17"/>
      <c r="M4414" s="17"/>
      <c r="N4414" s="17"/>
      <c r="O4414" s="17"/>
      <c r="P4414" s="17"/>
      <c r="Q4414" s="17"/>
      <c r="R4414" s="17"/>
      <c r="S4414" s="17"/>
      <c r="T4414" s="17"/>
      <c r="U4414" s="17"/>
      <c r="V4414" s="17"/>
      <c r="W4414" s="17"/>
      <c r="X4414" s="17"/>
    </row>
    <row r="4415" spans="7:24" x14ac:dyDescent="0.2">
      <c r="G4415" s="8"/>
      <c r="H4415" s="8"/>
      <c r="I4415" s="17"/>
      <c r="J4415" s="17"/>
      <c r="K4415" s="17"/>
      <c r="L4415" s="17"/>
      <c r="M4415" s="17"/>
      <c r="N4415" s="17"/>
      <c r="O4415" s="17"/>
      <c r="P4415" s="17"/>
      <c r="Q4415" s="17"/>
      <c r="R4415" s="17"/>
      <c r="S4415" s="17"/>
      <c r="T4415" s="17"/>
      <c r="U4415" s="17"/>
      <c r="V4415" s="17"/>
      <c r="W4415" s="17"/>
      <c r="X4415" s="17"/>
    </row>
    <row r="4416" spans="7:24" x14ac:dyDescent="0.2">
      <c r="G4416" s="8"/>
      <c r="H4416" s="8"/>
      <c r="I4416" s="17"/>
      <c r="J4416" s="17"/>
      <c r="K4416" s="17"/>
      <c r="L4416" s="17"/>
      <c r="M4416" s="17"/>
      <c r="N4416" s="17"/>
      <c r="O4416" s="17"/>
      <c r="P4416" s="17"/>
      <c r="Q4416" s="17"/>
      <c r="R4416" s="17"/>
      <c r="S4416" s="17"/>
      <c r="T4416" s="17"/>
      <c r="U4416" s="17"/>
      <c r="V4416" s="17"/>
      <c r="W4416" s="17"/>
      <c r="X4416" s="17"/>
    </row>
    <row r="4417" spans="7:24" x14ac:dyDescent="0.2">
      <c r="G4417" s="8"/>
      <c r="H4417" s="8"/>
      <c r="I4417" s="17"/>
      <c r="J4417" s="17"/>
      <c r="K4417" s="17"/>
      <c r="L4417" s="17"/>
      <c r="M4417" s="17"/>
      <c r="N4417" s="17"/>
      <c r="O4417" s="17"/>
      <c r="P4417" s="17"/>
      <c r="Q4417" s="17"/>
      <c r="R4417" s="17"/>
      <c r="S4417" s="17"/>
      <c r="T4417" s="17"/>
      <c r="U4417" s="17"/>
      <c r="V4417" s="17"/>
      <c r="W4417" s="17"/>
      <c r="X4417" s="17"/>
    </row>
    <row r="4418" spans="7:24" x14ac:dyDescent="0.2">
      <c r="G4418" s="8"/>
      <c r="H4418" s="8"/>
      <c r="I4418" s="17"/>
      <c r="J4418" s="17"/>
      <c r="K4418" s="17"/>
      <c r="L4418" s="17"/>
      <c r="M4418" s="17"/>
      <c r="N4418" s="17"/>
      <c r="O4418" s="17"/>
      <c r="P4418" s="17"/>
      <c r="Q4418" s="17"/>
      <c r="R4418" s="17"/>
      <c r="S4418" s="17"/>
      <c r="T4418" s="17"/>
      <c r="U4418" s="17"/>
      <c r="V4418" s="17"/>
      <c r="W4418" s="17"/>
      <c r="X4418" s="17"/>
    </row>
    <row r="4419" spans="7:24" x14ac:dyDescent="0.2">
      <c r="G4419" s="8"/>
      <c r="H4419" s="8"/>
      <c r="I4419" s="17"/>
      <c r="J4419" s="17"/>
      <c r="K4419" s="17"/>
      <c r="L4419" s="17"/>
      <c r="M4419" s="17"/>
      <c r="N4419" s="17"/>
      <c r="O4419" s="17"/>
      <c r="P4419" s="17"/>
      <c r="Q4419" s="17"/>
      <c r="R4419" s="17"/>
      <c r="S4419" s="17"/>
      <c r="T4419" s="17"/>
      <c r="U4419" s="17"/>
      <c r="V4419" s="17"/>
      <c r="W4419" s="17"/>
      <c r="X4419" s="17"/>
    </row>
    <row r="4420" spans="7:24" x14ac:dyDescent="0.2">
      <c r="G4420" s="8"/>
      <c r="H4420" s="8"/>
      <c r="I4420" s="17"/>
      <c r="J4420" s="17"/>
      <c r="K4420" s="17"/>
      <c r="L4420" s="17"/>
      <c r="M4420" s="17"/>
      <c r="N4420" s="17"/>
      <c r="O4420" s="17"/>
      <c r="P4420" s="17"/>
      <c r="Q4420" s="17"/>
      <c r="R4420" s="17"/>
      <c r="S4420" s="17"/>
      <c r="T4420" s="17"/>
      <c r="U4420" s="17"/>
      <c r="V4420" s="17"/>
      <c r="W4420" s="17"/>
      <c r="X4420" s="17"/>
    </row>
    <row r="4421" spans="7:24" x14ac:dyDescent="0.2">
      <c r="G4421" s="8"/>
      <c r="H4421" s="8"/>
      <c r="I4421" s="17"/>
      <c r="J4421" s="17"/>
      <c r="K4421" s="17"/>
      <c r="L4421" s="17"/>
      <c r="M4421" s="17"/>
      <c r="N4421" s="17"/>
      <c r="O4421" s="17"/>
      <c r="P4421" s="17"/>
      <c r="Q4421" s="17"/>
      <c r="R4421" s="17"/>
      <c r="S4421" s="17"/>
      <c r="T4421" s="17"/>
      <c r="U4421" s="17"/>
      <c r="V4421" s="17"/>
      <c r="W4421" s="17"/>
      <c r="X4421" s="17"/>
    </row>
    <row r="4422" spans="7:24" x14ac:dyDescent="0.2">
      <c r="G4422" s="8"/>
      <c r="H4422" s="8"/>
      <c r="I4422" s="17"/>
      <c r="J4422" s="17"/>
      <c r="K4422" s="17"/>
      <c r="L4422" s="17"/>
      <c r="M4422" s="17"/>
      <c r="N4422" s="17"/>
      <c r="O4422" s="17"/>
      <c r="P4422" s="17"/>
      <c r="Q4422" s="17"/>
      <c r="R4422" s="17"/>
      <c r="S4422" s="17"/>
      <c r="T4422" s="17"/>
      <c r="U4422" s="17"/>
      <c r="V4422" s="17"/>
      <c r="W4422" s="17"/>
      <c r="X4422" s="17"/>
    </row>
    <row r="4423" spans="7:24" x14ac:dyDescent="0.2">
      <c r="G4423" s="8"/>
      <c r="H4423" s="8"/>
      <c r="I4423" s="17"/>
      <c r="J4423" s="17"/>
      <c r="K4423" s="17"/>
      <c r="L4423" s="17"/>
      <c r="M4423" s="17"/>
      <c r="N4423" s="17"/>
      <c r="O4423" s="17"/>
      <c r="P4423" s="17"/>
      <c r="Q4423" s="17"/>
      <c r="R4423" s="17"/>
      <c r="S4423" s="17"/>
      <c r="T4423" s="17"/>
      <c r="U4423" s="17"/>
      <c r="V4423" s="17"/>
      <c r="W4423" s="17"/>
      <c r="X4423" s="17"/>
    </row>
    <row r="4424" spans="7:24" x14ac:dyDescent="0.2">
      <c r="G4424" s="8"/>
      <c r="H4424" s="8"/>
      <c r="I4424" s="17"/>
      <c r="J4424" s="17"/>
      <c r="K4424" s="17"/>
      <c r="L4424" s="17"/>
      <c r="M4424" s="17"/>
      <c r="N4424" s="17"/>
      <c r="O4424" s="17"/>
      <c r="P4424" s="17"/>
      <c r="Q4424" s="17"/>
      <c r="R4424" s="17"/>
      <c r="S4424" s="17"/>
      <c r="T4424" s="17"/>
      <c r="U4424" s="17"/>
      <c r="V4424" s="17"/>
      <c r="W4424" s="17"/>
      <c r="X4424" s="17"/>
    </row>
    <row r="4425" spans="7:24" x14ac:dyDescent="0.2">
      <c r="G4425" s="8"/>
      <c r="H4425" s="8"/>
      <c r="I4425" s="17"/>
      <c r="J4425" s="17"/>
      <c r="K4425" s="17"/>
      <c r="L4425" s="17"/>
      <c r="M4425" s="17"/>
      <c r="N4425" s="17"/>
      <c r="O4425" s="17"/>
      <c r="P4425" s="17"/>
      <c r="Q4425" s="17"/>
      <c r="R4425" s="17"/>
      <c r="S4425" s="17"/>
      <c r="T4425" s="17"/>
      <c r="U4425" s="17"/>
      <c r="V4425" s="17"/>
      <c r="W4425" s="17"/>
      <c r="X4425" s="17"/>
    </row>
    <row r="4426" spans="7:24" x14ac:dyDescent="0.2">
      <c r="G4426" s="8"/>
      <c r="H4426" s="8"/>
      <c r="I4426" s="17"/>
      <c r="J4426" s="17"/>
      <c r="K4426" s="17"/>
      <c r="L4426" s="17"/>
      <c r="M4426" s="17"/>
      <c r="N4426" s="17"/>
      <c r="O4426" s="17"/>
      <c r="P4426" s="17"/>
      <c r="Q4426" s="17"/>
      <c r="R4426" s="17"/>
      <c r="S4426" s="17"/>
      <c r="T4426" s="17"/>
      <c r="U4426" s="17"/>
      <c r="V4426" s="17"/>
      <c r="W4426" s="17"/>
      <c r="X4426" s="17"/>
    </row>
    <row r="4427" spans="7:24" x14ac:dyDescent="0.2">
      <c r="G4427" s="8"/>
      <c r="H4427" s="8"/>
      <c r="I4427" s="17"/>
      <c r="J4427" s="17"/>
      <c r="K4427" s="17"/>
      <c r="L4427" s="17"/>
      <c r="M4427" s="17"/>
      <c r="N4427" s="17"/>
      <c r="O4427" s="17"/>
      <c r="P4427" s="17"/>
      <c r="Q4427" s="17"/>
      <c r="R4427" s="17"/>
      <c r="S4427" s="17"/>
      <c r="T4427" s="17"/>
      <c r="U4427" s="17"/>
      <c r="V4427" s="17"/>
      <c r="W4427" s="17"/>
      <c r="X4427" s="17"/>
    </row>
    <row r="4428" spans="7:24" x14ac:dyDescent="0.2">
      <c r="G4428" s="8"/>
      <c r="H4428" s="8"/>
      <c r="I4428" s="17"/>
      <c r="J4428" s="17"/>
      <c r="K4428" s="17"/>
      <c r="L4428" s="17"/>
      <c r="M4428" s="17"/>
      <c r="N4428" s="17"/>
      <c r="O4428" s="17"/>
      <c r="P4428" s="17"/>
      <c r="Q4428" s="17"/>
      <c r="R4428" s="17"/>
      <c r="S4428" s="17"/>
      <c r="T4428" s="17"/>
      <c r="U4428" s="17"/>
      <c r="V4428" s="17"/>
      <c r="W4428" s="17"/>
      <c r="X4428" s="17"/>
    </row>
    <row r="4429" spans="7:24" x14ac:dyDescent="0.2">
      <c r="G4429" s="8"/>
      <c r="H4429" s="8"/>
      <c r="I4429" s="17"/>
      <c r="J4429" s="17"/>
      <c r="K4429" s="17"/>
      <c r="L4429" s="17"/>
      <c r="M4429" s="17"/>
      <c r="N4429" s="17"/>
      <c r="O4429" s="17"/>
      <c r="P4429" s="17"/>
      <c r="Q4429" s="17"/>
      <c r="R4429" s="17"/>
      <c r="S4429" s="17"/>
      <c r="T4429" s="17"/>
      <c r="U4429" s="17"/>
      <c r="V4429" s="17"/>
      <c r="W4429" s="17"/>
      <c r="X4429" s="17"/>
    </row>
    <row r="4430" spans="7:24" x14ac:dyDescent="0.2">
      <c r="G4430" s="8"/>
      <c r="H4430" s="8"/>
      <c r="I4430" s="17"/>
      <c r="J4430" s="17"/>
      <c r="K4430" s="17"/>
      <c r="L4430" s="17"/>
      <c r="M4430" s="17"/>
      <c r="N4430" s="17"/>
      <c r="O4430" s="17"/>
      <c r="P4430" s="17"/>
      <c r="Q4430" s="17"/>
      <c r="R4430" s="17"/>
      <c r="S4430" s="17"/>
      <c r="T4430" s="17"/>
      <c r="U4430" s="17"/>
      <c r="V4430" s="17"/>
      <c r="W4430" s="17"/>
      <c r="X4430" s="17"/>
    </row>
    <row r="4431" spans="7:24" x14ac:dyDescent="0.2">
      <c r="G4431" s="8"/>
      <c r="H4431" s="8"/>
      <c r="I4431" s="17"/>
      <c r="J4431" s="17"/>
      <c r="K4431" s="17"/>
      <c r="L4431" s="17"/>
      <c r="M4431" s="17"/>
      <c r="N4431" s="17"/>
      <c r="O4431" s="17"/>
      <c r="P4431" s="17"/>
      <c r="Q4431" s="17"/>
      <c r="R4431" s="17"/>
      <c r="S4431" s="17"/>
      <c r="T4431" s="17"/>
      <c r="U4431" s="17"/>
      <c r="V4431" s="17"/>
      <c r="W4431" s="17"/>
      <c r="X4431" s="17"/>
    </row>
    <row r="4432" spans="7:24" x14ac:dyDescent="0.2">
      <c r="G4432" s="8"/>
      <c r="H4432" s="8"/>
      <c r="I4432" s="17"/>
      <c r="J4432" s="17"/>
      <c r="K4432" s="17"/>
      <c r="L4432" s="17"/>
      <c r="M4432" s="17"/>
      <c r="N4432" s="17"/>
      <c r="O4432" s="17"/>
      <c r="P4432" s="17"/>
      <c r="Q4432" s="17"/>
      <c r="R4432" s="17"/>
      <c r="S4432" s="17"/>
      <c r="T4432" s="17"/>
      <c r="U4432" s="17"/>
      <c r="V4432" s="17"/>
      <c r="W4432" s="17"/>
      <c r="X4432" s="17"/>
    </row>
    <row r="4433" spans="7:24" x14ac:dyDescent="0.2">
      <c r="G4433" s="8"/>
      <c r="H4433" s="8"/>
      <c r="I4433" s="17"/>
      <c r="J4433" s="17"/>
      <c r="K4433" s="17"/>
      <c r="L4433" s="17"/>
      <c r="M4433" s="17"/>
      <c r="N4433" s="17"/>
      <c r="O4433" s="17"/>
      <c r="P4433" s="17"/>
      <c r="Q4433" s="17"/>
      <c r="R4433" s="17"/>
      <c r="S4433" s="17"/>
      <c r="T4433" s="17"/>
      <c r="U4433" s="17"/>
      <c r="V4433" s="17"/>
      <c r="W4433" s="17"/>
      <c r="X4433" s="17"/>
    </row>
    <row r="4434" spans="7:24" x14ac:dyDescent="0.2">
      <c r="G4434" s="8"/>
      <c r="H4434" s="8"/>
      <c r="I4434" s="17"/>
      <c r="J4434" s="17"/>
      <c r="K4434" s="17"/>
      <c r="L4434" s="17"/>
      <c r="M4434" s="17"/>
      <c r="N4434" s="17"/>
      <c r="O4434" s="17"/>
      <c r="P4434" s="17"/>
      <c r="Q4434" s="17"/>
      <c r="R4434" s="17"/>
      <c r="S4434" s="17"/>
      <c r="T4434" s="17"/>
      <c r="U4434" s="17"/>
      <c r="V4434" s="17"/>
      <c r="W4434" s="17"/>
      <c r="X4434" s="17"/>
    </row>
    <row r="4435" spans="7:24" x14ac:dyDescent="0.2">
      <c r="G4435" s="8"/>
      <c r="H4435" s="8"/>
      <c r="I4435" s="17"/>
      <c r="J4435" s="17"/>
      <c r="K4435" s="17"/>
      <c r="L4435" s="17"/>
      <c r="M4435" s="17"/>
      <c r="N4435" s="17"/>
      <c r="O4435" s="17"/>
      <c r="P4435" s="17"/>
      <c r="Q4435" s="17"/>
      <c r="R4435" s="17"/>
      <c r="S4435" s="17"/>
      <c r="T4435" s="17"/>
      <c r="U4435" s="17"/>
      <c r="V4435" s="17"/>
      <c r="W4435" s="17"/>
      <c r="X4435" s="17"/>
    </row>
    <row r="4436" spans="7:24" x14ac:dyDescent="0.2">
      <c r="G4436" s="8"/>
      <c r="H4436" s="8"/>
      <c r="I4436" s="17"/>
      <c r="J4436" s="17"/>
      <c r="K4436" s="17"/>
      <c r="L4436" s="17"/>
      <c r="M4436" s="17"/>
      <c r="N4436" s="17"/>
      <c r="O4436" s="17"/>
      <c r="P4436" s="17"/>
      <c r="Q4436" s="17"/>
      <c r="R4436" s="17"/>
      <c r="S4436" s="17"/>
      <c r="T4436" s="17"/>
      <c r="U4436" s="17"/>
      <c r="V4436" s="17"/>
      <c r="W4436" s="17"/>
      <c r="X4436" s="17"/>
    </row>
    <row r="4437" spans="7:24" x14ac:dyDescent="0.2">
      <c r="G4437" s="8"/>
      <c r="H4437" s="8"/>
      <c r="I4437" s="17"/>
      <c r="J4437" s="17"/>
      <c r="K4437" s="17"/>
      <c r="L4437" s="17"/>
      <c r="M4437" s="17"/>
      <c r="N4437" s="17"/>
      <c r="O4437" s="17"/>
      <c r="P4437" s="17"/>
      <c r="Q4437" s="17"/>
      <c r="R4437" s="17"/>
      <c r="S4437" s="17"/>
      <c r="T4437" s="17"/>
      <c r="U4437" s="17"/>
      <c r="V4437" s="17"/>
      <c r="W4437" s="17"/>
      <c r="X4437" s="17"/>
    </row>
    <row r="4438" spans="7:24" x14ac:dyDescent="0.2">
      <c r="G4438" s="8"/>
      <c r="H4438" s="8"/>
      <c r="I4438" s="17"/>
      <c r="J4438" s="17"/>
      <c r="K4438" s="17"/>
      <c r="L4438" s="17"/>
      <c r="M4438" s="17"/>
      <c r="N4438" s="17"/>
      <c r="O4438" s="17"/>
      <c r="P4438" s="17"/>
      <c r="Q4438" s="17"/>
      <c r="R4438" s="17"/>
      <c r="S4438" s="17"/>
      <c r="T4438" s="17"/>
      <c r="U4438" s="17"/>
      <c r="V4438" s="17"/>
      <c r="W4438" s="17"/>
      <c r="X4438" s="17"/>
    </row>
    <row r="4439" spans="7:24" x14ac:dyDescent="0.2">
      <c r="G4439" s="8"/>
      <c r="H4439" s="8"/>
      <c r="I4439" s="17"/>
      <c r="J4439" s="17"/>
      <c r="K4439" s="17"/>
      <c r="L4439" s="17"/>
      <c r="M4439" s="17"/>
      <c r="N4439" s="17"/>
      <c r="O4439" s="17"/>
      <c r="P4439" s="17"/>
      <c r="Q4439" s="17"/>
      <c r="R4439" s="17"/>
      <c r="S4439" s="17"/>
      <c r="T4439" s="17"/>
      <c r="U4439" s="17"/>
      <c r="V4439" s="17"/>
      <c r="W4439" s="17"/>
      <c r="X4439" s="17"/>
    </row>
    <row r="4440" spans="7:24" x14ac:dyDescent="0.2">
      <c r="G4440" s="8"/>
      <c r="H4440" s="8"/>
      <c r="I4440" s="17"/>
      <c r="J4440" s="17"/>
      <c r="K4440" s="17"/>
      <c r="L4440" s="17"/>
      <c r="M4440" s="17"/>
      <c r="N4440" s="17"/>
      <c r="O4440" s="17"/>
      <c r="P4440" s="17"/>
      <c r="Q4440" s="17"/>
      <c r="R4440" s="17"/>
      <c r="S4440" s="17"/>
      <c r="T4440" s="17"/>
      <c r="U4440" s="17"/>
      <c r="V4440" s="17"/>
      <c r="W4440" s="17"/>
      <c r="X4440" s="17"/>
    </row>
    <row r="4441" spans="7:24" x14ac:dyDescent="0.2">
      <c r="G4441" s="8"/>
      <c r="H4441" s="8"/>
      <c r="I4441" s="17"/>
      <c r="J4441" s="17"/>
      <c r="K4441" s="17"/>
      <c r="L4441" s="17"/>
      <c r="M4441" s="17"/>
      <c r="N4441" s="17"/>
      <c r="O4441" s="17"/>
      <c r="P4441" s="17"/>
      <c r="Q4441" s="17"/>
      <c r="R4441" s="17"/>
      <c r="S4441" s="17"/>
      <c r="T4441" s="17"/>
      <c r="U4441" s="17"/>
      <c r="V4441" s="17"/>
      <c r="W4441" s="17"/>
      <c r="X4441" s="17"/>
    </row>
    <row r="4442" spans="7:24" x14ac:dyDescent="0.2">
      <c r="G4442" s="8"/>
      <c r="H4442" s="8"/>
      <c r="I4442" s="17"/>
      <c r="J4442" s="17"/>
      <c r="K4442" s="17"/>
      <c r="L4442" s="17"/>
      <c r="M4442" s="17"/>
      <c r="N4442" s="17"/>
      <c r="O4442" s="17"/>
      <c r="P4442" s="17"/>
      <c r="Q4442" s="17"/>
      <c r="R4442" s="17"/>
      <c r="S4442" s="17"/>
      <c r="T4442" s="17"/>
      <c r="U4442" s="17"/>
      <c r="V4442" s="17"/>
      <c r="W4442" s="17"/>
      <c r="X4442" s="17"/>
    </row>
    <row r="4443" spans="7:24" x14ac:dyDescent="0.2">
      <c r="G4443" s="8"/>
      <c r="H4443" s="8"/>
      <c r="I4443" s="17"/>
      <c r="J4443" s="17"/>
      <c r="K4443" s="17"/>
      <c r="L4443" s="17"/>
      <c r="M4443" s="17"/>
      <c r="N4443" s="17"/>
      <c r="O4443" s="17"/>
      <c r="P4443" s="17"/>
      <c r="Q4443" s="17"/>
      <c r="R4443" s="17"/>
      <c r="S4443" s="17"/>
      <c r="T4443" s="17"/>
      <c r="U4443" s="17"/>
      <c r="V4443" s="17"/>
      <c r="W4443" s="17"/>
      <c r="X4443" s="17"/>
    </row>
    <row r="4444" spans="7:24" x14ac:dyDescent="0.2">
      <c r="G4444" s="8"/>
      <c r="H4444" s="8"/>
      <c r="I4444" s="17"/>
      <c r="J4444" s="17"/>
      <c r="K4444" s="17"/>
      <c r="L4444" s="17"/>
      <c r="M4444" s="17"/>
      <c r="N4444" s="17"/>
      <c r="O4444" s="17"/>
      <c r="P4444" s="17"/>
      <c r="Q4444" s="17"/>
      <c r="R4444" s="17"/>
      <c r="S4444" s="17"/>
      <c r="T4444" s="17"/>
      <c r="U4444" s="17"/>
      <c r="V4444" s="17"/>
      <c r="W4444" s="17"/>
      <c r="X4444" s="17"/>
    </row>
    <row r="4445" spans="7:24" x14ac:dyDescent="0.2">
      <c r="G4445" s="8"/>
      <c r="H4445" s="8"/>
      <c r="I4445" s="17"/>
      <c r="J4445" s="17"/>
      <c r="K4445" s="17"/>
      <c r="L4445" s="17"/>
      <c r="M4445" s="17"/>
      <c r="N4445" s="17"/>
      <c r="O4445" s="17"/>
      <c r="P4445" s="17"/>
      <c r="Q4445" s="17"/>
      <c r="R4445" s="17"/>
      <c r="S4445" s="17"/>
      <c r="T4445" s="17"/>
      <c r="U4445" s="17"/>
      <c r="V4445" s="17"/>
      <c r="W4445" s="17"/>
      <c r="X4445" s="17"/>
    </row>
    <row r="4446" spans="7:24" x14ac:dyDescent="0.2">
      <c r="G4446" s="8"/>
      <c r="H4446" s="8"/>
      <c r="I4446" s="17"/>
      <c r="J4446" s="17"/>
      <c r="K4446" s="17"/>
      <c r="L4446" s="17"/>
      <c r="M4446" s="17"/>
      <c r="N4446" s="17"/>
      <c r="O4446" s="17"/>
      <c r="P4446" s="17"/>
      <c r="Q4446" s="17"/>
      <c r="R4446" s="17"/>
      <c r="S4446" s="17"/>
      <c r="T4446" s="17"/>
      <c r="U4446" s="17"/>
      <c r="V4446" s="17"/>
      <c r="W4446" s="17"/>
      <c r="X4446" s="17"/>
    </row>
    <row r="4447" spans="7:24" x14ac:dyDescent="0.2">
      <c r="G4447" s="8"/>
      <c r="H4447" s="8"/>
      <c r="I4447" s="17"/>
      <c r="J4447" s="17"/>
      <c r="K4447" s="17"/>
      <c r="L4447" s="17"/>
      <c r="M4447" s="17"/>
      <c r="N4447" s="17"/>
      <c r="O4447" s="17"/>
      <c r="P4447" s="17"/>
      <c r="Q4447" s="17"/>
      <c r="R4447" s="17"/>
      <c r="S4447" s="17"/>
      <c r="T4447" s="17"/>
      <c r="U4447" s="17"/>
      <c r="V4447" s="17"/>
      <c r="W4447" s="17"/>
      <c r="X4447" s="17"/>
    </row>
    <row r="4448" spans="7:24" x14ac:dyDescent="0.2">
      <c r="G4448" s="8"/>
      <c r="H4448" s="8"/>
      <c r="I4448" s="17"/>
      <c r="J4448" s="17"/>
      <c r="K4448" s="17"/>
      <c r="L4448" s="17"/>
      <c r="M4448" s="17"/>
      <c r="N4448" s="17"/>
      <c r="O4448" s="17"/>
      <c r="P4448" s="17"/>
      <c r="Q4448" s="17"/>
      <c r="R4448" s="17"/>
      <c r="S4448" s="17"/>
      <c r="T4448" s="17"/>
      <c r="U4448" s="17"/>
      <c r="V4448" s="17"/>
      <c r="W4448" s="17"/>
      <c r="X4448" s="17"/>
    </row>
    <row r="4449" spans="7:24" x14ac:dyDescent="0.2">
      <c r="G4449" s="8"/>
      <c r="H4449" s="8"/>
      <c r="I4449" s="17"/>
      <c r="J4449" s="17"/>
      <c r="K4449" s="17"/>
      <c r="L4449" s="17"/>
      <c r="M4449" s="17"/>
      <c r="N4449" s="17"/>
      <c r="O4449" s="17"/>
      <c r="P4449" s="17"/>
      <c r="Q4449" s="17"/>
      <c r="R4449" s="17"/>
      <c r="S4449" s="17"/>
      <c r="T4449" s="17"/>
      <c r="U4449" s="17"/>
      <c r="V4449" s="17"/>
      <c r="W4449" s="17"/>
      <c r="X4449" s="17"/>
    </row>
    <row r="4450" spans="7:24" x14ac:dyDescent="0.2">
      <c r="G4450" s="8"/>
      <c r="H4450" s="8"/>
      <c r="I4450" s="17"/>
      <c r="J4450" s="17"/>
      <c r="K4450" s="17"/>
      <c r="L4450" s="17"/>
      <c r="M4450" s="17"/>
      <c r="N4450" s="17"/>
      <c r="O4450" s="17"/>
      <c r="P4450" s="17"/>
      <c r="Q4450" s="17"/>
      <c r="R4450" s="17"/>
      <c r="S4450" s="17"/>
      <c r="T4450" s="17"/>
      <c r="U4450" s="17"/>
      <c r="V4450" s="17"/>
      <c r="W4450" s="17"/>
      <c r="X4450" s="17"/>
    </row>
    <row r="4451" spans="7:24" x14ac:dyDescent="0.2">
      <c r="G4451" s="8"/>
      <c r="H4451" s="8"/>
      <c r="I4451" s="17"/>
      <c r="J4451" s="17"/>
      <c r="K4451" s="17"/>
      <c r="L4451" s="17"/>
      <c r="M4451" s="17"/>
      <c r="N4451" s="17"/>
      <c r="O4451" s="17"/>
      <c r="P4451" s="17"/>
      <c r="Q4451" s="17"/>
      <c r="R4451" s="17"/>
      <c r="S4451" s="17"/>
      <c r="T4451" s="17"/>
      <c r="U4451" s="17"/>
      <c r="V4451" s="17"/>
      <c r="W4451" s="17"/>
      <c r="X4451" s="17"/>
    </row>
    <row r="4452" spans="7:24" x14ac:dyDescent="0.2">
      <c r="G4452" s="8"/>
      <c r="H4452" s="8"/>
      <c r="I4452" s="17"/>
      <c r="J4452" s="17"/>
      <c r="K4452" s="17"/>
      <c r="L4452" s="17"/>
      <c r="M4452" s="17"/>
      <c r="N4452" s="17"/>
      <c r="O4452" s="17"/>
      <c r="P4452" s="17"/>
      <c r="Q4452" s="17"/>
      <c r="R4452" s="17"/>
      <c r="S4452" s="17"/>
      <c r="T4452" s="17"/>
      <c r="U4452" s="17"/>
      <c r="V4452" s="17"/>
      <c r="W4452" s="17"/>
      <c r="X4452" s="17"/>
    </row>
    <row r="4453" spans="7:24" x14ac:dyDescent="0.2">
      <c r="G4453" s="8"/>
      <c r="H4453" s="8"/>
      <c r="I4453" s="17"/>
      <c r="J4453" s="17"/>
      <c r="K4453" s="17"/>
      <c r="L4453" s="17"/>
      <c r="M4453" s="17"/>
      <c r="N4453" s="17"/>
      <c r="O4453" s="17"/>
      <c r="P4453" s="17"/>
      <c r="Q4453" s="17"/>
      <c r="R4453" s="17"/>
      <c r="S4453" s="17"/>
      <c r="T4453" s="17"/>
      <c r="U4453" s="17"/>
      <c r="V4453" s="17"/>
      <c r="W4453" s="17"/>
      <c r="X4453" s="17"/>
    </row>
    <row r="4454" spans="7:24" x14ac:dyDescent="0.2">
      <c r="G4454" s="8"/>
      <c r="H4454" s="8"/>
      <c r="I4454" s="17"/>
      <c r="J4454" s="17"/>
      <c r="K4454" s="17"/>
      <c r="L4454" s="17"/>
      <c r="M4454" s="17"/>
      <c r="N4454" s="17"/>
      <c r="O4454" s="17"/>
      <c r="P4454" s="17"/>
      <c r="Q4454" s="17"/>
      <c r="R4454" s="17"/>
      <c r="S4454" s="17"/>
      <c r="T4454" s="17"/>
      <c r="U4454" s="17"/>
      <c r="V4454" s="17"/>
      <c r="W4454" s="17"/>
      <c r="X4454" s="17"/>
    </row>
    <row r="4455" spans="7:24" x14ac:dyDescent="0.2">
      <c r="G4455" s="8"/>
      <c r="H4455" s="8"/>
      <c r="I4455" s="17"/>
      <c r="J4455" s="17"/>
      <c r="K4455" s="17"/>
      <c r="L4455" s="17"/>
      <c r="M4455" s="17"/>
      <c r="N4455" s="17"/>
      <c r="O4455" s="17"/>
      <c r="P4455" s="17"/>
      <c r="Q4455" s="17"/>
      <c r="R4455" s="17"/>
      <c r="S4455" s="17"/>
      <c r="T4455" s="17"/>
      <c r="U4455" s="17"/>
      <c r="V4455" s="17"/>
      <c r="W4455" s="17"/>
      <c r="X4455" s="17"/>
    </row>
    <row r="4456" spans="7:24" x14ac:dyDescent="0.2">
      <c r="G4456" s="8"/>
      <c r="H4456" s="8"/>
      <c r="I4456" s="17"/>
      <c r="J4456" s="17"/>
      <c r="K4456" s="17"/>
      <c r="L4456" s="17"/>
      <c r="M4456" s="17"/>
      <c r="N4456" s="17"/>
      <c r="O4456" s="17"/>
      <c r="P4456" s="17"/>
      <c r="Q4456" s="17"/>
      <c r="R4456" s="17"/>
      <c r="S4456" s="17"/>
      <c r="T4456" s="17"/>
      <c r="U4456" s="17"/>
      <c r="V4456" s="17"/>
      <c r="W4456" s="17"/>
      <c r="X4456" s="17"/>
    </row>
    <row r="4457" spans="7:24" x14ac:dyDescent="0.2">
      <c r="G4457" s="8"/>
      <c r="H4457" s="8"/>
      <c r="I4457" s="17"/>
      <c r="J4457" s="17"/>
      <c r="K4457" s="17"/>
      <c r="L4457" s="17"/>
      <c r="M4457" s="17"/>
      <c r="N4457" s="17"/>
      <c r="O4457" s="17"/>
      <c r="P4457" s="17"/>
      <c r="Q4457" s="17"/>
      <c r="R4457" s="17"/>
      <c r="S4457" s="17"/>
      <c r="T4457" s="17"/>
      <c r="U4457" s="17"/>
      <c r="V4457" s="17"/>
      <c r="W4457" s="17"/>
      <c r="X4457" s="17"/>
    </row>
    <row r="4458" spans="7:24" x14ac:dyDescent="0.2">
      <c r="G4458" s="8"/>
      <c r="H4458" s="8"/>
      <c r="I4458" s="17"/>
      <c r="J4458" s="17"/>
      <c r="K4458" s="17"/>
      <c r="L4458" s="17"/>
      <c r="M4458" s="17"/>
      <c r="N4458" s="17"/>
      <c r="O4458" s="17"/>
      <c r="P4458" s="17"/>
      <c r="Q4458" s="17"/>
      <c r="R4458" s="17"/>
      <c r="S4458" s="17"/>
      <c r="T4458" s="17"/>
      <c r="U4458" s="17"/>
      <c r="V4458" s="17"/>
      <c r="W4458" s="17"/>
      <c r="X4458" s="17"/>
    </row>
    <row r="4459" spans="7:24" x14ac:dyDescent="0.2">
      <c r="G4459" s="8"/>
      <c r="H4459" s="8"/>
      <c r="I4459" s="17"/>
      <c r="J4459" s="17"/>
      <c r="K4459" s="17"/>
      <c r="L4459" s="17"/>
      <c r="M4459" s="17"/>
      <c r="N4459" s="17"/>
      <c r="O4459" s="17"/>
      <c r="P4459" s="17"/>
      <c r="Q4459" s="17"/>
      <c r="R4459" s="17"/>
      <c r="S4459" s="17"/>
      <c r="T4459" s="17"/>
      <c r="U4459" s="17"/>
      <c r="V4459" s="17"/>
      <c r="W4459" s="17"/>
      <c r="X4459" s="17"/>
    </row>
    <row r="4460" spans="7:24" x14ac:dyDescent="0.2">
      <c r="G4460" s="8"/>
      <c r="H4460" s="8"/>
      <c r="I4460" s="17"/>
      <c r="J4460" s="17"/>
      <c r="K4460" s="17"/>
      <c r="L4460" s="17"/>
      <c r="M4460" s="17"/>
      <c r="N4460" s="17"/>
      <c r="O4460" s="17"/>
      <c r="P4460" s="17"/>
      <c r="Q4460" s="17"/>
      <c r="R4460" s="17"/>
      <c r="S4460" s="17"/>
      <c r="T4460" s="17"/>
      <c r="U4460" s="17"/>
      <c r="V4460" s="17"/>
      <c r="W4460" s="17"/>
      <c r="X4460" s="17"/>
    </row>
    <row r="4461" spans="7:24" x14ac:dyDescent="0.2">
      <c r="G4461" s="8"/>
      <c r="H4461" s="8"/>
      <c r="I4461" s="17"/>
      <c r="J4461" s="17"/>
      <c r="K4461" s="17"/>
      <c r="L4461" s="17"/>
      <c r="M4461" s="17"/>
      <c r="N4461" s="17"/>
      <c r="O4461" s="17"/>
      <c r="P4461" s="17"/>
      <c r="Q4461" s="17"/>
      <c r="R4461" s="17"/>
      <c r="S4461" s="17"/>
      <c r="T4461" s="17"/>
      <c r="U4461" s="17"/>
      <c r="V4461" s="17"/>
      <c r="W4461" s="17"/>
      <c r="X4461" s="17"/>
    </row>
    <row r="4462" spans="7:24" x14ac:dyDescent="0.2">
      <c r="G4462" s="8"/>
      <c r="H4462" s="8"/>
      <c r="I4462" s="17"/>
      <c r="J4462" s="17"/>
      <c r="K4462" s="17"/>
      <c r="L4462" s="17"/>
      <c r="M4462" s="17"/>
      <c r="N4462" s="17"/>
      <c r="O4462" s="17"/>
      <c r="P4462" s="17"/>
      <c r="Q4462" s="17"/>
      <c r="R4462" s="17"/>
      <c r="S4462" s="17"/>
      <c r="T4462" s="17"/>
      <c r="U4462" s="17"/>
      <c r="V4462" s="17"/>
      <c r="W4462" s="17"/>
      <c r="X4462" s="17"/>
    </row>
    <row r="4463" spans="7:24" x14ac:dyDescent="0.2">
      <c r="G4463" s="8"/>
      <c r="H4463" s="8"/>
      <c r="I4463" s="17"/>
      <c r="J4463" s="17"/>
      <c r="K4463" s="17"/>
      <c r="L4463" s="17"/>
      <c r="M4463" s="17"/>
      <c r="N4463" s="17"/>
      <c r="O4463" s="17"/>
      <c r="P4463" s="17"/>
      <c r="Q4463" s="17"/>
      <c r="R4463" s="17"/>
      <c r="S4463" s="17"/>
      <c r="T4463" s="17"/>
      <c r="U4463" s="17"/>
      <c r="V4463" s="17"/>
      <c r="W4463" s="17"/>
      <c r="X4463" s="17"/>
    </row>
    <row r="4464" spans="7:24" x14ac:dyDescent="0.2">
      <c r="G4464" s="8"/>
      <c r="H4464" s="8"/>
      <c r="I4464" s="17"/>
      <c r="J4464" s="17"/>
      <c r="K4464" s="17"/>
      <c r="L4464" s="17"/>
      <c r="M4464" s="17"/>
      <c r="N4464" s="17"/>
      <c r="O4464" s="17"/>
      <c r="P4464" s="17"/>
      <c r="Q4464" s="17"/>
      <c r="R4464" s="17"/>
      <c r="S4464" s="17"/>
      <c r="T4464" s="17"/>
      <c r="U4464" s="17"/>
      <c r="V4464" s="17"/>
      <c r="W4464" s="17"/>
      <c r="X4464" s="17"/>
    </row>
    <row r="4465" spans="7:24" x14ac:dyDescent="0.2">
      <c r="G4465" s="8"/>
      <c r="H4465" s="8"/>
      <c r="I4465" s="17"/>
      <c r="J4465" s="17"/>
      <c r="K4465" s="17"/>
      <c r="L4465" s="17"/>
      <c r="M4465" s="17"/>
      <c r="N4465" s="17"/>
      <c r="O4465" s="17"/>
      <c r="P4465" s="17"/>
      <c r="Q4465" s="17"/>
      <c r="R4465" s="17"/>
      <c r="S4465" s="17"/>
      <c r="T4465" s="17"/>
      <c r="U4465" s="17"/>
      <c r="V4465" s="17"/>
      <c r="W4465" s="17"/>
      <c r="X4465" s="17"/>
    </row>
    <row r="4466" spans="7:24" x14ac:dyDescent="0.2">
      <c r="G4466" s="8"/>
      <c r="H4466" s="8"/>
      <c r="I4466" s="17"/>
      <c r="J4466" s="17"/>
      <c r="K4466" s="17"/>
      <c r="L4466" s="17"/>
      <c r="M4466" s="17"/>
      <c r="N4466" s="17"/>
      <c r="O4466" s="17"/>
      <c r="P4466" s="17"/>
      <c r="Q4466" s="17"/>
      <c r="R4466" s="17"/>
      <c r="S4466" s="17"/>
      <c r="T4466" s="17"/>
      <c r="U4466" s="17"/>
      <c r="V4466" s="17"/>
      <c r="W4466" s="17"/>
      <c r="X4466" s="17"/>
    </row>
    <row r="4467" spans="7:24" x14ac:dyDescent="0.2">
      <c r="G4467" s="8"/>
      <c r="H4467" s="8"/>
      <c r="I4467" s="17"/>
      <c r="J4467" s="17"/>
      <c r="K4467" s="17"/>
      <c r="L4467" s="17"/>
      <c r="M4467" s="17"/>
      <c r="N4467" s="17"/>
      <c r="O4467" s="17"/>
      <c r="P4467" s="17"/>
      <c r="Q4467" s="17"/>
      <c r="R4467" s="17"/>
      <c r="S4467" s="17"/>
      <c r="T4467" s="17"/>
      <c r="U4467" s="17"/>
      <c r="V4467" s="17"/>
      <c r="W4467" s="17"/>
      <c r="X4467" s="17"/>
    </row>
    <row r="4468" spans="7:24" x14ac:dyDescent="0.2">
      <c r="G4468" s="8"/>
      <c r="H4468" s="8"/>
      <c r="I4468" s="17"/>
      <c r="J4468" s="17"/>
      <c r="K4468" s="17"/>
      <c r="L4468" s="17"/>
      <c r="M4468" s="17"/>
      <c r="N4468" s="17"/>
      <c r="O4468" s="17"/>
      <c r="P4468" s="17"/>
      <c r="Q4468" s="17"/>
      <c r="R4468" s="17"/>
      <c r="S4468" s="17"/>
      <c r="T4468" s="17"/>
      <c r="U4468" s="17"/>
      <c r="V4468" s="17"/>
      <c r="W4468" s="17"/>
      <c r="X4468" s="17"/>
    </row>
    <row r="4469" spans="7:24" x14ac:dyDescent="0.2">
      <c r="G4469" s="8"/>
      <c r="H4469" s="8"/>
      <c r="I4469" s="17"/>
      <c r="J4469" s="17"/>
      <c r="K4469" s="17"/>
      <c r="L4469" s="17"/>
      <c r="M4469" s="17"/>
      <c r="N4469" s="17"/>
      <c r="O4469" s="17"/>
      <c r="P4469" s="17"/>
      <c r="Q4469" s="17"/>
      <c r="R4469" s="17"/>
      <c r="S4469" s="17"/>
      <c r="T4469" s="17"/>
      <c r="U4469" s="17"/>
      <c r="V4469" s="17"/>
      <c r="W4469" s="17"/>
      <c r="X4469" s="17"/>
    </row>
    <row r="4470" spans="7:24" x14ac:dyDescent="0.2">
      <c r="G4470" s="8"/>
      <c r="H4470" s="8"/>
      <c r="I4470" s="17"/>
      <c r="J4470" s="17"/>
      <c r="K4470" s="17"/>
      <c r="L4470" s="17"/>
      <c r="M4470" s="17"/>
      <c r="N4470" s="17"/>
      <c r="O4470" s="17"/>
      <c r="P4470" s="17"/>
      <c r="Q4470" s="17"/>
      <c r="R4470" s="17"/>
      <c r="S4470" s="17"/>
      <c r="T4470" s="17"/>
      <c r="U4470" s="17"/>
      <c r="V4470" s="17"/>
      <c r="W4470" s="17"/>
      <c r="X4470" s="17"/>
    </row>
    <row r="4471" spans="7:24" x14ac:dyDescent="0.2">
      <c r="G4471" s="8"/>
      <c r="H4471" s="8"/>
      <c r="I4471" s="17"/>
      <c r="J4471" s="17"/>
      <c r="K4471" s="17"/>
      <c r="L4471" s="17"/>
      <c r="M4471" s="17"/>
      <c r="N4471" s="17"/>
      <c r="O4471" s="17"/>
      <c r="P4471" s="17"/>
      <c r="Q4471" s="17"/>
      <c r="R4471" s="17"/>
      <c r="S4471" s="17"/>
      <c r="T4471" s="17"/>
      <c r="U4471" s="17"/>
      <c r="V4471" s="17"/>
      <c r="W4471" s="17"/>
      <c r="X4471" s="17"/>
    </row>
    <row r="4472" spans="7:24" x14ac:dyDescent="0.2">
      <c r="G4472" s="8"/>
      <c r="H4472" s="8"/>
      <c r="I4472" s="17"/>
      <c r="J4472" s="17"/>
      <c r="K4472" s="17"/>
      <c r="L4472" s="17"/>
      <c r="M4472" s="17"/>
      <c r="N4472" s="17"/>
      <c r="O4472" s="17"/>
      <c r="P4472" s="17"/>
      <c r="Q4472" s="17"/>
      <c r="R4472" s="17"/>
      <c r="S4472" s="17"/>
      <c r="T4472" s="17"/>
      <c r="U4472" s="17"/>
      <c r="V4472" s="17"/>
      <c r="W4472" s="17"/>
      <c r="X4472" s="17"/>
    </row>
    <row r="4473" spans="7:24" x14ac:dyDescent="0.2">
      <c r="G4473" s="8"/>
      <c r="H4473" s="8"/>
      <c r="I4473" s="17"/>
      <c r="J4473" s="17"/>
      <c r="K4473" s="17"/>
      <c r="L4473" s="17"/>
      <c r="M4473" s="17"/>
      <c r="N4473" s="17"/>
      <c r="O4473" s="17"/>
      <c r="P4473" s="17"/>
      <c r="Q4473" s="17"/>
      <c r="R4473" s="17"/>
      <c r="S4473" s="17"/>
      <c r="T4473" s="17"/>
      <c r="U4473" s="17"/>
      <c r="V4473" s="17"/>
      <c r="W4473" s="17"/>
      <c r="X4473" s="17"/>
    </row>
    <row r="4474" spans="7:24" x14ac:dyDescent="0.2">
      <c r="G4474" s="8"/>
      <c r="H4474" s="8"/>
      <c r="I4474" s="17"/>
      <c r="J4474" s="17"/>
      <c r="K4474" s="17"/>
      <c r="L4474" s="17"/>
      <c r="M4474" s="17"/>
      <c r="N4474" s="17"/>
      <c r="O4474" s="17"/>
      <c r="P4474" s="17"/>
      <c r="Q4474" s="17"/>
      <c r="R4474" s="17"/>
      <c r="S4474" s="17"/>
      <c r="T4474" s="17"/>
      <c r="U4474" s="17"/>
      <c r="V4474" s="17"/>
      <c r="W4474" s="17"/>
      <c r="X4474" s="17"/>
    </row>
    <row r="4475" spans="7:24" x14ac:dyDescent="0.2">
      <c r="G4475" s="8"/>
      <c r="H4475" s="8"/>
      <c r="I4475" s="17"/>
      <c r="J4475" s="17"/>
      <c r="K4475" s="17"/>
      <c r="L4475" s="17"/>
      <c r="M4475" s="17"/>
      <c r="N4475" s="17"/>
      <c r="O4475" s="17"/>
      <c r="P4475" s="17"/>
      <c r="Q4475" s="17"/>
      <c r="R4475" s="17"/>
      <c r="S4475" s="17"/>
      <c r="T4475" s="17"/>
      <c r="U4475" s="17"/>
      <c r="V4475" s="17"/>
      <c r="W4475" s="17"/>
      <c r="X4475" s="17"/>
    </row>
    <row r="4476" spans="7:24" x14ac:dyDescent="0.2">
      <c r="G4476" s="8"/>
      <c r="H4476" s="8"/>
      <c r="I4476" s="17"/>
      <c r="J4476" s="17"/>
      <c r="K4476" s="17"/>
      <c r="L4476" s="17"/>
      <c r="M4476" s="17"/>
      <c r="N4476" s="17"/>
      <c r="O4476" s="17"/>
      <c r="P4476" s="17"/>
      <c r="Q4476" s="17"/>
      <c r="R4476" s="17"/>
      <c r="S4476" s="17"/>
      <c r="T4476" s="17"/>
      <c r="U4476" s="17"/>
      <c r="V4476" s="17"/>
      <c r="W4476" s="17"/>
      <c r="X4476" s="17"/>
    </row>
    <row r="4477" spans="7:24" x14ac:dyDescent="0.2">
      <c r="G4477" s="8"/>
      <c r="H4477" s="8"/>
      <c r="I4477" s="17"/>
      <c r="J4477" s="17"/>
      <c r="K4477" s="17"/>
      <c r="L4477" s="17"/>
      <c r="M4477" s="17"/>
      <c r="N4477" s="17"/>
      <c r="O4477" s="17"/>
      <c r="P4477" s="17"/>
      <c r="Q4477" s="17"/>
      <c r="R4477" s="17"/>
      <c r="S4477" s="17"/>
      <c r="T4477" s="17"/>
      <c r="U4477" s="17"/>
      <c r="V4477" s="17"/>
      <c r="W4477" s="17"/>
      <c r="X4477" s="17"/>
    </row>
    <row r="4478" spans="7:24" x14ac:dyDescent="0.2">
      <c r="G4478" s="8"/>
      <c r="H4478" s="8"/>
      <c r="I4478" s="17"/>
      <c r="J4478" s="17"/>
      <c r="K4478" s="17"/>
      <c r="L4478" s="17"/>
      <c r="M4478" s="17"/>
      <c r="N4478" s="17"/>
      <c r="O4478" s="17"/>
      <c r="P4478" s="17"/>
      <c r="Q4478" s="17"/>
      <c r="R4478" s="17"/>
      <c r="S4478" s="17"/>
      <c r="T4478" s="17"/>
      <c r="U4478" s="17"/>
      <c r="V4478" s="17"/>
      <c r="W4478" s="17"/>
      <c r="X4478" s="17"/>
    </row>
    <row r="4479" spans="7:24" x14ac:dyDescent="0.2">
      <c r="G4479" s="8"/>
      <c r="H4479" s="8"/>
      <c r="I4479" s="17"/>
      <c r="J4479" s="17"/>
      <c r="K4479" s="17"/>
      <c r="L4479" s="17"/>
      <c r="M4479" s="17"/>
      <c r="N4479" s="17"/>
      <c r="O4479" s="17"/>
      <c r="P4479" s="17"/>
      <c r="Q4479" s="17"/>
      <c r="R4479" s="17"/>
      <c r="S4479" s="17"/>
      <c r="T4479" s="17"/>
      <c r="U4479" s="17"/>
      <c r="V4479" s="17"/>
      <c r="W4479" s="17"/>
      <c r="X4479" s="17"/>
    </row>
    <row r="4480" spans="7:24" x14ac:dyDescent="0.2">
      <c r="G4480" s="8"/>
      <c r="H4480" s="8"/>
      <c r="I4480" s="17"/>
      <c r="J4480" s="17"/>
      <c r="K4480" s="17"/>
      <c r="L4480" s="17"/>
      <c r="M4480" s="17"/>
      <c r="N4480" s="17"/>
      <c r="O4480" s="17"/>
      <c r="P4480" s="17"/>
      <c r="Q4480" s="17"/>
      <c r="R4480" s="17"/>
      <c r="S4480" s="17"/>
      <c r="T4480" s="17"/>
      <c r="U4480" s="17"/>
      <c r="V4480" s="17"/>
      <c r="W4480" s="17"/>
      <c r="X4480" s="17"/>
    </row>
    <row r="4481" spans="7:24" x14ac:dyDescent="0.2">
      <c r="G4481" s="8"/>
      <c r="H4481" s="8"/>
      <c r="I4481" s="17"/>
      <c r="J4481" s="17"/>
      <c r="K4481" s="17"/>
      <c r="L4481" s="17"/>
      <c r="M4481" s="17"/>
      <c r="N4481" s="17"/>
      <c r="O4481" s="17"/>
      <c r="P4481" s="17"/>
      <c r="Q4481" s="17"/>
      <c r="R4481" s="17"/>
      <c r="S4481" s="17"/>
      <c r="T4481" s="17"/>
      <c r="U4481" s="17"/>
      <c r="V4481" s="17"/>
      <c r="W4481" s="17"/>
      <c r="X4481" s="17"/>
    </row>
    <row r="4482" spans="7:24" x14ac:dyDescent="0.2">
      <c r="G4482" s="8"/>
      <c r="H4482" s="8"/>
      <c r="I4482" s="17"/>
      <c r="J4482" s="17"/>
      <c r="K4482" s="17"/>
      <c r="L4482" s="17"/>
      <c r="M4482" s="17"/>
      <c r="N4482" s="17"/>
      <c r="O4482" s="17"/>
      <c r="P4482" s="17"/>
      <c r="Q4482" s="17"/>
      <c r="R4482" s="17"/>
      <c r="S4482" s="17"/>
      <c r="T4482" s="17"/>
      <c r="U4482" s="17"/>
      <c r="V4482" s="17"/>
      <c r="W4482" s="17"/>
      <c r="X4482" s="17"/>
    </row>
    <row r="4483" spans="7:24" x14ac:dyDescent="0.2">
      <c r="G4483" s="8"/>
      <c r="H4483" s="8"/>
      <c r="I4483" s="17"/>
      <c r="J4483" s="17"/>
      <c r="K4483" s="17"/>
      <c r="L4483" s="17"/>
      <c r="M4483" s="17"/>
      <c r="N4483" s="17"/>
      <c r="O4483" s="17"/>
      <c r="P4483" s="17"/>
      <c r="Q4483" s="17"/>
      <c r="R4483" s="17"/>
      <c r="S4483" s="17"/>
      <c r="T4483" s="17"/>
      <c r="U4483" s="17"/>
      <c r="V4483" s="17"/>
      <c r="W4483" s="17"/>
      <c r="X4483" s="17"/>
    </row>
    <row r="4484" spans="7:24" x14ac:dyDescent="0.2">
      <c r="G4484" s="8"/>
      <c r="H4484" s="8"/>
      <c r="I4484" s="17"/>
      <c r="J4484" s="17"/>
      <c r="K4484" s="17"/>
      <c r="L4484" s="17"/>
      <c r="M4484" s="17"/>
      <c r="N4484" s="17"/>
      <c r="O4484" s="17"/>
      <c r="P4484" s="17"/>
      <c r="Q4484" s="17"/>
      <c r="R4484" s="17"/>
      <c r="S4484" s="17"/>
      <c r="T4484" s="17"/>
      <c r="U4484" s="17"/>
      <c r="V4484" s="17"/>
      <c r="W4484" s="17"/>
      <c r="X4484" s="17"/>
    </row>
    <row r="4485" spans="7:24" x14ac:dyDescent="0.2">
      <c r="G4485" s="8"/>
      <c r="H4485" s="8"/>
      <c r="I4485" s="17"/>
      <c r="J4485" s="17"/>
      <c r="K4485" s="17"/>
      <c r="L4485" s="17"/>
      <c r="M4485" s="17"/>
      <c r="N4485" s="17"/>
      <c r="O4485" s="17"/>
      <c r="P4485" s="17"/>
      <c r="Q4485" s="17"/>
      <c r="R4485" s="17"/>
      <c r="S4485" s="17"/>
      <c r="T4485" s="17"/>
      <c r="U4485" s="17"/>
      <c r="V4485" s="17"/>
      <c r="W4485" s="17"/>
      <c r="X4485" s="17"/>
    </row>
    <row r="4486" spans="7:24" x14ac:dyDescent="0.2">
      <c r="G4486" s="8"/>
      <c r="H4486" s="8"/>
      <c r="I4486" s="17"/>
      <c r="J4486" s="17"/>
      <c r="K4486" s="17"/>
      <c r="L4486" s="17"/>
      <c r="M4486" s="17"/>
      <c r="N4486" s="17"/>
      <c r="O4486" s="17"/>
      <c r="P4486" s="17"/>
      <c r="Q4486" s="17"/>
      <c r="R4486" s="17"/>
      <c r="S4486" s="17"/>
      <c r="T4486" s="17"/>
      <c r="U4486" s="17"/>
      <c r="V4486" s="17"/>
      <c r="W4486" s="17"/>
      <c r="X4486" s="17"/>
    </row>
    <row r="4487" spans="7:24" x14ac:dyDescent="0.2">
      <c r="G4487" s="8"/>
      <c r="H4487" s="8"/>
      <c r="I4487" s="17"/>
      <c r="J4487" s="17"/>
      <c r="K4487" s="17"/>
      <c r="L4487" s="17"/>
      <c r="M4487" s="17"/>
      <c r="N4487" s="17"/>
      <c r="O4487" s="17"/>
      <c r="P4487" s="17"/>
      <c r="Q4487" s="17"/>
      <c r="R4487" s="17"/>
      <c r="S4487" s="17"/>
      <c r="T4487" s="17"/>
      <c r="U4487" s="17"/>
      <c r="V4487" s="17"/>
      <c r="W4487" s="17"/>
      <c r="X4487" s="17"/>
    </row>
    <row r="4488" spans="7:24" x14ac:dyDescent="0.2">
      <c r="G4488" s="8"/>
      <c r="H4488" s="8"/>
      <c r="I4488" s="17"/>
      <c r="J4488" s="17"/>
      <c r="K4488" s="17"/>
      <c r="L4488" s="17"/>
      <c r="M4488" s="17"/>
      <c r="N4488" s="17"/>
      <c r="O4488" s="17"/>
      <c r="P4488" s="17"/>
      <c r="Q4488" s="17"/>
      <c r="R4488" s="17"/>
      <c r="S4488" s="17"/>
      <c r="T4488" s="17"/>
      <c r="U4488" s="17"/>
      <c r="V4488" s="17"/>
      <c r="W4488" s="17"/>
      <c r="X4488" s="17"/>
    </row>
    <row r="4489" spans="7:24" x14ac:dyDescent="0.2">
      <c r="G4489" s="8"/>
      <c r="H4489" s="8"/>
      <c r="I4489" s="17"/>
      <c r="J4489" s="17"/>
      <c r="K4489" s="17"/>
      <c r="L4489" s="17"/>
      <c r="M4489" s="17"/>
      <c r="N4489" s="17"/>
      <c r="O4489" s="17"/>
      <c r="P4489" s="17"/>
      <c r="Q4489" s="17"/>
      <c r="R4489" s="17"/>
      <c r="S4489" s="17"/>
      <c r="T4489" s="17"/>
      <c r="U4489" s="17"/>
      <c r="V4489" s="17"/>
      <c r="W4489" s="17"/>
      <c r="X4489" s="17"/>
    </row>
    <row r="4490" spans="7:24" x14ac:dyDescent="0.2">
      <c r="G4490" s="8"/>
      <c r="H4490" s="8"/>
      <c r="I4490" s="17"/>
      <c r="J4490" s="17"/>
      <c r="K4490" s="17"/>
      <c r="L4490" s="17"/>
      <c r="M4490" s="17"/>
      <c r="N4490" s="17"/>
      <c r="O4490" s="17"/>
      <c r="P4490" s="17"/>
      <c r="Q4490" s="17"/>
      <c r="R4490" s="17"/>
      <c r="S4490" s="17"/>
      <c r="T4490" s="17"/>
      <c r="U4490" s="17"/>
      <c r="V4490" s="17"/>
      <c r="W4490" s="17"/>
      <c r="X4490" s="17"/>
    </row>
    <row r="4491" spans="7:24" x14ac:dyDescent="0.2">
      <c r="G4491" s="8"/>
      <c r="H4491" s="8"/>
      <c r="I4491" s="17"/>
      <c r="J4491" s="17"/>
      <c r="K4491" s="17"/>
      <c r="L4491" s="17"/>
      <c r="M4491" s="17"/>
      <c r="N4491" s="17"/>
      <c r="O4491" s="17"/>
      <c r="P4491" s="17"/>
      <c r="Q4491" s="17"/>
      <c r="R4491" s="17"/>
      <c r="S4491" s="17"/>
      <c r="T4491" s="17"/>
      <c r="U4491" s="17"/>
      <c r="V4491" s="17"/>
      <c r="W4491" s="17"/>
      <c r="X4491" s="17"/>
    </row>
    <row r="4492" spans="7:24" x14ac:dyDescent="0.2">
      <c r="G4492" s="8"/>
      <c r="H4492" s="8"/>
      <c r="I4492" s="17"/>
      <c r="J4492" s="17"/>
      <c r="K4492" s="17"/>
      <c r="L4492" s="17"/>
      <c r="M4492" s="17"/>
      <c r="N4492" s="17"/>
      <c r="O4492" s="17"/>
      <c r="P4492" s="17"/>
      <c r="Q4492" s="17"/>
      <c r="R4492" s="17"/>
      <c r="S4492" s="17"/>
      <c r="T4492" s="17"/>
      <c r="U4492" s="17"/>
      <c r="V4492" s="17"/>
      <c r="W4492" s="17"/>
      <c r="X4492" s="17"/>
    </row>
    <row r="4493" spans="7:24" x14ac:dyDescent="0.2">
      <c r="G4493" s="8"/>
      <c r="H4493" s="8"/>
      <c r="I4493" s="17"/>
      <c r="J4493" s="17"/>
      <c r="K4493" s="17"/>
      <c r="L4493" s="17"/>
      <c r="M4493" s="17"/>
      <c r="N4493" s="17"/>
      <c r="O4493" s="17"/>
      <c r="P4493" s="17"/>
      <c r="Q4493" s="17"/>
      <c r="R4493" s="17"/>
      <c r="S4493" s="17"/>
      <c r="T4493" s="17"/>
      <c r="U4493" s="17"/>
      <c r="V4493" s="17"/>
      <c r="W4493" s="17"/>
      <c r="X4493" s="17"/>
    </row>
    <row r="4494" spans="7:24" x14ac:dyDescent="0.2">
      <c r="G4494" s="8"/>
      <c r="H4494" s="8"/>
      <c r="I4494" s="17"/>
      <c r="J4494" s="17"/>
      <c r="K4494" s="17"/>
      <c r="L4494" s="17"/>
      <c r="M4494" s="17"/>
      <c r="N4494" s="17"/>
      <c r="O4494" s="17"/>
      <c r="P4494" s="17"/>
      <c r="Q4494" s="17"/>
      <c r="R4494" s="17"/>
      <c r="S4494" s="17"/>
      <c r="T4494" s="17"/>
      <c r="U4494" s="17"/>
      <c r="V4494" s="17"/>
      <c r="W4494" s="17"/>
      <c r="X4494" s="17"/>
    </row>
    <row r="4495" spans="7:24" x14ac:dyDescent="0.2">
      <c r="G4495" s="8"/>
      <c r="H4495" s="8"/>
      <c r="I4495" s="17"/>
      <c r="J4495" s="17"/>
      <c r="K4495" s="17"/>
      <c r="L4495" s="17"/>
      <c r="M4495" s="17"/>
      <c r="N4495" s="17"/>
      <c r="O4495" s="17"/>
      <c r="P4495" s="17"/>
      <c r="Q4495" s="17"/>
      <c r="R4495" s="17"/>
      <c r="S4495" s="17"/>
      <c r="T4495" s="17"/>
      <c r="U4495" s="17"/>
      <c r="V4495" s="17"/>
      <c r="W4495" s="17"/>
      <c r="X4495" s="17"/>
    </row>
    <row r="4496" spans="7:24" x14ac:dyDescent="0.2">
      <c r="G4496" s="8"/>
      <c r="H4496" s="8"/>
      <c r="I4496" s="17"/>
      <c r="J4496" s="17"/>
      <c r="K4496" s="17"/>
      <c r="L4496" s="17"/>
      <c r="M4496" s="17"/>
      <c r="N4496" s="17"/>
      <c r="O4496" s="17"/>
      <c r="P4496" s="17"/>
      <c r="Q4496" s="17"/>
      <c r="R4496" s="17"/>
      <c r="S4496" s="17"/>
      <c r="T4496" s="17"/>
      <c r="U4496" s="17"/>
      <c r="V4496" s="17"/>
      <c r="W4496" s="17"/>
      <c r="X4496" s="17"/>
    </row>
    <row r="4497" spans="7:24" x14ac:dyDescent="0.2">
      <c r="G4497" s="8"/>
      <c r="H4497" s="8"/>
      <c r="I4497" s="17"/>
      <c r="J4497" s="17"/>
      <c r="K4497" s="17"/>
      <c r="L4497" s="17"/>
      <c r="M4497" s="17"/>
      <c r="N4497" s="17"/>
      <c r="O4497" s="17"/>
      <c r="P4497" s="17"/>
      <c r="Q4497" s="17"/>
      <c r="R4497" s="17"/>
      <c r="S4497" s="17"/>
      <c r="T4497" s="17"/>
      <c r="U4497" s="17"/>
      <c r="V4497" s="17"/>
      <c r="W4497" s="17"/>
      <c r="X4497" s="17"/>
    </row>
    <row r="4498" spans="7:24" x14ac:dyDescent="0.2">
      <c r="G4498" s="8"/>
      <c r="H4498" s="8"/>
      <c r="I4498" s="17"/>
      <c r="J4498" s="17"/>
      <c r="K4498" s="17"/>
      <c r="L4498" s="17"/>
      <c r="M4498" s="17"/>
      <c r="N4498" s="17"/>
      <c r="O4498" s="17"/>
      <c r="P4498" s="17"/>
      <c r="Q4498" s="17"/>
      <c r="R4498" s="17"/>
      <c r="S4498" s="17"/>
      <c r="T4498" s="17"/>
      <c r="U4498" s="17"/>
      <c r="V4498" s="17"/>
      <c r="W4498" s="17"/>
      <c r="X4498" s="17"/>
    </row>
    <row r="4499" spans="7:24" x14ac:dyDescent="0.2">
      <c r="G4499" s="8"/>
      <c r="H4499" s="8"/>
      <c r="I4499" s="17"/>
      <c r="J4499" s="17"/>
      <c r="K4499" s="17"/>
      <c r="L4499" s="17"/>
      <c r="M4499" s="17"/>
      <c r="N4499" s="17"/>
      <c r="O4499" s="17"/>
      <c r="P4499" s="17"/>
      <c r="Q4499" s="17"/>
      <c r="R4499" s="17"/>
      <c r="S4499" s="17"/>
      <c r="T4499" s="17"/>
      <c r="U4499" s="17"/>
      <c r="V4499" s="17"/>
      <c r="W4499" s="17"/>
      <c r="X4499" s="17"/>
    </row>
    <row r="4500" spans="7:24" x14ac:dyDescent="0.2">
      <c r="G4500" s="8"/>
      <c r="H4500" s="8"/>
      <c r="I4500" s="17"/>
      <c r="J4500" s="17"/>
      <c r="K4500" s="17"/>
      <c r="L4500" s="17"/>
      <c r="M4500" s="17"/>
      <c r="N4500" s="17"/>
      <c r="O4500" s="17"/>
      <c r="P4500" s="17"/>
      <c r="Q4500" s="17"/>
      <c r="R4500" s="17"/>
      <c r="S4500" s="17"/>
      <c r="T4500" s="17"/>
      <c r="U4500" s="17"/>
      <c r="V4500" s="17"/>
      <c r="W4500" s="17"/>
      <c r="X4500" s="17"/>
    </row>
    <row r="4501" spans="7:24" x14ac:dyDescent="0.2">
      <c r="G4501" s="8"/>
      <c r="H4501" s="8"/>
      <c r="I4501" s="17"/>
      <c r="J4501" s="17"/>
      <c r="K4501" s="17"/>
      <c r="L4501" s="17"/>
      <c r="M4501" s="17"/>
      <c r="N4501" s="17"/>
      <c r="O4501" s="17"/>
      <c r="P4501" s="17"/>
      <c r="Q4501" s="17"/>
      <c r="R4501" s="17"/>
      <c r="S4501" s="17"/>
      <c r="T4501" s="17"/>
      <c r="U4501" s="17"/>
      <c r="V4501" s="17"/>
      <c r="W4501" s="17"/>
      <c r="X4501" s="17"/>
    </row>
    <row r="4502" spans="7:24" x14ac:dyDescent="0.2">
      <c r="G4502" s="8"/>
      <c r="H4502" s="8"/>
      <c r="I4502" s="17"/>
      <c r="J4502" s="17"/>
      <c r="K4502" s="17"/>
      <c r="L4502" s="17"/>
      <c r="M4502" s="17"/>
      <c r="N4502" s="17"/>
      <c r="O4502" s="17"/>
      <c r="P4502" s="17"/>
      <c r="Q4502" s="17"/>
      <c r="R4502" s="17"/>
      <c r="S4502" s="17"/>
      <c r="T4502" s="17"/>
      <c r="U4502" s="17"/>
      <c r="V4502" s="17"/>
      <c r="W4502" s="17"/>
      <c r="X4502" s="17"/>
    </row>
    <row r="4503" spans="7:24" x14ac:dyDescent="0.2">
      <c r="G4503" s="8"/>
      <c r="H4503" s="8"/>
      <c r="I4503" s="17"/>
      <c r="J4503" s="17"/>
      <c r="K4503" s="17"/>
      <c r="L4503" s="17"/>
      <c r="M4503" s="17"/>
      <c r="N4503" s="17"/>
      <c r="O4503" s="17"/>
      <c r="P4503" s="17"/>
      <c r="Q4503" s="17"/>
      <c r="R4503" s="17"/>
      <c r="S4503" s="17"/>
      <c r="T4503" s="17"/>
      <c r="U4503" s="17"/>
      <c r="V4503" s="17"/>
      <c r="W4503" s="17"/>
      <c r="X4503" s="17"/>
    </row>
    <row r="4504" spans="7:24" x14ac:dyDescent="0.2">
      <c r="G4504" s="8"/>
      <c r="H4504" s="8"/>
      <c r="I4504" s="17"/>
      <c r="J4504" s="17"/>
      <c r="K4504" s="17"/>
      <c r="L4504" s="17"/>
      <c r="M4504" s="17"/>
      <c r="N4504" s="17"/>
      <c r="O4504" s="17"/>
      <c r="P4504" s="17"/>
      <c r="Q4504" s="17"/>
      <c r="R4504" s="17"/>
      <c r="S4504" s="17"/>
      <c r="T4504" s="17"/>
      <c r="U4504" s="17"/>
      <c r="V4504" s="17"/>
      <c r="W4504" s="17"/>
      <c r="X4504" s="17"/>
    </row>
    <row r="4505" spans="7:24" x14ac:dyDescent="0.2">
      <c r="G4505" s="8"/>
      <c r="H4505" s="8"/>
      <c r="I4505" s="17"/>
      <c r="J4505" s="17"/>
      <c r="K4505" s="17"/>
      <c r="L4505" s="17"/>
      <c r="M4505" s="17"/>
      <c r="N4505" s="17"/>
      <c r="O4505" s="17"/>
      <c r="P4505" s="17"/>
      <c r="Q4505" s="17"/>
      <c r="R4505" s="17"/>
      <c r="S4505" s="17"/>
      <c r="T4505" s="17"/>
      <c r="U4505" s="17"/>
      <c r="V4505" s="17"/>
      <c r="W4505" s="17"/>
      <c r="X4505" s="17"/>
    </row>
    <row r="4506" spans="7:24" x14ac:dyDescent="0.2">
      <c r="G4506" s="8"/>
      <c r="H4506" s="8"/>
      <c r="I4506" s="17"/>
      <c r="J4506" s="17"/>
      <c r="K4506" s="17"/>
      <c r="L4506" s="17"/>
      <c r="M4506" s="17"/>
      <c r="N4506" s="17"/>
      <c r="O4506" s="17"/>
      <c r="P4506" s="17"/>
      <c r="Q4506" s="17"/>
      <c r="R4506" s="17"/>
      <c r="S4506" s="17"/>
      <c r="T4506" s="17"/>
      <c r="U4506" s="17"/>
      <c r="V4506" s="17"/>
      <c r="W4506" s="17"/>
      <c r="X4506" s="17"/>
    </row>
    <row r="4507" spans="7:24" x14ac:dyDescent="0.2">
      <c r="G4507" s="8"/>
      <c r="H4507" s="8"/>
      <c r="I4507" s="17"/>
      <c r="J4507" s="17"/>
      <c r="K4507" s="17"/>
      <c r="L4507" s="17"/>
      <c r="M4507" s="17"/>
      <c r="N4507" s="17"/>
      <c r="O4507" s="17"/>
      <c r="P4507" s="17"/>
      <c r="Q4507" s="17"/>
      <c r="R4507" s="17"/>
      <c r="S4507" s="17"/>
      <c r="T4507" s="17"/>
      <c r="U4507" s="17"/>
      <c r="V4507" s="17"/>
      <c r="W4507" s="17"/>
      <c r="X4507" s="17"/>
    </row>
    <row r="4508" spans="7:24" x14ac:dyDescent="0.2">
      <c r="G4508" s="8"/>
      <c r="H4508" s="8"/>
      <c r="I4508" s="17"/>
      <c r="J4508" s="17"/>
      <c r="K4508" s="17"/>
      <c r="L4508" s="17"/>
      <c r="M4508" s="17"/>
      <c r="N4508" s="17"/>
      <c r="O4508" s="17"/>
      <c r="P4508" s="17"/>
      <c r="Q4508" s="17"/>
      <c r="R4508" s="17"/>
      <c r="S4508" s="17"/>
      <c r="T4508" s="17"/>
      <c r="U4508" s="17"/>
      <c r="V4508" s="17"/>
      <c r="W4508" s="17"/>
      <c r="X4508" s="17"/>
    </row>
    <row r="4509" spans="7:24" x14ac:dyDescent="0.2">
      <c r="G4509" s="8"/>
      <c r="H4509" s="8"/>
      <c r="I4509" s="17"/>
      <c r="J4509" s="17"/>
      <c r="K4509" s="17"/>
      <c r="L4509" s="17"/>
      <c r="M4509" s="17"/>
      <c r="N4509" s="17"/>
      <c r="O4509" s="17"/>
      <c r="P4509" s="17"/>
      <c r="Q4509" s="17"/>
      <c r="R4509" s="17"/>
      <c r="S4509" s="17"/>
      <c r="T4509" s="17"/>
      <c r="U4509" s="17"/>
      <c r="V4509" s="17"/>
      <c r="W4509" s="17"/>
      <c r="X4509" s="17"/>
    </row>
    <row r="4510" spans="7:24" x14ac:dyDescent="0.2">
      <c r="G4510" s="8"/>
      <c r="H4510" s="8"/>
      <c r="I4510" s="17"/>
      <c r="J4510" s="17"/>
      <c r="K4510" s="17"/>
      <c r="L4510" s="17"/>
      <c r="M4510" s="17"/>
      <c r="N4510" s="17"/>
      <c r="O4510" s="17"/>
      <c r="P4510" s="17"/>
      <c r="Q4510" s="17"/>
      <c r="R4510" s="17"/>
      <c r="S4510" s="17"/>
      <c r="T4510" s="17"/>
      <c r="U4510" s="17"/>
      <c r="V4510" s="17"/>
      <c r="W4510" s="17"/>
      <c r="X4510" s="17"/>
    </row>
    <row r="4511" spans="7:24" x14ac:dyDescent="0.2">
      <c r="G4511" s="8"/>
      <c r="H4511" s="8"/>
      <c r="I4511" s="17"/>
      <c r="J4511" s="17"/>
      <c r="K4511" s="17"/>
      <c r="L4511" s="17"/>
      <c r="M4511" s="17"/>
      <c r="N4511" s="17"/>
      <c r="O4511" s="17"/>
      <c r="P4511" s="17"/>
      <c r="Q4511" s="17"/>
      <c r="R4511" s="17"/>
      <c r="S4511" s="17"/>
      <c r="T4511" s="17"/>
      <c r="U4511" s="17"/>
      <c r="V4511" s="17"/>
      <c r="W4511" s="17"/>
      <c r="X4511" s="17"/>
    </row>
    <row r="4512" spans="7:24" x14ac:dyDescent="0.2">
      <c r="G4512" s="8"/>
      <c r="H4512" s="8"/>
      <c r="I4512" s="17"/>
      <c r="J4512" s="17"/>
      <c r="K4512" s="17"/>
      <c r="L4512" s="17"/>
      <c r="M4512" s="17"/>
      <c r="N4512" s="17"/>
      <c r="O4512" s="17"/>
      <c r="P4512" s="17"/>
      <c r="Q4512" s="17"/>
      <c r="R4512" s="17"/>
      <c r="S4512" s="17"/>
      <c r="T4512" s="17"/>
      <c r="U4512" s="17"/>
      <c r="V4512" s="17"/>
      <c r="W4512" s="17"/>
      <c r="X4512" s="17"/>
    </row>
    <row r="4513" spans="7:24" x14ac:dyDescent="0.2">
      <c r="G4513" s="8"/>
      <c r="H4513" s="8"/>
      <c r="I4513" s="17"/>
      <c r="J4513" s="17"/>
      <c r="K4513" s="17"/>
      <c r="L4513" s="17"/>
      <c r="M4513" s="17"/>
      <c r="N4513" s="17"/>
      <c r="O4513" s="17"/>
      <c r="P4513" s="17"/>
      <c r="Q4513" s="17"/>
      <c r="R4513" s="17"/>
      <c r="S4513" s="17"/>
      <c r="T4513" s="17"/>
      <c r="U4513" s="17"/>
      <c r="V4513" s="17"/>
      <c r="W4513" s="17"/>
      <c r="X4513" s="17"/>
    </row>
    <row r="4514" spans="7:24" x14ac:dyDescent="0.2">
      <c r="G4514" s="8"/>
      <c r="H4514" s="8"/>
      <c r="I4514" s="17"/>
      <c r="J4514" s="17"/>
      <c r="K4514" s="17"/>
      <c r="L4514" s="17"/>
      <c r="M4514" s="17"/>
      <c r="N4514" s="17"/>
      <c r="O4514" s="17"/>
      <c r="P4514" s="17"/>
      <c r="Q4514" s="17"/>
      <c r="R4514" s="17"/>
      <c r="S4514" s="17"/>
      <c r="T4514" s="17"/>
      <c r="U4514" s="17"/>
      <c r="V4514" s="17"/>
      <c r="W4514" s="17"/>
      <c r="X4514" s="17"/>
    </row>
    <row r="4515" spans="7:24" x14ac:dyDescent="0.2">
      <c r="G4515" s="8"/>
      <c r="H4515" s="8"/>
      <c r="I4515" s="17"/>
      <c r="J4515" s="17"/>
      <c r="K4515" s="17"/>
      <c r="L4515" s="17"/>
      <c r="M4515" s="17"/>
      <c r="N4515" s="17"/>
      <c r="O4515" s="17"/>
      <c r="P4515" s="17"/>
      <c r="Q4515" s="17"/>
      <c r="R4515" s="17"/>
      <c r="S4515" s="17"/>
      <c r="T4515" s="17"/>
      <c r="U4515" s="17"/>
      <c r="V4515" s="17"/>
      <c r="W4515" s="17"/>
      <c r="X4515" s="17"/>
    </row>
    <row r="4516" spans="7:24" x14ac:dyDescent="0.2">
      <c r="G4516" s="8"/>
      <c r="H4516" s="8"/>
      <c r="I4516" s="17"/>
      <c r="J4516" s="17"/>
      <c r="K4516" s="17"/>
      <c r="L4516" s="17"/>
      <c r="M4516" s="17"/>
      <c r="N4516" s="17"/>
      <c r="O4516" s="17"/>
      <c r="P4516" s="17"/>
      <c r="Q4516" s="17"/>
      <c r="R4516" s="17"/>
      <c r="S4516" s="17"/>
      <c r="T4516" s="17"/>
      <c r="U4516" s="17"/>
      <c r="V4516" s="17"/>
      <c r="W4516" s="17"/>
      <c r="X4516" s="17"/>
    </row>
    <row r="4517" spans="7:24" x14ac:dyDescent="0.2">
      <c r="G4517" s="8"/>
      <c r="H4517" s="8"/>
      <c r="I4517" s="17"/>
      <c r="J4517" s="17"/>
      <c r="K4517" s="17"/>
      <c r="L4517" s="17"/>
      <c r="M4517" s="17"/>
      <c r="N4517" s="17"/>
      <c r="O4517" s="17"/>
      <c r="P4517" s="17"/>
      <c r="Q4517" s="17"/>
      <c r="R4517" s="17"/>
      <c r="S4517" s="17"/>
      <c r="T4517" s="17"/>
      <c r="U4517" s="17"/>
      <c r="V4517" s="17"/>
      <c r="W4517" s="17"/>
      <c r="X4517" s="17"/>
    </row>
    <row r="4518" spans="7:24" x14ac:dyDescent="0.2">
      <c r="G4518" s="8"/>
      <c r="H4518" s="8"/>
      <c r="I4518" s="17"/>
      <c r="J4518" s="17"/>
      <c r="K4518" s="17"/>
      <c r="L4518" s="17"/>
      <c r="M4518" s="17"/>
      <c r="N4518" s="17"/>
      <c r="O4518" s="17"/>
      <c r="P4518" s="17"/>
      <c r="Q4518" s="17"/>
      <c r="R4518" s="17"/>
      <c r="S4518" s="17"/>
      <c r="T4518" s="17"/>
      <c r="U4518" s="17"/>
      <c r="V4518" s="17"/>
      <c r="W4518" s="17"/>
      <c r="X4518" s="17"/>
    </row>
    <row r="4519" spans="7:24" x14ac:dyDescent="0.2">
      <c r="G4519" s="8"/>
      <c r="H4519" s="8"/>
      <c r="I4519" s="17"/>
      <c r="J4519" s="17"/>
      <c r="K4519" s="17"/>
      <c r="L4519" s="17"/>
      <c r="M4519" s="17"/>
      <c r="N4519" s="17"/>
      <c r="O4519" s="17"/>
      <c r="P4519" s="17"/>
      <c r="Q4519" s="17"/>
      <c r="R4519" s="17"/>
      <c r="S4519" s="17"/>
      <c r="T4519" s="17"/>
      <c r="U4519" s="17"/>
      <c r="V4519" s="17"/>
      <c r="W4519" s="17"/>
      <c r="X4519" s="17"/>
    </row>
    <row r="4520" spans="7:24" x14ac:dyDescent="0.2">
      <c r="G4520" s="8"/>
      <c r="H4520" s="8"/>
      <c r="I4520" s="17"/>
      <c r="J4520" s="17"/>
      <c r="K4520" s="17"/>
      <c r="L4520" s="17"/>
      <c r="M4520" s="17"/>
      <c r="N4520" s="17"/>
      <c r="O4520" s="17"/>
      <c r="P4520" s="17"/>
      <c r="Q4520" s="17"/>
      <c r="R4520" s="17"/>
      <c r="S4520" s="17"/>
      <c r="T4520" s="17"/>
      <c r="U4520" s="17"/>
      <c r="V4520" s="17"/>
      <c r="W4520" s="17"/>
      <c r="X4520" s="17"/>
    </row>
    <row r="4521" spans="7:24" x14ac:dyDescent="0.2">
      <c r="G4521" s="8"/>
      <c r="H4521" s="8"/>
      <c r="I4521" s="17"/>
      <c r="J4521" s="17"/>
      <c r="K4521" s="17"/>
      <c r="L4521" s="17"/>
      <c r="M4521" s="17"/>
      <c r="N4521" s="17"/>
      <c r="O4521" s="17"/>
      <c r="P4521" s="17"/>
      <c r="Q4521" s="17"/>
      <c r="R4521" s="17"/>
      <c r="S4521" s="17"/>
      <c r="T4521" s="17"/>
      <c r="U4521" s="17"/>
      <c r="V4521" s="17"/>
      <c r="W4521" s="17"/>
      <c r="X4521" s="17"/>
    </row>
    <row r="4522" spans="7:24" x14ac:dyDescent="0.2">
      <c r="G4522" s="8"/>
      <c r="H4522" s="8"/>
      <c r="I4522" s="17"/>
      <c r="J4522" s="17"/>
      <c r="K4522" s="17"/>
      <c r="L4522" s="17"/>
      <c r="M4522" s="17"/>
      <c r="N4522" s="17"/>
      <c r="O4522" s="17"/>
      <c r="P4522" s="17"/>
      <c r="Q4522" s="17"/>
      <c r="R4522" s="17"/>
      <c r="S4522" s="17"/>
      <c r="T4522" s="17"/>
      <c r="U4522" s="17"/>
      <c r="V4522" s="17"/>
      <c r="W4522" s="17"/>
      <c r="X4522" s="17"/>
    </row>
    <row r="4523" spans="7:24" x14ac:dyDescent="0.2">
      <c r="G4523" s="8"/>
      <c r="H4523" s="8"/>
      <c r="I4523" s="17"/>
      <c r="J4523" s="17"/>
      <c r="K4523" s="17"/>
      <c r="L4523" s="17"/>
      <c r="M4523" s="17"/>
      <c r="N4523" s="17"/>
      <c r="O4523" s="17"/>
      <c r="P4523" s="17"/>
      <c r="Q4523" s="17"/>
      <c r="R4523" s="17"/>
      <c r="S4523" s="17"/>
      <c r="T4523" s="17"/>
      <c r="U4523" s="17"/>
      <c r="V4523" s="17"/>
      <c r="W4523" s="17"/>
      <c r="X4523" s="17"/>
    </row>
    <row r="4524" spans="7:24" x14ac:dyDescent="0.2">
      <c r="G4524" s="8"/>
      <c r="H4524" s="8"/>
      <c r="I4524" s="17"/>
      <c r="J4524" s="17"/>
      <c r="K4524" s="17"/>
      <c r="L4524" s="17"/>
      <c r="M4524" s="17"/>
      <c r="N4524" s="17"/>
      <c r="O4524" s="17"/>
      <c r="P4524" s="17"/>
      <c r="Q4524" s="17"/>
      <c r="R4524" s="17"/>
      <c r="S4524" s="17"/>
      <c r="T4524" s="17"/>
      <c r="U4524" s="17"/>
      <c r="V4524" s="17"/>
      <c r="W4524" s="17"/>
      <c r="X4524" s="17"/>
    </row>
    <row r="4525" spans="7:24" x14ac:dyDescent="0.2">
      <c r="G4525" s="8"/>
      <c r="H4525" s="8"/>
      <c r="I4525" s="17"/>
      <c r="J4525" s="17"/>
      <c r="K4525" s="17"/>
      <c r="L4525" s="17"/>
      <c r="M4525" s="17"/>
      <c r="N4525" s="17"/>
      <c r="O4525" s="17"/>
      <c r="P4525" s="17"/>
      <c r="Q4525" s="17"/>
      <c r="R4525" s="17"/>
      <c r="S4525" s="17"/>
      <c r="T4525" s="17"/>
      <c r="U4525" s="17"/>
      <c r="V4525" s="17"/>
      <c r="W4525" s="17"/>
      <c r="X4525" s="17"/>
    </row>
    <row r="4526" spans="7:24" x14ac:dyDescent="0.2">
      <c r="G4526" s="8"/>
      <c r="H4526" s="8"/>
      <c r="I4526" s="17"/>
      <c r="J4526" s="17"/>
      <c r="K4526" s="17"/>
      <c r="L4526" s="17"/>
      <c r="M4526" s="17"/>
      <c r="N4526" s="17"/>
      <c r="O4526" s="17"/>
      <c r="P4526" s="17"/>
      <c r="Q4526" s="17"/>
      <c r="R4526" s="17"/>
      <c r="S4526" s="17"/>
      <c r="T4526" s="17"/>
      <c r="U4526" s="17"/>
      <c r="V4526" s="17"/>
      <c r="W4526" s="17"/>
      <c r="X4526" s="17"/>
    </row>
    <row r="4527" spans="7:24" x14ac:dyDescent="0.2">
      <c r="G4527" s="8"/>
      <c r="H4527" s="8"/>
      <c r="I4527" s="17"/>
      <c r="J4527" s="17"/>
      <c r="K4527" s="17"/>
      <c r="L4527" s="17"/>
      <c r="M4527" s="17"/>
      <c r="N4527" s="17"/>
      <c r="O4527" s="17"/>
      <c r="P4527" s="17"/>
      <c r="Q4527" s="17"/>
      <c r="R4527" s="17"/>
      <c r="S4527" s="17"/>
      <c r="T4527" s="17"/>
      <c r="U4527" s="17"/>
      <c r="V4527" s="17"/>
      <c r="W4527" s="17"/>
      <c r="X4527" s="17"/>
    </row>
    <row r="4528" spans="7:24" x14ac:dyDescent="0.2">
      <c r="G4528" s="8"/>
      <c r="H4528" s="8"/>
      <c r="I4528" s="17"/>
      <c r="J4528" s="17"/>
      <c r="K4528" s="17"/>
      <c r="L4528" s="17"/>
      <c r="M4528" s="17"/>
      <c r="N4528" s="17"/>
      <c r="O4528" s="17"/>
      <c r="P4528" s="17"/>
      <c r="Q4528" s="17"/>
      <c r="R4528" s="17"/>
      <c r="S4528" s="17"/>
      <c r="T4528" s="17"/>
      <c r="U4528" s="17"/>
      <c r="V4528" s="17"/>
      <c r="W4528" s="17"/>
      <c r="X4528" s="17"/>
    </row>
    <row r="4529" spans="7:24" x14ac:dyDescent="0.2">
      <c r="G4529" s="8"/>
      <c r="H4529" s="8"/>
      <c r="I4529" s="17"/>
      <c r="J4529" s="17"/>
      <c r="K4529" s="17"/>
      <c r="L4529" s="17"/>
      <c r="M4529" s="17"/>
      <c r="N4529" s="17"/>
      <c r="O4529" s="17"/>
      <c r="P4529" s="17"/>
      <c r="Q4529" s="17"/>
      <c r="R4529" s="17"/>
      <c r="S4529" s="17"/>
      <c r="T4529" s="17"/>
      <c r="U4529" s="17"/>
      <c r="V4529" s="17"/>
      <c r="W4529" s="17"/>
      <c r="X4529" s="17"/>
    </row>
    <row r="4530" spans="7:24" x14ac:dyDescent="0.2">
      <c r="G4530" s="8"/>
      <c r="H4530" s="8"/>
      <c r="I4530" s="17"/>
      <c r="J4530" s="17"/>
      <c r="K4530" s="17"/>
      <c r="L4530" s="17"/>
      <c r="M4530" s="17"/>
      <c r="N4530" s="17"/>
      <c r="O4530" s="17"/>
      <c r="P4530" s="17"/>
      <c r="Q4530" s="17"/>
      <c r="R4530" s="17"/>
      <c r="S4530" s="17"/>
      <c r="T4530" s="17"/>
      <c r="U4530" s="17"/>
      <c r="V4530" s="17"/>
      <c r="W4530" s="17"/>
      <c r="X4530" s="17"/>
    </row>
    <row r="4531" spans="7:24" x14ac:dyDescent="0.2">
      <c r="G4531" s="8"/>
      <c r="H4531" s="8"/>
      <c r="I4531" s="17"/>
      <c r="J4531" s="17"/>
      <c r="K4531" s="17"/>
      <c r="L4531" s="17"/>
      <c r="M4531" s="17"/>
      <c r="N4531" s="17"/>
      <c r="O4531" s="17"/>
      <c r="P4531" s="17"/>
      <c r="Q4531" s="17"/>
      <c r="R4531" s="17"/>
      <c r="S4531" s="17"/>
      <c r="T4531" s="17"/>
      <c r="U4531" s="17"/>
      <c r="V4531" s="17"/>
      <c r="W4531" s="17"/>
      <c r="X4531" s="17"/>
    </row>
    <row r="4532" spans="7:24" x14ac:dyDescent="0.2">
      <c r="G4532" s="8"/>
      <c r="H4532" s="8"/>
      <c r="I4532" s="17"/>
      <c r="J4532" s="17"/>
      <c r="K4532" s="17"/>
      <c r="L4532" s="17"/>
      <c r="M4532" s="17"/>
      <c r="N4532" s="17"/>
      <c r="O4532" s="17"/>
      <c r="P4532" s="17"/>
      <c r="Q4532" s="17"/>
      <c r="R4532" s="17"/>
      <c r="S4532" s="17"/>
      <c r="T4532" s="17"/>
      <c r="U4532" s="17"/>
      <c r="V4532" s="17"/>
      <c r="W4532" s="17"/>
      <c r="X4532" s="17"/>
    </row>
    <row r="4533" spans="7:24" x14ac:dyDescent="0.2">
      <c r="G4533" s="8"/>
      <c r="H4533" s="8"/>
      <c r="I4533" s="17"/>
      <c r="J4533" s="17"/>
      <c r="K4533" s="17"/>
      <c r="L4533" s="17"/>
      <c r="M4533" s="17"/>
      <c r="N4533" s="17"/>
      <c r="O4533" s="17"/>
      <c r="P4533" s="17"/>
      <c r="Q4533" s="17"/>
      <c r="R4533" s="17"/>
      <c r="S4533" s="17"/>
      <c r="T4533" s="17"/>
      <c r="U4533" s="17"/>
      <c r="V4533" s="17"/>
      <c r="W4533" s="17"/>
      <c r="X4533" s="17"/>
    </row>
    <row r="4534" spans="7:24" x14ac:dyDescent="0.2">
      <c r="G4534" s="8"/>
      <c r="H4534" s="8"/>
      <c r="I4534" s="17"/>
      <c r="J4534" s="17"/>
      <c r="K4534" s="17"/>
      <c r="L4534" s="17"/>
      <c r="M4534" s="17"/>
      <c r="N4534" s="17"/>
      <c r="O4534" s="17"/>
      <c r="P4534" s="17"/>
      <c r="Q4534" s="17"/>
      <c r="R4534" s="17"/>
      <c r="S4534" s="17"/>
      <c r="T4534" s="17"/>
      <c r="U4534" s="17"/>
      <c r="V4534" s="17"/>
      <c r="W4534" s="17"/>
      <c r="X4534" s="17"/>
    </row>
    <row r="4535" spans="7:24" x14ac:dyDescent="0.2">
      <c r="G4535" s="8"/>
      <c r="H4535" s="8"/>
      <c r="I4535" s="17"/>
      <c r="J4535" s="17"/>
      <c r="K4535" s="17"/>
      <c r="L4535" s="17"/>
      <c r="M4535" s="17"/>
      <c r="N4535" s="17"/>
      <c r="O4535" s="17"/>
      <c r="P4535" s="17"/>
      <c r="Q4535" s="17"/>
      <c r="R4535" s="17"/>
      <c r="S4535" s="17"/>
      <c r="T4535" s="17"/>
      <c r="U4535" s="17"/>
      <c r="V4535" s="17"/>
      <c r="W4535" s="17"/>
      <c r="X4535" s="17"/>
    </row>
    <row r="4536" spans="7:24" x14ac:dyDescent="0.2">
      <c r="G4536" s="8"/>
      <c r="H4536" s="8"/>
      <c r="I4536" s="17"/>
      <c r="J4536" s="17"/>
      <c r="K4536" s="17"/>
      <c r="L4536" s="17"/>
      <c r="M4536" s="17"/>
      <c r="N4536" s="17"/>
      <c r="O4536" s="17"/>
      <c r="P4536" s="17"/>
      <c r="Q4536" s="17"/>
      <c r="R4536" s="17"/>
      <c r="S4536" s="17"/>
      <c r="T4536" s="17"/>
      <c r="U4536" s="17"/>
      <c r="V4536" s="17"/>
      <c r="W4536" s="17"/>
      <c r="X4536" s="17"/>
    </row>
    <row r="4537" spans="7:24" x14ac:dyDescent="0.2">
      <c r="G4537" s="8"/>
      <c r="H4537" s="8"/>
      <c r="I4537" s="17"/>
      <c r="J4537" s="17"/>
      <c r="K4537" s="17"/>
      <c r="L4537" s="17"/>
      <c r="M4537" s="17"/>
      <c r="N4537" s="17"/>
      <c r="O4537" s="17"/>
      <c r="P4537" s="17"/>
      <c r="Q4537" s="17"/>
      <c r="R4537" s="17"/>
      <c r="S4537" s="17"/>
      <c r="T4537" s="17"/>
      <c r="U4537" s="17"/>
      <c r="V4537" s="17"/>
      <c r="W4537" s="17"/>
      <c r="X4537" s="17"/>
    </row>
    <row r="4538" spans="7:24" x14ac:dyDescent="0.2">
      <c r="G4538" s="8"/>
      <c r="H4538" s="8"/>
      <c r="I4538" s="17"/>
      <c r="J4538" s="17"/>
      <c r="K4538" s="17"/>
      <c r="L4538" s="17"/>
      <c r="M4538" s="17"/>
      <c r="N4538" s="17"/>
      <c r="O4538" s="17"/>
      <c r="P4538" s="17"/>
      <c r="Q4538" s="17"/>
      <c r="R4538" s="17"/>
      <c r="S4538" s="17"/>
      <c r="T4538" s="17"/>
      <c r="U4538" s="17"/>
      <c r="V4538" s="17"/>
      <c r="W4538" s="17"/>
      <c r="X4538" s="17"/>
    </row>
    <row r="4539" spans="7:24" x14ac:dyDescent="0.2">
      <c r="G4539" s="8"/>
      <c r="H4539" s="8"/>
      <c r="I4539" s="17"/>
      <c r="J4539" s="17"/>
      <c r="K4539" s="17"/>
      <c r="L4539" s="17"/>
      <c r="M4539" s="17"/>
      <c r="N4539" s="17"/>
      <c r="O4539" s="17"/>
      <c r="P4539" s="17"/>
      <c r="Q4539" s="17"/>
      <c r="R4539" s="17"/>
      <c r="S4539" s="17"/>
      <c r="T4539" s="17"/>
      <c r="U4539" s="17"/>
      <c r="V4539" s="17"/>
      <c r="W4539" s="17"/>
      <c r="X4539" s="17"/>
    </row>
    <row r="4540" spans="7:24" x14ac:dyDescent="0.2">
      <c r="G4540" s="8"/>
      <c r="H4540" s="8"/>
      <c r="I4540" s="17"/>
      <c r="J4540" s="17"/>
      <c r="K4540" s="17"/>
      <c r="L4540" s="17"/>
      <c r="M4540" s="17"/>
      <c r="N4540" s="17"/>
      <c r="O4540" s="17"/>
      <c r="P4540" s="17"/>
      <c r="Q4540" s="17"/>
      <c r="R4540" s="17"/>
      <c r="S4540" s="17"/>
      <c r="T4540" s="17"/>
      <c r="U4540" s="17"/>
      <c r="V4540" s="17"/>
      <c r="W4540" s="17"/>
      <c r="X4540" s="17"/>
    </row>
    <row r="4541" spans="7:24" x14ac:dyDescent="0.2">
      <c r="G4541" s="8"/>
      <c r="H4541" s="8"/>
      <c r="I4541" s="17"/>
      <c r="J4541" s="17"/>
      <c r="K4541" s="17"/>
      <c r="L4541" s="17"/>
      <c r="M4541" s="17"/>
      <c r="N4541" s="17"/>
      <c r="O4541" s="17"/>
      <c r="P4541" s="17"/>
      <c r="Q4541" s="17"/>
      <c r="R4541" s="17"/>
      <c r="S4541" s="17"/>
      <c r="T4541" s="17"/>
      <c r="U4541" s="17"/>
      <c r="V4541" s="17"/>
      <c r="W4541" s="17"/>
      <c r="X4541" s="17"/>
    </row>
    <row r="4542" spans="7:24" x14ac:dyDescent="0.2">
      <c r="G4542" s="8"/>
      <c r="H4542" s="8"/>
      <c r="I4542" s="17"/>
      <c r="J4542" s="17"/>
      <c r="K4542" s="17"/>
      <c r="L4542" s="17"/>
      <c r="M4542" s="17"/>
      <c r="N4542" s="17"/>
      <c r="O4542" s="17"/>
      <c r="P4542" s="17"/>
      <c r="Q4542" s="17"/>
      <c r="R4542" s="17"/>
      <c r="S4542" s="17"/>
      <c r="T4542" s="17"/>
      <c r="U4542" s="17"/>
      <c r="V4542" s="17"/>
      <c r="W4542" s="17"/>
      <c r="X4542" s="17"/>
    </row>
    <row r="4543" spans="7:24" x14ac:dyDescent="0.2">
      <c r="G4543" s="8"/>
      <c r="H4543" s="8"/>
      <c r="I4543" s="17"/>
      <c r="J4543" s="17"/>
      <c r="K4543" s="17"/>
      <c r="L4543" s="17"/>
      <c r="M4543" s="17"/>
      <c r="N4543" s="17"/>
      <c r="O4543" s="17"/>
      <c r="P4543" s="17"/>
      <c r="Q4543" s="17"/>
      <c r="R4543" s="17"/>
      <c r="S4543" s="17"/>
      <c r="T4543" s="17"/>
      <c r="U4543" s="17"/>
      <c r="V4543" s="17"/>
      <c r="W4543" s="17"/>
      <c r="X4543" s="17"/>
    </row>
    <row r="4544" spans="7:24" x14ac:dyDescent="0.2">
      <c r="G4544" s="8"/>
      <c r="H4544" s="8"/>
      <c r="I4544" s="17"/>
      <c r="J4544" s="17"/>
      <c r="K4544" s="17"/>
      <c r="L4544" s="17"/>
      <c r="M4544" s="17"/>
      <c r="N4544" s="17"/>
      <c r="O4544" s="17"/>
      <c r="P4544" s="17"/>
      <c r="Q4544" s="17"/>
      <c r="R4544" s="17"/>
      <c r="S4544" s="17"/>
      <c r="T4544" s="17"/>
      <c r="U4544" s="17"/>
      <c r="V4544" s="17"/>
      <c r="W4544" s="17"/>
      <c r="X4544" s="17"/>
    </row>
    <row r="4545" spans="7:24" x14ac:dyDescent="0.2">
      <c r="G4545" s="8"/>
      <c r="H4545" s="8"/>
      <c r="I4545" s="17"/>
      <c r="J4545" s="17"/>
      <c r="K4545" s="17"/>
      <c r="L4545" s="17"/>
      <c r="M4545" s="17"/>
      <c r="N4545" s="17"/>
      <c r="O4545" s="17"/>
      <c r="P4545" s="17"/>
      <c r="Q4545" s="17"/>
      <c r="R4545" s="17"/>
      <c r="S4545" s="17"/>
      <c r="T4545" s="17"/>
      <c r="U4545" s="17"/>
      <c r="V4545" s="17"/>
      <c r="W4545" s="17"/>
      <c r="X4545" s="17"/>
    </row>
    <row r="4546" spans="7:24" x14ac:dyDescent="0.2">
      <c r="G4546" s="8"/>
      <c r="H4546" s="8"/>
      <c r="I4546" s="17"/>
      <c r="J4546" s="17"/>
      <c r="K4546" s="17"/>
      <c r="L4546" s="17"/>
      <c r="M4546" s="17"/>
      <c r="N4546" s="17"/>
      <c r="O4546" s="17"/>
      <c r="P4546" s="17"/>
      <c r="Q4546" s="17"/>
      <c r="R4546" s="17"/>
      <c r="S4546" s="17"/>
      <c r="T4546" s="17"/>
      <c r="U4546" s="17"/>
      <c r="V4546" s="17"/>
      <c r="W4546" s="17"/>
      <c r="X4546" s="17"/>
    </row>
    <row r="4547" spans="7:24" x14ac:dyDescent="0.2">
      <c r="G4547" s="8"/>
      <c r="H4547" s="8"/>
      <c r="I4547" s="17"/>
      <c r="J4547" s="17"/>
      <c r="K4547" s="17"/>
      <c r="L4547" s="17"/>
      <c r="M4547" s="17"/>
      <c r="N4547" s="17"/>
      <c r="O4547" s="17"/>
      <c r="P4547" s="17"/>
      <c r="Q4547" s="17"/>
      <c r="R4547" s="17"/>
      <c r="S4547" s="17"/>
      <c r="T4547" s="17"/>
      <c r="U4547" s="17"/>
      <c r="V4547" s="17"/>
      <c r="W4547" s="17"/>
      <c r="X4547" s="17"/>
    </row>
    <row r="4548" spans="7:24" x14ac:dyDescent="0.2">
      <c r="G4548" s="8"/>
      <c r="H4548" s="8"/>
      <c r="I4548" s="17"/>
      <c r="J4548" s="17"/>
      <c r="K4548" s="17"/>
      <c r="L4548" s="17"/>
      <c r="M4548" s="17"/>
      <c r="N4548" s="17"/>
      <c r="O4548" s="17"/>
      <c r="P4548" s="17"/>
      <c r="Q4548" s="17"/>
      <c r="R4548" s="17"/>
      <c r="S4548" s="17"/>
      <c r="T4548" s="17"/>
      <c r="U4548" s="17"/>
      <c r="V4548" s="17"/>
      <c r="W4548" s="17"/>
      <c r="X4548" s="17"/>
    </row>
    <row r="4549" spans="7:24" x14ac:dyDescent="0.2">
      <c r="G4549" s="8"/>
      <c r="H4549" s="8"/>
      <c r="I4549" s="17"/>
      <c r="J4549" s="17"/>
      <c r="K4549" s="17"/>
      <c r="L4549" s="17"/>
      <c r="M4549" s="17"/>
      <c r="N4549" s="17"/>
      <c r="O4549" s="17"/>
      <c r="P4549" s="17"/>
      <c r="Q4549" s="17"/>
      <c r="R4549" s="17"/>
      <c r="S4549" s="17"/>
      <c r="T4549" s="17"/>
      <c r="U4549" s="17"/>
      <c r="V4549" s="17"/>
      <c r="W4549" s="17"/>
      <c r="X4549" s="17"/>
    </row>
    <row r="4550" spans="7:24" x14ac:dyDescent="0.2">
      <c r="G4550" s="8"/>
      <c r="H4550" s="8"/>
      <c r="I4550" s="17"/>
      <c r="J4550" s="17"/>
      <c r="K4550" s="17"/>
      <c r="L4550" s="17"/>
      <c r="M4550" s="17"/>
      <c r="N4550" s="17"/>
      <c r="O4550" s="17"/>
      <c r="P4550" s="17"/>
      <c r="Q4550" s="17"/>
      <c r="R4550" s="17"/>
      <c r="S4550" s="17"/>
      <c r="T4550" s="17"/>
      <c r="U4550" s="17"/>
      <c r="V4550" s="17"/>
      <c r="W4550" s="17"/>
      <c r="X4550" s="17"/>
    </row>
    <row r="4551" spans="7:24" x14ac:dyDescent="0.2">
      <c r="G4551" s="8"/>
      <c r="H4551" s="8"/>
      <c r="I4551" s="17"/>
      <c r="J4551" s="17"/>
      <c r="K4551" s="17"/>
      <c r="L4551" s="17"/>
      <c r="M4551" s="17"/>
      <c r="N4551" s="17"/>
      <c r="O4551" s="17"/>
      <c r="P4551" s="17"/>
      <c r="Q4551" s="17"/>
      <c r="R4551" s="17"/>
      <c r="S4551" s="17"/>
      <c r="T4551" s="17"/>
      <c r="U4551" s="17"/>
      <c r="V4551" s="17"/>
      <c r="W4551" s="17"/>
      <c r="X4551" s="17"/>
    </row>
    <row r="4552" spans="7:24" x14ac:dyDescent="0.2">
      <c r="G4552" s="8"/>
      <c r="H4552" s="8"/>
      <c r="I4552" s="17"/>
      <c r="J4552" s="17"/>
      <c r="K4552" s="17"/>
      <c r="L4552" s="17"/>
      <c r="M4552" s="17"/>
      <c r="N4552" s="17"/>
      <c r="O4552" s="17"/>
      <c r="P4552" s="17"/>
      <c r="Q4552" s="17"/>
      <c r="R4552" s="17"/>
      <c r="S4552" s="17"/>
      <c r="T4552" s="17"/>
      <c r="U4552" s="17"/>
      <c r="V4552" s="17"/>
      <c r="W4552" s="17"/>
      <c r="X4552" s="17"/>
    </row>
    <row r="4553" spans="7:24" x14ac:dyDescent="0.2">
      <c r="G4553" s="8"/>
      <c r="H4553" s="8"/>
      <c r="I4553" s="17"/>
      <c r="J4553" s="17"/>
      <c r="K4553" s="17"/>
      <c r="L4553" s="17"/>
      <c r="M4553" s="17"/>
      <c r="N4553" s="17"/>
      <c r="O4553" s="17"/>
      <c r="P4553" s="17"/>
      <c r="Q4553" s="17"/>
      <c r="R4553" s="17"/>
      <c r="S4553" s="17"/>
      <c r="T4553" s="17"/>
      <c r="U4553" s="17"/>
      <c r="V4553" s="17"/>
      <c r="W4553" s="17"/>
      <c r="X4553" s="17"/>
    </row>
    <row r="4554" spans="7:24" x14ac:dyDescent="0.2">
      <c r="G4554" s="8"/>
      <c r="H4554" s="8"/>
      <c r="I4554" s="17"/>
      <c r="J4554" s="17"/>
      <c r="K4554" s="17"/>
      <c r="L4554" s="17"/>
      <c r="M4554" s="17"/>
      <c r="N4554" s="17"/>
      <c r="O4554" s="17"/>
      <c r="P4554" s="17"/>
      <c r="Q4554" s="17"/>
      <c r="R4554" s="17"/>
      <c r="S4554" s="17"/>
      <c r="T4554" s="17"/>
      <c r="U4554" s="17"/>
      <c r="V4554" s="17"/>
      <c r="W4554" s="17"/>
      <c r="X4554" s="17"/>
    </row>
    <row r="4555" spans="7:24" x14ac:dyDescent="0.2">
      <c r="G4555" s="8"/>
      <c r="H4555" s="8"/>
      <c r="I4555" s="17"/>
      <c r="J4555" s="17"/>
      <c r="K4555" s="17"/>
      <c r="L4555" s="17"/>
      <c r="M4555" s="17"/>
      <c r="N4555" s="17"/>
      <c r="O4555" s="17"/>
      <c r="P4555" s="17"/>
      <c r="Q4555" s="17"/>
      <c r="R4555" s="17"/>
      <c r="S4555" s="17"/>
      <c r="T4555" s="17"/>
      <c r="U4555" s="17"/>
      <c r="V4555" s="17"/>
      <c r="W4555" s="17"/>
      <c r="X4555" s="17"/>
    </row>
    <row r="4556" spans="7:24" x14ac:dyDescent="0.2">
      <c r="G4556" s="8"/>
      <c r="H4556" s="8"/>
      <c r="I4556" s="17"/>
      <c r="J4556" s="17"/>
      <c r="K4556" s="17"/>
      <c r="L4556" s="17"/>
      <c r="M4556" s="17"/>
      <c r="N4556" s="17"/>
      <c r="O4556" s="17"/>
      <c r="P4556" s="17"/>
      <c r="Q4556" s="17"/>
      <c r="R4556" s="17"/>
      <c r="S4556" s="17"/>
      <c r="T4556" s="17"/>
      <c r="U4556" s="17"/>
      <c r="V4556" s="17"/>
      <c r="W4556" s="17"/>
      <c r="X4556" s="17"/>
    </row>
    <row r="4557" spans="7:24" x14ac:dyDescent="0.2">
      <c r="G4557" s="8"/>
      <c r="H4557" s="8"/>
      <c r="I4557" s="17"/>
      <c r="J4557" s="17"/>
      <c r="K4557" s="17"/>
      <c r="L4557" s="17"/>
      <c r="M4557" s="17"/>
      <c r="N4557" s="17"/>
      <c r="O4557" s="17"/>
      <c r="P4557" s="17"/>
      <c r="Q4557" s="17"/>
      <c r="R4557" s="17"/>
      <c r="S4557" s="17"/>
      <c r="T4557" s="17"/>
      <c r="U4557" s="17"/>
      <c r="V4557" s="17"/>
      <c r="W4557" s="17"/>
      <c r="X4557" s="17"/>
    </row>
    <row r="4558" spans="7:24" x14ac:dyDescent="0.2">
      <c r="G4558" s="8"/>
      <c r="H4558" s="8"/>
      <c r="I4558" s="17"/>
      <c r="J4558" s="17"/>
      <c r="K4558" s="17"/>
      <c r="L4558" s="17"/>
      <c r="M4558" s="17"/>
      <c r="N4558" s="17"/>
      <c r="O4558" s="17"/>
      <c r="P4558" s="17"/>
      <c r="Q4558" s="17"/>
      <c r="R4558" s="17"/>
      <c r="S4558" s="17"/>
      <c r="T4558" s="17"/>
      <c r="U4558" s="17"/>
      <c r="V4558" s="17"/>
      <c r="W4558" s="17"/>
      <c r="X4558" s="17"/>
    </row>
    <row r="4559" spans="7:24" x14ac:dyDescent="0.2">
      <c r="G4559" s="8"/>
      <c r="H4559" s="8"/>
      <c r="I4559" s="17"/>
      <c r="J4559" s="17"/>
      <c r="K4559" s="17"/>
      <c r="L4559" s="17"/>
      <c r="M4559" s="17"/>
      <c r="N4559" s="17"/>
      <c r="O4559" s="17"/>
      <c r="P4559" s="17"/>
      <c r="Q4559" s="17"/>
      <c r="R4559" s="17"/>
      <c r="S4559" s="17"/>
      <c r="T4559" s="17"/>
      <c r="U4559" s="17"/>
      <c r="V4559" s="17"/>
      <c r="W4559" s="17"/>
      <c r="X4559" s="17"/>
    </row>
    <row r="4560" spans="7:24" x14ac:dyDescent="0.2">
      <c r="G4560" s="8"/>
      <c r="H4560" s="8"/>
      <c r="I4560" s="17"/>
      <c r="J4560" s="17"/>
      <c r="K4560" s="17"/>
      <c r="L4560" s="17"/>
      <c r="M4560" s="17"/>
      <c r="N4560" s="17"/>
      <c r="O4560" s="17"/>
      <c r="P4560" s="17"/>
      <c r="Q4560" s="17"/>
      <c r="R4560" s="17"/>
      <c r="S4560" s="17"/>
      <c r="T4560" s="17"/>
      <c r="U4560" s="17"/>
      <c r="V4560" s="17"/>
      <c r="W4560" s="17"/>
      <c r="X4560" s="17"/>
    </row>
    <row r="4561" spans="7:24" x14ac:dyDescent="0.2">
      <c r="G4561" s="8"/>
      <c r="H4561" s="8"/>
      <c r="I4561" s="17"/>
      <c r="J4561" s="17"/>
      <c r="K4561" s="17"/>
      <c r="L4561" s="17"/>
      <c r="M4561" s="17"/>
      <c r="N4561" s="17"/>
      <c r="O4561" s="17"/>
      <c r="P4561" s="17"/>
      <c r="Q4561" s="17"/>
      <c r="R4561" s="17"/>
      <c r="S4561" s="17"/>
      <c r="T4561" s="17"/>
      <c r="U4561" s="17"/>
      <c r="V4561" s="17"/>
      <c r="W4561" s="17"/>
      <c r="X4561" s="17"/>
    </row>
    <row r="4562" spans="7:24" x14ac:dyDescent="0.2">
      <c r="G4562" s="8"/>
      <c r="H4562" s="8"/>
      <c r="I4562" s="17"/>
      <c r="J4562" s="17"/>
      <c r="K4562" s="17"/>
      <c r="L4562" s="17"/>
      <c r="M4562" s="17"/>
      <c r="N4562" s="17"/>
      <c r="O4562" s="17"/>
      <c r="P4562" s="17"/>
      <c r="Q4562" s="17"/>
      <c r="R4562" s="17"/>
      <c r="S4562" s="17"/>
      <c r="T4562" s="17"/>
      <c r="U4562" s="17"/>
      <c r="V4562" s="17"/>
      <c r="W4562" s="17"/>
      <c r="X4562" s="17"/>
    </row>
    <row r="4563" spans="7:24" x14ac:dyDescent="0.2">
      <c r="G4563" s="8"/>
      <c r="H4563" s="8"/>
      <c r="I4563" s="17"/>
      <c r="J4563" s="17"/>
      <c r="K4563" s="17"/>
      <c r="L4563" s="17"/>
      <c r="M4563" s="17"/>
      <c r="N4563" s="17"/>
      <c r="O4563" s="17"/>
      <c r="P4563" s="17"/>
      <c r="Q4563" s="17"/>
      <c r="R4563" s="17"/>
      <c r="S4563" s="17"/>
      <c r="T4563" s="17"/>
      <c r="U4563" s="17"/>
      <c r="V4563" s="17"/>
      <c r="W4563" s="17"/>
      <c r="X4563" s="17"/>
    </row>
    <row r="4564" spans="7:24" x14ac:dyDescent="0.2">
      <c r="G4564" s="8"/>
      <c r="H4564" s="8"/>
      <c r="I4564" s="17"/>
      <c r="J4564" s="17"/>
      <c r="K4564" s="17"/>
      <c r="L4564" s="17"/>
      <c r="M4564" s="17"/>
      <c r="N4564" s="17"/>
      <c r="O4564" s="17"/>
      <c r="P4564" s="17"/>
      <c r="Q4564" s="17"/>
      <c r="R4564" s="17"/>
      <c r="S4564" s="17"/>
      <c r="T4564" s="17"/>
      <c r="U4564" s="17"/>
      <c r="V4564" s="17"/>
      <c r="W4564" s="17"/>
      <c r="X4564" s="17"/>
    </row>
    <row r="4565" spans="7:24" x14ac:dyDescent="0.2">
      <c r="G4565" s="8"/>
      <c r="H4565" s="8"/>
      <c r="I4565" s="17"/>
      <c r="J4565" s="17"/>
      <c r="K4565" s="17"/>
      <c r="L4565" s="17"/>
      <c r="M4565" s="17"/>
      <c r="N4565" s="17"/>
      <c r="O4565" s="17"/>
      <c r="P4565" s="17"/>
      <c r="Q4565" s="17"/>
      <c r="R4565" s="17"/>
      <c r="S4565" s="17"/>
      <c r="T4565" s="17"/>
      <c r="U4565" s="17"/>
      <c r="V4565" s="17"/>
      <c r="W4565" s="17"/>
      <c r="X4565" s="17"/>
    </row>
    <row r="4566" spans="7:24" x14ac:dyDescent="0.2">
      <c r="G4566" s="8"/>
      <c r="H4566" s="8"/>
      <c r="I4566" s="17"/>
      <c r="J4566" s="17"/>
      <c r="K4566" s="17"/>
      <c r="L4566" s="17"/>
      <c r="M4566" s="17"/>
      <c r="N4566" s="17"/>
      <c r="O4566" s="17"/>
      <c r="P4566" s="17"/>
      <c r="Q4566" s="17"/>
      <c r="R4566" s="17"/>
      <c r="S4566" s="17"/>
      <c r="T4566" s="17"/>
      <c r="U4566" s="17"/>
      <c r="V4566" s="17"/>
      <c r="W4566" s="17"/>
      <c r="X4566" s="17"/>
    </row>
    <row r="4567" spans="7:24" x14ac:dyDescent="0.2">
      <c r="G4567" s="8"/>
      <c r="H4567" s="8"/>
      <c r="I4567" s="17"/>
      <c r="J4567" s="17"/>
      <c r="K4567" s="17"/>
      <c r="L4567" s="17"/>
      <c r="M4567" s="17"/>
      <c r="N4567" s="17"/>
      <c r="O4567" s="17"/>
      <c r="P4567" s="17"/>
      <c r="Q4567" s="17"/>
      <c r="R4567" s="17"/>
      <c r="S4567" s="17"/>
      <c r="T4567" s="17"/>
      <c r="U4567" s="17"/>
      <c r="V4567" s="17"/>
      <c r="W4567" s="17"/>
      <c r="X4567" s="17"/>
    </row>
    <row r="4568" spans="7:24" x14ac:dyDescent="0.2">
      <c r="G4568" s="8"/>
      <c r="H4568" s="8"/>
      <c r="I4568" s="17"/>
      <c r="J4568" s="17"/>
      <c r="K4568" s="17"/>
      <c r="L4568" s="17"/>
      <c r="M4568" s="17"/>
      <c r="N4568" s="17"/>
      <c r="O4568" s="17"/>
      <c r="P4568" s="17"/>
      <c r="Q4568" s="17"/>
      <c r="R4568" s="17"/>
      <c r="S4568" s="17"/>
      <c r="T4568" s="17"/>
      <c r="U4568" s="17"/>
      <c r="V4568" s="17"/>
      <c r="W4568" s="17"/>
      <c r="X4568" s="17"/>
    </row>
    <row r="4569" spans="7:24" x14ac:dyDescent="0.2">
      <c r="G4569" s="8"/>
      <c r="H4569" s="8"/>
      <c r="I4569" s="17"/>
      <c r="J4569" s="17"/>
      <c r="K4569" s="17"/>
      <c r="L4569" s="17"/>
      <c r="M4569" s="17"/>
      <c r="N4569" s="17"/>
      <c r="O4569" s="17"/>
      <c r="P4569" s="17"/>
      <c r="Q4569" s="17"/>
      <c r="R4569" s="17"/>
      <c r="S4569" s="17"/>
      <c r="T4569" s="17"/>
      <c r="U4569" s="17"/>
      <c r="V4569" s="17"/>
      <c r="W4569" s="17"/>
      <c r="X4569" s="17"/>
    </row>
    <row r="4570" spans="7:24" x14ac:dyDescent="0.2">
      <c r="G4570" s="8"/>
      <c r="H4570" s="8"/>
      <c r="I4570" s="17"/>
      <c r="J4570" s="17"/>
      <c r="K4570" s="17"/>
      <c r="L4570" s="17"/>
      <c r="M4570" s="17"/>
      <c r="N4570" s="17"/>
      <c r="O4570" s="17"/>
      <c r="P4570" s="17"/>
      <c r="Q4570" s="17"/>
      <c r="R4570" s="17"/>
      <c r="S4570" s="17"/>
      <c r="T4570" s="17"/>
      <c r="U4570" s="17"/>
      <c r="V4570" s="17"/>
      <c r="W4570" s="17"/>
      <c r="X4570" s="17"/>
    </row>
    <row r="4571" spans="7:24" x14ac:dyDescent="0.2">
      <c r="G4571" s="8"/>
      <c r="H4571" s="8"/>
      <c r="I4571" s="17"/>
      <c r="J4571" s="17"/>
      <c r="K4571" s="17"/>
      <c r="L4571" s="17"/>
      <c r="M4571" s="17"/>
      <c r="N4571" s="17"/>
      <c r="O4571" s="17"/>
      <c r="P4571" s="17"/>
      <c r="Q4571" s="17"/>
      <c r="R4571" s="17"/>
      <c r="S4571" s="17"/>
      <c r="T4571" s="17"/>
      <c r="U4571" s="17"/>
      <c r="V4571" s="17"/>
      <c r="W4571" s="17"/>
      <c r="X4571" s="17"/>
    </row>
    <row r="4572" spans="7:24" x14ac:dyDescent="0.2">
      <c r="G4572" s="8"/>
      <c r="H4572" s="8"/>
      <c r="I4572" s="17"/>
      <c r="J4572" s="17"/>
      <c r="K4572" s="17"/>
      <c r="L4572" s="17"/>
      <c r="M4572" s="17"/>
      <c r="N4572" s="17"/>
      <c r="O4572" s="17"/>
      <c r="P4572" s="17"/>
      <c r="Q4572" s="17"/>
      <c r="R4572" s="17"/>
      <c r="S4572" s="17"/>
      <c r="T4572" s="17"/>
      <c r="U4572" s="17"/>
      <c r="V4572" s="17"/>
      <c r="W4572" s="17"/>
      <c r="X4572" s="17"/>
    </row>
    <row r="4573" spans="7:24" x14ac:dyDescent="0.2">
      <c r="G4573" s="8"/>
      <c r="H4573" s="8"/>
      <c r="I4573" s="17"/>
      <c r="J4573" s="17"/>
      <c r="K4573" s="17"/>
      <c r="L4573" s="17"/>
      <c r="M4573" s="17"/>
      <c r="N4573" s="17"/>
      <c r="O4573" s="17"/>
      <c r="P4573" s="17"/>
      <c r="Q4573" s="17"/>
      <c r="R4573" s="17"/>
      <c r="S4573" s="17"/>
      <c r="T4573" s="17"/>
      <c r="U4573" s="17"/>
      <c r="V4573" s="17"/>
      <c r="W4573" s="17"/>
      <c r="X4573" s="17"/>
    </row>
    <row r="4574" spans="7:24" x14ac:dyDescent="0.2">
      <c r="G4574" s="8"/>
      <c r="H4574" s="8"/>
      <c r="I4574" s="17"/>
      <c r="J4574" s="17"/>
      <c r="K4574" s="17"/>
      <c r="L4574" s="17"/>
      <c r="M4574" s="17"/>
      <c r="N4574" s="17"/>
      <c r="O4574" s="17"/>
      <c r="P4574" s="17"/>
      <c r="Q4574" s="17"/>
      <c r="R4574" s="17"/>
      <c r="S4574" s="17"/>
      <c r="T4574" s="17"/>
      <c r="U4574" s="17"/>
      <c r="V4574" s="17"/>
      <c r="W4574" s="17"/>
      <c r="X4574" s="17"/>
    </row>
    <row r="4575" spans="7:24" x14ac:dyDescent="0.2">
      <c r="G4575" s="8"/>
      <c r="H4575" s="8"/>
      <c r="I4575" s="17"/>
      <c r="J4575" s="17"/>
      <c r="K4575" s="17"/>
      <c r="L4575" s="17"/>
      <c r="M4575" s="17"/>
      <c r="N4575" s="17"/>
      <c r="O4575" s="17"/>
      <c r="P4575" s="17"/>
      <c r="Q4575" s="17"/>
      <c r="R4575" s="17"/>
      <c r="S4575" s="17"/>
      <c r="T4575" s="17"/>
      <c r="U4575" s="17"/>
      <c r="V4575" s="17"/>
      <c r="W4575" s="17"/>
      <c r="X4575" s="17"/>
    </row>
    <row r="4576" spans="7:24" x14ac:dyDescent="0.2">
      <c r="G4576" s="8"/>
      <c r="H4576" s="8"/>
      <c r="I4576" s="17"/>
      <c r="J4576" s="17"/>
      <c r="K4576" s="17"/>
      <c r="L4576" s="17"/>
      <c r="M4576" s="17"/>
      <c r="N4576" s="17"/>
      <c r="O4576" s="17"/>
      <c r="P4576" s="17"/>
      <c r="Q4576" s="17"/>
      <c r="R4576" s="17"/>
      <c r="S4576" s="17"/>
      <c r="T4576" s="17"/>
      <c r="U4576" s="17"/>
      <c r="V4576" s="17"/>
      <c r="W4576" s="17"/>
      <c r="X4576" s="17"/>
    </row>
    <row r="4577" spans="7:24" x14ac:dyDescent="0.2">
      <c r="G4577" s="8"/>
      <c r="H4577" s="8"/>
      <c r="I4577" s="17"/>
      <c r="J4577" s="17"/>
      <c r="K4577" s="17"/>
      <c r="L4577" s="17"/>
      <c r="M4577" s="17"/>
      <c r="N4577" s="17"/>
      <c r="O4577" s="17"/>
      <c r="P4577" s="17"/>
      <c r="Q4577" s="17"/>
      <c r="R4577" s="17"/>
      <c r="S4577" s="17"/>
      <c r="T4577" s="17"/>
      <c r="U4577" s="17"/>
      <c r="V4577" s="17"/>
      <c r="W4577" s="17"/>
      <c r="X4577" s="17"/>
    </row>
    <row r="4578" spans="7:24" x14ac:dyDescent="0.2">
      <c r="G4578" s="8"/>
      <c r="H4578" s="8"/>
      <c r="I4578" s="17"/>
      <c r="J4578" s="17"/>
      <c r="K4578" s="17"/>
      <c r="L4578" s="17"/>
      <c r="M4578" s="17"/>
      <c r="N4578" s="17"/>
      <c r="O4578" s="17"/>
      <c r="P4578" s="17"/>
      <c r="Q4578" s="17"/>
      <c r="R4578" s="17"/>
      <c r="S4578" s="17"/>
      <c r="T4578" s="17"/>
      <c r="U4578" s="17"/>
      <c r="V4578" s="17"/>
      <c r="W4578" s="17"/>
      <c r="X4578" s="17"/>
    </row>
    <row r="4579" spans="7:24" x14ac:dyDescent="0.2">
      <c r="G4579" s="8"/>
      <c r="H4579" s="8"/>
      <c r="I4579" s="17"/>
      <c r="J4579" s="17"/>
      <c r="K4579" s="17"/>
      <c r="L4579" s="17"/>
      <c r="M4579" s="17"/>
      <c r="N4579" s="17"/>
      <c r="O4579" s="17"/>
      <c r="P4579" s="17"/>
      <c r="Q4579" s="17"/>
      <c r="R4579" s="17"/>
      <c r="S4579" s="17"/>
      <c r="T4579" s="17"/>
      <c r="U4579" s="17"/>
      <c r="V4579" s="17"/>
      <c r="W4579" s="17"/>
      <c r="X4579" s="17"/>
    </row>
    <row r="4580" spans="7:24" x14ac:dyDescent="0.2">
      <c r="G4580" s="8"/>
      <c r="H4580" s="8"/>
      <c r="I4580" s="17"/>
      <c r="J4580" s="17"/>
      <c r="K4580" s="17"/>
      <c r="L4580" s="17"/>
      <c r="M4580" s="17"/>
      <c r="N4580" s="17"/>
      <c r="O4580" s="17"/>
      <c r="P4580" s="17"/>
      <c r="Q4580" s="17"/>
      <c r="R4580" s="17"/>
      <c r="S4580" s="17"/>
      <c r="T4580" s="17"/>
      <c r="U4580" s="17"/>
      <c r="V4580" s="17"/>
      <c r="W4580" s="17"/>
      <c r="X4580" s="17"/>
    </row>
    <row r="4581" spans="7:24" x14ac:dyDescent="0.2">
      <c r="G4581" s="8"/>
      <c r="H4581" s="8"/>
      <c r="I4581" s="17"/>
      <c r="J4581" s="17"/>
      <c r="K4581" s="17"/>
      <c r="L4581" s="17"/>
      <c r="M4581" s="17"/>
      <c r="N4581" s="17"/>
      <c r="O4581" s="17"/>
      <c r="P4581" s="17"/>
      <c r="Q4581" s="17"/>
      <c r="R4581" s="17"/>
      <c r="S4581" s="17"/>
      <c r="T4581" s="17"/>
      <c r="U4581" s="17"/>
      <c r="V4581" s="17"/>
      <c r="W4581" s="17"/>
      <c r="X4581" s="17"/>
    </row>
    <row r="4582" spans="7:24" x14ac:dyDescent="0.2">
      <c r="G4582" s="8"/>
      <c r="H4582" s="8"/>
      <c r="I4582" s="17"/>
      <c r="J4582" s="17"/>
      <c r="K4582" s="17"/>
      <c r="L4582" s="17"/>
      <c r="M4582" s="17"/>
      <c r="N4582" s="17"/>
      <c r="O4582" s="17"/>
      <c r="P4582" s="17"/>
      <c r="Q4582" s="17"/>
      <c r="R4582" s="17"/>
      <c r="S4582" s="17"/>
      <c r="T4582" s="17"/>
      <c r="U4582" s="17"/>
      <c r="V4582" s="17"/>
      <c r="W4582" s="17"/>
      <c r="X4582" s="17"/>
    </row>
    <row r="4583" spans="7:24" x14ac:dyDescent="0.2">
      <c r="G4583" s="8"/>
      <c r="H4583" s="8"/>
      <c r="I4583" s="17"/>
      <c r="J4583" s="17"/>
      <c r="K4583" s="17"/>
      <c r="L4583" s="17"/>
      <c r="M4583" s="17"/>
      <c r="N4583" s="17"/>
      <c r="O4583" s="17"/>
      <c r="P4583" s="17"/>
      <c r="Q4583" s="17"/>
      <c r="R4583" s="17"/>
      <c r="S4583" s="17"/>
      <c r="T4583" s="17"/>
      <c r="U4583" s="17"/>
      <c r="V4583" s="17"/>
      <c r="W4583" s="17"/>
      <c r="X4583" s="17"/>
    </row>
    <row r="4584" spans="7:24" x14ac:dyDescent="0.2">
      <c r="G4584" s="8"/>
      <c r="H4584" s="8"/>
      <c r="I4584" s="17"/>
      <c r="J4584" s="17"/>
      <c r="K4584" s="17"/>
      <c r="L4584" s="17"/>
      <c r="M4584" s="17"/>
      <c r="N4584" s="17"/>
      <c r="O4584" s="17"/>
      <c r="P4584" s="17"/>
      <c r="Q4584" s="17"/>
      <c r="R4584" s="17"/>
      <c r="S4584" s="17"/>
      <c r="T4584" s="17"/>
      <c r="U4584" s="17"/>
      <c r="V4584" s="17"/>
      <c r="W4584" s="17"/>
      <c r="X4584" s="17"/>
    </row>
    <row r="4585" spans="7:24" x14ac:dyDescent="0.2">
      <c r="G4585" s="8"/>
      <c r="H4585" s="8"/>
      <c r="I4585" s="17"/>
      <c r="J4585" s="17"/>
      <c r="K4585" s="17"/>
      <c r="L4585" s="17"/>
      <c r="M4585" s="17"/>
      <c r="N4585" s="17"/>
      <c r="O4585" s="17"/>
      <c r="P4585" s="17"/>
      <c r="Q4585" s="17"/>
      <c r="R4585" s="17"/>
      <c r="S4585" s="17"/>
      <c r="T4585" s="17"/>
      <c r="U4585" s="17"/>
      <c r="V4585" s="17"/>
      <c r="W4585" s="17"/>
      <c r="X4585" s="17"/>
    </row>
    <row r="4586" spans="7:24" x14ac:dyDescent="0.2">
      <c r="G4586" s="8"/>
      <c r="H4586" s="8"/>
      <c r="I4586" s="17"/>
      <c r="J4586" s="17"/>
      <c r="K4586" s="17"/>
      <c r="L4586" s="17"/>
      <c r="M4586" s="17"/>
      <c r="N4586" s="17"/>
      <c r="O4586" s="17"/>
      <c r="P4586" s="17"/>
      <c r="Q4586" s="17"/>
      <c r="R4586" s="17"/>
      <c r="S4586" s="17"/>
      <c r="T4586" s="17"/>
      <c r="U4586" s="17"/>
      <c r="V4586" s="17"/>
      <c r="W4586" s="17"/>
      <c r="X4586" s="17"/>
    </row>
    <row r="4587" spans="7:24" x14ac:dyDescent="0.2">
      <c r="G4587" s="8"/>
      <c r="H4587" s="8"/>
      <c r="I4587" s="17"/>
      <c r="J4587" s="17"/>
      <c r="K4587" s="17"/>
      <c r="L4587" s="17"/>
      <c r="M4587" s="17"/>
      <c r="N4587" s="17"/>
      <c r="O4587" s="17"/>
      <c r="P4587" s="17"/>
      <c r="Q4587" s="17"/>
      <c r="R4587" s="17"/>
      <c r="S4587" s="17"/>
      <c r="T4587" s="17"/>
      <c r="U4587" s="17"/>
      <c r="V4587" s="17"/>
      <c r="W4587" s="17"/>
      <c r="X4587" s="17"/>
    </row>
    <row r="4588" spans="7:24" x14ac:dyDescent="0.2">
      <c r="G4588" s="8"/>
      <c r="H4588" s="8"/>
      <c r="I4588" s="17"/>
      <c r="J4588" s="17"/>
      <c r="K4588" s="17"/>
      <c r="L4588" s="17"/>
      <c r="M4588" s="17"/>
      <c r="N4588" s="17"/>
      <c r="O4588" s="17"/>
      <c r="P4588" s="17"/>
      <c r="Q4588" s="17"/>
      <c r="R4588" s="17"/>
      <c r="S4588" s="17"/>
      <c r="T4588" s="17"/>
      <c r="U4588" s="17"/>
      <c r="V4588" s="17"/>
      <c r="W4588" s="17"/>
      <c r="X4588" s="17"/>
    </row>
    <row r="4589" spans="7:24" x14ac:dyDescent="0.2">
      <c r="G4589" s="8"/>
      <c r="H4589" s="8"/>
      <c r="I4589" s="17"/>
      <c r="J4589" s="17"/>
      <c r="K4589" s="17"/>
      <c r="L4589" s="17"/>
      <c r="M4589" s="17"/>
      <c r="N4589" s="17"/>
      <c r="O4589" s="17"/>
      <c r="P4589" s="17"/>
      <c r="Q4589" s="17"/>
      <c r="R4589" s="17"/>
      <c r="S4589" s="17"/>
      <c r="T4589" s="17"/>
      <c r="U4589" s="17"/>
      <c r="V4589" s="17"/>
      <c r="W4589" s="17"/>
      <c r="X4589" s="17"/>
    </row>
    <row r="4590" spans="7:24" x14ac:dyDescent="0.2">
      <c r="G4590" s="8"/>
      <c r="H4590" s="8"/>
      <c r="I4590" s="17"/>
      <c r="J4590" s="17"/>
      <c r="K4590" s="17"/>
      <c r="L4590" s="17"/>
      <c r="M4590" s="17"/>
      <c r="N4590" s="17"/>
      <c r="O4590" s="17"/>
      <c r="P4590" s="17"/>
      <c r="Q4590" s="17"/>
      <c r="R4590" s="17"/>
      <c r="S4590" s="17"/>
      <c r="T4590" s="17"/>
      <c r="U4590" s="17"/>
      <c r="V4590" s="17"/>
      <c r="W4590" s="17"/>
      <c r="X4590" s="17"/>
    </row>
    <row r="4591" spans="7:24" x14ac:dyDescent="0.2">
      <c r="G4591" s="8"/>
      <c r="H4591" s="8"/>
      <c r="I4591" s="17"/>
      <c r="J4591" s="17"/>
      <c r="K4591" s="17"/>
      <c r="L4591" s="17"/>
      <c r="M4591" s="17"/>
      <c r="N4591" s="17"/>
      <c r="O4591" s="17"/>
      <c r="P4591" s="17"/>
      <c r="Q4591" s="17"/>
      <c r="R4591" s="17"/>
      <c r="S4591" s="17"/>
      <c r="T4591" s="17"/>
      <c r="U4591" s="17"/>
      <c r="V4591" s="17"/>
      <c r="W4591" s="17"/>
      <c r="X4591" s="17"/>
    </row>
    <row r="4592" spans="7:24" x14ac:dyDescent="0.2">
      <c r="G4592" s="8"/>
      <c r="H4592" s="8"/>
      <c r="I4592" s="17"/>
      <c r="J4592" s="17"/>
      <c r="K4592" s="17"/>
      <c r="L4592" s="17"/>
      <c r="M4592" s="17"/>
      <c r="N4592" s="17"/>
      <c r="O4592" s="17"/>
      <c r="P4592" s="17"/>
      <c r="Q4592" s="17"/>
      <c r="R4592" s="17"/>
      <c r="S4592" s="17"/>
      <c r="T4592" s="17"/>
      <c r="U4592" s="17"/>
      <c r="V4592" s="17"/>
      <c r="W4592" s="17"/>
      <c r="X4592" s="17"/>
    </row>
    <row r="4593" spans="7:24" x14ac:dyDescent="0.2">
      <c r="G4593" s="8"/>
      <c r="H4593" s="8"/>
      <c r="I4593" s="17"/>
      <c r="J4593" s="17"/>
      <c r="K4593" s="17"/>
      <c r="L4593" s="17"/>
      <c r="M4593" s="17"/>
      <c r="N4593" s="17"/>
      <c r="O4593" s="17"/>
      <c r="P4593" s="17"/>
      <c r="Q4593" s="17"/>
      <c r="R4593" s="17"/>
      <c r="S4593" s="17"/>
      <c r="T4593" s="17"/>
      <c r="U4593" s="17"/>
      <c r="V4593" s="17"/>
      <c r="W4593" s="17"/>
      <c r="X4593" s="17"/>
    </row>
    <row r="4594" spans="7:24" x14ac:dyDescent="0.2">
      <c r="G4594" s="8"/>
      <c r="H4594" s="8"/>
      <c r="I4594" s="17"/>
      <c r="J4594" s="17"/>
      <c r="K4594" s="17"/>
      <c r="L4594" s="17"/>
      <c r="M4594" s="17"/>
      <c r="N4594" s="17"/>
      <c r="O4594" s="17"/>
      <c r="P4594" s="17"/>
      <c r="Q4594" s="17"/>
      <c r="R4594" s="17"/>
      <c r="S4594" s="17"/>
      <c r="T4594" s="17"/>
      <c r="U4594" s="17"/>
      <c r="V4594" s="17"/>
      <c r="W4594" s="17"/>
      <c r="X4594" s="17"/>
    </row>
    <row r="4595" spans="7:24" x14ac:dyDescent="0.2">
      <c r="G4595" s="8"/>
      <c r="H4595" s="8"/>
      <c r="I4595" s="17"/>
      <c r="J4595" s="17"/>
      <c r="K4595" s="17"/>
      <c r="L4595" s="17"/>
      <c r="M4595" s="17"/>
      <c r="N4595" s="17"/>
      <c r="O4595" s="17"/>
      <c r="P4595" s="17"/>
      <c r="Q4595" s="17"/>
      <c r="R4595" s="17"/>
      <c r="S4595" s="17"/>
      <c r="T4595" s="17"/>
      <c r="U4595" s="17"/>
      <c r="V4595" s="17"/>
      <c r="W4595" s="17"/>
      <c r="X4595" s="17"/>
    </row>
    <row r="4596" spans="7:24" x14ac:dyDescent="0.2">
      <c r="G4596" s="8"/>
      <c r="H4596" s="8"/>
      <c r="I4596" s="17"/>
      <c r="J4596" s="17"/>
      <c r="K4596" s="17"/>
      <c r="L4596" s="17"/>
      <c r="M4596" s="17"/>
      <c r="N4596" s="17"/>
      <c r="O4596" s="17"/>
      <c r="P4596" s="17"/>
      <c r="Q4596" s="17"/>
      <c r="R4596" s="17"/>
      <c r="S4596" s="17"/>
      <c r="T4596" s="17"/>
      <c r="U4596" s="17"/>
      <c r="V4596" s="17"/>
      <c r="W4596" s="17"/>
      <c r="X4596" s="17"/>
    </row>
    <row r="4597" spans="7:24" x14ac:dyDescent="0.2">
      <c r="G4597" s="8"/>
      <c r="H4597" s="8"/>
      <c r="I4597" s="17"/>
      <c r="J4597" s="17"/>
      <c r="K4597" s="17"/>
      <c r="L4597" s="17"/>
      <c r="M4597" s="17"/>
      <c r="N4597" s="17"/>
      <c r="O4597" s="17"/>
      <c r="P4597" s="17"/>
      <c r="Q4597" s="17"/>
      <c r="R4597" s="17"/>
      <c r="S4597" s="17"/>
      <c r="T4597" s="17"/>
      <c r="U4597" s="17"/>
      <c r="V4597" s="17"/>
      <c r="W4597" s="17"/>
      <c r="X4597" s="17"/>
    </row>
    <row r="4598" spans="7:24" x14ac:dyDescent="0.2">
      <c r="G4598" s="8"/>
      <c r="H4598" s="8"/>
      <c r="I4598" s="17"/>
      <c r="J4598" s="17"/>
      <c r="K4598" s="17"/>
      <c r="L4598" s="17"/>
      <c r="M4598" s="17"/>
      <c r="N4598" s="17"/>
      <c r="O4598" s="17"/>
      <c r="P4598" s="17"/>
      <c r="Q4598" s="17"/>
      <c r="R4598" s="17"/>
      <c r="S4598" s="17"/>
      <c r="T4598" s="17"/>
      <c r="U4598" s="17"/>
      <c r="V4598" s="17"/>
      <c r="W4598" s="17"/>
      <c r="X4598" s="17"/>
    </row>
    <row r="4599" spans="7:24" x14ac:dyDescent="0.2">
      <c r="G4599" s="8"/>
      <c r="H4599" s="8"/>
      <c r="I4599" s="17"/>
      <c r="J4599" s="17"/>
      <c r="K4599" s="17"/>
      <c r="L4599" s="17"/>
      <c r="M4599" s="17"/>
      <c r="N4599" s="17"/>
      <c r="O4599" s="17"/>
      <c r="P4599" s="17"/>
      <c r="Q4599" s="17"/>
      <c r="R4599" s="17"/>
      <c r="S4599" s="17"/>
      <c r="T4599" s="17"/>
      <c r="U4599" s="17"/>
      <c r="V4599" s="17"/>
      <c r="W4599" s="17"/>
      <c r="X4599" s="17"/>
    </row>
    <row r="4600" spans="7:24" x14ac:dyDescent="0.2">
      <c r="G4600" s="8"/>
      <c r="H4600" s="8"/>
      <c r="I4600" s="17"/>
      <c r="J4600" s="17"/>
      <c r="K4600" s="17"/>
      <c r="L4600" s="17"/>
      <c r="M4600" s="17"/>
      <c r="N4600" s="17"/>
      <c r="O4600" s="17"/>
      <c r="P4600" s="17"/>
      <c r="Q4600" s="17"/>
      <c r="R4600" s="17"/>
      <c r="S4600" s="17"/>
      <c r="T4600" s="17"/>
      <c r="U4600" s="17"/>
      <c r="V4600" s="17"/>
      <c r="W4600" s="17"/>
      <c r="X4600" s="17"/>
    </row>
    <row r="4601" spans="7:24" x14ac:dyDescent="0.2">
      <c r="G4601" s="8"/>
      <c r="H4601" s="8"/>
      <c r="I4601" s="17"/>
      <c r="J4601" s="17"/>
      <c r="K4601" s="17"/>
      <c r="L4601" s="17"/>
      <c r="M4601" s="17"/>
      <c r="N4601" s="17"/>
      <c r="O4601" s="17"/>
      <c r="P4601" s="17"/>
      <c r="Q4601" s="17"/>
      <c r="R4601" s="17"/>
      <c r="S4601" s="17"/>
      <c r="T4601" s="17"/>
      <c r="U4601" s="17"/>
      <c r="V4601" s="17"/>
      <c r="W4601" s="17"/>
      <c r="X4601" s="17"/>
    </row>
    <row r="4602" spans="7:24" x14ac:dyDescent="0.2">
      <c r="G4602" s="8"/>
      <c r="H4602" s="8"/>
      <c r="I4602" s="17"/>
      <c r="J4602" s="17"/>
      <c r="K4602" s="17"/>
      <c r="L4602" s="17"/>
      <c r="M4602" s="17"/>
      <c r="N4602" s="17"/>
      <c r="O4602" s="17"/>
      <c r="P4602" s="17"/>
      <c r="Q4602" s="17"/>
      <c r="R4602" s="17"/>
      <c r="S4602" s="17"/>
      <c r="T4602" s="17"/>
      <c r="U4602" s="17"/>
      <c r="V4602" s="17"/>
      <c r="W4602" s="17"/>
      <c r="X4602" s="17"/>
    </row>
    <row r="4603" spans="7:24" x14ac:dyDescent="0.2">
      <c r="G4603" s="8"/>
      <c r="H4603" s="8"/>
      <c r="I4603" s="17"/>
      <c r="J4603" s="17"/>
      <c r="K4603" s="17"/>
      <c r="L4603" s="17"/>
      <c r="M4603" s="17"/>
      <c r="N4603" s="17"/>
      <c r="O4603" s="17"/>
      <c r="P4603" s="17"/>
      <c r="Q4603" s="17"/>
      <c r="R4603" s="17"/>
      <c r="S4603" s="17"/>
      <c r="T4603" s="17"/>
      <c r="U4603" s="17"/>
      <c r="V4603" s="17"/>
      <c r="W4603" s="17"/>
      <c r="X4603" s="17"/>
    </row>
    <row r="4604" spans="7:24" x14ac:dyDescent="0.2">
      <c r="G4604" s="8"/>
      <c r="H4604" s="8"/>
      <c r="I4604" s="17"/>
      <c r="J4604" s="17"/>
      <c r="K4604" s="17"/>
      <c r="L4604" s="17"/>
      <c r="M4604" s="17"/>
      <c r="N4604" s="17"/>
      <c r="O4604" s="17"/>
      <c r="P4604" s="17"/>
      <c r="Q4604" s="17"/>
      <c r="R4604" s="17"/>
      <c r="S4604" s="17"/>
      <c r="T4604" s="17"/>
      <c r="U4604" s="17"/>
      <c r="V4604" s="17"/>
      <c r="W4604" s="17"/>
      <c r="X4604" s="17"/>
    </row>
    <row r="4605" spans="7:24" x14ac:dyDescent="0.2">
      <c r="G4605" s="8"/>
      <c r="H4605" s="8"/>
      <c r="I4605" s="17"/>
      <c r="J4605" s="17"/>
      <c r="K4605" s="17"/>
      <c r="L4605" s="17"/>
      <c r="M4605" s="17"/>
      <c r="N4605" s="17"/>
      <c r="O4605" s="17"/>
      <c r="P4605" s="17"/>
      <c r="Q4605" s="17"/>
      <c r="R4605" s="17"/>
      <c r="S4605" s="17"/>
      <c r="T4605" s="17"/>
      <c r="U4605" s="17"/>
      <c r="V4605" s="17"/>
      <c r="W4605" s="17"/>
      <c r="X4605" s="17"/>
    </row>
    <row r="4606" spans="7:24" x14ac:dyDescent="0.2">
      <c r="G4606" s="8"/>
      <c r="H4606" s="8"/>
      <c r="I4606" s="17"/>
      <c r="J4606" s="17"/>
      <c r="K4606" s="17"/>
      <c r="L4606" s="17"/>
      <c r="M4606" s="17"/>
      <c r="N4606" s="17"/>
      <c r="O4606" s="17"/>
      <c r="P4606" s="17"/>
      <c r="Q4606" s="17"/>
      <c r="R4606" s="17"/>
      <c r="S4606" s="17"/>
      <c r="T4606" s="17"/>
      <c r="U4606" s="17"/>
      <c r="V4606" s="17"/>
      <c r="W4606" s="17"/>
      <c r="X4606" s="17"/>
    </row>
    <row r="4607" spans="7:24" x14ac:dyDescent="0.2">
      <c r="G4607" s="8"/>
      <c r="H4607" s="8"/>
      <c r="I4607" s="17"/>
      <c r="J4607" s="17"/>
      <c r="K4607" s="17"/>
      <c r="L4607" s="17"/>
      <c r="M4607" s="17"/>
      <c r="N4607" s="17"/>
      <c r="O4607" s="17"/>
      <c r="P4607" s="17"/>
      <c r="Q4607" s="17"/>
      <c r="R4607" s="17"/>
      <c r="S4607" s="17"/>
      <c r="T4607" s="17"/>
      <c r="U4607" s="17"/>
      <c r="V4607" s="17"/>
      <c r="W4607" s="17"/>
      <c r="X4607" s="17"/>
    </row>
    <row r="4608" spans="7:24" x14ac:dyDescent="0.2">
      <c r="G4608" s="8"/>
      <c r="H4608" s="8"/>
      <c r="I4608" s="17"/>
      <c r="J4608" s="17"/>
      <c r="K4608" s="17"/>
      <c r="L4608" s="17"/>
      <c r="M4608" s="17"/>
      <c r="N4608" s="17"/>
      <c r="O4608" s="17"/>
      <c r="P4608" s="17"/>
      <c r="Q4608" s="17"/>
      <c r="R4608" s="17"/>
      <c r="S4608" s="17"/>
      <c r="T4608" s="17"/>
      <c r="U4608" s="17"/>
      <c r="V4608" s="17"/>
      <c r="W4608" s="17"/>
      <c r="X4608" s="17"/>
    </row>
    <row r="4609" spans="7:24" x14ac:dyDescent="0.2">
      <c r="G4609" s="8"/>
      <c r="H4609" s="8"/>
      <c r="I4609" s="17"/>
      <c r="J4609" s="17"/>
      <c r="K4609" s="17"/>
      <c r="L4609" s="17"/>
      <c r="M4609" s="17"/>
      <c r="N4609" s="17"/>
      <c r="O4609" s="17"/>
      <c r="P4609" s="17"/>
      <c r="Q4609" s="17"/>
      <c r="R4609" s="17"/>
      <c r="S4609" s="17"/>
      <c r="T4609" s="17"/>
      <c r="U4609" s="17"/>
      <c r="V4609" s="17"/>
      <c r="W4609" s="17"/>
      <c r="X4609" s="17"/>
    </row>
    <row r="4610" spans="7:24" x14ac:dyDescent="0.2">
      <c r="G4610" s="8"/>
      <c r="H4610" s="8"/>
      <c r="I4610" s="17"/>
      <c r="J4610" s="17"/>
      <c r="K4610" s="17"/>
      <c r="L4610" s="17"/>
      <c r="M4610" s="17"/>
      <c r="N4610" s="17"/>
      <c r="O4610" s="17"/>
      <c r="P4610" s="17"/>
      <c r="Q4610" s="17"/>
      <c r="R4610" s="17"/>
      <c r="S4610" s="17"/>
      <c r="T4610" s="17"/>
      <c r="U4610" s="17"/>
      <c r="V4610" s="17"/>
      <c r="W4610" s="17"/>
      <c r="X4610" s="17"/>
    </row>
    <row r="4611" spans="7:24" x14ac:dyDescent="0.2">
      <c r="G4611" s="8"/>
      <c r="H4611" s="8"/>
      <c r="I4611" s="17"/>
      <c r="J4611" s="17"/>
      <c r="K4611" s="17"/>
      <c r="L4611" s="17"/>
      <c r="M4611" s="17"/>
      <c r="N4611" s="17"/>
      <c r="O4611" s="17"/>
      <c r="P4611" s="17"/>
      <c r="Q4611" s="17"/>
      <c r="R4611" s="17"/>
      <c r="S4611" s="17"/>
      <c r="T4611" s="17"/>
      <c r="U4611" s="17"/>
      <c r="V4611" s="17"/>
      <c r="W4611" s="17"/>
      <c r="X4611" s="17"/>
    </row>
    <row r="4612" spans="7:24" x14ac:dyDescent="0.2">
      <c r="G4612" s="8"/>
      <c r="H4612" s="8"/>
      <c r="I4612" s="17"/>
      <c r="J4612" s="17"/>
      <c r="K4612" s="17"/>
      <c r="L4612" s="17"/>
      <c r="M4612" s="17"/>
      <c r="N4612" s="17"/>
      <c r="O4612" s="17"/>
      <c r="P4612" s="17"/>
      <c r="Q4612" s="17"/>
      <c r="R4612" s="17"/>
      <c r="S4612" s="17"/>
      <c r="T4612" s="17"/>
      <c r="U4612" s="17"/>
      <c r="V4612" s="17"/>
      <c r="W4612" s="17"/>
      <c r="X4612" s="17"/>
    </row>
    <row r="4613" spans="7:24" x14ac:dyDescent="0.2">
      <c r="G4613" s="8"/>
      <c r="H4613" s="8"/>
      <c r="I4613" s="17"/>
      <c r="J4613" s="17"/>
      <c r="K4613" s="17"/>
      <c r="L4613" s="17"/>
      <c r="M4613" s="17"/>
      <c r="N4613" s="17"/>
      <c r="O4613" s="17"/>
      <c r="P4613" s="17"/>
      <c r="Q4613" s="17"/>
      <c r="R4613" s="17"/>
      <c r="S4613" s="17"/>
      <c r="T4613" s="17"/>
      <c r="U4613" s="17"/>
      <c r="V4613" s="17"/>
      <c r="W4613" s="17"/>
      <c r="X4613" s="17"/>
    </row>
    <row r="4614" spans="7:24" x14ac:dyDescent="0.2">
      <c r="G4614" s="8"/>
      <c r="H4614" s="8"/>
      <c r="I4614" s="17"/>
      <c r="J4614" s="17"/>
      <c r="K4614" s="17"/>
      <c r="L4614" s="17"/>
      <c r="M4614" s="17"/>
      <c r="N4614" s="17"/>
      <c r="O4614" s="17"/>
      <c r="P4614" s="17"/>
      <c r="Q4614" s="17"/>
      <c r="R4614" s="17"/>
      <c r="S4614" s="17"/>
      <c r="T4614" s="17"/>
      <c r="U4614" s="17"/>
      <c r="V4614" s="17"/>
      <c r="W4614" s="17"/>
      <c r="X4614" s="17"/>
    </row>
    <row r="4615" spans="7:24" x14ac:dyDescent="0.2">
      <c r="G4615" s="8"/>
      <c r="H4615" s="8"/>
      <c r="I4615" s="17"/>
      <c r="J4615" s="17"/>
      <c r="K4615" s="17"/>
      <c r="L4615" s="17"/>
      <c r="M4615" s="17"/>
      <c r="N4615" s="17"/>
      <c r="O4615" s="17"/>
      <c r="P4615" s="17"/>
      <c r="Q4615" s="17"/>
      <c r="R4615" s="17"/>
      <c r="S4615" s="17"/>
      <c r="T4615" s="17"/>
      <c r="U4615" s="17"/>
      <c r="V4615" s="17"/>
      <c r="W4615" s="17"/>
      <c r="X4615" s="17"/>
    </row>
    <row r="4616" spans="7:24" x14ac:dyDescent="0.2">
      <c r="G4616" s="8"/>
      <c r="H4616" s="8"/>
      <c r="I4616" s="17"/>
      <c r="J4616" s="17"/>
      <c r="K4616" s="17"/>
      <c r="L4616" s="17"/>
      <c r="M4616" s="17"/>
      <c r="N4616" s="17"/>
      <c r="O4616" s="17"/>
      <c r="P4616" s="17"/>
      <c r="Q4616" s="17"/>
      <c r="R4616" s="17"/>
      <c r="S4616" s="17"/>
      <c r="T4616" s="17"/>
      <c r="U4616" s="17"/>
      <c r="V4616" s="17"/>
      <c r="W4616" s="17"/>
      <c r="X4616" s="17"/>
    </row>
    <row r="4617" spans="7:24" x14ac:dyDescent="0.2">
      <c r="G4617" s="8"/>
      <c r="H4617" s="8"/>
      <c r="I4617" s="17"/>
      <c r="J4617" s="17"/>
      <c r="K4617" s="17"/>
      <c r="L4617" s="17"/>
      <c r="M4617" s="17"/>
      <c r="N4617" s="17"/>
      <c r="O4617" s="17"/>
      <c r="P4617" s="17"/>
      <c r="Q4617" s="17"/>
      <c r="R4617" s="17"/>
      <c r="S4617" s="17"/>
      <c r="T4617" s="17"/>
      <c r="U4617" s="17"/>
      <c r="V4617" s="17"/>
      <c r="W4617" s="17"/>
      <c r="X4617" s="17"/>
    </row>
    <row r="4618" spans="7:24" x14ac:dyDescent="0.2">
      <c r="G4618" s="8"/>
      <c r="H4618" s="8"/>
      <c r="I4618" s="17"/>
      <c r="J4618" s="17"/>
      <c r="K4618" s="17"/>
      <c r="L4618" s="17"/>
      <c r="M4618" s="17"/>
      <c r="N4618" s="17"/>
      <c r="O4618" s="17"/>
      <c r="P4618" s="17"/>
      <c r="Q4618" s="17"/>
      <c r="R4618" s="17"/>
      <c r="S4618" s="17"/>
      <c r="T4618" s="17"/>
      <c r="U4618" s="17"/>
      <c r="V4618" s="17"/>
      <c r="W4618" s="17"/>
      <c r="X4618" s="17"/>
    </row>
    <row r="4619" spans="7:24" x14ac:dyDescent="0.2">
      <c r="G4619" s="8"/>
      <c r="H4619" s="8"/>
      <c r="I4619" s="17"/>
      <c r="J4619" s="17"/>
      <c r="K4619" s="17"/>
      <c r="L4619" s="17"/>
      <c r="M4619" s="17"/>
      <c r="N4619" s="17"/>
      <c r="O4619" s="17"/>
      <c r="P4619" s="17"/>
      <c r="Q4619" s="17"/>
      <c r="R4619" s="17"/>
      <c r="S4619" s="17"/>
      <c r="T4619" s="17"/>
      <c r="U4619" s="17"/>
      <c r="V4619" s="17"/>
      <c r="W4619" s="17"/>
      <c r="X4619" s="17"/>
    </row>
    <row r="4620" spans="7:24" x14ac:dyDescent="0.2">
      <c r="G4620" s="8"/>
      <c r="H4620" s="8"/>
      <c r="I4620" s="17"/>
      <c r="J4620" s="17"/>
      <c r="K4620" s="17"/>
      <c r="L4620" s="17"/>
      <c r="M4620" s="17"/>
      <c r="N4620" s="17"/>
      <c r="O4620" s="17"/>
      <c r="P4620" s="17"/>
      <c r="Q4620" s="17"/>
      <c r="R4620" s="17"/>
      <c r="S4620" s="17"/>
      <c r="T4620" s="17"/>
      <c r="U4620" s="17"/>
      <c r="V4620" s="17"/>
      <c r="W4620" s="17"/>
      <c r="X4620" s="17"/>
    </row>
    <row r="4621" spans="7:24" x14ac:dyDescent="0.2">
      <c r="G4621" s="8"/>
      <c r="H4621" s="8"/>
      <c r="I4621" s="17"/>
      <c r="J4621" s="17"/>
      <c r="K4621" s="17"/>
      <c r="L4621" s="17"/>
      <c r="M4621" s="17"/>
      <c r="N4621" s="17"/>
      <c r="O4621" s="17"/>
      <c r="P4621" s="17"/>
      <c r="Q4621" s="17"/>
      <c r="R4621" s="17"/>
      <c r="S4621" s="17"/>
      <c r="T4621" s="17"/>
      <c r="U4621" s="17"/>
      <c r="V4621" s="17"/>
      <c r="W4621" s="17"/>
      <c r="X4621" s="17"/>
    </row>
    <row r="4622" spans="7:24" x14ac:dyDescent="0.2">
      <c r="G4622" s="8"/>
      <c r="H4622" s="8"/>
      <c r="I4622" s="17"/>
      <c r="J4622" s="17"/>
      <c r="K4622" s="17"/>
      <c r="L4622" s="17"/>
      <c r="M4622" s="17"/>
      <c r="N4622" s="17"/>
      <c r="O4622" s="17"/>
      <c r="P4622" s="17"/>
      <c r="Q4622" s="17"/>
      <c r="R4622" s="17"/>
      <c r="S4622" s="17"/>
      <c r="T4622" s="17"/>
      <c r="U4622" s="17"/>
      <c r="V4622" s="17"/>
      <c r="W4622" s="17"/>
      <c r="X4622" s="17"/>
    </row>
    <row r="4623" spans="7:24" x14ac:dyDescent="0.2">
      <c r="G4623" s="8"/>
      <c r="H4623" s="8"/>
      <c r="I4623" s="17"/>
      <c r="J4623" s="17"/>
      <c r="K4623" s="17"/>
      <c r="L4623" s="17"/>
      <c r="M4623" s="17"/>
      <c r="N4623" s="17"/>
      <c r="O4623" s="17"/>
      <c r="P4623" s="17"/>
      <c r="Q4623" s="17"/>
      <c r="R4623" s="17"/>
      <c r="S4623" s="17"/>
      <c r="T4623" s="17"/>
      <c r="U4623" s="17"/>
      <c r="V4623" s="17"/>
      <c r="W4623" s="17"/>
      <c r="X4623" s="17"/>
    </row>
    <row r="4624" spans="7:24" x14ac:dyDescent="0.2">
      <c r="G4624" s="8"/>
      <c r="H4624" s="8"/>
      <c r="I4624" s="17"/>
      <c r="J4624" s="17"/>
      <c r="K4624" s="17"/>
      <c r="L4624" s="17"/>
      <c r="M4624" s="17"/>
      <c r="N4624" s="17"/>
      <c r="O4624" s="17"/>
      <c r="P4624" s="17"/>
      <c r="Q4624" s="17"/>
      <c r="R4624" s="17"/>
      <c r="S4624" s="17"/>
      <c r="T4624" s="17"/>
      <c r="U4624" s="17"/>
      <c r="V4624" s="17"/>
      <c r="W4624" s="17"/>
      <c r="X4624" s="17"/>
    </row>
    <row r="4625" spans="7:24" x14ac:dyDescent="0.2">
      <c r="G4625" s="8"/>
      <c r="H4625" s="8"/>
      <c r="I4625" s="17"/>
      <c r="J4625" s="17"/>
      <c r="K4625" s="17"/>
      <c r="L4625" s="17"/>
      <c r="M4625" s="17"/>
      <c r="N4625" s="17"/>
      <c r="O4625" s="17"/>
      <c r="P4625" s="17"/>
      <c r="Q4625" s="17"/>
      <c r="R4625" s="17"/>
      <c r="S4625" s="17"/>
      <c r="T4625" s="17"/>
      <c r="U4625" s="17"/>
      <c r="V4625" s="17"/>
      <c r="W4625" s="17"/>
      <c r="X4625" s="17"/>
    </row>
    <row r="4626" spans="7:24" x14ac:dyDescent="0.2">
      <c r="G4626" s="8"/>
      <c r="H4626" s="8"/>
      <c r="I4626" s="17"/>
      <c r="J4626" s="17"/>
      <c r="K4626" s="17"/>
      <c r="L4626" s="17"/>
      <c r="M4626" s="17"/>
      <c r="N4626" s="17"/>
      <c r="O4626" s="17"/>
      <c r="P4626" s="17"/>
      <c r="Q4626" s="17"/>
      <c r="R4626" s="17"/>
      <c r="S4626" s="17"/>
      <c r="T4626" s="17"/>
      <c r="U4626" s="17"/>
      <c r="V4626" s="17"/>
      <c r="W4626" s="17"/>
      <c r="X4626" s="17"/>
    </row>
    <row r="4627" spans="7:24" x14ac:dyDescent="0.2">
      <c r="G4627" s="8"/>
      <c r="H4627" s="8"/>
      <c r="I4627" s="17"/>
      <c r="J4627" s="17"/>
      <c r="K4627" s="17"/>
      <c r="L4627" s="17"/>
      <c r="M4627" s="17"/>
      <c r="N4627" s="17"/>
      <c r="O4627" s="17"/>
      <c r="P4627" s="17"/>
      <c r="Q4627" s="17"/>
      <c r="R4627" s="17"/>
      <c r="S4627" s="17"/>
      <c r="T4627" s="17"/>
      <c r="U4627" s="17"/>
      <c r="V4627" s="17"/>
      <c r="W4627" s="17"/>
      <c r="X4627" s="17"/>
    </row>
    <row r="4628" spans="7:24" x14ac:dyDescent="0.2">
      <c r="G4628" s="8"/>
      <c r="H4628" s="8"/>
      <c r="I4628" s="17"/>
      <c r="J4628" s="17"/>
      <c r="K4628" s="17"/>
      <c r="L4628" s="17"/>
      <c r="M4628" s="17"/>
      <c r="N4628" s="17"/>
      <c r="O4628" s="17"/>
      <c r="P4628" s="17"/>
      <c r="Q4628" s="17"/>
      <c r="R4628" s="17"/>
      <c r="S4628" s="17"/>
      <c r="T4628" s="17"/>
      <c r="U4628" s="17"/>
      <c r="V4628" s="17"/>
      <c r="W4628" s="17"/>
      <c r="X4628" s="17"/>
    </row>
    <row r="4629" spans="7:24" x14ac:dyDescent="0.2">
      <c r="G4629" s="8"/>
      <c r="H4629" s="8"/>
      <c r="I4629" s="17"/>
      <c r="J4629" s="17"/>
      <c r="K4629" s="17"/>
      <c r="L4629" s="17"/>
      <c r="M4629" s="17"/>
      <c r="N4629" s="17"/>
      <c r="O4629" s="17"/>
      <c r="P4629" s="17"/>
      <c r="Q4629" s="17"/>
      <c r="R4629" s="17"/>
      <c r="S4629" s="17"/>
      <c r="T4629" s="17"/>
      <c r="U4629" s="17"/>
      <c r="V4629" s="17"/>
      <c r="W4629" s="17"/>
      <c r="X4629" s="17"/>
    </row>
    <row r="4630" spans="7:24" x14ac:dyDescent="0.2">
      <c r="G4630" s="8"/>
      <c r="H4630" s="8"/>
      <c r="I4630" s="17"/>
      <c r="J4630" s="17"/>
      <c r="K4630" s="17"/>
      <c r="L4630" s="17"/>
      <c r="M4630" s="17"/>
      <c r="N4630" s="17"/>
      <c r="O4630" s="17"/>
      <c r="P4630" s="17"/>
      <c r="Q4630" s="17"/>
      <c r="R4630" s="17"/>
      <c r="S4630" s="17"/>
      <c r="T4630" s="17"/>
      <c r="U4630" s="17"/>
      <c r="V4630" s="17"/>
      <c r="W4630" s="17"/>
      <c r="X4630" s="17"/>
    </row>
    <row r="4631" spans="7:24" x14ac:dyDescent="0.2">
      <c r="G4631" s="8"/>
      <c r="H4631" s="8"/>
      <c r="I4631" s="17"/>
      <c r="J4631" s="17"/>
      <c r="K4631" s="17"/>
      <c r="L4631" s="17"/>
      <c r="M4631" s="17"/>
      <c r="N4631" s="17"/>
      <c r="O4631" s="17"/>
      <c r="P4631" s="17"/>
      <c r="Q4631" s="17"/>
      <c r="R4631" s="17"/>
      <c r="S4631" s="17"/>
      <c r="T4631" s="17"/>
      <c r="U4631" s="17"/>
      <c r="V4631" s="17"/>
      <c r="W4631" s="17"/>
      <c r="X4631" s="17"/>
    </row>
    <row r="4632" spans="7:24" x14ac:dyDescent="0.2">
      <c r="G4632" s="8"/>
      <c r="H4632" s="8"/>
      <c r="I4632" s="17"/>
      <c r="J4632" s="17"/>
      <c r="K4632" s="17"/>
      <c r="L4632" s="17"/>
      <c r="M4632" s="17"/>
      <c r="N4632" s="17"/>
      <c r="O4632" s="17"/>
      <c r="P4632" s="17"/>
      <c r="Q4632" s="17"/>
      <c r="R4632" s="17"/>
      <c r="S4632" s="17"/>
      <c r="T4632" s="17"/>
      <c r="U4632" s="17"/>
      <c r="V4632" s="17"/>
      <c r="W4632" s="17"/>
      <c r="X4632" s="17"/>
    </row>
    <row r="4633" spans="7:24" x14ac:dyDescent="0.2">
      <c r="G4633" s="8"/>
      <c r="H4633" s="8"/>
      <c r="I4633" s="17"/>
      <c r="J4633" s="17"/>
      <c r="K4633" s="17"/>
      <c r="L4633" s="17"/>
      <c r="M4633" s="17"/>
      <c r="N4633" s="17"/>
      <c r="O4633" s="17"/>
      <c r="P4633" s="17"/>
      <c r="Q4633" s="17"/>
      <c r="R4633" s="17"/>
      <c r="S4633" s="17"/>
      <c r="T4633" s="17"/>
      <c r="U4633" s="17"/>
      <c r="V4633" s="17"/>
      <c r="W4633" s="17"/>
      <c r="X4633" s="17"/>
    </row>
    <row r="4634" spans="7:24" x14ac:dyDescent="0.2">
      <c r="G4634" s="8"/>
      <c r="H4634" s="8"/>
      <c r="I4634" s="17"/>
      <c r="J4634" s="17"/>
      <c r="K4634" s="17"/>
      <c r="L4634" s="17"/>
      <c r="M4634" s="17"/>
      <c r="N4634" s="17"/>
      <c r="O4634" s="17"/>
      <c r="P4634" s="17"/>
      <c r="Q4634" s="17"/>
      <c r="R4634" s="17"/>
      <c r="S4634" s="17"/>
      <c r="T4634" s="17"/>
      <c r="U4634" s="17"/>
      <c r="V4634" s="17"/>
      <c r="W4634" s="17"/>
      <c r="X4634" s="17"/>
    </row>
    <row r="4635" spans="7:24" x14ac:dyDescent="0.2">
      <c r="G4635" s="8"/>
      <c r="H4635" s="8"/>
      <c r="I4635" s="17"/>
      <c r="J4635" s="17"/>
      <c r="K4635" s="17"/>
      <c r="L4635" s="17"/>
      <c r="M4635" s="17"/>
      <c r="N4635" s="17"/>
      <c r="O4635" s="17"/>
      <c r="P4635" s="17"/>
      <c r="Q4635" s="17"/>
      <c r="R4635" s="17"/>
      <c r="S4635" s="17"/>
      <c r="T4635" s="17"/>
      <c r="U4635" s="17"/>
      <c r="V4635" s="17"/>
      <c r="W4635" s="17"/>
      <c r="X4635" s="17"/>
    </row>
    <row r="4636" spans="7:24" x14ac:dyDescent="0.2">
      <c r="G4636" s="8"/>
      <c r="H4636" s="8"/>
      <c r="I4636" s="17"/>
      <c r="J4636" s="17"/>
      <c r="K4636" s="17"/>
      <c r="L4636" s="17"/>
      <c r="M4636" s="17"/>
      <c r="N4636" s="17"/>
      <c r="O4636" s="17"/>
      <c r="P4636" s="17"/>
      <c r="Q4636" s="17"/>
      <c r="R4636" s="17"/>
      <c r="S4636" s="17"/>
      <c r="T4636" s="17"/>
      <c r="U4636" s="17"/>
      <c r="V4636" s="17"/>
      <c r="W4636" s="17"/>
      <c r="X4636" s="17"/>
    </row>
    <row r="4637" spans="7:24" x14ac:dyDescent="0.2">
      <c r="G4637" s="8"/>
      <c r="H4637" s="8"/>
      <c r="I4637" s="17"/>
      <c r="J4637" s="17"/>
      <c r="K4637" s="17"/>
      <c r="L4637" s="17"/>
      <c r="M4637" s="17"/>
      <c r="N4637" s="17"/>
      <c r="O4637" s="17"/>
      <c r="P4637" s="17"/>
      <c r="Q4637" s="17"/>
      <c r="R4637" s="17"/>
      <c r="S4637" s="17"/>
      <c r="T4637" s="17"/>
      <c r="U4637" s="17"/>
      <c r="V4637" s="17"/>
      <c r="W4637" s="17"/>
      <c r="X4637" s="17"/>
    </row>
    <row r="4638" spans="7:24" x14ac:dyDescent="0.2">
      <c r="G4638" s="8"/>
      <c r="H4638" s="8"/>
      <c r="I4638" s="17"/>
      <c r="J4638" s="17"/>
      <c r="K4638" s="17"/>
      <c r="L4638" s="17"/>
      <c r="M4638" s="17"/>
      <c r="N4638" s="17"/>
      <c r="O4638" s="17"/>
      <c r="P4638" s="17"/>
      <c r="Q4638" s="17"/>
      <c r="R4638" s="17"/>
      <c r="S4638" s="17"/>
      <c r="T4638" s="17"/>
      <c r="U4638" s="17"/>
      <c r="V4638" s="17"/>
      <c r="W4638" s="17"/>
      <c r="X4638" s="17"/>
    </row>
    <row r="4639" spans="7:24" x14ac:dyDescent="0.2">
      <c r="G4639" s="8"/>
      <c r="H4639" s="8"/>
      <c r="I4639" s="17"/>
      <c r="J4639" s="17"/>
      <c r="K4639" s="17"/>
      <c r="L4639" s="17"/>
      <c r="M4639" s="17"/>
      <c r="N4639" s="17"/>
      <c r="O4639" s="17"/>
      <c r="P4639" s="17"/>
      <c r="Q4639" s="17"/>
      <c r="R4639" s="17"/>
      <c r="S4639" s="17"/>
      <c r="T4639" s="17"/>
      <c r="U4639" s="17"/>
      <c r="V4639" s="17"/>
      <c r="W4639" s="17"/>
      <c r="X4639" s="17"/>
    </row>
    <row r="4640" spans="7:24" x14ac:dyDescent="0.2">
      <c r="G4640" s="8"/>
      <c r="H4640" s="8"/>
      <c r="I4640" s="17"/>
      <c r="J4640" s="17"/>
      <c r="K4640" s="17"/>
      <c r="L4640" s="17"/>
      <c r="M4640" s="17"/>
      <c r="N4640" s="17"/>
      <c r="O4640" s="17"/>
      <c r="P4640" s="17"/>
      <c r="Q4640" s="17"/>
      <c r="R4640" s="17"/>
      <c r="S4640" s="17"/>
      <c r="T4640" s="17"/>
      <c r="U4640" s="17"/>
      <c r="V4640" s="17"/>
      <c r="W4640" s="17"/>
      <c r="X4640" s="17"/>
    </row>
    <row r="4641" spans="7:24" x14ac:dyDescent="0.2">
      <c r="G4641" s="8"/>
      <c r="H4641" s="8"/>
      <c r="I4641" s="17"/>
      <c r="J4641" s="17"/>
      <c r="K4641" s="17"/>
      <c r="L4641" s="17"/>
      <c r="M4641" s="17"/>
      <c r="N4641" s="17"/>
      <c r="O4641" s="17"/>
      <c r="P4641" s="17"/>
      <c r="Q4641" s="17"/>
      <c r="R4641" s="17"/>
      <c r="S4641" s="17"/>
      <c r="T4641" s="17"/>
      <c r="U4641" s="17"/>
      <c r="V4641" s="17"/>
      <c r="W4641" s="17"/>
      <c r="X4641" s="17"/>
    </row>
    <row r="4642" spans="7:24" x14ac:dyDescent="0.2">
      <c r="G4642" s="8"/>
      <c r="H4642" s="8"/>
      <c r="I4642" s="17"/>
      <c r="J4642" s="17"/>
      <c r="K4642" s="17"/>
      <c r="L4642" s="17"/>
      <c r="M4642" s="17"/>
      <c r="N4642" s="17"/>
      <c r="O4642" s="17"/>
      <c r="P4642" s="17"/>
      <c r="Q4642" s="17"/>
      <c r="R4642" s="17"/>
      <c r="S4642" s="17"/>
      <c r="T4642" s="17"/>
      <c r="U4642" s="17"/>
      <c r="V4642" s="17"/>
      <c r="W4642" s="17"/>
      <c r="X4642" s="17"/>
    </row>
    <row r="4643" spans="7:24" x14ac:dyDescent="0.2">
      <c r="G4643" s="8"/>
      <c r="H4643" s="8"/>
      <c r="I4643" s="17"/>
      <c r="J4643" s="17"/>
      <c r="K4643" s="17"/>
      <c r="L4643" s="17"/>
      <c r="M4643" s="17"/>
      <c r="N4643" s="17"/>
      <c r="O4643" s="17"/>
      <c r="P4643" s="17"/>
      <c r="Q4643" s="17"/>
      <c r="R4643" s="17"/>
      <c r="S4643" s="17"/>
      <c r="T4643" s="17"/>
      <c r="U4643" s="17"/>
      <c r="V4643" s="17"/>
      <c r="W4643" s="17"/>
      <c r="X4643" s="17"/>
    </row>
    <row r="4644" spans="7:24" x14ac:dyDescent="0.2">
      <c r="G4644" s="8"/>
      <c r="H4644" s="8"/>
      <c r="I4644" s="17"/>
      <c r="J4644" s="17"/>
      <c r="K4644" s="17"/>
      <c r="L4644" s="17"/>
      <c r="M4644" s="17"/>
      <c r="N4644" s="17"/>
      <c r="O4644" s="17"/>
      <c r="P4644" s="17"/>
      <c r="Q4644" s="17"/>
      <c r="R4644" s="17"/>
      <c r="S4644" s="17"/>
      <c r="T4644" s="17"/>
      <c r="U4644" s="17"/>
      <c r="V4644" s="17"/>
      <c r="W4644" s="17"/>
      <c r="X4644" s="17"/>
    </row>
    <row r="4645" spans="7:24" x14ac:dyDescent="0.2">
      <c r="G4645" s="8"/>
      <c r="H4645" s="8"/>
      <c r="I4645" s="17"/>
      <c r="J4645" s="17"/>
      <c r="K4645" s="17"/>
      <c r="L4645" s="17"/>
      <c r="M4645" s="17"/>
      <c r="N4645" s="17"/>
      <c r="O4645" s="17"/>
      <c r="P4645" s="17"/>
      <c r="Q4645" s="17"/>
      <c r="R4645" s="17"/>
      <c r="S4645" s="17"/>
      <c r="T4645" s="17"/>
      <c r="U4645" s="17"/>
      <c r="V4645" s="17"/>
      <c r="W4645" s="17"/>
      <c r="X4645" s="17"/>
    </row>
    <row r="4646" spans="7:24" x14ac:dyDescent="0.2">
      <c r="G4646" s="8"/>
      <c r="H4646" s="8"/>
      <c r="I4646" s="17"/>
      <c r="J4646" s="17"/>
      <c r="K4646" s="17"/>
      <c r="L4646" s="17"/>
      <c r="M4646" s="17"/>
      <c r="N4646" s="17"/>
      <c r="O4646" s="17"/>
      <c r="P4646" s="17"/>
      <c r="Q4646" s="17"/>
      <c r="R4646" s="17"/>
      <c r="S4646" s="17"/>
      <c r="T4646" s="17"/>
      <c r="U4646" s="17"/>
      <c r="V4646" s="17"/>
      <c r="W4646" s="17"/>
      <c r="X4646" s="17"/>
    </row>
    <row r="4647" spans="7:24" x14ac:dyDescent="0.2">
      <c r="G4647" s="8"/>
      <c r="H4647" s="8"/>
      <c r="I4647" s="17"/>
      <c r="J4647" s="17"/>
      <c r="K4647" s="17"/>
      <c r="L4647" s="17"/>
      <c r="M4647" s="17"/>
      <c r="N4647" s="17"/>
      <c r="O4647" s="17"/>
      <c r="P4647" s="17"/>
      <c r="Q4647" s="17"/>
      <c r="R4647" s="17"/>
      <c r="S4647" s="17"/>
      <c r="T4647" s="17"/>
      <c r="U4647" s="17"/>
      <c r="V4647" s="17"/>
      <c r="W4647" s="17"/>
      <c r="X4647" s="17"/>
    </row>
    <row r="4648" spans="7:24" x14ac:dyDescent="0.2">
      <c r="G4648" s="8"/>
      <c r="H4648" s="8"/>
      <c r="I4648" s="17"/>
      <c r="J4648" s="17"/>
      <c r="K4648" s="17"/>
      <c r="L4648" s="17"/>
      <c r="M4648" s="17"/>
      <c r="N4648" s="17"/>
      <c r="O4648" s="17"/>
      <c r="P4648" s="17"/>
      <c r="Q4648" s="17"/>
      <c r="R4648" s="17"/>
      <c r="S4648" s="17"/>
      <c r="T4648" s="17"/>
      <c r="U4648" s="17"/>
      <c r="V4648" s="17"/>
      <c r="W4648" s="17"/>
      <c r="X4648" s="17"/>
    </row>
    <row r="4649" spans="7:24" x14ac:dyDescent="0.2">
      <c r="G4649" s="8"/>
      <c r="H4649" s="8"/>
      <c r="I4649" s="17"/>
      <c r="J4649" s="17"/>
      <c r="K4649" s="17"/>
      <c r="L4649" s="17"/>
      <c r="M4649" s="17"/>
      <c r="N4649" s="17"/>
      <c r="O4649" s="17"/>
      <c r="P4649" s="17"/>
      <c r="Q4649" s="17"/>
      <c r="R4649" s="17"/>
      <c r="S4649" s="17"/>
      <c r="T4649" s="17"/>
      <c r="U4649" s="17"/>
      <c r="V4649" s="17"/>
      <c r="W4649" s="17"/>
      <c r="X4649" s="17"/>
    </row>
    <row r="4650" spans="7:24" x14ac:dyDescent="0.2">
      <c r="G4650" s="8"/>
      <c r="H4650" s="8"/>
      <c r="I4650" s="17"/>
      <c r="J4650" s="17"/>
      <c r="K4650" s="17"/>
      <c r="L4650" s="17"/>
      <c r="M4650" s="17"/>
      <c r="N4650" s="17"/>
      <c r="O4650" s="17"/>
      <c r="P4650" s="17"/>
      <c r="Q4650" s="17"/>
      <c r="R4650" s="17"/>
      <c r="S4650" s="17"/>
      <c r="T4650" s="17"/>
      <c r="U4650" s="17"/>
      <c r="V4650" s="17"/>
      <c r="W4650" s="17"/>
      <c r="X4650" s="17"/>
    </row>
    <row r="4651" spans="7:24" x14ac:dyDescent="0.2">
      <c r="G4651" s="8"/>
      <c r="H4651" s="8"/>
      <c r="I4651" s="17"/>
      <c r="J4651" s="17"/>
      <c r="K4651" s="17"/>
      <c r="L4651" s="17"/>
      <c r="M4651" s="17"/>
      <c r="N4651" s="17"/>
      <c r="O4651" s="17"/>
      <c r="P4651" s="17"/>
      <c r="Q4651" s="17"/>
      <c r="R4651" s="17"/>
      <c r="S4651" s="17"/>
      <c r="T4651" s="17"/>
      <c r="U4651" s="17"/>
      <c r="V4651" s="17"/>
      <c r="W4651" s="17"/>
      <c r="X4651" s="17"/>
    </row>
    <row r="4652" spans="7:24" x14ac:dyDescent="0.2">
      <c r="G4652" s="8"/>
      <c r="H4652" s="8"/>
      <c r="I4652" s="17"/>
      <c r="J4652" s="17"/>
      <c r="K4652" s="17"/>
      <c r="L4652" s="17"/>
      <c r="M4652" s="17"/>
      <c r="N4652" s="17"/>
      <c r="O4652" s="17"/>
      <c r="P4652" s="17"/>
      <c r="Q4652" s="17"/>
      <c r="R4652" s="17"/>
      <c r="S4652" s="17"/>
      <c r="T4652" s="17"/>
      <c r="U4652" s="17"/>
      <c r="V4652" s="17"/>
      <c r="W4652" s="17"/>
      <c r="X4652" s="17"/>
    </row>
    <row r="4653" spans="7:24" x14ac:dyDescent="0.2">
      <c r="G4653" s="8"/>
      <c r="H4653" s="8"/>
      <c r="I4653" s="17"/>
      <c r="J4653" s="17"/>
      <c r="K4653" s="17"/>
      <c r="L4653" s="17"/>
      <c r="M4653" s="17"/>
      <c r="N4653" s="17"/>
      <c r="O4653" s="17"/>
      <c r="P4653" s="17"/>
      <c r="Q4653" s="17"/>
      <c r="R4653" s="17"/>
      <c r="S4653" s="17"/>
      <c r="T4653" s="17"/>
      <c r="U4653" s="17"/>
      <c r="V4653" s="17"/>
      <c r="W4653" s="17"/>
      <c r="X4653" s="17"/>
    </row>
    <row r="4654" spans="7:24" x14ac:dyDescent="0.2">
      <c r="G4654" s="8"/>
      <c r="H4654" s="8"/>
      <c r="I4654" s="17"/>
      <c r="J4654" s="17"/>
      <c r="K4654" s="17"/>
      <c r="L4654" s="17"/>
      <c r="M4654" s="17"/>
      <c r="N4654" s="17"/>
      <c r="O4654" s="17"/>
      <c r="P4654" s="17"/>
      <c r="Q4654" s="17"/>
      <c r="R4654" s="17"/>
      <c r="S4654" s="17"/>
      <c r="T4654" s="17"/>
      <c r="U4654" s="17"/>
      <c r="V4654" s="17"/>
      <c r="W4654" s="17"/>
      <c r="X4654" s="17"/>
    </row>
    <row r="4655" spans="7:24" x14ac:dyDescent="0.2">
      <c r="G4655" s="8"/>
      <c r="H4655" s="8"/>
      <c r="I4655" s="17"/>
      <c r="J4655" s="17"/>
      <c r="K4655" s="17"/>
      <c r="L4655" s="17"/>
      <c r="M4655" s="17"/>
      <c r="N4655" s="17"/>
      <c r="O4655" s="17"/>
      <c r="P4655" s="17"/>
      <c r="Q4655" s="17"/>
      <c r="R4655" s="17"/>
      <c r="S4655" s="17"/>
      <c r="T4655" s="17"/>
      <c r="U4655" s="17"/>
      <c r="V4655" s="17"/>
      <c r="W4655" s="17"/>
      <c r="X4655" s="17"/>
    </row>
    <row r="4656" spans="7:24" x14ac:dyDescent="0.2">
      <c r="G4656" s="8"/>
      <c r="H4656" s="8"/>
      <c r="I4656" s="17"/>
      <c r="J4656" s="17"/>
      <c r="K4656" s="17"/>
      <c r="L4656" s="17"/>
      <c r="M4656" s="17"/>
      <c r="N4656" s="17"/>
      <c r="O4656" s="17"/>
      <c r="P4656" s="17"/>
      <c r="Q4656" s="17"/>
      <c r="R4656" s="17"/>
      <c r="S4656" s="17"/>
      <c r="T4656" s="17"/>
      <c r="U4656" s="17"/>
      <c r="V4656" s="17"/>
      <c r="W4656" s="17"/>
      <c r="X4656" s="17"/>
    </row>
    <row r="4657" spans="7:24" x14ac:dyDescent="0.2">
      <c r="G4657" s="8"/>
      <c r="H4657" s="8"/>
      <c r="I4657" s="17"/>
      <c r="J4657" s="17"/>
      <c r="K4657" s="17"/>
      <c r="L4657" s="17"/>
      <c r="M4657" s="17"/>
      <c r="N4657" s="17"/>
      <c r="O4657" s="17"/>
      <c r="P4657" s="17"/>
      <c r="Q4657" s="17"/>
      <c r="R4657" s="17"/>
      <c r="S4657" s="17"/>
      <c r="T4657" s="17"/>
      <c r="U4657" s="17"/>
      <c r="V4657" s="17"/>
      <c r="W4657" s="17"/>
      <c r="X4657" s="17"/>
    </row>
    <row r="4658" spans="7:24" x14ac:dyDescent="0.2">
      <c r="G4658" s="8"/>
      <c r="H4658" s="8"/>
      <c r="I4658" s="17"/>
      <c r="J4658" s="17"/>
      <c r="K4658" s="17"/>
      <c r="L4658" s="17"/>
      <c r="M4658" s="17"/>
      <c r="N4658" s="17"/>
      <c r="O4658" s="17"/>
      <c r="P4658" s="17"/>
      <c r="Q4658" s="17"/>
      <c r="R4658" s="17"/>
      <c r="S4658" s="17"/>
      <c r="T4658" s="17"/>
      <c r="U4658" s="17"/>
      <c r="V4658" s="17"/>
      <c r="W4658" s="17"/>
      <c r="X4658" s="17"/>
    </row>
    <row r="4659" spans="7:24" x14ac:dyDescent="0.2">
      <c r="G4659" s="8"/>
      <c r="H4659" s="8"/>
      <c r="I4659" s="17"/>
      <c r="J4659" s="17"/>
      <c r="K4659" s="17"/>
      <c r="L4659" s="17"/>
      <c r="M4659" s="17"/>
      <c r="N4659" s="17"/>
      <c r="O4659" s="17"/>
      <c r="P4659" s="17"/>
      <c r="Q4659" s="17"/>
      <c r="R4659" s="17"/>
      <c r="S4659" s="17"/>
      <c r="T4659" s="17"/>
      <c r="U4659" s="17"/>
      <c r="V4659" s="17"/>
      <c r="W4659" s="17"/>
      <c r="X4659" s="17"/>
    </row>
    <row r="4660" spans="7:24" x14ac:dyDescent="0.2">
      <c r="G4660" s="8"/>
      <c r="H4660" s="8"/>
      <c r="I4660" s="17"/>
      <c r="J4660" s="17"/>
      <c r="K4660" s="17"/>
      <c r="L4660" s="17"/>
      <c r="M4660" s="17"/>
      <c r="N4660" s="17"/>
      <c r="O4660" s="17"/>
      <c r="P4660" s="17"/>
      <c r="Q4660" s="17"/>
      <c r="R4660" s="17"/>
      <c r="S4660" s="17"/>
      <c r="T4660" s="17"/>
      <c r="U4660" s="17"/>
      <c r="V4660" s="17"/>
      <c r="W4660" s="17"/>
      <c r="X4660" s="17"/>
    </row>
    <row r="4661" spans="7:24" x14ac:dyDescent="0.2">
      <c r="G4661" s="8"/>
      <c r="H4661" s="8"/>
      <c r="I4661" s="17"/>
      <c r="J4661" s="17"/>
      <c r="K4661" s="17"/>
      <c r="L4661" s="17"/>
      <c r="M4661" s="17"/>
      <c r="N4661" s="17"/>
      <c r="O4661" s="17"/>
      <c r="P4661" s="17"/>
      <c r="Q4661" s="17"/>
      <c r="R4661" s="17"/>
      <c r="S4661" s="17"/>
      <c r="T4661" s="17"/>
      <c r="U4661" s="17"/>
      <c r="V4661" s="17"/>
      <c r="W4661" s="17"/>
      <c r="X4661" s="17"/>
    </row>
    <row r="4662" spans="7:24" x14ac:dyDescent="0.2">
      <c r="G4662" s="8"/>
      <c r="H4662" s="8"/>
      <c r="I4662" s="17"/>
      <c r="J4662" s="17"/>
      <c r="K4662" s="17"/>
      <c r="L4662" s="17"/>
      <c r="M4662" s="17"/>
      <c r="N4662" s="17"/>
      <c r="O4662" s="17"/>
      <c r="P4662" s="17"/>
      <c r="Q4662" s="17"/>
      <c r="R4662" s="17"/>
      <c r="S4662" s="17"/>
      <c r="T4662" s="17"/>
      <c r="U4662" s="17"/>
      <c r="V4662" s="17"/>
      <c r="W4662" s="17"/>
      <c r="X4662" s="17"/>
    </row>
    <row r="4663" spans="7:24" x14ac:dyDescent="0.2">
      <c r="G4663" s="8"/>
      <c r="H4663" s="8"/>
      <c r="I4663" s="17"/>
      <c r="J4663" s="17"/>
      <c r="K4663" s="17"/>
      <c r="L4663" s="17"/>
      <c r="M4663" s="17"/>
      <c r="N4663" s="17"/>
      <c r="O4663" s="17"/>
      <c r="P4663" s="17"/>
      <c r="Q4663" s="17"/>
      <c r="R4663" s="17"/>
      <c r="S4663" s="17"/>
      <c r="T4663" s="17"/>
      <c r="U4663" s="17"/>
      <c r="V4663" s="17"/>
      <c r="W4663" s="17"/>
      <c r="X4663" s="17"/>
    </row>
    <row r="4664" spans="7:24" x14ac:dyDescent="0.2">
      <c r="G4664" s="8"/>
      <c r="H4664" s="8"/>
      <c r="I4664" s="17"/>
      <c r="J4664" s="17"/>
      <c r="K4664" s="17"/>
      <c r="L4664" s="17"/>
      <c r="M4664" s="17"/>
      <c r="N4664" s="17"/>
      <c r="O4664" s="17"/>
      <c r="P4664" s="17"/>
      <c r="Q4664" s="17"/>
      <c r="R4664" s="17"/>
      <c r="S4664" s="17"/>
      <c r="T4664" s="17"/>
      <c r="U4664" s="17"/>
      <c r="V4664" s="17"/>
      <c r="W4664" s="17"/>
      <c r="X4664" s="17"/>
    </row>
    <row r="4665" spans="7:24" x14ac:dyDescent="0.2">
      <c r="G4665" s="8"/>
      <c r="H4665" s="8"/>
      <c r="I4665" s="17"/>
      <c r="J4665" s="17"/>
      <c r="K4665" s="17"/>
      <c r="L4665" s="17"/>
      <c r="M4665" s="17"/>
      <c r="N4665" s="17"/>
      <c r="O4665" s="17"/>
      <c r="P4665" s="17"/>
      <c r="Q4665" s="17"/>
      <c r="R4665" s="17"/>
      <c r="S4665" s="17"/>
      <c r="T4665" s="17"/>
      <c r="U4665" s="17"/>
      <c r="V4665" s="17"/>
      <c r="W4665" s="17"/>
      <c r="X4665" s="17"/>
    </row>
    <row r="4666" spans="7:24" x14ac:dyDescent="0.2">
      <c r="G4666" s="8"/>
      <c r="H4666" s="8"/>
      <c r="I4666" s="17"/>
      <c r="J4666" s="17"/>
      <c r="K4666" s="17"/>
      <c r="L4666" s="17"/>
      <c r="M4666" s="17"/>
      <c r="N4666" s="17"/>
      <c r="O4666" s="17"/>
      <c r="P4666" s="17"/>
      <c r="Q4666" s="17"/>
      <c r="R4666" s="17"/>
      <c r="S4666" s="17"/>
      <c r="T4666" s="17"/>
      <c r="U4666" s="17"/>
      <c r="V4666" s="17"/>
      <c r="W4666" s="17"/>
      <c r="X4666" s="17"/>
    </row>
    <row r="4667" spans="7:24" x14ac:dyDescent="0.2">
      <c r="G4667" s="8"/>
      <c r="H4667" s="8"/>
      <c r="I4667" s="17"/>
      <c r="J4667" s="17"/>
      <c r="K4667" s="17"/>
      <c r="L4667" s="17"/>
      <c r="M4667" s="17"/>
      <c r="N4667" s="17"/>
      <c r="O4667" s="17"/>
      <c r="P4667" s="17"/>
      <c r="Q4667" s="17"/>
      <c r="R4667" s="17"/>
      <c r="S4667" s="17"/>
      <c r="T4667" s="17"/>
      <c r="U4667" s="17"/>
      <c r="V4667" s="17"/>
      <c r="W4667" s="17"/>
      <c r="X4667" s="17"/>
    </row>
    <row r="4668" spans="7:24" x14ac:dyDescent="0.2">
      <c r="G4668" s="8"/>
      <c r="H4668" s="8"/>
      <c r="I4668" s="17"/>
      <c r="J4668" s="17"/>
      <c r="K4668" s="17"/>
      <c r="L4668" s="17"/>
      <c r="M4668" s="17"/>
      <c r="N4668" s="17"/>
      <c r="O4668" s="17"/>
      <c r="P4668" s="17"/>
      <c r="Q4668" s="17"/>
      <c r="R4668" s="17"/>
      <c r="S4668" s="17"/>
      <c r="T4668" s="17"/>
      <c r="U4668" s="17"/>
      <c r="V4668" s="17"/>
      <c r="W4668" s="17"/>
      <c r="X4668" s="17"/>
    </row>
    <row r="4669" spans="7:24" x14ac:dyDescent="0.2">
      <c r="G4669" s="8"/>
      <c r="H4669" s="8"/>
      <c r="I4669" s="17"/>
      <c r="J4669" s="17"/>
      <c r="K4669" s="17"/>
      <c r="L4669" s="17"/>
      <c r="M4669" s="17"/>
      <c r="N4669" s="17"/>
      <c r="O4669" s="17"/>
      <c r="P4669" s="17"/>
      <c r="Q4669" s="17"/>
      <c r="R4669" s="17"/>
      <c r="S4669" s="17"/>
      <c r="T4669" s="17"/>
      <c r="U4669" s="17"/>
      <c r="V4669" s="17"/>
      <c r="W4669" s="17"/>
      <c r="X4669" s="17"/>
    </row>
    <row r="4670" spans="7:24" x14ac:dyDescent="0.2">
      <c r="G4670" s="8"/>
      <c r="H4670" s="8"/>
      <c r="I4670" s="17"/>
      <c r="J4670" s="17"/>
      <c r="K4670" s="17"/>
      <c r="L4670" s="17"/>
      <c r="M4670" s="17"/>
      <c r="N4670" s="17"/>
      <c r="O4670" s="17"/>
      <c r="P4670" s="17"/>
      <c r="Q4670" s="17"/>
      <c r="R4670" s="17"/>
      <c r="S4670" s="17"/>
      <c r="T4670" s="17"/>
      <c r="U4670" s="17"/>
      <c r="V4670" s="17"/>
      <c r="W4670" s="17"/>
      <c r="X4670" s="17"/>
    </row>
    <row r="4671" spans="7:24" x14ac:dyDescent="0.2">
      <c r="G4671" s="8"/>
      <c r="H4671" s="8"/>
      <c r="I4671" s="17"/>
      <c r="J4671" s="17"/>
      <c r="K4671" s="17"/>
      <c r="L4671" s="17"/>
      <c r="M4671" s="17"/>
      <c r="N4671" s="17"/>
      <c r="O4671" s="17"/>
      <c r="P4671" s="17"/>
      <c r="Q4671" s="17"/>
      <c r="R4671" s="17"/>
      <c r="S4671" s="17"/>
      <c r="T4671" s="17"/>
      <c r="U4671" s="17"/>
      <c r="V4671" s="17"/>
      <c r="W4671" s="17"/>
      <c r="X4671" s="17"/>
    </row>
    <row r="4672" spans="7:24" x14ac:dyDescent="0.2">
      <c r="G4672" s="8"/>
      <c r="H4672" s="8"/>
      <c r="I4672" s="17"/>
      <c r="J4672" s="17"/>
      <c r="K4672" s="17"/>
      <c r="L4672" s="17"/>
      <c r="M4672" s="17"/>
      <c r="N4672" s="17"/>
      <c r="O4672" s="17"/>
      <c r="P4672" s="17"/>
      <c r="Q4672" s="17"/>
      <c r="R4672" s="17"/>
      <c r="S4672" s="17"/>
      <c r="T4672" s="17"/>
      <c r="U4672" s="17"/>
      <c r="V4672" s="17"/>
      <c r="W4672" s="17"/>
      <c r="X4672" s="17"/>
    </row>
    <row r="4673" spans="7:24" x14ac:dyDescent="0.2">
      <c r="G4673" s="8"/>
      <c r="H4673" s="8"/>
      <c r="I4673" s="17"/>
      <c r="J4673" s="17"/>
      <c r="K4673" s="17"/>
      <c r="L4673" s="17"/>
      <c r="M4673" s="17"/>
      <c r="N4673" s="17"/>
      <c r="O4673" s="17"/>
      <c r="P4673" s="17"/>
      <c r="Q4673" s="17"/>
      <c r="R4673" s="17"/>
      <c r="S4673" s="17"/>
      <c r="T4673" s="17"/>
      <c r="U4673" s="17"/>
      <c r="V4673" s="17"/>
      <c r="W4673" s="17"/>
      <c r="X4673" s="17"/>
    </row>
    <row r="4674" spans="7:24" x14ac:dyDescent="0.2">
      <c r="G4674" s="8"/>
      <c r="H4674" s="8"/>
      <c r="I4674" s="17"/>
      <c r="J4674" s="17"/>
      <c r="K4674" s="17"/>
      <c r="L4674" s="17"/>
      <c r="M4674" s="17"/>
      <c r="N4674" s="17"/>
      <c r="O4674" s="17"/>
      <c r="P4674" s="17"/>
      <c r="Q4674" s="17"/>
      <c r="R4674" s="17"/>
      <c r="S4674" s="17"/>
      <c r="T4674" s="17"/>
      <c r="U4674" s="17"/>
      <c r="V4674" s="17"/>
      <c r="W4674" s="17"/>
      <c r="X4674" s="17"/>
    </row>
    <row r="4675" spans="7:24" x14ac:dyDescent="0.2">
      <c r="G4675" s="8"/>
      <c r="H4675" s="8"/>
      <c r="I4675" s="17"/>
      <c r="J4675" s="17"/>
      <c r="K4675" s="17"/>
      <c r="L4675" s="17"/>
      <c r="M4675" s="17"/>
      <c r="N4675" s="17"/>
      <c r="O4675" s="17"/>
      <c r="P4675" s="17"/>
      <c r="Q4675" s="17"/>
      <c r="R4675" s="17"/>
      <c r="S4675" s="17"/>
      <c r="T4675" s="17"/>
      <c r="U4675" s="17"/>
      <c r="V4675" s="17"/>
      <c r="W4675" s="17"/>
      <c r="X4675" s="17"/>
    </row>
    <row r="4676" spans="7:24" x14ac:dyDescent="0.2">
      <c r="G4676" s="8"/>
      <c r="H4676" s="8"/>
      <c r="I4676" s="17"/>
      <c r="J4676" s="17"/>
      <c r="K4676" s="17"/>
      <c r="L4676" s="17"/>
      <c r="M4676" s="17"/>
      <c r="N4676" s="17"/>
      <c r="O4676" s="17"/>
      <c r="P4676" s="17"/>
      <c r="Q4676" s="17"/>
      <c r="R4676" s="17"/>
      <c r="S4676" s="17"/>
      <c r="T4676" s="17"/>
      <c r="U4676" s="17"/>
      <c r="V4676" s="17"/>
      <c r="W4676" s="17"/>
      <c r="X4676" s="17"/>
    </row>
    <row r="4677" spans="7:24" x14ac:dyDescent="0.2">
      <c r="G4677" s="8"/>
      <c r="H4677" s="8"/>
      <c r="I4677" s="17"/>
      <c r="J4677" s="17"/>
      <c r="K4677" s="17"/>
      <c r="L4677" s="17"/>
      <c r="M4677" s="17"/>
      <c r="N4677" s="17"/>
      <c r="O4677" s="17"/>
      <c r="P4677" s="17"/>
      <c r="Q4677" s="17"/>
      <c r="R4677" s="17"/>
      <c r="S4677" s="17"/>
      <c r="T4677" s="17"/>
      <c r="U4677" s="17"/>
      <c r="V4677" s="17"/>
      <c r="W4677" s="17"/>
      <c r="X4677" s="17"/>
    </row>
    <row r="4678" spans="7:24" x14ac:dyDescent="0.2">
      <c r="G4678" s="8"/>
      <c r="H4678" s="8"/>
      <c r="I4678" s="17"/>
      <c r="J4678" s="17"/>
      <c r="K4678" s="17"/>
      <c r="L4678" s="17"/>
      <c r="M4678" s="17"/>
      <c r="N4678" s="17"/>
      <c r="O4678" s="17"/>
      <c r="P4678" s="17"/>
      <c r="Q4678" s="17"/>
      <c r="R4678" s="17"/>
      <c r="S4678" s="17"/>
      <c r="T4678" s="17"/>
      <c r="U4678" s="17"/>
      <c r="V4678" s="17"/>
      <c r="W4678" s="17"/>
      <c r="X4678" s="17"/>
    </row>
    <row r="4679" spans="7:24" x14ac:dyDescent="0.2">
      <c r="G4679" s="8"/>
      <c r="H4679" s="8"/>
      <c r="I4679" s="17"/>
      <c r="J4679" s="17"/>
      <c r="K4679" s="17"/>
      <c r="L4679" s="17"/>
      <c r="M4679" s="17"/>
      <c r="N4679" s="17"/>
      <c r="O4679" s="17"/>
      <c r="P4679" s="17"/>
      <c r="Q4679" s="17"/>
      <c r="R4679" s="17"/>
      <c r="S4679" s="17"/>
      <c r="T4679" s="17"/>
      <c r="U4679" s="17"/>
      <c r="V4679" s="17"/>
      <c r="W4679" s="17"/>
      <c r="X4679" s="17"/>
    </row>
    <row r="4680" spans="7:24" x14ac:dyDescent="0.2">
      <c r="G4680" s="8"/>
      <c r="H4680" s="8"/>
      <c r="I4680" s="17"/>
      <c r="J4680" s="17"/>
      <c r="K4680" s="17"/>
      <c r="L4680" s="17"/>
      <c r="M4680" s="17"/>
      <c r="N4680" s="17"/>
      <c r="O4680" s="17"/>
      <c r="P4680" s="17"/>
      <c r="Q4680" s="17"/>
      <c r="R4680" s="17"/>
      <c r="S4680" s="17"/>
      <c r="T4680" s="17"/>
      <c r="U4680" s="17"/>
      <c r="V4680" s="17"/>
      <c r="W4680" s="17"/>
      <c r="X4680" s="17"/>
    </row>
    <row r="4681" spans="7:24" x14ac:dyDescent="0.2">
      <c r="G4681" s="8"/>
      <c r="H4681" s="8"/>
      <c r="I4681" s="17"/>
      <c r="J4681" s="17"/>
      <c r="K4681" s="17"/>
      <c r="L4681" s="17"/>
      <c r="M4681" s="17"/>
      <c r="N4681" s="17"/>
      <c r="O4681" s="17"/>
      <c r="P4681" s="17"/>
      <c r="Q4681" s="17"/>
      <c r="R4681" s="17"/>
      <c r="S4681" s="17"/>
      <c r="T4681" s="17"/>
      <c r="U4681" s="17"/>
      <c r="V4681" s="17"/>
      <c r="W4681" s="17"/>
      <c r="X4681" s="17"/>
    </row>
    <row r="4682" spans="7:24" x14ac:dyDescent="0.2">
      <c r="G4682" s="8"/>
      <c r="H4682" s="8"/>
      <c r="I4682" s="17"/>
      <c r="J4682" s="17"/>
      <c r="K4682" s="17"/>
      <c r="L4682" s="17"/>
      <c r="M4682" s="17"/>
      <c r="N4682" s="17"/>
      <c r="O4682" s="17"/>
      <c r="P4682" s="17"/>
      <c r="Q4682" s="17"/>
      <c r="R4682" s="17"/>
      <c r="S4682" s="17"/>
      <c r="T4682" s="17"/>
      <c r="U4682" s="17"/>
      <c r="V4682" s="17"/>
      <c r="W4682" s="17"/>
      <c r="X4682" s="17"/>
    </row>
    <row r="4683" spans="7:24" x14ac:dyDescent="0.2">
      <c r="G4683" s="8"/>
      <c r="H4683" s="8"/>
      <c r="I4683" s="17"/>
      <c r="J4683" s="17"/>
      <c r="K4683" s="17"/>
      <c r="L4683" s="17"/>
      <c r="M4683" s="17"/>
      <c r="N4683" s="17"/>
      <c r="O4683" s="17"/>
      <c r="P4683" s="17"/>
      <c r="Q4683" s="17"/>
      <c r="R4683" s="17"/>
      <c r="S4683" s="17"/>
      <c r="T4683" s="17"/>
      <c r="U4683" s="17"/>
      <c r="V4683" s="17"/>
      <c r="W4683" s="17"/>
      <c r="X4683" s="17"/>
    </row>
    <row r="4684" spans="7:24" x14ac:dyDescent="0.2">
      <c r="G4684" s="8"/>
      <c r="H4684" s="8"/>
      <c r="I4684" s="17"/>
      <c r="J4684" s="17"/>
      <c r="K4684" s="17"/>
      <c r="L4684" s="17"/>
      <c r="M4684" s="17"/>
      <c r="N4684" s="17"/>
      <c r="O4684" s="17"/>
      <c r="P4684" s="17"/>
      <c r="Q4684" s="17"/>
      <c r="R4684" s="17"/>
      <c r="S4684" s="17"/>
      <c r="T4684" s="17"/>
      <c r="U4684" s="17"/>
      <c r="V4684" s="17"/>
      <c r="W4684" s="17"/>
      <c r="X4684" s="17"/>
    </row>
    <row r="4685" spans="7:24" x14ac:dyDescent="0.2">
      <c r="G4685" s="8"/>
      <c r="H4685" s="8"/>
      <c r="I4685" s="17"/>
      <c r="J4685" s="17"/>
      <c r="K4685" s="17"/>
      <c r="L4685" s="17"/>
      <c r="M4685" s="17"/>
      <c r="N4685" s="17"/>
      <c r="O4685" s="17"/>
      <c r="P4685" s="17"/>
      <c r="Q4685" s="17"/>
      <c r="R4685" s="17"/>
      <c r="S4685" s="17"/>
      <c r="T4685" s="17"/>
      <c r="U4685" s="17"/>
      <c r="V4685" s="17"/>
      <c r="W4685" s="17"/>
      <c r="X4685" s="17"/>
    </row>
    <row r="4686" spans="7:24" x14ac:dyDescent="0.2">
      <c r="G4686" s="8"/>
      <c r="H4686" s="8"/>
      <c r="I4686" s="17"/>
      <c r="J4686" s="17"/>
      <c r="K4686" s="17"/>
      <c r="L4686" s="17"/>
      <c r="M4686" s="17"/>
      <c r="N4686" s="17"/>
      <c r="O4686" s="17"/>
      <c r="P4686" s="17"/>
      <c r="Q4686" s="17"/>
      <c r="R4686" s="17"/>
      <c r="S4686" s="17"/>
      <c r="T4686" s="17"/>
      <c r="U4686" s="17"/>
      <c r="V4686" s="17"/>
      <c r="W4686" s="17"/>
      <c r="X4686" s="17"/>
    </row>
    <row r="4687" spans="7:24" x14ac:dyDescent="0.2">
      <c r="G4687" s="8"/>
      <c r="H4687" s="8"/>
      <c r="I4687" s="17"/>
      <c r="J4687" s="17"/>
      <c r="K4687" s="17"/>
      <c r="L4687" s="17"/>
      <c r="M4687" s="17"/>
      <c r="N4687" s="17"/>
      <c r="O4687" s="17"/>
      <c r="P4687" s="17"/>
      <c r="Q4687" s="17"/>
      <c r="R4687" s="17"/>
      <c r="S4687" s="17"/>
      <c r="T4687" s="17"/>
      <c r="U4687" s="17"/>
      <c r="V4687" s="17"/>
      <c r="W4687" s="17"/>
      <c r="X4687" s="17"/>
    </row>
    <row r="4688" spans="7:24" x14ac:dyDescent="0.2">
      <c r="G4688" s="8"/>
      <c r="H4688" s="8"/>
      <c r="I4688" s="17"/>
      <c r="J4688" s="17"/>
      <c r="K4688" s="17"/>
      <c r="L4688" s="17"/>
      <c r="M4688" s="17"/>
      <c r="N4688" s="17"/>
      <c r="O4688" s="17"/>
      <c r="P4688" s="17"/>
      <c r="Q4688" s="17"/>
      <c r="R4688" s="17"/>
      <c r="S4688" s="17"/>
      <c r="T4688" s="17"/>
      <c r="U4688" s="17"/>
      <c r="V4688" s="17"/>
      <c r="W4688" s="17"/>
      <c r="X4688" s="17"/>
    </row>
    <row r="4689" spans="7:24" x14ac:dyDescent="0.2">
      <c r="G4689" s="8"/>
      <c r="H4689" s="8"/>
      <c r="I4689" s="17"/>
      <c r="J4689" s="17"/>
      <c r="K4689" s="17"/>
      <c r="L4689" s="17"/>
      <c r="M4689" s="17"/>
      <c r="N4689" s="17"/>
      <c r="O4689" s="17"/>
      <c r="P4689" s="17"/>
      <c r="Q4689" s="17"/>
      <c r="R4689" s="17"/>
      <c r="S4689" s="17"/>
      <c r="T4689" s="17"/>
      <c r="U4689" s="17"/>
      <c r="V4689" s="17"/>
      <c r="W4689" s="17"/>
      <c r="X4689" s="17"/>
    </row>
    <row r="4690" spans="7:24" x14ac:dyDescent="0.2">
      <c r="G4690" s="8"/>
      <c r="H4690" s="8"/>
      <c r="I4690" s="17"/>
      <c r="J4690" s="17"/>
      <c r="K4690" s="17"/>
      <c r="L4690" s="17"/>
      <c r="M4690" s="17"/>
      <c r="N4690" s="17"/>
      <c r="O4690" s="17"/>
      <c r="P4690" s="17"/>
      <c r="Q4690" s="17"/>
      <c r="R4690" s="17"/>
      <c r="S4690" s="17"/>
      <c r="T4690" s="17"/>
      <c r="U4690" s="17"/>
      <c r="V4690" s="17"/>
      <c r="W4690" s="17"/>
      <c r="X4690" s="17"/>
    </row>
    <row r="4691" spans="7:24" x14ac:dyDescent="0.2">
      <c r="G4691" s="8"/>
      <c r="H4691" s="8"/>
      <c r="I4691" s="17"/>
      <c r="J4691" s="17"/>
      <c r="K4691" s="17"/>
      <c r="L4691" s="17"/>
      <c r="M4691" s="17"/>
      <c r="N4691" s="17"/>
      <c r="O4691" s="17"/>
      <c r="P4691" s="17"/>
      <c r="Q4691" s="17"/>
      <c r="R4691" s="17"/>
      <c r="S4691" s="17"/>
      <c r="T4691" s="17"/>
      <c r="U4691" s="17"/>
      <c r="V4691" s="17"/>
      <c r="W4691" s="17"/>
      <c r="X4691" s="17"/>
    </row>
    <row r="4692" spans="7:24" x14ac:dyDescent="0.2">
      <c r="G4692" s="8"/>
      <c r="H4692" s="8"/>
      <c r="I4692" s="17"/>
      <c r="J4692" s="17"/>
      <c r="K4692" s="17"/>
      <c r="L4692" s="17"/>
      <c r="M4692" s="17"/>
      <c r="N4692" s="17"/>
      <c r="O4692" s="17"/>
      <c r="P4692" s="17"/>
      <c r="Q4692" s="17"/>
      <c r="R4692" s="17"/>
      <c r="S4692" s="17"/>
      <c r="T4692" s="17"/>
      <c r="U4692" s="17"/>
      <c r="V4692" s="17"/>
      <c r="W4692" s="17"/>
      <c r="X4692" s="17"/>
    </row>
    <row r="4693" spans="7:24" x14ac:dyDescent="0.2">
      <c r="G4693" s="8"/>
      <c r="H4693" s="8"/>
      <c r="I4693" s="17"/>
      <c r="J4693" s="17"/>
      <c r="K4693" s="17"/>
      <c r="L4693" s="17"/>
      <c r="M4693" s="17"/>
      <c r="N4693" s="17"/>
      <c r="O4693" s="17"/>
      <c r="P4693" s="17"/>
      <c r="Q4693" s="17"/>
      <c r="R4693" s="17"/>
      <c r="S4693" s="17"/>
      <c r="T4693" s="17"/>
      <c r="U4693" s="17"/>
      <c r="V4693" s="17"/>
      <c r="W4693" s="17"/>
      <c r="X4693" s="17"/>
    </row>
    <row r="4694" spans="7:24" x14ac:dyDescent="0.2">
      <c r="G4694" s="8"/>
      <c r="H4694" s="8"/>
      <c r="I4694" s="17"/>
      <c r="J4694" s="17"/>
      <c r="K4694" s="17"/>
      <c r="L4694" s="17"/>
      <c r="M4694" s="17"/>
      <c r="N4694" s="17"/>
      <c r="O4694" s="17"/>
      <c r="P4694" s="17"/>
      <c r="Q4694" s="17"/>
      <c r="R4694" s="17"/>
      <c r="S4694" s="17"/>
      <c r="T4694" s="17"/>
      <c r="U4694" s="17"/>
      <c r="V4694" s="17"/>
      <c r="W4694" s="17"/>
      <c r="X4694" s="17"/>
    </row>
    <row r="4695" spans="7:24" x14ac:dyDescent="0.2">
      <c r="G4695" s="8"/>
      <c r="H4695" s="8"/>
      <c r="I4695" s="17"/>
      <c r="J4695" s="17"/>
      <c r="K4695" s="17"/>
      <c r="L4695" s="17"/>
      <c r="M4695" s="17"/>
      <c r="N4695" s="17"/>
      <c r="O4695" s="17"/>
      <c r="P4695" s="17"/>
      <c r="Q4695" s="17"/>
      <c r="R4695" s="17"/>
      <c r="S4695" s="17"/>
      <c r="T4695" s="17"/>
      <c r="U4695" s="17"/>
      <c r="V4695" s="17"/>
      <c r="W4695" s="17"/>
      <c r="X4695" s="17"/>
    </row>
    <row r="4696" spans="7:24" x14ac:dyDescent="0.2">
      <c r="G4696" s="8"/>
      <c r="H4696" s="8"/>
      <c r="I4696" s="17"/>
      <c r="J4696" s="17"/>
      <c r="K4696" s="17"/>
      <c r="L4696" s="17"/>
      <c r="M4696" s="17"/>
      <c r="N4696" s="17"/>
      <c r="O4696" s="17"/>
      <c r="P4696" s="17"/>
      <c r="Q4696" s="17"/>
      <c r="R4696" s="17"/>
      <c r="S4696" s="17"/>
      <c r="T4696" s="17"/>
      <c r="U4696" s="17"/>
      <c r="V4696" s="17"/>
      <c r="W4696" s="17"/>
      <c r="X4696" s="17"/>
    </row>
    <row r="4697" spans="7:24" x14ac:dyDescent="0.2">
      <c r="G4697" s="8"/>
      <c r="H4697" s="8"/>
      <c r="I4697" s="17"/>
      <c r="J4697" s="17"/>
      <c r="K4697" s="17"/>
      <c r="L4697" s="17"/>
      <c r="M4697" s="17"/>
      <c r="N4697" s="17"/>
      <c r="O4697" s="17"/>
      <c r="P4697" s="17"/>
      <c r="Q4697" s="17"/>
      <c r="R4697" s="17"/>
      <c r="S4697" s="17"/>
      <c r="T4697" s="17"/>
      <c r="U4697" s="17"/>
      <c r="V4697" s="17"/>
      <c r="W4697" s="17"/>
      <c r="X4697" s="17"/>
    </row>
    <row r="4698" spans="7:24" x14ac:dyDescent="0.2">
      <c r="G4698" s="8"/>
      <c r="H4698" s="8"/>
      <c r="I4698" s="17"/>
      <c r="J4698" s="17"/>
      <c r="K4698" s="17"/>
      <c r="L4698" s="17"/>
      <c r="M4698" s="17"/>
      <c r="N4698" s="17"/>
      <c r="O4698" s="17"/>
      <c r="P4698" s="17"/>
      <c r="Q4698" s="17"/>
      <c r="R4698" s="17"/>
      <c r="S4698" s="17"/>
      <c r="T4698" s="17"/>
      <c r="U4698" s="17"/>
      <c r="V4698" s="17"/>
      <c r="W4698" s="17"/>
      <c r="X4698" s="17"/>
    </row>
    <row r="4699" spans="7:24" x14ac:dyDescent="0.2">
      <c r="G4699" s="8"/>
      <c r="H4699" s="8"/>
      <c r="I4699" s="17"/>
      <c r="J4699" s="17"/>
      <c r="K4699" s="17"/>
      <c r="L4699" s="17"/>
      <c r="M4699" s="17"/>
      <c r="N4699" s="17"/>
      <c r="O4699" s="17"/>
      <c r="P4699" s="17"/>
      <c r="Q4699" s="17"/>
      <c r="R4699" s="17"/>
      <c r="S4699" s="17"/>
      <c r="T4699" s="17"/>
      <c r="U4699" s="17"/>
      <c r="V4699" s="17"/>
      <c r="W4699" s="17"/>
      <c r="X4699" s="17"/>
    </row>
    <row r="4700" spans="7:24" x14ac:dyDescent="0.2">
      <c r="G4700" s="8"/>
      <c r="H4700" s="8"/>
      <c r="I4700" s="17"/>
      <c r="J4700" s="17"/>
      <c r="K4700" s="17"/>
      <c r="L4700" s="17"/>
      <c r="M4700" s="17"/>
      <c r="N4700" s="17"/>
      <c r="O4700" s="17"/>
      <c r="P4700" s="17"/>
      <c r="Q4700" s="17"/>
      <c r="R4700" s="17"/>
      <c r="S4700" s="17"/>
      <c r="T4700" s="17"/>
      <c r="U4700" s="17"/>
      <c r="V4700" s="17"/>
      <c r="W4700" s="17"/>
      <c r="X4700" s="17"/>
    </row>
    <row r="4701" spans="7:24" x14ac:dyDescent="0.2">
      <c r="G4701" s="8"/>
      <c r="H4701" s="8"/>
      <c r="I4701" s="17"/>
      <c r="J4701" s="17"/>
      <c r="K4701" s="17"/>
      <c r="L4701" s="17"/>
      <c r="M4701" s="17"/>
      <c r="N4701" s="17"/>
      <c r="O4701" s="17"/>
      <c r="P4701" s="17"/>
      <c r="Q4701" s="17"/>
      <c r="R4701" s="17"/>
      <c r="S4701" s="17"/>
      <c r="T4701" s="17"/>
      <c r="U4701" s="17"/>
      <c r="V4701" s="17"/>
      <c r="W4701" s="17"/>
      <c r="X4701" s="17"/>
    </row>
    <row r="4702" spans="7:24" x14ac:dyDescent="0.2">
      <c r="G4702" s="8"/>
      <c r="H4702" s="8"/>
      <c r="I4702" s="17"/>
      <c r="J4702" s="17"/>
      <c r="K4702" s="17"/>
      <c r="L4702" s="17"/>
      <c r="M4702" s="17"/>
      <c r="N4702" s="17"/>
      <c r="O4702" s="17"/>
      <c r="P4702" s="17"/>
      <c r="Q4702" s="17"/>
      <c r="R4702" s="17"/>
      <c r="S4702" s="17"/>
      <c r="T4702" s="17"/>
      <c r="U4702" s="17"/>
      <c r="V4702" s="17"/>
      <c r="W4702" s="17"/>
      <c r="X4702" s="17"/>
    </row>
    <row r="4703" spans="7:24" x14ac:dyDescent="0.2">
      <c r="G4703" s="8"/>
      <c r="H4703" s="8"/>
      <c r="I4703" s="17"/>
      <c r="J4703" s="17"/>
      <c r="K4703" s="17"/>
      <c r="L4703" s="17"/>
      <c r="M4703" s="17"/>
      <c r="N4703" s="17"/>
      <c r="O4703" s="17"/>
      <c r="P4703" s="17"/>
      <c r="Q4703" s="17"/>
      <c r="R4703" s="17"/>
      <c r="S4703" s="17"/>
      <c r="T4703" s="17"/>
      <c r="U4703" s="17"/>
      <c r="V4703" s="17"/>
      <c r="W4703" s="17"/>
      <c r="X4703" s="17"/>
    </row>
    <row r="4704" spans="7:24" x14ac:dyDescent="0.2">
      <c r="G4704" s="8"/>
      <c r="H4704" s="8"/>
      <c r="I4704" s="17"/>
      <c r="J4704" s="17"/>
      <c r="K4704" s="17"/>
      <c r="L4704" s="17"/>
      <c r="M4704" s="17"/>
      <c r="N4704" s="17"/>
      <c r="O4704" s="17"/>
      <c r="P4704" s="17"/>
      <c r="Q4704" s="17"/>
      <c r="R4704" s="17"/>
      <c r="S4704" s="17"/>
      <c r="T4704" s="17"/>
      <c r="U4704" s="17"/>
      <c r="V4704" s="17"/>
      <c r="W4704" s="17"/>
      <c r="X4704" s="17"/>
    </row>
    <row r="4705" spans="7:24" x14ac:dyDescent="0.2">
      <c r="G4705" s="8"/>
      <c r="H4705" s="8"/>
      <c r="I4705" s="17"/>
      <c r="J4705" s="17"/>
      <c r="K4705" s="17"/>
      <c r="L4705" s="17"/>
      <c r="M4705" s="17"/>
      <c r="N4705" s="17"/>
      <c r="O4705" s="17"/>
      <c r="P4705" s="17"/>
      <c r="Q4705" s="17"/>
      <c r="R4705" s="17"/>
      <c r="S4705" s="17"/>
      <c r="T4705" s="17"/>
      <c r="U4705" s="17"/>
      <c r="V4705" s="17"/>
      <c r="W4705" s="17"/>
      <c r="X4705" s="17"/>
    </row>
    <row r="4706" spans="7:24" x14ac:dyDescent="0.2">
      <c r="G4706" s="8"/>
      <c r="H4706" s="8"/>
      <c r="I4706" s="17"/>
      <c r="J4706" s="17"/>
      <c r="K4706" s="17"/>
      <c r="L4706" s="17"/>
      <c r="M4706" s="17"/>
      <c r="N4706" s="17"/>
      <c r="O4706" s="17"/>
      <c r="P4706" s="17"/>
      <c r="Q4706" s="17"/>
      <c r="R4706" s="17"/>
      <c r="S4706" s="17"/>
      <c r="T4706" s="17"/>
      <c r="U4706" s="17"/>
      <c r="V4706" s="17"/>
      <c r="W4706" s="17"/>
      <c r="X4706" s="17"/>
    </row>
    <row r="4707" spans="7:24" x14ac:dyDescent="0.2">
      <c r="G4707" s="8"/>
      <c r="H4707" s="8"/>
      <c r="I4707" s="17"/>
      <c r="J4707" s="17"/>
      <c r="K4707" s="17"/>
      <c r="L4707" s="17"/>
      <c r="M4707" s="17"/>
      <c r="N4707" s="17"/>
      <c r="O4707" s="17"/>
      <c r="P4707" s="17"/>
      <c r="Q4707" s="17"/>
      <c r="R4707" s="17"/>
      <c r="S4707" s="17"/>
      <c r="T4707" s="17"/>
      <c r="U4707" s="17"/>
      <c r="V4707" s="17"/>
      <c r="W4707" s="17"/>
      <c r="X4707" s="17"/>
    </row>
    <row r="4708" spans="7:24" x14ac:dyDescent="0.2">
      <c r="G4708" s="8"/>
      <c r="H4708" s="8"/>
      <c r="I4708" s="17"/>
      <c r="J4708" s="17"/>
      <c r="K4708" s="17"/>
      <c r="L4708" s="17"/>
      <c r="M4708" s="17"/>
      <c r="N4708" s="17"/>
      <c r="O4708" s="17"/>
      <c r="P4708" s="17"/>
      <c r="Q4708" s="17"/>
      <c r="R4708" s="17"/>
      <c r="S4708" s="17"/>
      <c r="T4708" s="17"/>
      <c r="U4708" s="17"/>
      <c r="V4708" s="17"/>
      <c r="W4708" s="17"/>
      <c r="X4708" s="17"/>
    </row>
    <row r="4709" spans="7:24" x14ac:dyDescent="0.2">
      <c r="G4709" s="8"/>
      <c r="H4709" s="8"/>
      <c r="I4709" s="17"/>
      <c r="J4709" s="17"/>
      <c r="K4709" s="17"/>
      <c r="L4709" s="17"/>
      <c r="M4709" s="17"/>
      <c r="N4709" s="17"/>
      <c r="O4709" s="17"/>
      <c r="P4709" s="17"/>
      <c r="Q4709" s="17"/>
      <c r="R4709" s="17"/>
      <c r="S4709" s="17"/>
      <c r="T4709" s="17"/>
      <c r="U4709" s="17"/>
      <c r="V4709" s="17"/>
      <c r="W4709" s="17"/>
      <c r="X4709" s="17"/>
    </row>
    <row r="4710" spans="7:24" x14ac:dyDescent="0.2">
      <c r="G4710" s="8"/>
      <c r="H4710" s="8"/>
      <c r="I4710" s="17"/>
      <c r="J4710" s="17"/>
      <c r="K4710" s="17"/>
      <c r="L4710" s="17"/>
      <c r="M4710" s="17"/>
      <c r="N4710" s="17"/>
      <c r="O4710" s="17"/>
      <c r="P4710" s="17"/>
      <c r="Q4710" s="17"/>
      <c r="R4710" s="17"/>
      <c r="S4710" s="17"/>
      <c r="T4710" s="17"/>
      <c r="U4710" s="17"/>
      <c r="V4710" s="17"/>
      <c r="W4710" s="17"/>
      <c r="X4710" s="17"/>
    </row>
    <row r="4711" spans="7:24" x14ac:dyDescent="0.2">
      <c r="G4711" s="8"/>
      <c r="H4711" s="8"/>
      <c r="I4711" s="17"/>
      <c r="J4711" s="17"/>
      <c r="K4711" s="17"/>
      <c r="L4711" s="17"/>
      <c r="M4711" s="17"/>
      <c r="N4711" s="17"/>
      <c r="O4711" s="17"/>
      <c r="P4711" s="17"/>
      <c r="Q4711" s="17"/>
      <c r="R4711" s="17"/>
      <c r="S4711" s="17"/>
      <c r="T4711" s="17"/>
      <c r="U4711" s="17"/>
      <c r="V4711" s="17"/>
      <c r="W4711" s="17"/>
      <c r="X4711" s="17"/>
    </row>
    <row r="4712" spans="7:24" x14ac:dyDescent="0.2">
      <c r="G4712" s="8"/>
      <c r="H4712" s="8"/>
      <c r="I4712" s="17"/>
      <c r="J4712" s="17"/>
      <c r="K4712" s="17"/>
      <c r="L4712" s="17"/>
      <c r="M4712" s="17"/>
      <c r="N4712" s="17"/>
      <c r="O4712" s="17"/>
      <c r="P4712" s="17"/>
      <c r="Q4712" s="17"/>
      <c r="R4712" s="17"/>
      <c r="S4712" s="17"/>
      <c r="T4712" s="17"/>
      <c r="U4712" s="17"/>
      <c r="V4712" s="17"/>
      <c r="W4712" s="17"/>
      <c r="X4712" s="17"/>
    </row>
    <row r="4713" spans="7:24" x14ac:dyDescent="0.2">
      <c r="G4713" s="8"/>
      <c r="H4713" s="8"/>
      <c r="I4713" s="17"/>
      <c r="J4713" s="17"/>
      <c r="K4713" s="17"/>
      <c r="L4713" s="17"/>
      <c r="M4713" s="17"/>
      <c r="N4713" s="17"/>
      <c r="O4713" s="17"/>
      <c r="P4713" s="17"/>
      <c r="Q4713" s="17"/>
      <c r="R4713" s="17"/>
      <c r="S4713" s="17"/>
      <c r="T4713" s="17"/>
      <c r="U4713" s="17"/>
      <c r="V4713" s="17"/>
      <c r="W4713" s="17"/>
      <c r="X4713" s="17"/>
    </row>
    <row r="4714" spans="7:24" x14ac:dyDescent="0.2">
      <c r="G4714" s="8"/>
      <c r="H4714" s="8"/>
      <c r="I4714" s="17"/>
      <c r="J4714" s="17"/>
      <c r="K4714" s="17"/>
      <c r="L4714" s="17"/>
      <c r="M4714" s="17"/>
      <c r="N4714" s="17"/>
      <c r="O4714" s="17"/>
      <c r="P4714" s="17"/>
      <c r="Q4714" s="17"/>
      <c r="R4714" s="17"/>
      <c r="S4714" s="17"/>
      <c r="T4714" s="17"/>
      <c r="U4714" s="17"/>
      <c r="V4714" s="17"/>
      <c r="W4714" s="17"/>
      <c r="X4714" s="17"/>
    </row>
    <row r="4715" spans="7:24" x14ac:dyDescent="0.2">
      <c r="G4715" s="8"/>
      <c r="H4715" s="8"/>
      <c r="I4715" s="17"/>
      <c r="J4715" s="17"/>
      <c r="K4715" s="17"/>
      <c r="L4715" s="17"/>
      <c r="M4715" s="17"/>
      <c r="N4715" s="17"/>
      <c r="O4715" s="17"/>
      <c r="P4715" s="17"/>
      <c r="Q4715" s="17"/>
      <c r="R4715" s="17"/>
      <c r="S4715" s="17"/>
      <c r="T4715" s="17"/>
      <c r="U4715" s="17"/>
      <c r="V4715" s="17"/>
      <c r="W4715" s="17"/>
      <c r="X4715" s="17"/>
    </row>
    <row r="4716" spans="7:24" x14ac:dyDescent="0.2">
      <c r="G4716" s="8"/>
      <c r="H4716" s="8"/>
      <c r="I4716" s="17"/>
      <c r="J4716" s="17"/>
      <c r="K4716" s="17"/>
      <c r="L4716" s="17"/>
      <c r="M4716" s="17"/>
      <c r="N4716" s="17"/>
      <c r="O4716" s="17"/>
      <c r="P4716" s="17"/>
      <c r="Q4716" s="17"/>
      <c r="R4716" s="17"/>
      <c r="S4716" s="17"/>
      <c r="T4716" s="17"/>
      <c r="U4716" s="17"/>
      <c r="V4716" s="17"/>
      <c r="W4716" s="17"/>
      <c r="X4716" s="17"/>
    </row>
    <row r="4717" spans="7:24" x14ac:dyDescent="0.2">
      <c r="G4717" s="8"/>
      <c r="H4717" s="8"/>
      <c r="I4717" s="17"/>
      <c r="J4717" s="17"/>
      <c r="K4717" s="17"/>
      <c r="L4717" s="17"/>
      <c r="M4717" s="17"/>
      <c r="N4717" s="17"/>
      <c r="O4717" s="17"/>
      <c r="P4717" s="17"/>
      <c r="Q4717" s="17"/>
      <c r="R4717" s="17"/>
      <c r="S4717" s="17"/>
      <c r="T4717" s="17"/>
      <c r="U4717" s="17"/>
      <c r="V4717" s="17"/>
      <c r="W4717" s="17"/>
      <c r="X4717" s="17"/>
    </row>
    <row r="4718" spans="7:24" x14ac:dyDescent="0.2">
      <c r="G4718" s="8"/>
      <c r="H4718" s="8"/>
      <c r="I4718" s="17"/>
      <c r="J4718" s="17"/>
      <c r="K4718" s="17"/>
      <c r="L4718" s="17"/>
      <c r="M4718" s="17"/>
      <c r="N4718" s="17"/>
      <c r="O4718" s="17"/>
      <c r="P4718" s="17"/>
      <c r="Q4718" s="17"/>
      <c r="R4718" s="17"/>
      <c r="S4718" s="17"/>
      <c r="T4718" s="17"/>
      <c r="U4718" s="17"/>
      <c r="V4718" s="17"/>
      <c r="W4718" s="17"/>
      <c r="X4718" s="17"/>
    </row>
    <row r="4719" spans="7:24" x14ac:dyDescent="0.2">
      <c r="G4719" s="8"/>
      <c r="H4719" s="8"/>
      <c r="I4719" s="17"/>
      <c r="J4719" s="17"/>
      <c r="K4719" s="17"/>
      <c r="L4719" s="17"/>
      <c r="M4719" s="17"/>
      <c r="N4719" s="17"/>
      <c r="O4719" s="17"/>
      <c r="P4719" s="17"/>
      <c r="Q4719" s="17"/>
      <c r="R4719" s="17"/>
      <c r="S4719" s="17"/>
      <c r="T4719" s="17"/>
      <c r="U4719" s="17"/>
      <c r="V4719" s="17"/>
      <c r="W4719" s="17"/>
      <c r="X4719" s="17"/>
    </row>
    <row r="4720" spans="7:24" x14ac:dyDescent="0.2">
      <c r="G4720" s="8"/>
      <c r="H4720" s="8"/>
      <c r="I4720" s="17"/>
      <c r="J4720" s="17"/>
      <c r="K4720" s="17"/>
      <c r="L4720" s="17"/>
      <c r="M4720" s="17"/>
      <c r="N4720" s="17"/>
      <c r="O4720" s="17"/>
      <c r="P4720" s="17"/>
      <c r="Q4720" s="17"/>
      <c r="R4720" s="17"/>
      <c r="S4720" s="17"/>
      <c r="T4720" s="17"/>
      <c r="U4720" s="17"/>
      <c r="V4720" s="17"/>
      <c r="W4720" s="17"/>
      <c r="X4720" s="17"/>
    </row>
    <row r="4721" spans="7:24" x14ac:dyDescent="0.2">
      <c r="G4721" s="8"/>
      <c r="H4721" s="8"/>
      <c r="I4721" s="17"/>
      <c r="J4721" s="17"/>
      <c r="K4721" s="17"/>
      <c r="L4721" s="17"/>
      <c r="M4721" s="17"/>
      <c r="N4721" s="17"/>
      <c r="O4721" s="17"/>
      <c r="P4721" s="17"/>
      <c r="Q4721" s="17"/>
      <c r="R4721" s="17"/>
      <c r="S4721" s="17"/>
      <c r="T4721" s="17"/>
      <c r="U4721" s="17"/>
      <c r="V4721" s="17"/>
      <c r="W4721" s="17"/>
      <c r="X4721" s="17"/>
    </row>
    <row r="4722" spans="7:24" x14ac:dyDescent="0.2">
      <c r="G4722" s="8"/>
      <c r="H4722" s="8"/>
      <c r="I4722" s="17"/>
      <c r="J4722" s="17"/>
      <c r="K4722" s="17"/>
      <c r="L4722" s="17"/>
      <c r="M4722" s="17"/>
      <c r="N4722" s="17"/>
      <c r="O4722" s="17"/>
      <c r="P4722" s="17"/>
      <c r="Q4722" s="17"/>
      <c r="R4722" s="17"/>
      <c r="S4722" s="17"/>
      <c r="T4722" s="17"/>
      <c r="U4722" s="17"/>
      <c r="V4722" s="17"/>
      <c r="W4722" s="17"/>
      <c r="X4722" s="17"/>
    </row>
    <row r="4723" spans="7:24" x14ac:dyDescent="0.2">
      <c r="G4723" s="8"/>
      <c r="H4723" s="8"/>
      <c r="I4723" s="17"/>
      <c r="J4723" s="17"/>
      <c r="K4723" s="17"/>
      <c r="L4723" s="17"/>
      <c r="M4723" s="17"/>
      <c r="N4723" s="17"/>
      <c r="O4723" s="17"/>
      <c r="P4723" s="17"/>
      <c r="Q4723" s="17"/>
      <c r="R4723" s="17"/>
      <c r="S4723" s="17"/>
      <c r="T4723" s="17"/>
      <c r="U4723" s="17"/>
      <c r="V4723" s="17"/>
      <c r="W4723" s="17"/>
      <c r="X4723" s="17"/>
    </row>
    <row r="4724" spans="7:24" x14ac:dyDescent="0.2">
      <c r="G4724" s="8"/>
      <c r="H4724" s="8"/>
      <c r="I4724" s="17"/>
      <c r="J4724" s="17"/>
      <c r="K4724" s="17"/>
      <c r="L4724" s="17"/>
      <c r="M4724" s="17"/>
      <c r="N4724" s="17"/>
      <c r="O4724" s="17"/>
      <c r="P4724" s="17"/>
      <c r="Q4724" s="17"/>
      <c r="R4724" s="17"/>
      <c r="S4724" s="17"/>
      <c r="T4724" s="17"/>
      <c r="U4724" s="17"/>
      <c r="V4724" s="17"/>
      <c r="W4724" s="17"/>
      <c r="X4724" s="17"/>
    </row>
    <row r="4725" spans="7:24" x14ac:dyDescent="0.2">
      <c r="G4725" s="8"/>
      <c r="H4725" s="8"/>
      <c r="I4725" s="17"/>
      <c r="J4725" s="17"/>
      <c r="K4725" s="17"/>
      <c r="L4725" s="17"/>
      <c r="M4725" s="17"/>
      <c r="N4725" s="17"/>
      <c r="O4725" s="17"/>
      <c r="P4725" s="17"/>
      <c r="Q4725" s="17"/>
      <c r="R4725" s="17"/>
      <c r="S4725" s="17"/>
      <c r="T4725" s="17"/>
      <c r="U4725" s="17"/>
      <c r="V4725" s="17"/>
      <c r="W4725" s="17"/>
      <c r="X4725" s="17"/>
    </row>
    <row r="4726" spans="7:24" x14ac:dyDescent="0.2">
      <c r="G4726" s="8"/>
      <c r="H4726" s="8"/>
      <c r="I4726" s="17"/>
      <c r="J4726" s="17"/>
      <c r="K4726" s="17"/>
      <c r="L4726" s="17"/>
      <c r="M4726" s="17"/>
      <c r="N4726" s="17"/>
      <c r="O4726" s="17"/>
      <c r="P4726" s="17"/>
      <c r="Q4726" s="17"/>
      <c r="R4726" s="17"/>
      <c r="S4726" s="17"/>
      <c r="T4726" s="17"/>
      <c r="U4726" s="17"/>
      <c r="V4726" s="17"/>
      <c r="W4726" s="17"/>
      <c r="X4726" s="17"/>
    </row>
    <row r="4727" spans="7:24" x14ac:dyDescent="0.2">
      <c r="G4727" s="8"/>
      <c r="H4727" s="8"/>
      <c r="I4727" s="17"/>
      <c r="J4727" s="17"/>
      <c r="K4727" s="17"/>
      <c r="L4727" s="17"/>
      <c r="M4727" s="17"/>
      <c r="N4727" s="17"/>
      <c r="O4727" s="17"/>
      <c r="P4727" s="17"/>
      <c r="Q4727" s="17"/>
      <c r="R4727" s="17"/>
      <c r="S4727" s="17"/>
      <c r="T4727" s="17"/>
      <c r="U4727" s="17"/>
      <c r="V4727" s="17"/>
      <c r="W4727" s="17"/>
      <c r="X4727" s="17"/>
    </row>
    <row r="4728" spans="7:24" x14ac:dyDescent="0.2">
      <c r="G4728" s="8"/>
      <c r="H4728" s="8"/>
      <c r="I4728" s="17"/>
      <c r="J4728" s="17"/>
      <c r="K4728" s="17"/>
      <c r="L4728" s="17"/>
      <c r="M4728" s="17"/>
      <c r="N4728" s="17"/>
      <c r="O4728" s="17"/>
      <c r="P4728" s="17"/>
      <c r="Q4728" s="17"/>
      <c r="R4728" s="17"/>
      <c r="S4728" s="17"/>
      <c r="T4728" s="17"/>
      <c r="U4728" s="17"/>
      <c r="V4728" s="17"/>
      <c r="W4728" s="17"/>
      <c r="X4728" s="17"/>
    </row>
    <row r="4729" spans="7:24" x14ac:dyDescent="0.2">
      <c r="G4729" s="8"/>
      <c r="H4729" s="8"/>
      <c r="I4729" s="17"/>
      <c r="J4729" s="17"/>
      <c r="K4729" s="17"/>
      <c r="L4729" s="17"/>
      <c r="M4729" s="17"/>
      <c r="N4729" s="17"/>
      <c r="O4729" s="17"/>
      <c r="P4729" s="17"/>
      <c r="Q4729" s="17"/>
      <c r="R4729" s="17"/>
      <c r="S4729" s="17"/>
      <c r="T4729" s="17"/>
      <c r="U4729" s="17"/>
      <c r="V4729" s="17"/>
      <c r="W4729" s="17"/>
      <c r="X4729" s="17"/>
    </row>
    <row r="4730" spans="7:24" x14ac:dyDescent="0.2">
      <c r="G4730" s="8"/>
      <c r="H4730" s="8"/>
      <c r="I4730" s="17"/>
      <c r="J4730" s="17"/>
      <c r="K4730" s="17"/>
      <c r="L4730" s="17"/>
      <c r="M4730" s="17"/>
      <c r="N4730" s="17"/>
      <c r="O4730" s="17"/>
      <c r="P4730" s="17"/>
      <c r="Q4730" s="17"/>
      <c r="R4730" s="17"/>
      <c r="S4730" s="17"/>
      <c r="T4730" s="17"/>
      <c r="U4730" s="17"/>
      <c r="V4730" s="17"/>
      <c r="W4730" s="17"/>
      <c r="X4730" s="17"/>
    </row>
    <row r="4731" spans="7:24" x14ac:dyDescent="0.2">
      <c r="G4731" s="8"/>
      <c r="H4731" s="8"/>
      <c r="I4731" s="17"/>
      <c r="J4731" s="17"/>
      <c r="K4731" s="17"/>
      <c r="L4731" s="17"/>
      <c r="M4731" s="17"/>
      <c r="N4731" s="17"/>
      <c r="O4731" s="17"/>
      <c r="P4731" s="17"/>
      <c r="Q4731" s="17"/>
      <c r="R4731" s="17"/>
      <c r="S4731" s="17"/>
      <c r="T4731" s="17"/>
      <c r="U4731" s="17"/>
      <c r="V4731" s="17"/>
      <c r="W4731" s="17"/>
      <c r="X4731" s="17"/>
    </row>
    <row r="4732" spans="7:24" x14ac:dyDescent="0.2">
      <c r="G4732" s="8"/>
      <c r="H4732" s="8"/>
      <c r="I4732" s="17"/>
      <c r="J4732" s="17"/>
      <c r="K4732" s="17"/>
      <c r="L4732" s="17"/>
      <c r="M4732" s="17"/>
      <c r="N4732" s="17"/>
      <c r="O4732" s="17"/>
      <c r="P4732" s="17"/>
      <c r="Q4732" s="17"/>
      <c r="R4732" s="17"/>
      <c r="S4732" s="17"/>
      <c r="T4732" s="17"/>
      <c r="U4732" s="17"/>
      <c r="V4732" s="17"/>
      <c r="W4732" s="17"/>
      <c r="X4732" s="17"/>
    </row>
    <row r="4733" spans="7:24" x14ac:dyDescent="0.2">
      <c r="G4733" s="8"/>
      <c r="H4733" s="8"/>
      <c r="I4733" s="17"/>
      <c r="J4733" s="17"/>
      <c r="K4733" s="17"/>
      <c r="L4733" s="17"/>
      <c r="M4733" s="17"/>
      <c r="N4733" s="17"/>
      <c r="O4733" s="17"/>
      <c r="P4733" s="17"/>
      <c r="Q4733" s="17"/>
      <c r="R4733" s="17"/>
      <c r="S4733" s="17"/>
      <c r="T4733" s="17"/>
      <c r="U4733" s="17"/>
      <c r="V4733" s="17"/>
      <c r="W4733" s="17"/>
      <c r="X4733" s="17"/>
    </row>
    <row r="4734" spans="7:24" x14ac:dyDescent="0.2">
      <c r="G4734" s="8"/>
      <c r="H4734" s="8"/>
      <c r="I4734" s="17"/>
      <c r="J4734" s="17"/>
      <c r="K4734" s="17"/>
      <c r="L4734" s="17"/>
      <c r="M4734" s="17"/>
      <c r="N4734" s="17"/>
      <c r="O4734" s="17"/>
      <c r="P4734" s="17"/>
      <c r="Q4734" s="17"/>
      <c r="R4734" s="17"/>
      <c r="S4734" s="17"/>
      <c r="T4734" s="17"/>
      <c r="U4734" s="17"/>
      <c r="V4734" s="17"/>
      <c r="W4734" s="17"/>
      <c r="X4734" s="17"/>
    </row>
    <row r="4735" spans="7:24" x14ac:dyDescent="0.2">
      <c r="G4735" s="8"/>
      <c r="H4735" s="8"/>
      <c r="I4735" s="17"/>
      <c r="J4735" s="17"/>
      <c r="K4735" s="17"/>
      <c r="L4735" s="17"/>
      <c r="M4735" s="17"/>
      <c r="N4735" s="17"/>
      <c r="O4735" s="17"/>
      <c r="P4735" s="17"/>
      <c r="Q4735" s="17"/>
      <c r="R4735" s="17"/>
      <c r="S4735" s="17"/>
      <c r="T4735" s="17"/>
      <c r="U4735" s="17"/>
      <c r="V4735" s="17"/>
      <c r="W4735" s="17"/>
      <c r="X4735" s="17"/>
    </row>
    <row r="4736" spans="7:24" x14ac:dyDescent="0.2">
      <c r="G4736" s="8"/>
      <c r="H4736" s="8"/>
      <c r="I4736" s="17"/>
      <c r="J4736" s="17"/>
      <c r="K4736" s="17"/>
      <c r="L4736" s="17"/>
      <c r="M4736" s="17"/>
      <c r="N4736" s="17"/>
      <c r="O4736" s="17"/>
      <c r="P4736" s="17"/>
      <c r="Q4736" s="17"/>
      <c r="R4736" s="17"/>
      <c r="S4736" s="17"/>
      <c r="T4736" s="17"/>
      <c r="U4736" s="17"/>
      <c r="V4736" s="17"/>
      <c r="W4736" s="17"/>
      <c r="X4736" s="17"/>
    </row>
    <row r="4737" spans="7:24" x14ac:dyDescent="0.2">
      <c r="G4737" s="8"/>
      <c r="H4737" s="8"/>
      <c r="I4737" s="17"/>
      <c r="J4737" s="17"/>
      <c r="K4737" s="17"/>
      <c r="L4737" s="17"/>
      <c r="M4737" s="17"/>
      <c r="N4737" s="17"/>
      <c r="O4737" s="17"/>
      <c r="P4737" s="17"/>
      <c r="Q4737" s="17"/>
      <c r="R4737" s="17"/>
      <c r="S4737" s="17"/>
      <c r="T4737" s="17"/>
      <c r="U4737" s="17"/>
      <c r="V4737" s="17"/>
      <c r="W4737" s="17"/>
      <c r="X4737" s="17"/>
    </row>
    <row r="4738" spans="7:24" x14ac:dyDescent="0.2">
      <c r="G4738" s="8"/>
      <c r="H4738" s="8"/>
      <c r="I4738" s="17"/>
      <c r="J4738" s="17"/>
      <c r="K4738" s="17"/>
      <c r="L4738" s="17"/>
      <c r="M4738" s="17"/>
      <c r="N4738" s="17"/>
      <c r="O4738" s="17"/>
      <c r="P4738" s="17"/>
      <c r="Q4738" s="17"/>
      <c r="R4738" s="17"/>
      <c r="S4738" s="17"/>
      <c r="T4738" s="17"/>
      <c r="U4738" s="17"/>
      <c r="V4738" s="17"/>
      <c r="W4738" s="17"/>
      <c r="X4738" s="17"/>
    </row>
    <row r="4739" spans="7:24" x14ac:dyDescent="0.2">
      <c r="G4739" s="8"/>
      <c r="H4739" s="8"/>
      <c r="I4739" s="17"/>
      <c r="J4739" s="17"/>
      <c r="K4739" s="17"/>
      <c r="L4739" s="17"/>
      <c r="M4739" s="17"/>
      <c r="N4739" s="17"/>
      <c r="O4739" s="17"/>
      <c r="P4739" s="17"/>
      <c r="Q4739" s="17"/>
      <c r="R4739" s="17"/>
      <c r="S4739" s="17"/>
      <c r="T4739" s="17"/>
      <c r="U4739" s="17"/>
      <c r="V4739" s="17"/>
      <c r="W4739" s="17"/>
      <c r="X4739" s="17"/>
    </row>
    <row r="4740" spans="7:24" x14ac:dyDescent="0.2">
      <c r="G4740" s="8"/>
      <c r="H4740" s="8"/>
      <c r="I4740" s="17"/>
      <c r="J4740" s="17"/>
      <c r="K4740" s="17"/>
      <c r="L4740" s="17"/>
      <c r="M4740" s="17"/>
      <c r="N4740" s="17"/>
      <c r="O4740" s="17"/>
      <c r="P4740" s="17"/>
      <c r="Q4740" s="17"/>
      <c r="R4740" s="17"/>
      <c r="S4740" s="17"/>
      <c r="T4740" s="17"/>
      <c r="U4740" s="17"/>
      <c r="V4740" s="17"/>
      <c r="W4740" s="17"/>
      <c r="X4740" s="17"/>
    </row>
    <row r="4741" spans="7:24" x14ac:dyDescent="0.2">
      <c r="G4741" s="8"/>
      <c r="H4741" s="8"/>
      <c r="I4741" s="17"/>
      <c r="J4741" s="17"/>
      <c r="K4741" s="17"/>
      <c r="L4741" s="17"/>
      <c r="M4741" s="17"/>
      <c r="N4741" s="17"/>
      <c r="O4741" s="17"/>
      <c r="P4741" s="17"/>
      <c r="Q4741" s="17"/>
      <c r="R4741" s="17"/>
      <c r="S4741" s="17"/>
      <c r="T4741" s="17"/>
      <c r="U4741" s="17"/>
      <c r="V4741" s="17"/>
      <c r="W4741" s="17"/>
      <c r="X4741" s="17"/>
    </row>
    <row r="4742" spans="7:24" x14ac:dyDescent="0.2">
      <c r="G4742" s="8"/>
      <c r="H4742" s="8"/>
      <c r="I4742" s="17"/>
      <c r="J4742" s="17"/>
      <c r="K4742" s="17"/>
      <c r="L4742" s="17"/>
      <c r="M4742" s="17"/>
      <c r="N4742" s="17"/>
      <c r="O4742" s="17"/>
      <c r="P4742" s="17"/>
      <c r="Q4742" s="17"/>
      <c r="R4742" s="17"/>
      <c r="S4742" s="17"/>
      <c r="T4742" s="17"/>
      <c r="U4742" s="17"/>
      <c r="V4742" s="17"/>
      <c r="W4742" s="17"/>
      <c r="X4742" s="17"/>
    </row>
    <row r="4743" spans="7:24" x14ac:dyDescent="0.2">
      <c r="G4743" s="8"/>
      <c r="H4743" s="8"/>
      <c r="I4743" s="17"/>
      <c r="J4743" s="17"/>
      <c r="K4743" s="17"/>
      <c r="L4743" s="17"/>
      <c r="M4743" s="17"/>
      <c r="N4743" s="17"/>
      <c r="O4743" s="17"/>
      <c r="P4743" s="17"/>
      <c r="Q4743" s="17"/>
      <c r="R4743" s="17"/>
      <c r="S4743" s="17"/>
      <c r="T4743" s="17"/>
      <c r="U4743" s="17"/>
      <c r="V4743" s="17"/>
      <c r="W4743" s="17"/>
      <c r="X4743" s="17"/>
    </row>
    <row r="4744" spans="7:24" x14ac:dyDescent="0.2">
      <c r="G4744" s="8"/>
      <c r="H4744" s="8"/>
      <c r="I4744" s="17"/>
      <c r="J4744" s="17"/>
      <c r="K4744" s="17"/>
      <c r="L4744" s="17"/>
      <c r="M4744" s="17"/>
      <c r="N4744" s="17"/>
      <c r="O4744" s="17"/>
      <c r="P4744" s="17"/>
      <c r="Q4744" s="17"/>
      <c r="R4744" s="17"/>
      <c r="S4744" s="17"/>
      <c r="T4744" s="17"/>
      <c r="U4744" s="17"/>
      <c r="V4744" s="17"/>
      <c r="W4744" s="17"/>
      <c r="X4744" s="17"/>
    </row>
    <row r="4745" spans="7:24" x14ac:dyDescent="0.2">
      <c r="G4745" s="8"/>
      <c r="H4745" s="8"/>
      <c r="I4745" s="17"/>
      <c r="J4745" s="17"/>
      <c r="K4745" s="17"/>
      <c r="L4745" s="17"/>
      <c r="M4745" s="17"/>
      <c r="N4745" s="17"/>
      <c r="O4745" s="17"/>
      <c r="P4745" s="17"/>
      <c r="Q4745" s="17"/>
      <c r="R4745" s="17"/>
      <c r="S4745" s="17"/>
      <c r="T4745" s="17"/>
      <c r="U4745" s="17"/>
      <c r="V4745" s="17"/>
      <c r="W4745" s="17"/>
      <c r="X4745" s="17"/>
    </row>
    <row r="4746" spans="7:24" x14ac:dyDescent="0.2">
      <c r="G4746" s="8"/>
      <c r="H4746" s="8"/>
      <c r="I4746" s="17"/>
      <c r="J4746" s="17"/>
      <c r="K4746" s="17"/>
      <c r="L4746" s="17"/>
      <c r="M4746" s="17"/>
      <c r="N4746" s="17"/>
      <c r="O4746" s="17"/>
      <c r="P4746" s="17"/>
      <c r="Q4746" s="17"/>
      <c r="R4746" s="17"/>
      <c r="S4746" s="17"/>
      <c r="T4746" s="17"/>
      <c r="U4746" s="17"/>
      <c r="V4746" s="17"/>
      <c r="W4746" s="17"/>
      <c r="X4746" s="17"/>
    </row>
    <row r="4747" spans="7:24" x14ac:dyDescent="0.2">
      <c r="G4747" s="8"/>
      <c r="H4747" s="8"/>
      <c r="I4747" s="17"/>
      <c r="J4747" s="17"/>
      <c r="K4747" s="17"/>
      <c r="L4747" s="17"/>
      <c r="M4747" s="17"/>
      <c r="N4747" s="17"/>
      <c r="O4747" s="17"/>
      <c r="P4747" s="17"/>
      <c r="Q4747" s="17"/>
      <c r="R4747" s="17"/>
      <c r="S4747" s="17"/>
      <c r="T4747" s="17"/>
      <c r="U4747" s="17"/>
      <c r="V4747" s="17"/>
      <c r="W4747" s="17"/>
      <c r="X4747" s="17"/>
    </row>
    <row r="4748" spans="7:24" x14ac:dyDescent="0.2">
      <c r="G4748" s="8"/>
      <c r="H4748" s="8"/>
      <c r="I4748" s="17"/>
      <c r="J4748" s="17"/>
      <c r="K4748" s="17"/>
      <c r="L4748" s="17"/>
      <c r="M4748" s="17"/>
      <c r="N4748" s="17"/>
      <c r="O4748" s="17"/>
      <c r="P4748" s="17"/>
      <c r="Q4748" s="17"/>
      <c r="R4748" s="17"/>
      <c r="S4748" s="17"/>
      <c r="T4748" s="17"/>
      <c r="U4748" s="17"/>
      <c r="V4748" s="17"/>
      <c r="W4748" s="17"/>
      <c r="X4748" s="17"/>
    </row>
    <row r="4749" spans="7:24" x14ac:dyDescent="0.2">
      <c r="G4749" s="8"/>
      <c r="H4749" s="8"/>
      <c r="I4749" s="17"/>
      <c r="J4749" s="17"/>
      <c r="K4749" s="17"/>
      <c r="L4749" s="17"/>
      <c r="M4749" s="17"/>
      <c r="N4749" s="17"/>
      <c r="O4749" s="17"/>
      <c r="P4749" s="17"/>
      <c r="Q4749" s="17"/>
      <c r="R4749" s="17"/>
      <c r="S4749" s="17"/>
      <c r="T4749" s="17"/>
      <c r="U4749" s="17"/>
      <c r="V4749" s="17"/>
      <c r="W4749" s="17"/>
      <c r="X4749" s="17"/>
    </row>
    <row r="4750" spans="7:24" x14ac:dyDescent="0.2">
      <c r="G4750" s="8"/>
      <c r="H4750" s="8"/>
      <c r="I4750" s="17"/>
      <c r="J4750" s="17"/>
      <c r="K4750" s="17"/>
      <c r="L4750" s="17"/>
      <c r="M4750" s="17"/>
      <c r="N4750" s="17"/>
      <c r="O4750" s="17"/>
      <c r="P4750" s="17"/>
      <c r="Q4750" s="17"/>
      <c r="R4750" s="17"/>
      <c r="S4750" s="17"/>
      <c r="T4750" s="17"/>
      <c r="U4750" s="17"/>
      <c r="V4750" s="17"/>
      <c r="W4750" s="17"/>
      <c r="X4750" s="17"/>
    </row>
    <row r="4751" spans="7:24" x14ac:dyDescent="0.2">
      <c r="G4751" s="8"/>
      <c r="H4751" s="8"/>
      <c r="I4751" s="17"/>
      <c r="J4751" s="17"/>
      <c r="K4751" s="17"/>
      <c r="L4751" s="17"/>
      <c r="M4751" s="17"/>
      <c r="N4751" s="17"/>
      <c r="O4751" s="17"/>
      <c r="P4751" s="17"/>
      <c r="Q4751" s="17"/>
      <c r="R4751" s="17"/>
      <c r="S4751" s="17"/>
      <c r="T4751" s="17"/>
      <c r="U4751" s="17"/>
      <c r="V4751" s="17"/>
      <c r="W4751" s="17"/>
      <c r="X4751" s="17"/>
    </row>
    <row r="4752" spans="7:24" x14ac:dyDescent="0.2">
      <c r="G4752" s="8"/>
      <c r="H4752" s="8"/>
      <c r="I4752" s="17"/>
      <c r="J4752" s="17"/>
      <c r="K4752" s="17"/>
      <c r="L4752" s="17"/>
      <c r="M4752" s="17"/>
      <c r="N4752" s="17"/>
      <c r="O4752" s="17"/>
      <c r="P4752" s="17"/>
      <c r="Q4752" s="17"/>
      <c r="R4752" s="17"/>
      <c r="S4752" s="17"/>
      <c r="T4752" s="17"/>
      <c r="U4752" s="17"/>
      <c r="V4752" s="17"/>
      <c r="W4752" s="17"/>
      <c r="X4752" s="17"/>
    </row>
    <row r="4753" spans="7:24" x14ac:dyDescent="0.2">
      <c r="G4753" s="8"/>
      <c r="H4753" s="8"/>
      <c r="I4753" s="17"/>
      <c r="J4753" s="17"/>
      <c r="K4753" s="17"/>
      <c r="L4753" s="17"/>
      <c r="M4753" s="17"/>
      <c r="N4753" s="17"/>
      <c r="O4753" s="17"/>
      <c r="P4753" s="17"/>
      <c r="Q4753" s="17"/>
      <c r="R4753" s="17"/>
      <c r="S4753" s="17"/>
      <c r="T4753" s="17"/>
      <c r="U4753" s="17"/>
      <c r="V4753" s="17"/>
      <c r="W4753" s="17"/>
      <c r="X4753" s="17"/>
    </row>
    <row r="4754" spans="7:24" x14ac:dyDescent="0.2">
      <c r="G4754" s="8"/>
      <c r="H4754" s="8"/>
      <c r="I4754" s="17"/>
      <c r="J4754" s="17"/>
      <c r="K4754" s="17"/>
      <c r="L4754" s="17"/>
      <c r="M4754" s="17"/>
      <c r="N4754" s="17"/>
      <c r="O4754" s="17"/>
      <c r="P4754" s="17"/>
      <c r="Q4754" s="17"/>
      <c r="R4754" s="17"/>
      <c r="S4754" s="17"/>
      <c r="T4754" s="17"/>
      <c r="U4754" s="17"/>
      <c r="V4754" s="17"/>
      <c r="W4754" s="17"/>
      <c r="X4754" s="17"/>
    </row>
    <row r="4755" spans="7:24" x14ac:dyDescent="0.2">
      <c r="G4755" s="8"/>
      <c r="H4755" s="8"/>
      <c r="I4755" s="17"/>
      <c r="J4755" s="17"/>
      <c r="K4755" s="17"/>
      <c r="L4755" s="17"/>
      <c r="M4755" s="17"/>
      <c r="N4755" s="17"/>
      <c r="O4755" s="17"/>
      <c r="P4755" s="17"/>
      <c r="Q4755" s="17"/>
      <c r="R4755" s="17"/>
      <c r="S4755" s="17"/>
      <c r="T4755" s="17"/>
      <c r="U4755" s="17"/>
      <c r="V4755" s="17"/>
      <c r="W4755" s="17"/>
      <c r="X4755" s="17"/>
    </row>
    <row r="4756" spans="7:24" x14ac:dyDescent="0.2">
      <c r="G4756" s="8"/>
      <c r="H4756" s="8"/>
      <c r="I4756" s="17"/>
      <c r="J4756" s="17"/>
      <c r="K4756" s="17"/>
      <c r="L4756" s="17"/>
      <c r="M4756" s="17"/>
      <c r="N4756" s="17"/>
      <c r="O4756" s="17"/>
      <c r="P4756" s="17"/>
      <c r="Q4756" s="17"/>
      <c r="R4756" s="17"/>
      <c r="S4756" s="17"/>
      <c r="T4756" s="17"/>
      <c r="U4756" s="17"/>
      <c r="V4756" s="17"/>
      <c r="W4756" s="17"/>
      <c r="X4756" s="17"/>
    </row>
    <row r="4757" spans="7:24" x14ac:dyDescent="0.2">
      <c r="G4757" s="8"/>
      <c r="H4757" s="8"/>
      <c r="I4757" s="17"/>
      <c r="J4757" s="17"/>
      <c r="K4757" s="17"/>
      <c r="L4757" s="17"/>
      <c r="M4757" s="17"/>
      <c r="N4757" s="17"/>
      <c r="O4757" s="17"/>
      <c r="P4757" s="17"/>
      <c r="Q4757" s="17"/>
      <c r="R4757" s="17"/>
      <c r="S4757" s="17"/>
      <c r="T4757" s="17"/>
      <c r="U4757" s="17"/>
      <c r="V4757" s="17"/>
      <c r="W4757" s="17"/>
      <c r="X4757" s="17"/>
    </row>
    <row r="4758" spans="7:24" x14ac:dyDescent="0.2">
      <c r="G4758" s="8"/>
      <c r="H4758" s="8"/>
      <c r="I4758" s="17"/>
      <c r="J4758" s="17"/>
      <c r="K4758" s="17"/>
      <c r="L4758" s="17"/>
      <c r="M4758" s="17"/>
      <c r="N4758" s="17"/>
      <c r="O4758" s="17"/>
      <c r="P4758" s="17"/>
      <c r="Q4758" s="17"/>
      <c r="R4758" s="17"/>
      <c r="S4758" s="17"/>
      <c r="T4758" s="17"/>
      <c r="U4758" s="17"/>
      <c r="V4758" s="17"/>
      <c r="W4758" s="17"/>
      <c r="X4758" s="17"/>
    </row>
    <row r="4759" spans="7:24" x14ac:dyDescent="0.2">
      <c r="G4759" s="8"/>
      <c r="H4759" s="8"/>
      <c r="I4759" s="17"/>
      <c r="J4759" s="17"/>
      <c r="K4759" s="17"/>
      <c r="L4759" s="17"/>
      <c r="M4759" s="17"/>
      <c r="N4759" s="17"/>
      <c r="O4759" s="17"/>
      <c r="P4759" s="17"/>
      <c r="Q4759" s="17"/>
      <c r="R4759" s="17"/>
      <c r="S4759" s="17"/>
      <c r="T4759" s="17"/>
      <c r="U4759" s="17"/>
      <c r="V4759" s="17"/>
      <c r="W4759" s="17"/>
      <c r="X4759" s="17"/>
    </row>
    <row r="4760" spans="7:24" x14ac:dyDescent="0.2">
      <c r="G4760" s="8"/>
      <c r="H4760" s="8"/>
      <c r="I4760" s="17"/>
      <c r="J4760" s="17"/>
      <c r="K4760" s="17"/>
      <c r="L4760" s="17"/>
      <c r="M4760" s="17"/>
      <c r="N4760" s="17"/>
      <c r="O4760" s="17"/>
      <c r="P4760" s="17"/>
      <c r="Q4760" s="17"/>
      <c r="R4760" s="17"/>
      <c r="S4760" s="17"/>
      <c r="T4760" s="17"/>
      <c r="U4760" s="17"/>
      <c r="V4760" s="17"/>
      <c r="W4760" s="17"/>
      <c r="X4760" s="17"/>
    </row>
    <row r="4761" spans="7:24" x14ac:dyDescent="0.2">
      <c r="G4761" s="8"/>
      <c r="H4761" s="8"/>
      <c r="I4761" s="17"/>
      <c r="J4761" s="17"/>
      <c r="K4761" s="17"/>
      <c r="L4761" s="17"/>
      <c r="M4761" s="17"/>
      <c r="N4761" s="17"/>
      <c r="O4761" s="17"/>
      <c r="P4761" s="17"/>
      <c r="Q4761" s="17"/>
      <c r="R4761" s="17"/>
      <c r="S4761" s="17"/>
      <c r="T4761" s="17"/>
      <c r="U4761" s="17"/>
      <c r="V4761" s="17"/>
      <c r="W4761" s="17"/>
      <c r="X4761" s="17"/>
    </row>
    <row r="4762" spans="7:24" x14ac:dyDescent="0.2">
      <c r="G4762" s="8"/>
      <c r="H4762" s="8"/>
      <c r="I4762" s="17"/>
      <c r="J4762" s="17"/>
      <c r="K4762" s="17"/>
      <c r="L4762" s="17"/>
      <c r="M4762" s="17"/>
      <c r="N4762" s="17"/>
      <c r="O4762" s="17"/>
      <c r="P4762" s="17"/>
      <c r="Q4762" s="17"/>
      <c r="R4762" s="17"/>
      <c r="S4762" s="17"/>
      <c r="T4762" s="17"/>
      <c r="U4762" s="17"/>
      <c r="V4762" s="17"/>
      <c r="W4762" s="17"/>
      <c r="X4762" s="17"/>
    </row>
    <row r="4763" spans="7:24" x14ac:dyDescent="0.2">
      <c r="G4763" s="8"/>
      <c r="H4763" s="8"/>
      <c r="I4763" s="17"/>
      <c r="J4763" s="17"/>
      <c r="K4763" s="17"/>
      <c r="L4763" s="17"/>
      <c r="M4763" s="17"/>
      <c r="N4763" s="17"/>
      <c r="O4763" s="17"/>
      <c r="P4763" s="17"/>
      <c r="Q4763" s="17"/>
      <c r="R4763" s="17"/>
      <c r="S4763" s="17"/>
      <c r="T4763" s="17"/>
      <c r="U4763" s="17"/>
      <c r="V4763" s="17"/>
      <c r="W4763" s="17"/>
      <c r="X4763" s="17"/>
    </row>
    <row r="4764" spans="7:24" x14ac:dyDescent="0.2">
      <c r="G4764" s="8"/>
      <c r="H4764" s="8"/>
      <c r="I4764" s="17"/>
      <c r="J4764" s="17"/>
      <c r="K4764" s="17"/>
      <c r="L4764" s="17"/>
      <c r="M4764" s="17"/>
      <c r="N4764" s="17"/>
      <c r="O4764" s="17"/>
      <c r="P4764" s="17"/>
      <c r="Q4764" s="17"/>
      <c r="R4764" s="17"/>
      <c r="S4764" s="17"/>
      <c r="T4764" s="17"/>
      <c r="U4764" s="17"/>
      <c r="V4764" s="17"/>
      <c r="W4764" s="17"/>
      <c r="X4764" s="17"/>
    </row>
    <row r="4765" spans="7:24" x14ac:dyDescent="0.2">
      <c r="G4765" s="8"/>
      <c r="H4765" s="8"/>
      <c r="I4765" s="17"/>
      <c r="J4765" s="17"/>
      <c r="K4765" s="17"/>
      <c r="L4765" s="17"/>
      <c r="M4765" s="17"/>
      <c r="N4765" s="17"/>
      <c r="O4765" s="17"/>
      <c r="P4765" s="17"/>
      <c r="Q4765" s="17"/>
      <c r="R4765" s="17"/>
      <c r="S4765" s="17"/>
      <c r="T4765" s="17"/>
      <c r="U4765" s="17"/>
      <c r="V4765" s="17"/>
      <c r="W4765" s="17"/>
      <c r="X4765" s="17"/>
    </row>
    <row r="4766" spans="7:24" x14ac:dyDescent="0.2">
      <c r="G4766" s="8"/>
      <c r="H4766" s="8"/>
      <c r="I4766" s="17"/>
      <c r="J4766" s="17"/>
      <c r="K4766" s="17"/>
      <c r="L4766" s="17"/>
      <c r="M4766" s="17"/>
      <c r="N4766" s="17"/>
      <c r="O4766" s="17"/>
      <c r="P4766" s="17"/>
      <c r="Q4766" s="17"/>
      <c r="R4766" s="17"/>
      <c r="S4766" s="17"/>
      <c r="T4766" s="17"/>
      <c r="U4766" s="17"/>
      <c r="V4766" s="17"/>
      <c r="W4766" s="17"/>
      <c r="X4766" s="17"/>
    </row>
    <row r="4767" spans="7:24" x14ac:dyDescent="0.2">
      <c r="G4767" s="8"/>
      <c r="H4767" s="8"/>
      <c r="I4767" s="17"/>
      <c r="J4767" s="17"/>
      <c r="K4767" s="17"/>
      <c r="L4767" s="17"/>
      <c r="M4767" s="17"/>
      <c r="N4767" s="17"/>
      <c r="O4767" s="17"/>
      <c r="P4767" s="17"/>
      <c r="Q4767" s="17"/>
      <c r="R4767" s="17"/>
      <c r="S4767" s="17"/>
      <c r="T4767" s="17"/>
      <c r="U4767" s="17"/>
      <c r="V4767" s="17"/>
      <c r="W4767" s="17"/>
      <c r="X4767" s="17"/>
    </row>
    <row r="4768" spans="7:24" x14ac:dyDescent="0.2">
      <c r="G4768" s="8"/>
      <c r="H4768" s="8"/>
      <c r="I4768" s="17"/>
      <c r="J4768" s="17"/>
      <c r="K4768" s="17"/>
      <c r="L4768" s="17"/>
      <c r="M4768" s="17"/>
      <c r="N4768" s="17"/>
      <c r="O4768" s="17"/>
      <c r="P4768" s="17"/>
      <c r="Q4768" s="17"/>
      <c r="R4768" s="17"/>
      <c r="S4768" s="17"/>
      <c r="T4768" s="17"/>
      <c r="U4768" s="17"/>
      <c r="V4768" s="17"/>
      <c r="W4768" s="17"/>
      <c r="X4768" s="17"/>
    </row>
    <row r="4769" spans="7:24" x14ac:dyDescent="0.2">
      <c r="G4769" s="8"/>
      <c r="H4769" s="8"/>
      <c r="I4769" s="17"/>
      <c r="J4769" s="17"/>
      <c r="K4769" s="17"/>
      <c r="L4769" s="17"/>
      <c r="M4769" s="17"/>
      <c r="N4769" s="17"/>
      <c r="O4769" s="17"/>
      <c r="P4769" s="17"/>
      <c r="Q4769" s="17"/>
      <c r="R4769" s="17"/>
      <c r="S4769" s="17"/>
      <c r="T4769" s="17"/>
      <c r="U4769" s="17"/>
      <c r="V4769" s="17"/>
      <c r="W4769" s="17"/>
      <c r="X4769" s="17"/>
    </row>
    <row r="4770" spans="7:24" x14ac:dyDescent="0.2">
      <c r="G4770" s="8"/>
      <c r="H4770" s="8"/>
      <c r="I4770" s="17"/>
      <c r="J4770" s="17"/>
      <c r="K4770" s="17"/>
      <c r="L4770" s="17"/>
      <c r="M4770" s="17"/>
      <c r="N4770" s="17"/>
      <c r="O4770" s="17"/>
      <c r="P4770" s="17"/>
      <c r="Q4770" s="17"/>
      <c r="R4770" s="17"/>
      <c r="S4770" s="17"/>
      <c r="T4770" s="17"/>
      <c r="U4770" s="17"/>
      <c r="V4770" s="17"/>
      <c r="W4770" s="17"/>
      <c r="X4770" s="17"/>
    </row>
    <row r="4771" spans="7:24" x14ac:dyDescent="0.2">
      <c r="G4771" s="8"/>
      <c r="H4771" s="8"/>
      <c r="I4771" s="17"/>
      <c r="J4771" s="17"/>
      <c r="K4771" s="17"/>
      <c r="L4771" s="17"/>
      <c r="M4771" s="17"/>
      <c r="N4771" s="17"/>
      <c r="O4771" s="17"/>
      <c r="P4771" s="17"/>
      <c r="Q4771" s="17"/>
      <c r="R4771" s="17"/>
      <c r="S4771" s="17"/>
      <c r="T4771" s="17"/>
      <c r="U4771" s="17"/>
      <c r="V4771" s="17"/>
      <c r="W4771" s="17"/>
      <c r="X4771" s="17"/>
    </row>
    <row r="4772" spans="7:24" x14ac:dyDescent="0.2">
      <c r="G4772" s="8"/>
      <c r="H4772" s="8"/>
      <c r="I4772" s="17"/>
      <c r="J4772" s="17"/>
      <c r="K4772" s="17"/>
      <c r="L4772" s="17"/>
      <c r="M4772" s="17"/>
      <c r="N4772" s="17"/>
      <c r="O4772" s="17"/>
      <c r="P4772" s="17"/>
      <c r="Q4772" s="17"/>
      <c r="R4772" s="17"/>
      <c r="S4772" s="17"/>
      <c r="T4772" s="17"/>
      <c r="U4772" s="17"/>
      <c r="V4772" s="17"/>
      <c r="W4772" s="17"/>
      <c r="X4772" s="17"/>
    </row>
    <row r="4773" spans="7:24" x14ac:dyDescent="0.2">
      <c r="G4773" s="8"/>
      <c r="H4773" s="8"/>
      <c r="I4773" s="17"/>
      <c r="J4773" s="17"/>
      <c r="K4773" s="17"/>
      <c r="L4773" s="17"/>
      <c r="M4773" s="17"/>
      <c r="N4773" s="17"/>
      <c r="O4773" s="17"/>
      <c r="P4773" s="17"/>
      <c r="Q4773" s="17"/>
      <c r="R4773" s="17"/>
      <c r="S4773" s="17"/>
      <c r="T4773" s="17"/>
      <c r="U4773" s="17"/>
      <c r="V4773" s="17"/>
      <c r="W4773" s="17"/>
      <c r="X4773" s="17"/>
    </row>
    <row r="4774" spans="7:24" x14ac:dyDescent="0.2">
      <c r="G4774" s="8"/>
      <c r="H4774" s="8"/>
      <c r="I4774" s="17"/>
      <c r="J4774" s="17"/>
      <c r="K4774" s="17"/>
      <c r="L4774" s="17"/>
      <c r="M4774" s="17"/>
      <c r="N4774" s="17"/>
      <c r="O4774" s="17"/>
      <c r="P4774" s="17"/>
      <c r="Q4774" s="17"/>
      <c r="R4774" s="17"/>
      <c r="S4774" s="17"/>
      <c r="T4774" s="17"/>
      <c r="U4774" s="17"/>
      <c r="V4774" s="17"/>
      <c r="W4774" s="17"/>
      <c r="X4774" s="17"/>
    </row>
    <row r="4775" spans="7:24" x14ac:dyDescent="0.2">
      <c r="G4775" s="8"/>
      <c r="H4775" s="8"/>
      <c r="I4775" s="17"/>
      <c r="J4775" s="17"/>
      <c r="K4775" s="17"/>
      <c r="L4775" s="17"/>
      <c r="M4775" s="17"/>
      <c r="N4775" s="17"/>
      <c r="O4775" s="17"/>
      <c r="P4775" s="17"/>
      <c r="Q4775" s="17"/>
      <c r="R4775" s="17"/>
      <c r="S4775" s="17"/>
      <c r="T4775" s="17"/>
      <c r="U4775" s="17"/>
      <c r="V4775" s="17"/>
      <c r="W4775" s="17"/>
      <c r="X4775" s="17"/>
    </row>
    <row r="4776" spans="7:24" x14ac:dyDescent="0.2">
      <c r="G4776" s="8"/>
      <c r="H4776" s="8"/>
      <c r="I4776" s="17"/>
      <c r="J4776" s="17"/>
      <c r="K4776" s="17"/>
      <c r="L4776" s="17"/>
      <c r="M4776" s="17"/>
      <c r="N4776" s="17"/>
      <c r="O4776" s="17"/>
      <c r="P4776" s="17"/>
      <c r="Q4776" s="17"/>
      <c r="R4776" s="17"/>
      <c r="S4776" s="17"/>
      <c r="T4776" s="17"/>
      <c r="U4776" s="17"/>
      <c r="V4776" s="17"/>
      <c r="W4776" s="17"/>
      <c r="X4776" s="17"/>
    </row>
    <row r="4777" spans="7:24" x14ac:dyDescent="0.2">
      <c r="G4777" s="8"/>
      <c r="H4777" s="8"/>
      <c r="I4777" s="17"/>
      <c r="J4777" s="17"/>
      <c r="K4777" s="17"/>
      <c r="L4777" s="17"/>
      <c r="M4777" s="17"/>
      <c r="N4777" s="17"/>
      <c r="O4777" s="17"/>
      <c r="P4777" s="17"/>
      <c r="Q4777" s="17"/>
      <c r="R4777" s="17"/>
      <c r="S4777" s="17"/>
      <c r="T4777" s="17"/>
      <c r="U4777" s="17"/>
      <c r="V4777" s="17"/>
      <c r="W4777" s="17"/>
      <c r="X4777" s="17"/>
    </row>
    <row r="4778" spans="7:24" x14ac:dyDescent="0.2">
      <c r="G4778" s="8"/>
      <c r="H4778" s="8"/>
      <c r="I4778" s="17"/>
      <c r="J4778" s="17"/>
      <c r="K4778" s="17"/>
      <c r="L4778" s="17"/>
      <c r="M4778" s="17"/>
      <c r="N4778" s="17"/>
      <c r="O4778" s="17"/>
      <c r="P4778" s="17"/>
      <c r="Q4778" s="17"/>
      <c r="R4778" s="17"/>
      <c r="S4778" s="17"/>
      <c r="T4778" s="17"/>
      <c r="U4778" s="17"/>
      <c r="V4778" s="17"/>
      <c r="W4778" s="17"/>
      <c r="X4778" s="17"/>
    </row>
    <row r="4779" spans="7:24" x14ac:dyDescent="0.2">
      <c r="G4779" s="8"/>
      <c r="H4779" s="8"/>
      <c r="I4779" s="17"/>
      <c r="J4779" s="17"/>
      <c r="K4779" s="17"/>
      <c r="L4779" s="17"/>
      <c r="M4779" s="17"/>
      <c r="N4779" s="17"/>
      <c r="O4779" s="17"/>
      <c r="P4779" s="17"/>
      <c r="Q4779" s="17"/>
      <c r="R4779" s="17"/>
      <c r="S4779" s="17"/>
      <c r="T4779" s="17"/>
      <c r="U4779" s="17"/>
      <c r="V4779" s="17"/>
      <c r="W4779" s="17"/>
      <c r="X4779" s="17"/>
    </row>
    <row r="4780" spans="7:24" x14ac:dyDescent="0.2">
      <c r="G4780" s="8"/>
      <c r="H4780" s="8"/>
      <c r="I4780" s="17"/>
      <c r="J4780" s="17"/>
      <c r="K4780" s="17"/>
      <c r="L4780" s="17"/>
      <c r="M4780" s="17"/>
      <c r="N4780" s="17"/>
      <c r="O4780" s="17"/>
      <c r="P4780" s="17"/>
      <c r="Q4780" s="17"/>
      <c r="R4780" s="17"/>
      <c r="S4780" s="17"/>
      <c r="T4780" s="17"/>
      <c r="U4780" s="17"/>
      <c r="V4780" s="17"/>
      <c r="W4780" s="17"/>
      <c r="X4780" s="17"/>
    </row>
    <row r="4781" spans="7:24" x14ac:dyDescent="0.2">
      <c r="G4781" s="8"/>
      <c r="H4781" s="8"/>
      <c r="I4781" s="17"/>
      <c r="J4781" s="17"/>
      <c r="K4781" s="17"/>
      <c r="L4781" s="17"/>
      <c r="M4781" s="17"/>
      <c r="N4781" s="17"/>
      <c r="O4781" s="17"/>
      <c r="P4781" s="17"/>
      <c r="Q4781" s="17"/>
      <c r="R4781" s="17"/>
      <c r="S4781" s="17"/>
      <c r="T4781" s="17"/>
      <c r="U4781" s="17"/>
      <c r="V4781" s="17"/>
      <c r="W4781" s="17"/>
      <c r="X4781" s="17"/>
    </row>
    <row r="4782" spans="7:24" x14ac:dyDescent="0.2">
      <c r="G4782" s="8"/>
      <c r="H4782" s="8"/>
      <c r="I4782" s="17"/>
      <c r="J4782" s="17"/>
      <c r="K4782" s="17"/>
      <c r="L4782" s="17"/>
      <c r="M4782" s="17"/>
      <c r="N4782" s="17"/>
      <c r="O4782" s="17"/>
      <c r="P4782" s="17"/>
      <c r="Q4782" s="17"/>
      <c r="R4782" s="17"/>
      <c r="S4782" s="17"/>
      <c r="T4782" s="17"/>
      <c r="U4782" s="17"/>
      <c r="V4782" s="17"/>
      <c r="W4782" s="17"/>
      <c r="X4782" s="17"/>
    </row>
    <row r="4783" spans="7:24" x14ac:dyDescent="0.2">
      <c r="G4783" s="8"/>
      <c r="H4783" s="8"/>
      <c r="I4783" s="17"/>
      <c r="J4783" s="17"/>
      <c r="K4783" s="17"/>
      <c r="L4783" s="17"/>
      <c r="M4783" s="17"/>
      <c r="N4783" s="17"/>
      <c r="O4783" s="17"/>
      <c r="P4783" s="17"/>
      <c r="Q4783" s="17"/>
      <c r="R4783" s="17"/>
      <c r="S4783" s="17"/>
      <c r="T4783" s="17"/>
      <c r="U4783" s="17"/>
      <c r="V4783" s="17"/>
      <c r="W4783" s="17"/>
      <c r="X4783" s="17"/>
    </row>
    <row r="4784" spans="7:24" x14ac:dyDescent="0.2">
      <c r="G4784" s="8"/>
      <c r="H4784" s="8"/>
      <c r="I4784" s="17"/>
      <c r="J4784" s="17"/>
      <c r="K4784" s="17"/>
      <c r="L4784" s="17"/>
      <c r="M4784" s="17"/>
      <c r="N4784" s="17"/>
      <c r="O4784" s="17"/>
      <c r="P4784" s="17"/>
      <c r="Q4784" s="17"/>
      <c r="R4784" s="17"/>
      <c r="S4784" s="17"/>
      <c r="T4784" s="17"/>
      <c r="U4784" s="17"/>
      <c r="V4784" s="17"/>
      <c r="W4784" s="17"/>
      <c r="X4784" s="17"/>
    </row>
    <row r="4785" spans="7:24" x14ac:dyDescent="0.2">
      <c r="G4785" s="8"/>
      <c r="H4785" s="8"/>
      <c r="I4785" s="17"/>
      <c r="J4785" s="17"/>
      <c r="K4785" s="17"/>
      <c r="L4785" s="17"/>
      <c r="M4785" s="17"/>
      <c r="N4785" s="17"/>
      <c r="O4785" s="17"/>
      <c r="P4785" s="17"/>
      <c r="Q4785" s="17"/>
      <c r="R4785" s="17"/>
      <c r="S4785" s="17"/>
      <c r="T4785" s="17"/>
      <c r="U4785" s="17"/>
      <c r="V4785" s="17"/>
      <c r="W4785" s="17"/>
      <c r="X4785" s="17"/>
    </row>
    <row r="4786" spans="7:24" x14ac:dyDescent="0.2">
      <c r="G4786" s="8"/>
      <c r="H4786" s="8"/>
      <c r="I4786" s="17"/>
      <c r="J4786" s="17"/>
      <c r="K4786" s="17"/>
      <c r="L4786" s="17"/>
      <c r="M4786" s="17"/>
      <c r="N4786" s="17"/>
      <c r="O4786" s="17"/>
      <c r="P4786" s="17"/>
      <c r="Q4786" s="17"/>
      <c r="R4786" s="17"/>
      <c r="S4786" s="17"/>
      <c r="T4786" s="17"/>
      <c r="U4786" s="17"/>
      <c r="V4786" s="17"/>
      <c r="W4786" s="17"/>
      <c r="X4786" s="17"/>
    </row>
    <row r="4787" spans="7:24" x14ac:dyDescent="0.2">
      <c r="G4787" s="8"/>
      <c r="H4787" s="8"/>
      <c r="I4787" s="17"/>
      <c r="J4787" s="17"/>
      <c r="K4787" s="17"/>
      <c r="L4787" s="17"/>
      <c r="M4787" s="17"/>
      <c r="N4787" s="17"/>
      <c r="O4787" s="17"/>
      <c r="P4787" s="17"/>
      <c r="Q4787" s="17"/>
      <c r="R4787" s="17"/>
      <c r="S4787" s="17"/>
      <c r="T4787" s="17"/>
      <c r="U4787" s="17"/>
      <c r="V4787" s="17"/>
      <c r="W4787" s="17"/>
      <c r="X4787" s="17"/>
    </row>
    <row r="4788" spans="7:24" x14ac:dyDescent="0.2">
      <c r="G4788" s="8"/>
      <c r="H4788" s="8"/>
      <c r="I4788" s="17"/>
      <c r="J4788" s="17"/>
      <c r="K4788" s="17"/>
      <c r="L4788" s="17"/>
      <c r="M4788" s="17"/>
      <c r="N4788" s="17"/>
      <c r="O4788" s="17"/>
      <c r="P4788" s="17"/>
      <c r="Q4788" s="17"/>
      <c r="R4788" s="17"/>
      <c r="S4788" s="17"/>
      <c r="T4788" s="17"/>
      <c r="U4788" s="17"/>
      <c r="V4788" s="17"/>
      <c r="W4788" s="17"/>
      <c r="X4788" s="17"/>
    </row>
    <row r="4789" spans="7:24" x14ac:dyDescent="0.2">
      <c r="G4789" s="8"/>
      <c r="H4789" s="8"/>
      <c r="I4789" s="17"/>
      <c r="J4789" s="17"/>
      <c r="K4789" s="17"/>
      <c r="L4789" s="17"/>
      <c r="M4789" s="17"/>
      <c r="N4789" s="17"/>
      <c r="O4789" s="17"/>
      <c r="P4789" s="17"/>
      <c r="Q4789" s="17"/>
      <c r="R4789" s="17"/>
      <c r="S4789" s="17"/>
      <c r="T4789" s="17"/>
      <c r="U4789" s="17"/>
      <c r="V4789" s="17"/>
      <c r="W4789" s="17"/>
      <c r="X4789" s="17"/>
    </row>
    <row r="4790" spans="7:24" x14ac:dyDescent="0.2">
      <c r="G4790" s="8"/>
      <c r="H4790" s="8"/>
      <c r="I4790" s="17"/>
      <c r="J4790" s="17"/>
      <c r="K4790" s="17"/>
      <c r="L4790" s="17"/>
      <c r="M4790" s="17"/>
      <c r="N4790" s="17"/>
      <c r="O4790" s="17"/>
      <c r="P4790" s="17"/>
      <c r="Q4790" s="17"/>
      <c r="R4790" s="17"/>
      <c r="S4790" s="17"/>
      <c r="T4790" s="17"/>
      <c r="U4790" s="17"/>
      <c r="V4790" s="17"/>
      <c r="W4790" s="17"/>
      <c r="X4790" s="17"/>
    </row>
    <row r="4791" spans="7:24" x14ac:dyDescent="0.2">
      <c r="G4791" s="8"/>
      <c r="H4791" s="8"/>
      <c r="I4791" s="17"/>
      <c r="J4791" s="17"/>
      <c r="K4791" s="17"/>
      <c r="L4791" s="17"/>
      <c r="M4791" s="17"/>
      <c r="N4791" s="17"/>
      <c r="O4791" s="17"/>
      <c r="P4791" s="17"/>
      <c r="Q4791" s="17"/>
      <c r="R4791" s="17"/>
      <c r="S4791" s="17"/>
      <c r="T4791" s="17"/>
      <c r="U4791" s="17"/>
      <c r="V4791" s="17"/>
      <c r="W4791" s="17"/>
      <c r="X4791" s="17"/>
    </row>
    <row r="4792" spans="7:24" x14ac:dyDescent="0.2">
      <c r="G4792" s="8"/>
      <c r="H4792" s="8"/>
      <c r="I4792" s="17"/>
      <c r="J4792" s="17"/>
      <c r="K4792" s="17"/>
      <c r="L4792" s="17"/>
      <c r="M4792" s="17"/>
      <c r="N4792" s="17"/>
      <c r="O4792" s="17"/>
      <c r="P4792" s="17"/>
      <c r="Q4792" s="17"/>
      <c r="R4792" s="17"/>
      <c r="S4792" s="17"/>
      <c r="T4792" s="17"/>
      <c r="U4792" s="17"/>
      <c r="V4792" s="17"/>
      <c r="W4792" s="17"/>
      <c r="X4792" s="17"/>
    </row>
    <row r="4793" spans="7:24" x14ac:dyDescent="0.2">
      <c r="G4793" s="8"/>
      <c r="H4793" s="8"/>
      <c r="I4793" s="17"/>
      <c r="J4793" s="17"/>
      <c r="K4793" s="17"/>
      <c r="L4793" s="17"/>
      <c r="M4793" s="17"/>
      <c r="N4793" s="17"/>
      <c r="O4793" s="17"/>
      <c r="P4793" s="17"/>
      <c r="Q4793" s="17"/>
      <c r="R4793" s="17"/>
      <c r="S4793" s="17"/>
      <c r="T4793" s="17"/>
      <c r="U4793" s="17"/>
      <c r="V4793" s="17"/>
      <c r="W4793" s="17"/>
      <c r="X4793" s="17"/>
    </row>
    <row r="4794" spans="7:24" x14ac:dyDescent="0.2">
      <c r="G4794" s="8"/>
      <c r="H4794" s="8"/>
      <c r="I4794" s="17"/>
      <c r="J4794" s="17"/>
      <c r="K4794" s="17"/>
      <c r="L4794" s="17"/>
      <c r="M4794" s="17"/>
      <c r="N4794" s="17"/>
      <c r="O4794" s="17"/>
      <c r="P4794" s="17"/>
      <c r="Q4794" s="17"/>
      <c r="R4794" s="17"/>
      <c r="S4794" s="17"/>
      <c r="T4794" s="17"/>
      <c r="U4794" s="17"/>
      <c r="V4794" s="17"/>
      <c r="W4794" s="17"/>
      <c r="X4794" s="17"/>
    </row>
    <row r="4795" spans="7:24" x14ac:dyDescent="0.2">
      <c r="G4795" s="8"/>
      <c r="H4795" s="8"/>
      <c r="I4795" s="17"/>
      <c r="J4795" s="17"/>
      <c r="K4795" s="17"/>
      <c r="L4795" s="17"/>
      <c r="M4795" s="17"/>
      <c r="N4795" s="17"/>
      <c r="O4795" s="17"/>
      <c r="P4795" s="17"/>
      <c r="Q4795" s="17"/>
      <c r="R4795" s="17"/>
      <c r="S4795" s="17"/>
      <c r="T4795" s="17"/>
      <c r="U4795" s="17"/>
      <c r="V4795" s="17"/>
      <c r="W4795" s="17"/>
      <c r="X4795" s="17"/>
    </row>
    <row r="4796" spans="7:24" x14ac:dyDescent="0.2">
      <c r="G4796" s="8"/>
      <c r="H4796" s="8"/>
      <c r="I4796" s="17"/>
      <c r="J4796" s="17"/>
      <c r="K4796" s="17"/>
      <c r="L4796" s="17"/>
      <c r="M4796" s="17"/>
      <c r="N4796" s="17"/>
      <c r="O4796" s="17"/>
      <c r="P4796" s="17"/>
      <c r="Q4796" s="17"/>
      <c r="R4796" s="17"/>
      <c r="S4796" s="17"/>
      <c r="T4796" s="17"/>
      <c r="U4796" s="17"/>
      <c r="V4796" s="17"/>
      <c r="W4796" s="17"/>
      <c r="X4796" s="17"/>
    </row>
    <row r="4797" spans="7:24" x14ac:dyDescent="0.2">
      <c r="G4797" s="8"/>
      <c r="H4797" s="8"/>
      <c r="I4797" s="17"/>
      <c r="J4797" s="17"/>
      <c r="K4797" s="17"/>
      <c r="L4797" s="17"/>
      <c r="M4797" s="17"/>
      <c r="N4797" s="17"/>
      <c r="O4797" s="17"/>
      <c r="P4797" s="17"/>
      <c r="Q4797" s="17"/>
      <c r="R4797" s="17"/>
      <c r="S4797" s="17"/>
      <c r="T4797" s="17"/>
      <c r="U4797" s="17"/>
      <c r="V4797" s="17"/>
      <c r="W4797" s="17"/>
      <c r="X4797" s="17"/>
    </row>
    <row r="4798" spans="7:24" x14ac:dyDescent="0.2">
      <c r="G4798" s="8"/>
      <c r="H4798" s="8"/>
      <c r="I4798" s="17"/>
      <c r="J4798" s="17"/>
      <c r="K4798" s="17"/>
      <c r="L4798" s="17"/>
      <c r="M4798" s="17"/>
      <c r="N4798" s="17"/>
      <c r="O4798" s="17"/>
      <c r="P4798" s="17"/>
      <c r="Q4798" s="17"/>
      <c r="R4798" s="17"/>
      <c r="S4798" s="17"/>
      <c r="T4798" s="17"/>
      <c r="U4798" s="17"/>
      <c r="V4798" s="17"/>
      <c r="W4798" s="17"/>
      <c r="X4798" s="17"/>
    </row>
    <row r="4799" spans="7:24" x14ac:dyDescent="0.2">
      <c r="G4799" s="8"/>
      <c r="H4799" s="8"/>
      <c r="I4799" s="17"/>
      <c r="J4799" s="17"/>
      <c r="K4799" s="17"/>
      <c r="L4799" s="17"/>
      <c r="M4799" s="17"/>
      <c r="N4799" s="17"/>
      <c r="O4799" s="17"/>
      <c r="P4799" s="17"/>
      <c r="Q4799" s="17"/>
      <c r="R4799" s="17"/>
      <c r="S4799" s="17"/>
      <c r="T4799" s="17"/>
      <c r="U4799" s="17"/>
      <c r="V4799" s="17"/>
      <c r="W4799" s="17"/>
      <c r="X4799" s="17"/>
    </row>
    <row r="4800" spans="7:24" x14ac:dyDescent="0.2">
      <c r="G4800" s="8"/>
      <c r="H4800" s="8"/>
      <c r="I4800" s="17"/>
      <c r="J4800" s="17"/>
      <c r="K4800" s="17"/>
      <c r="L4800" s="17"/>
      <c r="M4800" s="17"/>
      <c r="N4800" s="17"/>
      <c r="O4800" s="17"/>
      <c r="P4800" s="17"/>
      <c r="Q4800" s="17"/>
      <c r="R4800" s="17"/>
      <c r="S4800" s="17"/>
      <c r="T4800" s="17"/>
      <c r="U4800" s="17"/>
      <c r="V4800" s="17"/>
      <c r="W4800" s="17"/>
      <c r="X4800" s="17"/>
    </row>
    <row r="4801" spans="7:24" x14ac:dyDescent="0.2">
      <c r="G4801" s="8"/>
      <c r="H4801" s="8"/>
      <c r="I4801" s="17"/>
      <c r="J4801" s="17"/>
      <c r="K4801" s="17"/>
      <c r="L4801" s="17"/>
      <c r="M4801" s="17"/>
      <c r="N4801" s="17"/>
      <c r="O4801" s="17"/>
      <c r="P4801" s="17"/>
      <c r="Q4801" s="17"/>
      <c r="R4801" s="17"/>
      <c r="S4801" s="17"/>
      <c r="T4801" s="17"/>
      <c r="U4801" s="17"/>
      <c r="V4801" s="17"/>
      <c r="W4801" s="17"/>
      <c r="X4801" s="17"/>
    </row>
    <row r="4802" spans="7:24" x14ac:dyDescent="0.2">
      <c r="G4802" s="8"/>
      <c r="H4802" s="8"/>
      <c r="I4802" s="17"/>
      <c r="J4802" s="17"/>
      <c r="K4802" s="17"/>
      <c r="L4802" s="17"/>
      <c r="M4802" s="17"/>
      <c r="N4802" s="17"/>
      <c r="O4802" s="17"/>
      <c r="P4802" s="17"/>
      <c r="Q4802" s="17"/>
      <c r="R4802" s="17"/>
      <c r="S4802" s="17"/>
      <c r="T4802" s="17"/>
      <c r="U4802" s="17"/>
      <c r="V4802" s="17"/>
      <c r="W4802" s="17"/>
      <c r="X4802" s="17"/>
    </row>
    <row r="4803" spans="7:24" x14ac:dyDescent="0.2">
      <c r="G4803" s="8"/>
      <c r="H4803" s="8"/>
      <c r="I4803" s="17"/>
      <c r="J4803" s="17"/>
      <c r="K4803" s="17"/>
      <c r="L4803" s="17"/>
      <c r="M4803" s="17"/>
      <c r="N4803" s="17"/>
      <c r="O4803" s="17"/>
      <c r="P4803" s="17"/>
      <c r="Q4803" s="17"/>
      <c r="R4803" s="17"/>
      <c r="S4803" s="17"/>
      <c r="T4803" s="17"/>
      <c r="U4803" s="17"/>
      <c r="V4803" s="17"/>
      <c r="W4803" s="17"/>
      <c r="X4803" s="17"/>
    </row>
    <row r="4804" spans="7:24" x14ac:dyDescent="0.2">
      <c r="G4804" s="8"/>
      <c r="H4804" s="8"/>
      <c r="I4804" s="17"/>
      <c r="J4804" s="17"/>
      <c r="K4804" s="17"/>
      <c r="L4804" s="17"/>
      <c r="M4804" s="17"/>
      <c r="N4804" s="17"/>
      <c r="O4804" s="17"/>
      <c r="P4804" s="17"/>
      <c r="Q4804" s="17"/>
      <c r="R4804" s="17"/>
      <c r="S4804" s="17"/>
      <c r="T4804" s="17"/>
      <c r="U4804" s="17"/>
      <c r="V4804" s="17"/>
      <c r="W4804" s="17"/>
      <c r="X4804" s="17"/>
    </row>
    <row r="4805" spans="7:24" x14ac:dyDescent="0.2">
      <c r="G4805" s="8"/>
      <c r="H4805" s="8"/>
      <c r="I4805" s="17"/>
      <c r="J4805" s="17"/>
      <c r="K4805" s="17"/>
      <c r="L4805" s="17"/>
      <c r="M4805" s="17"/>
      <c r="N4805" s="17"/>
      <c r="O4805" s="17"/>
      <c r="P4805" s="17"/>
      <c r="Q4805" s="17"/>
      <c r="R4805" s="17"/>
      <c r="S4805" s="17"/>
      <c r="T4805" s="17"/>
      <c r="U4805" s="17"/>
      <c r="V4805" s="17"/>
      <c r="W4805" s="17"/>
      <c r="X4805" s="17"/>
    </row>
    <row r="4806" spans="7:24" x14ac:dyDescent="0.2">
      <c r="G4806" s="8"/>
      <c r="H4806" s="8"/>
      <c r="I4806" s="17"/>
      <c r="J4806" s="17"/>
      <c r="K4806" s="17"/>
      <c r="L4806" s="17"/>
      <c r="M4806" s="17"/>
      <c r="N4806" s="17"/>
      <c r="O4806" s="17"/>
      <c r="P4806" s="17"/>
      <c r="Q4806" s="17"/>
      <c r="R4806" s="17"/>
      <c r="S4806" s="17"/>
      <c r="T4806" s="17"/>
      <c r="U4806" s="17"/>
      <c r="V4806" s="17"/>
      <c r="W4806" s="17"/>
      <c r="X4806" s="17"/>
    </row>
    <row r="4807" spans="7:24" x14ac:dyDescent="0.2">
      <c r="G4807" s="8"/>
      <c r="H4807" s="8"/>
      <c r="I4807" s="17"/>
      <c r="J4807" s="17"/>
      <c r="K4807" s="17"/>
      <c r="L4807" s="17"/>
      <c r="M4807" s="17"/>
      <c r="N4807" s="17"/>
      <c r="O4807" s="17"/>
      <c r="P4807" s="17"/>
      <c r="Q4807" s="17"/>
      <c r="R4807" s="17"/>
      <c r="S4807" s="17"/>
      <c r="T4807" s="17"/>
      <c r="U4807" s="17"/>
      <c r="V4807" s="17"/>
      <c r="W4807" s="17"/>
      <c r="X4807" s="17"/>
    </row>
    <row r="4808" spans="7:24" x14ac:dyDescent="0.2">
      <c r="G4808" s="8"/>
      <c r="H4808" s="8"/>
      <c r="I4808" s="17"/>
      <c r="J4808" s="17"/>
      <c r="K4808" s="17"/>
      <c r="L4808" s="17"/>
      <c r="M4808" s="17"/>
      <c r="N4808" s="17"/>
      <c r="O4808" s="17"/>
      <c r="P4808" s="17"/>
      <c r="Q4808" s="17"/>
      <c r="R4808" s="17"/>
      <c r="S4808" s="17"/>
      <c r="T4808" s="17"/>
      <c r="U4808" s="17"/>
      <c r="V4808" s="17"/>
      <c r="W4808" s="17"/>
      <c r="X4808" s="17"/>
    </row>
    <row r="4809" spans="7:24" x14ac:dyDescent="0.2">
      <c r="G4809" s="8"/>
      <c r="H4809" s="8"/>
      <c r="I4809" s="17"/>
      <c r="J4809" s="17"/>
      <c r="K4809" s="17"/>
      <c r="L4809" s="17"/>
      <c r="M4809" s="17"/>
      <c r="N4809" s="17"/>
      <c r="O4809" s="17"/>
      <c r="P4809" s="17"/>
      <c r="Q4809" s="17"/>
      <c r="R4809" s="17"/>
      <c r="S4809" s="17"/>
      <c r="T4809" s="17"/>
      <c r="U4809" s="17"/>
      <c r="V4809" s="17"/>
      <c r="W4809" s="17"/>
      <c r="X4809" s="17"/>
    </row>
    <row r="4810" spans="7:24" x14ac:dyDescent="0.2">
      <c r="G4810" s="8"/>
      <c r="H4810" s="8"/>
      <c r="I4810" s="17"/>
      <c r="J4810" s="17"/>
      <c r="K4810" s="17"/>
      <c r="L4810" s="17"/>
      <c r="M4810" s="17"/>
      <c r="N4810" s="17"/>
      <c r="O4810" s="17"/>
      <c r="P4810" s="17"/>
      <c r="Q4810" s="17"/>
      <c r="R4810" s="17"/>
      <c r="S4810" s="17"/>
      <c r="T4810" s="17"/>
      <c r="U4810" s="17"/>
      <c r="V4810" s="17"/>
      <c r="W4810" s="17"/>
      <c r="X4810" s="17"/>
    </row>
    <row r="4811" spans="7:24" x14ac:dyDescent="0.2">
      <c r="G4811" s="8"/>
      <c r="H4811" s="8"/>
      <c r="I4811" s="17"/>
      <c r="J4811" s="17"/>
      <c r="K4811" s="17"/>
      <c r="L4811" s="17"/>
      <c r="M4811" s="17"/>
      <c r="N4811" s="17"/>
      <c r="O4811" s="17"/>
      <c r="P4811" s="17"/>
      <c r="Q4811" s="17"/>
      <c r="R4811" s="17"/>
      <c r="S4811" s="17"/>
      <c r="T4811" s="17"/>
      <c r="U4811" s="17"/>
      <c r="V4811" s="17"/>
      <c r="W4811" s="17"/>
      <c r="X4811" s="17"/>
    </row>
    <row r="4812" spans="7:24" x14ac:dyDescent="0.2">
      <c r="G4812" s="8"/>
      <c r="H4812" s="8"/>
      <c r="I4812" s="17"/>
      <c r="J4812" s="17"/>
      <c r="K4812" s="17"/>
      <c r="L4812" s="17"/>
      <c r="M4812" s="17"/>
      <c r="N4812" s="17"/>
      <c r="O4812" s="17"/>
      <c r="P4812" s="17"/>
      <c r="Q4812" s="17"/>
      <c r="R4812" s="17"/>
      <c r="S4812" s="17"/>
      <c r="T4812" s="17"/>
      <c r="U4812" s="17"/>
      <c r="V4812" s="17"/>
      <c r="W4812" s="17"/>
      <c r="X4812" s="17"/>
    </row>
    <row r="4813" spans="7:24" x14ac:dyDescent="0.2">
      <c r="G4813" s="8"/>
      <c r="H4813" s="8"/>
      <c r="I4813" s="17"/>
      <c r="J4813" s="17"/>
      <c r="K4813" s="17"/>
      <c r="L4813" s="17"/>
      <c r="M4813" s="17"/>
      <c r="N4813" s="17"/>
      <c r="O4813" s="17"/>
      <c r="P4813" s="17"/>
      <c r="Q4813" s="17"/>
      <c r="R4813" s="17"/>
      <c r="S4813" s="17"/>
      <c r="T4813" s="17"/>
      <c r="U4813" s="17"/>
      <c r="V4813" s="17"/>
      <c r="W4813" s="17"/>
      <c r="X4813" s="17"/>
    </row>
    <row r="4814" spans="7:24" x14ac:dyDescent="0.2">
      <c r="G4814" s="8"/>
      <c r="H4814" s="8"/>
      <c r="I4814" s="17"/>
      <c r="J4814" s="17"/>
      <c r="K4814" s="17"/>
      <c r="L4814" s="17"/>
      <c r="M4814" s="17"/>
      <c r="N4814" s="17"/>
      <c r="O4814" s="17"/>
      <c r="P4814" s="17"/>
      <c r="Q4814" s="17"/>
      <c r="R4814" s="17"/>
      <c r="S4814" s="17"/>
      <c r="T4814" s="17"/>
      <c r="U4814" s="17"/>
      <c r="V4814" s="17"/>
      <c r="W4814" s="17"/>
      <c r="X4814" s="17"/>
    </row>
    <row r="4815" spans="7:24" x14ac:dyDescent="0.2">
      <c r="G4815" s="8"/>
      <c r="H4815" s="8"/>
      <c r="I4815" s="17"/>
      <c r="J4815" s="17"/>
      <c r="K4815" s="17"/>
      <c r="L4815" s="17"/>
      <c r="M4815" s="17"/>
      <c r="N4815" s="17"/>
      <c r="O4815" s="17"/>
      <c r="P4815" s="17"/>
      <c r="Q4815" s="17"/>
      <c r="R4815" s="17"/>
      <c r="S4815" s="17"/>
      <c r="T4815" s="17"/>
      <c r="U4815" s="17"/>
      <c r="V4815" s="17"/>
      <c r="W4815" s="17"/>
      <c r="X4815" s="17"/>
    </row>
    <row r="4816" spans="7:24" x14ac:dyDescent="0.2">
      <c r="G4816" s="8"/>
      <c r="H4816" s="8"/>
      <c r="I4816" s="17"/>
      <c r="J4816" s="17"/>
      <c r="K4816" s="17"/>
      <c r="L4816" s="17"/>
      <c r="M4816" s="17"/>
      <c r="N4816" s="17"/>
      <c r="O4816" s="17"/>
      <c r="P4816" s="17"/>
      <c r="Q4816" s="17"/>
      <c r="R4816" s="17"/>
      <c r="S4816" s="17"/>
      <c r="T4816" s="17"/>
      <c r="U4816" s="17"/>
      <c r="V4816" s="17"/>
      <c r="W4816" s="17"/>
      <c r="X4816" s="17"/>
    </row>
    <row r="4817" spans="7:24" x14ac:dyDescent="0.2">
      <c r="G4817" s="8"/>
      <c r="H4817" s="8"/>
      <c r="I4817" s="17"/>
      <c r="J4817" s="17"/>
      <c r="K4817" s="17"/>
      <c r="L4817" s="17"/>
      <c r="M4817" s="17"/>
      <c r="N4817" s="17"/>
      <c r="O4817" s="17"/>
      <c r="P4817" s="17"/>
      <c r="Q4817" s="17"/>
      <c r="R4817" s="17"/>
      <c r="S4817" s="17"/>
      <c r="T4817" s="17"/>
      <c r="U4817" s="17"/>
      <c r="V4817" s="17"/>
      <c r="W4817" s="17"/>
      <c r="X4817" s="17"/>
    </row>
    <row r="4818" spans="7:24" x14ac:dyDescent="0.2">
      <c r="G4818" s="8"/>
      <c r="H4818" s="8"/>
      <c r="I4818" s="17"/>
      <c r="J4818" s="17"/>
      <c r="K4818" s="17"/>
      <c r="L4818" s="17"/>
      <c r="M4818" s="17"/>
      <c r="N4818" s="17"/>
      <c r="O4818" s="17"/>
      <c r="P4818" s="17"/>
      <c r="Q4818" s="17"/>
      <c r="R4818" s="17"/>
      <c r="S4818" s="17"/>
      <c r="T4818" s="17"/>
      <c r="U4818" s="17"/>
      <c r="V4818" s="17"/>
      <c r="W4818" s="17"/>
      <c r="X4818" s="17"/>
    </row>
    <row r="4819" spans="7:24" x14ac:dyDescent="0.2">
      <c r="G4819" s="8"/>
      <c r="H4819" s="8"/>
      <c r="I4819" s="17"/>
      <c r="J4819" s="17"/>
      <c r="K4819" s="17"/>
      <c r="L4819" s="17"/>
      <c r="M4819" s="17"/>
      <c r="N4819" s="17"/>
      <c r="O4819" s="17"/>
      <c r="P4819" s="17"/>
      <c r="Q4819" s="17"/>
      <c r="R4819" s="17"/>
      <c r="S4819" s="17"/>
      <c r="T4819" s="17"/>
      <c r="U4819" s="17"/>
      <c r="V4819" s="17"/>
      <c r="W4819" s="17"/>
      <c r="X4819" s="17"/>
    </row>
    <row r="4820" spans="7:24" x14ac:dyDescent="0.2">
      <c r="G4820" s="8"/>
      <c r="H4820" s="8"/>
      <c r="I4820" s="17"/>
      <c r="J4820" s="17"/>
      <c r="K4820" s="17"/>
      <c r="L4820" s="17"/>
      <c r="M4820" s="17"/>
      <c r="N4820" s="17"/>
      <c r="O4820" s="17"/>
      <c r="P4820" s="17"/>
      <c r="Q4820" s="17"/>
      <c r="R4820" s="17"/>
      <c r="S4820" s="17"/>
      <c r="T4820" s="17"/>
      <c r="U4820" s="17"/>
      <c r="V4820" s="17"/>
      <c r="W4820" s="17"/>
      <c r="X4820" s="17"/>
    </row>
    <row r="4821" spans="7:24" x14ac:dyDescent="0.2">
      <c r="G4821" s="8"/>
      <c r="H4821" s="8"/>
      <c r="I4821" s="17"/>
      <c r="J4821" s="17"/>
      <c r="K4821" s="17"/>
      <c r="L4821" s="17"/>
      <c r="M4821" s="17"/>
      <c r="N4821" s="17"/>
      <c r="O4821" s="17"/>
      <c r="P4821" s="17"/>
      <c r="Q4821" s="17"/>
      <c r="R4821" s="17"/>
      <c r="S4821" s="17"/>
      <c r="T4821" s="17"/>
      <c r="U4821" s="17"/>
      <c r="V4821" s="17"/>
      <c r="W4821" s="17"/>
      <c r="X4821" s="17"/>
    </row>
    <row r="4822" spans="7:24" x14ac:dyDescent="0.2">
      <c r="G4822" s="8"/>
      <c r="H4822" s="8"/>
      <c r="I4822" s="17"/>
      <c r="J4822" s="17"/>
      <c r="K4822" s="17"/>
      <c r="L4822" s="17"/>
      <c r="M4822" s="17"/>
      <c r="N4822" s="17"/>
      <c r="O4822" s="17"/>
      <c r="P4822" s="17"/>
      <c r="Q4822" s="17"/>
      <c r="R4822" s="17"/>
      <c r="S4822" s="17"/>
      <c r="T4822" s="17"/>
      <c r="U4822" s="17"/>
      <c r="V4822" s="17"/>
      <c r="W4822" s="17"/>
      <c r="X4822" s="17"/>
    </row>
    <row r="4823" spans="7:24" x14ac:dyDescent="0.2">
      <c r="G4823" s="8"/>
      <c r="H4823" s="8"/>
      <c r="I4823" s="17"/>
      <c r="J4823" s="17"/>
      <c r="K4823" s="17"/>
      <c r="L4823" s="17"/>
      <c r="M4823" s="17"/>
      <c r="N4823" s="17"/>
      <c r="O4823" s="17"/>
      <c r="P4823" s="17"/>
      <c r="Q4823" s="17"/>
      <c r="R4823" s="17"/>
      <c r="S4823" s="17"/>
      <c r="T4823" s="17"/>
      <c r="U4823" s="17"/>
      <c r="V4823" s="17"/>
      <c r="W4823" s="17"/>
      <c r="X4823" s="17"/>
    </row>
    <row r="4824" spans="7:24" x14ac:dyDescent="0.2">
      <c r="G4824" s="8"/>
      <c r="H4824" s="8"/>
      <c r="I4824" s="17"/>
      <c r="J4824" s="17"/>
      <c r="K4824" s="17"/>
      <c r="L4824" s="17"/>
      <c r="M4824" s="17"/>
      <c r="N4824" s="17"/>
      <c r="O4824" s="17"/>
      <c r="P4824" s="17"/>
      <c r="Q4824" s="17"/>
      <c r="R4824" s="17"/>
      <c r="S4824" s="17"/>
      <c r="T4824" s="17"/>
      <c r="U4824" s="17"/>
      <c r="V4824" s="17"/>
      <c r="W4824" s="17"/>
      <c r="X4824" s="17"/>
    </row>
    <row r="4825" spans="7:24" x14ac:dyDescent="0.2">
      <c r="G4825" s="8"/>
      <c r="H4825" s="8"/>
      <c r="I4825" s="17"/>
      <c r="J4825" s="17"/>
      <c r="K4825" s="17"/>
      <c r="L4825" s="17"/>
      <c r="M4825" s="17"/>
      <c r="N4825" s="17"/>
      <c r="O4825" s="17"/>
      <c r="P4825" s="17"/>
      <c r="Q4825" s="17"/>
      <c r="R4825" s="17"/>
      <c r="S4825" s="17"/>
      <c r="T4825" s="17"/>
      <c r="U4825" s="17"/>
      <c r="V4825" s="17"/>
      <c r="W4825" s="17"/>
      <c r="X4825" s="17"/>
    </row>
    <row r="4826" spans="7:24" x14ac:dyDescent="0.2">
      <c r="G4826" s="8"/>
      <c r="H4826" s="8"/>
      <c r="I4826" s="17"/>
      <c r="J4826" s="17"/>
      <c r="K4826" s="17"/>
      <c r="L4826" s="17"/>
      <c r="M4826" s="17"/>
      <c r="N4826" s="17"/>
      <c r="O4826" s="17"/>
      <c r="P4826" s="17"/>
      <c r="Q4826" s="17"/>
      <c r="R4826" s="17"/>
      <c r="S4826" s="17"/>
      <c r="T4826" s="17"/>
      <c r="U4826" s="17"/>
      <c r="V4826" s="17"/>
      <c r="W4826" s="17"/>
      <c r="X4826" s="17"/>
    </row>
    <row r="4827" spans="7:24" x14ac:dyDescent="0.2">
      <c r="G4827" s="8"/>
      <c r="H4827" s="8"/>
      <c r="I4827" s="17"/>
      <c r="J4827" s="17"/>
      <c r="K4827" s="17"/>
      <c r="L4827" s="17"/>
      <c r="M4827" s="17"/>
      <c r="N4827" s="17"/>
      <c r="O4827" s="17"/>
      <c r="P4827" s="17"/>
      <c r="Q4827" s="17"/>
      <c r="R4827" s="17"/>
      <c r="S4827" s="17"/>
      <c r="T4827" s="17"/>
      <c r="U4827" s="17"/>
      <c r="V4827" s="17"/>
      <c r="W4827" s="17"/>
      <c r="X4827" s="17"/>
    </row>
    <row r="4828" spans="7:24" x14ac:dyDescent="0.2">
      <c r="G4828" s="8"/>
      <c r="H4828" s="8"/>
      <c r="I4828" s="17"/>
      <c r="J4828" s="17"/>
      <c r="K4828" s="17"/>
      <c r="L4828" s="17"/>
      <c r="M4828" s="17"/>
      <c r="N4828" s="17"/>
      <c r="O4828" s="17"/>
      <c r="P4828" s="17"/>
      <c r="Q4828" s="17"/>
      <c r="R4828" s="17"/>
      <c r="S4828" s="17"/>
      <c r="T4828" s="17"/>
      <c r="U4828" s="17"/>
      <c r="V4828" s="17"/>
      <c r="W4828" s="17"/>
      <c r="X4828" s="17"/>
    </row>
    <row r="4829" spans="7:24" x14ac:dyDescent="0.2">
      <c r="G4829" s="8"/>
      <c r="H4829" s="8"/>
      <c r="I4829" s="17"/>
      <c r="J4829" s="17"/>
      <c r="K4829" s="17"/>
      <c r="L4829" s="17"/>
      <c r="M4829" s="17"/>
      <c r="N4829" s="17"/>
      <c r="O4829" s="17"/>
      <c r="P4829" s="17"/>
      <c r="Q4829" s="17"/>
      <c r="R4829" s="17"/>
      <c r="S4829" s="17"/>
      <c r="T4829" s="17"/>
      <c r="U4829" s="17"/>
      <c r="V4829" s="17"/>
      <c r="W4829" s="17"/>
      <c r="X4829" s="17"/>
    </row>
    <row r="4830" spans="7:24" x14ac:dyDescent="0.2">
      <c r="G4830" s="8"/>
      <c r="H4830" s="8"/>
      <c r="I4830" s="17"/>
      <c r="J4830" s="17"/>
      <c r="K4830" s="17"/>
      <c r="L4830" s="17"/>
      <c r="M4830" s="17"/>
      <c r="N4830" s="17"/>
      <c r="O4830" s="17"/>
      <c r="P4830" s="17"/>
      <c r="Q4830" s="17"/>
      <c r="R4830" s="17"/>
      <c r="S4830" s="17"/>
      <c r="T4830" s="17"/>
      <c r="U4830" s="17"/>
      <c r="V4830" s="17"/>
      <c r="W4830" s="17"/>
      <c r="X4830" s="17"/>
    </row>
    <row r="4831" spans="7:24" x14ac:dyDescent="0.2">
      <c r="G4831" s="8"/>
      <c r="H4831" s="8"/>
      <c r="I4831" s="17"/>
      <c r="J4831" s="17"/>
      <c r="K4831" s="17"/>
      <c r="L4831" s="17"/>
      <c r="M4831" s="17"/>
      <c r="N4831" s="17"/>
      <c r="O4831" s="17"/>
      <c r="P4831" s="17"/>
      <c r="Q4831" s="17"/>
      <c r="R4831" s="17"/>
      <c r="S4831" s="17"/>
      <c r="T4831" s="17"/>
      <c r="U4831" s="17"/>
      <c r="V4831" s="17"/>
      <c r="W4831" s="17"/>
      <c r="X4831" s="17"/>
    </row>
    <row r="4832" spans="7:24" x14ac:dyDescent="0.2">
      <c r="G4832" s="8"/>
      <c r="H4832" s="8"/>
      <c r="I4832" s="17"/>
      <c r="J4832" s="17"/>
      <c r="K4832" s="17"/>
      <c r="L4832" s="17"/>
      <c r="M4832" s="17"/>
      <c r="N4832" s="17"/>
      <c r="O4832" s="17"/>
      <c r="P4832" s="17"/>
      <c r="Q4832" s="17"/>
      <c r="R4832" s="17"/>
      <c r="S4832" s="17"/>
      <c r="T4832" s="17"/>
      <c r="U4832" s="17"/>
      <c r="V4832" s="17"/>
      <c r="W4832" s="17"/>
      <c r="X4832" s="17"/>
    </row>
    <row r="4833" spans="7:24" x14ac:dyDescent="0.2">
      <c r="G4833" s="8"/>
      <c r="H4833" s="8"/>
      <c r="I4833" s="17"/>
      <c r="J4833" s="17"/>
      <c r="K4833" s="17"/>
      <c r="L4833" s="17"/>
      <c r="M4833" s="17"/>
      <c r="N4833" s="17"/>
      <c r="O4833" s="17"/>
      <c r="P4833" s="17"/>
      <c r="Q4833" s="17"/>
      <c r="R4833" s="17"/>
      <c r="S4833" s="17"/>
      <c r="T4833" s="17"/>
      <c r="U4833" s="17"/>
      <c r="V4833" s="17"/>
      <c r="W4833" s="17"/>
      <c r="X4833" s="17"/>
    </row>
    <row r="4834" spans="7:24" x14ac:dyDescent="0.2">
      <c r="G4834" s="8"/>
      <c r="H4834" s="8"/>
      <c r="I4834" s="17"/>
      <c r="J4834" s="17"/>
      <c r="K4834" s="17"/>
      <c r="L4834" s="17"/>
      <c r="M4834" s="17"/>
      <c r="N4834" s="17"/>
      <c r="O4834" s="17"/>
      <c r="P4834" s="17"/>
      <c r="Q4834" s="17"/>
      <c r="R4834" s="17"/>
      <c r="S4834" s="17"/>
      <c r="T4834" s="17"/>
      <c r="U4834" s="17"/>
      <c r="V4834" s="17"/>
      <c r="W4834" s="17"/>
      <c r="X4834" s="17"/>
    </row>
    <row r="4835" spans="7:24" x14ac:dyDescent="0.2">
      <c r="G4835" s="8"/>
      <c r="H4835" s="8"/>
      <c r="I4835" s="17"/>
      <c r="J4835" s="17"/>
      <c r="K4835" s="17"/>
      <c r="L4835" s="17"/>
      <c r="M4835" s="17"/>
      <c r="N4835" s="17"/>
      <c r="O4835" s="17"/>
      <c r="P4835" s="17"/>
      <c r="Q4835" s="17"/>
      <c r="R4835" s="17"/>
      <c r="S4835" s="17"/>
      <c r="T4835" s="17"/>
      <c r="U4835" s="17"/>
      <c r="V4835" s="17"/>
      <c r="W4835" s="17"/>
      <c r="X4835" s="17"/>
    </row>
    <row r="4836" spans="7:24" x14ac:dyDescent="0.2">
      <c r="G4836" s="8"/>
      <c r="H4836" s="8"/>
      <c r="I4836" s="17"/>
      <c r="J4836" s="17"/>
      <c r="K4836" s="17"/>
      <c r="L4836" s="17"/>
      <c r="M4836" s="17"/>
      <c r="N4836" s="17"/>
      <c r="O4836" s="17"/>
      <c r="P4836" s="17"/>
      <c r="Q4836" s="17"/>
      <c r="R4836" s="17"/>
      <c r="S4836" s="17"/>
      <c r="T4836" s="17"/>
      <c r="U4836" s="17"/>
      <c r="V4836" s="17"/>
      <c r="W4836" s="17"/>
      <c r="X4836" s="17"/>
    </row>
    <row r="4837" spans="7:24" x14ac:dyDescent="0.2">
      <c r="G4837" s="8"/>
      <c r="H4837" s="8"/>
      <c r="I4837" s="17"/>
      <c r="J4837" s="17"/>
      <c r="K4837" s="17"/>
      <c r="L4837" s="17"/>
      <c r="M4837" s="17"/>
      <c r="N4837" s="17"/>
      <c r="O4837" s="17"/>
      <c r="P4837" s="17"/>
      <c r="Q4837" s="17"/>
      <c r="R4837" s="17"/>
      <c r="S4837" s="17"/>
      <c r="T4837" s="17"/>
      <c r="U4837" s="17"/>
      <c r="V4837" s="17"/>
      <c r="W4837" s="17"/>
      <c r="X4837" s="17"/>
    </row>
    <row r="4838" spans="7:24" x14ac:dyDescent="0.2">
      <c r="G4838" s="8"/>
      <c r="H4838" s="8"/>
      <c r="I4838" s="17"/>
      <c r="J4838" s="17"/>
      <c r="K4838" s="17"/>
      <c r="L4838" s="17"/>
      <c r="M4838" s="17"/>
      <c r="N4838" s="17"/>
      <c r="O4838" s="17"/>
      <c r="P4838" s="17"/>
      <c r="Q4838" s="17"/>
      <c r="R4838" s="17"/>
      <c r="S4838" s="17"/>
      <c r="T4838" s="17"/>
      <c r="U4838" s="17"/>
      <c r="V4838" s="17"/>
      <c r="W4838" s="17"/>
      <c r="X4838" s="17"/>
    </row>
    <row r="4839" spans="7:24" x14ac:dyDescent="0.2">
      <c r="G4839" s="8"/>
      <c r="H4839" s="8"/>
      <c r="I4839" s="17"/>
      <c r="J4839" s="17"/>
      <c r="K4839" s="17"/>
      <c r="L4839" s="17"/>
      <c r="M4839" s="17"/>
      <c r="N4839" s="17"/>
      <c r="O4839" s="17"/>
      <c r="P4839" s="17"/>
      <c r="Q4839" s="17"/>
      <c r="R4839" s="17"/>
      <c r="S4839" s="17"/>
      <c r="T4839" s="17"/>
      <c r="U4839" s="17"/>
      <c r="V4839" s="17"/>
      <c r="W4839" s="17"/>
      <c r="X4839" s="17"/>
    </row>
    <row r="4840" spans="7:24" x14ac:dyDescent="0.2">
      <c r="G4840" s="8"/>
      <c r="H4840" s="8"/>
      <c r="I4840" s="17"/>
      <c r="J4840" s="17"/>
      <c r="K4840" s="17"/>
      <c r="L4840" s="17"/>
      <c r="M4840" s="17"/>
      <c r="N4840" s="17"/>
      <c r="O4840" s="17"/>
      <c r="P4840" s="17"/>
      <c r="Q4840" s="17"/>
      <c r="R4840" s="17"/>
      <c r="S4840" s="17"/>
      <c r="T4840" s="17"/>
      <c r="U4840" s="17"/>
      <c r="V4840" s="17"/>
      <c r="W4840" s="17"/>
      <c r="X4840" s="17"/>
    </row>
    <row r="4841" spans="7:24" x14ac:dyDescent="0.2">
      <c r="G4841" s="8"/>
      <c r="H4841" s="8"/>
      <c r="I4841" s="17"/>
      <c r="J4841" s="17"/>
      <c r="K4841" s="17"/>
      <c r="L4841" s="17"/>
      <c r="M4841" s="17"/>
      <c r="N4841" s="17"/>
      <c r="O4841" s="17"/>
      <c r="P4841" s="17"/>
      <c r="Q4841" s="17"/>
      <c r="R4841" s="17"/>
      <c r="S4841" s="17"/>
      <c r="T4841" s="17"/>
      <c r="U4841" s="17"/>
      <c r="V4841" s="17"/>
      <c r="W4841" s="17"/>
      <c r="X4841" s="17"/>
    </row>
    <row r="4842" spans="7:24" x14ac:dyDescent="0.2">
      <c r="G4842" s="8"/>
      <c r="H4842" s="8"/>
      <c r="I4842" s="17"/>
      <c r="J4842" s="17"/>
      <c r="K4842" s="17"/>
      <c r="L4842" s="17"/>
      <c r="M4842" s="17"/>
      <c r="N4842" s="17"/>
      <c r="O4842" s="17"/>
      <c r="P4842" s="17"/>
      <c r="Q4842" s="17"/>
      <c r="R4842" s="17"/>
      <c r="S4842" s="17"/>
      <c r="T4842" s="17"/>
      <c r="U4842" s="17"/>
      <c r="V4842" s="17"/>
      <c r="W4842" s="17"/>
      <c r="X4842" s="17"/>
    </row>
    <row r="4843" spans="7:24" x14ac:dyDescent="0.2">
      <c r="G4843" s="8"/>
      <c r="H4843" s="8"/>
      <c r="I4843" s="17"/>
      <c r="J4843" s="17"/>
      <c r="K4843" s="17"/>
      <c r="L4843" s="17"/>
      <c r="M4843" s="17"/>
      <c r="N4843" s="17"/>
      <c r="O4843" s="17"/>
      <c r="P4843" s="17"/>
      <c r="Q4843" s="17"/>
      <c r="R4843" s="17"/>
      <c r="S4843" s="17"/>
      <c r="T4843" s="17"/>
      <c r="U4843" s="17"/>
      <c r="V4843" s="17"/>
      <c r="W4843" s="17"/>
      <c r="X4843" s="17"/>
    </row>
    <row r="4844" spans="7:24" x14ac:dyDescent="0.2">
      <c r="G4844" s="8"/>
      <c r="H4844" s="8"/>
      <c r="I4844" s="17"/>
      <c r="J4844" s="17"/>
      <c r="K4844" s="17"/>
      <c r="L4844" s="17"/>
      <c r="M4844" s="17"/>
      <c r="N4844" s="17"/>
      <c r="O4844" s="17"/>
      <c r="P4844" s="17"/>
      <c r="Q4844" s="17"/>
      <c r="R4844" s="17"/>
      <c r="S4844" s="17"/>
      <c r="T4844" s="17"/>
      <c r="U4844" s="17"/>
      <c r="V4844" s="17"/>
      <c r="W4844" s="17"/>
      <c r="X4844" s="17"/>
    </row>
    <row r="4845" spans="7:24" x14ac:dyDescent="0.2">
      <c r="G4845" s="8"/>
      <c r="H4845" s="8"/>
      <c r="I4845" s="17"/>
      <c r="J4845" s="17"/>
      <c r="K4845" s="17"/>
      <c r="L4845" s="17"/>
      <c r="M4845" s="17"/>
      <c r="N4845" s="17"/>
      <c r="O4845" s="17"/>
      <c r="P4845" s="17"/>
      <c r="Q4845" s="17"/>
      <c r="R4845" s="17"/>
      <c r="S4845" s="17"/>
      <c r="T4845" s="17"/>
      <c r="U4845" s="17"/>
      <c r="V4845" s="17"/>
      <c r="W4845" s="17"/>
      <c r="X4845" s="17"/>
    </row>
    <row r="4846" spans="7:24" x14ac:dyDescent="0.2">
      <c r="G4846" s="8"/>
      <c r="H4846" s="8"/>
      <c r="I4846" s="17"/>
      <c r="J4846" s="17"/>
      <c r="K4846" s="17"/>
      <c r="L4846" s="17"/>
      <c r="M4846" s="17"/>
      <c r="N4846" s="17"/>
      <c r="O4846" s="17"/>
      <c r="P4846" s="17"/>
      <c r="Q4846" s="17"/>
      <c r="R4846" s="17"/>
      <c r="S4846" s="17"/>
      <c r="T4846" s="17"/>
      <c r="U4846" s="17"/>
      <c r="V4846" s="17"/>
      <c r="W4846" s="17"/>
      <c r="X4846" s="17"/>
    </row>
    <row r="4847" spans="7:24" x14ac:dyDescent="0.2">
      <c r="G4847" s="8"/>
      <c r="H4847" s="8"/>
      <c r="I4847" s="17"/>
      <c r="J4847" s="17"/>
      <c r="K4847" s="17"/>
      <c r="L4847" s="17"/>
      <c r="M4847" s="17"/>
      <c r="N4847" s="17"/>
      <c r="O4847" s="17"/>
      <c r="P4847" s="17"/>
      <c r="Q4847" s="17"/>
      <c r="R4847" s="17"/>
      <c r="S4847" s="17"/>
      <c r="T4847" s="17"/>
      <c r="U4847" s="17"/>
      <c r="V4847" s="17"/>
      <c r="W4847" s="17"/>
      <c r="X4847" s="17"/>
    </row>
    <row r="4848" spans="7:24" x14ac:dyDescent="0.2">
      <c r="G4848" s="8"/>
      <c r="H4848" s="8"/>
      <c r="I4848" s="17"/>
      <c r="J4848" s="17"/>
      <c r="K4848" s="17"/>
      <c r="L4848" s="17"/>
      <c r="M4848" s="17"/>
      <c r="N4848" s="17"/>
      <c r="O4848" s="17"/>
      <c r="P4848" s="17"/>
      <c r="Q4848" s="17"/>
      <c r="R4848" s="17"/>
      <c r="S4848" s="17"/>
      <c r="T4848" s="17"/>
      <c r="U4848" s="17"/>
      <c r="V4848" s="17"/>
      <c r="W4848" s="17"/>
      <c r="X4848" s="17"/>
    </row>
    <row r="4849" spans="7:24" x14ac:dyDescent="0.2">
      <c r="G4849" s="8"/>
      <c r="H4849" s="8"/>
      <c r="I4849" s="17"/>
      <c r="J4849" s="17"/>
      <c r="K4849" s="17"/>
      <c r="L4849" s="17"/>
      <c r="M4849" s="17"/>
      <c r="N4849" s="17"/>
      <c r="O4849" s="17"/>
      <c r="P4849" s="17"/>
      <c r="Q4849" s="17"/>
      <c r="R4849" s="17"/>
      <c r="S4849" s="17"/>
      <c r="T4849" s="17"/>
      <c r="U4849" s="17"/>
      <c r="V4849" s="17"/>
      <c r="W4849" s="17"/>
      <c r="X4849" s="17"/>
    </row>
    <row r="4850" spans="7:24" x14ac:dyDescent="0.2">
      <c r="G4850" s="8"/>
      <c r="H4850" s="8"/>
      <c r="I4850" s="17"/>
      <c r="J4850" s="17"/>
      <c r="K4850" s="17"/>
      <c r="L4850" s="17"/>
      <c r="M4850" s="17"/>
      <c r="N4850" s="17"/>
      <c r="O4850" s="17"/>
      <c r="P4850" s="17"/>
      <c r="Q4850" s="17"/>
      <c r="R4850" s="17"/>
      <c r="S4850" s="17"/>
      <c r="T4850" s="17"/>
      <c r="U4850" s="17"/>
      <c r="V4850" s="17"/>
      <c r="W4850" s="17"/>
      <c r="X4850" s="17"/>
    </row>
    <row r="4851" spans="7:24" x14ac:dyDescent="0.2">
      <c r="G4851" s="8"/>
      <c r="H4851" s="8"/>
      <c r="I4851" s="17"/>
      <c r="J4851" s="17"/>
      <c r="K4851" s="17"/>
      <c r="L4851" s="17"/>
      <c r="M4851" s="17"/>
      <c r="N4851" s="17"/>
      <c r="O4851" s="17"/>
      <c r="P4851" s="17"/>
      <c r="Q4851" s="17"/>
      <c r="R4851" s="17"/>
      <c r="S4851" s="17"/>
      <c r="T4851" s="17"/>
      <c r="U4851" s="17"/>
      <c r="V4851" s="17"/>
      <c r="W4851" s="17"/>
      <c r="X4851" s="17"/>
    </row>
    <row r="4852" spans="7:24" x14ac:dyDescent="0.2">
      <c r="G4852" s="8"/>
      <c r="H4852" s="8"/>
      <c r="I4852" s="17"/>
      <c r="J4852" s="17"/>
      <c r="K4852" s="17"/>
      <c r="L4852" s="17"/>
      <c r="M4852" s="17"/>
      <c r="N4852" s="17"/>
      <c r="O4852" s="17"/>
      <c r="P4852" s="17"/>
      <c r="Q4852" s="17"/>
      <c r="R4852" s="17"/>
      <c r="S4852" s="17"/>
      <c r="T4852" s="17"/>
      <c r="U4852" s="17"/>
      <c r="V4852" s="17"/>
      <c r="W4852" s="17"/>
      <c r="X4852" s="17"/>
    </row>
    <row r="4853" spans="7:24" x14ac:dyDescent="0.2">
      <c r="G4853" s="8"/>
      <c r="H4853" s="8"/>
      <c r="I4853" s="17"/>
      <c r="J4853" s="17"/>
      <c r="K4853" s="17"/>
      <c r="L4853" s="17"/>
      <c r="M4853" s="17"/>
      <c r="N4853" s="17"/>
      <c r="O4853" s="17"/>
      <c r="P4853" s="17"/>
      <c r="Q4853" s="17"/>
      <c r="R4853" s="17"/>
      <c r="S4853" s="17"/>
      <c r="T4853" s="17"/>
      <c r="U4853" s="17"/>
      <c r="V4853" s="17"/>
      <c r="W4853" s="17"/>
      <c r="X4853" s="17"/>
    </row>
    <row r="4854" spans="7:24" x14ac:dyDescent="0.2">
      <c r="G4854" s="8"/>
      <c r="H4854" s="8"/>
      <c r="I4854" s="17"/>
      <c r="J4854" s="17"/>
      <c r="K4854" s="17"/>
      <c r="L4854" s="17"/>
      <c r="M4854" s="17"/>
      <c r="N4854" s="17"/>
      <c r="O4854" s="17"/>
      <c r="P4854" s="17"/>
      <c r="Q4854" s="17"/>
      <c r="R4854" s="17"/>
      <c r="S4854" s="17"/>
      <c r="T4854" s="17"/>
      <c r="U4854" s="17"/>
      <c r="V4854" s="17"/>
      <c r="W4854" s="17"/>
      <c r="X4854" s="17"/>
    </row>
    <row r="4855" spans="7:24" x14ac:dyDescent="0.2">
      <c r="G4855" s="8"/>
      <c r="H4855" s="8"/>
      <c r="I4855" s="17"/>
      <c r="J4855" s="17"/>
      <c r="K4855" s="17"/>
      <c r="L4855" s="17"/>
      <c r="M4855" s="17"/>
      <c r="N4855" s="17"/>
      <c r="O4855" s="17"/>
      <c r="P4855" s="17"/>
      <c r="Q4855" s="17"/>
      <c r="R4855" s="17"/>
      <c r="S4855" s="17"/>
      <c r="T4855" s="17"/>
      <c r="U4855" s="17"/>
      <c r="V4855" s="17"/>
      <c r="W4855" s="17"/>
      <c r="X4855" s="17"/>
    </row>
    <row r="4856" spans="7:24" x14ac:dyDescent="0.2">
      <c r="G4856" s="8"/>
      <c r="H4856" s="8"/>
      <c r="I4856" s="17"/>
      <c r="J4856" s="17"/>
      <c r="K4856" s="17"/>
      <c r="L4856" s="17"/>
      <c r="M4856" s="17"/>
      <c r="N4856" s="17"/>
      <c r="O4856" s="17"/>
      <c r="P4856" s="17"/>
      <c r="Q4856" s="17"/>
      <c r="R4856" s="17"/>
      <c r="S4856" s="17"/>
      <c r="T4856" s="17"/>
      <c r="U4856" s="17"/>
      <c r="V4856" s="17"/>
      <c r="W4856" s="17"/>
      <c r="X4856" s="17"/>
    </row>
    <row r="4857" spans="7:24" x14ac:dyDescent="0.2">
      <c r="G4857" s="8"/>
      <c r="H4857" s="8"/>
      <c r="I4857" s="17"/>
      <c r="J4857" s="17"/>
      <c r="K4857" s="17"/>
      <c r="L4857" s="17"/>
      <c r="M4857" s="17"/>
      <c r="N4857" s="17"/>
      <c r="O4857" s="17"/>
      <c r="P4857" s="17"/>
      <c r="Q4857" s="17"/>
      <c r="R4857" s="17"/>
      <c r="S4857" s="17"/>
      <c r="T4857" s="17"/>
      <c r="U4857" s="17"/>
      <c r="V4857" s="17"/>
      <c r="W4857" s="17"/>
      <c r="X4857" s="17"/>
    </row>
    <row r="4858" spans="7:24" x14ac:dyDescent="0.2">
      <c r="G4858" s="8"/>
      <c r="H4858" s="8"/>
      <c r="I4858" s="17"/>
      <c r="J4858" s="17"/>
      <c r="K4858" s="17"/>
      <c r="L4858" s="17"/>
      <c r="M4858" s="17"/>
      <c r="N4858" s="17"/>
      <c r="O4858" s="17"/>
      <c r="P4858" s="17"/>
      <c r="Q4858" s="17"/>
      <c r="R4858" s="17"/>
      <c r="S4858" s="17"/>
      <c r="T4858" s="17"/>
      <c r="U4858" s="17"/>
      <c r="V4858" s="17"/>
      <c r="W4858" s="17"/>
      <c r="X4858" s="17"/>
    </row>
    <row r="4859" spans="7:24" x14ac:dyDescent="0.2">
      <c r="G4859" s="8"/>
      <c r="H4859" s="8"/>
      <c r="I4859" s="17"/>
      <c r="J4859" s="17"/>
      <c r="K4859" s="17"/>
      <c r="L4859" s="17"/>
      <c r="M4859" s="17"/>
      <c r="N4859" s="17"/>
      <c r="O4859" s="17"/>
      <c r="P4859" s="17"/>
      <c r="Q4859" s="17"/>
      <c r="R4859" s="17"/>
      <c r="S4859" s="17"/>
      <c r="T4859" s="17"/>
      <c r="U4859" s="17"/>
      <c r="V4859" s="17"/>
      <c r="W4859" s="17"/>
      <c r="X4859" s="17"/>
    </row>
    <row r="4860" spans="7:24" x14ac:dyDescent="0.2">
      <c r="G4860" s="8"/>
      <c r="H4860" s="8"/>
      <c r="I4860" s="17"/>
      <c r="J4860" s="17"/>
      <c r="K4860" s="17"/>
      <c r="L4860" s="17"/>
      <c r="M4860" s="17"/>
      <c r="N4860" s="17"/>
      <c r="O4860" s="17"/>
      <c r="P4860" s="17"/>
      <c r="Q4860" s="17"/>
      <c r="R4860" s="17"/>
      <c r="S4860" s="17"/>
      <c r="T4860" s="17"/>
      <c r="U4860" s="17"/>
      <c r="V4860" s="17"/>
      <c r="W4860" s="17"/>
      <c r="X4860" s="17"/>
    </row>
    <row r="4861" spans="7:24" x14ac:dyDescent="0.2">
      <c r="G4861" s="8"/>
      <c r="H4861" s="8"/>
      <c r="I4861" s="17"/>
      <c r="J4861" s="17"/>
      <c r="K4861" s="17"/>
      <c r="L4861" s="17"/>
      <c r="M4861" s="17"/>
      <c r="N4861" s="17"/>
      <c r="O4861" s="17"/>
      <c r="P4861" s="17"/>
      <c r="Q4861" s="17"/>
      <c r="R4861" s="17"/>
      <c r="S4861" s="17"/>
      <c r="T4861" s="17"/>
      <c r="U4861" s="17"/>
      <c r="V4861" s="17"/>
      <c r="W4861" s="17"/>
      <c r="X4861" s="17"/>
    </row>
    <row r="4862" spans="7:24" x14ac:dyDescent="0.2">
      <c r="G4862" s="8"/>
      <c r="H4862" s="8"/>
      <c r="I4862" s="17"/>
      <c r="J4862" s="17"/>
      <c r="K4862" s="17"/>
      <c r="L4862" s="17"/>
      <c r="M4862" s="17"/>
      <c r="N4862" s="17"/>
      <c r="O4862" s="17"/>
      <c r="P4862" s="17"/>
      <c r="Q4862" s="17"/>
      <c r="R4862" s="17"/>
      <c r="S4862" s="17"/>
      <c r="T4862" s="17"/>
      <c r="U4862" s="17"/>
      <c r="V4862" s="17"/>
      <c r="W4862" s="17"/>
      <c r="X4862" s="17"/>
    </row>
    <row r="4863" spans="7:24" x14ac:dyDescent="0.2">
      <c r="G4863" s="8"/>
      <c r="H4863" s="8"/>
      <c r="I4863" s="17"/>
      <c r="J4863" s="17"/>
      <c r="K4863" s="17"/>
      <c r="L4863" s="17"/>
      <c r="M4863" s="17"/>
      <c r="N4863" s="17"/>
      <c r="O4863" s="17"/>
      <c r="P4863" s="17"/>
      <c r="Q4863" s="17"/>
      <c r="R4863" s="17"/>
      <c r="S4863" s="17"/>
      <c r="T4863" s="17"/>
      <c r="U4863" s="17"/>
      <c r="V4863" s="17"/>
      <c r="W4863" s="17"/>
      <c r="X4863" s="17"/>
    </row>
    <row r="4864" spans="7:24" x14ac:dyDescent="0.2">
      <c r="G4864" s="8"/>
      <c r="H4864" s="8"/>
      <c r="I4864" s="17"/>
      <c r="J4864" s="17"/>
      <c r="K4864" s="17"/>
      <c r="L4864" s="17"/>
      <c r="M4864" s="17"/>
      <c r="N4864" s="17"/>
      <c r="O4864" s="17"/>
      <c r="P4864" s="17"/>
      <c r="Q4864" s="17"/>
      <c r="R4864" s="17"/>
      <c r="S4864" s="17"/>
      <c r="T4864" s="17"/>
      <c r="U4864" s="17"/>
      <c r="V4864" s="17"/>
      <c r="W4864" s="17"/>
      <c r="X4864" s="17"/>
    </row>
    <row r="4865" spans="7:24" x14ac:dyDescent="0.2">
      <c r="G4865" s="8"/>
      <c r="H4865" s="8"/>
      <c r="I4865" s="17"/>
      <c r="J4865" s="17"/>
      <c r="K4865" s="17"/>
      <c r="L4865" s="17"/>
      <c r="M4865" s="17"/>
      <c r="N4865" s="17"/>
      <c r="O4865" s="17"/>
      <c r="P4865" s="17"/>
      <c r="Q4865" s="17"/>
      <c r="R4865" s="17"/>
      <c r="S4865" s="17"/>
      <c r="T4865" s="17"/>
      <c r="U4865" s="17"/>
      <c r="V4865" s="17"/>
      <c r="W4865" s="17"/>
      <c r="X4865" s="17"/>
    </row>
    <row r="4866" spans="7:24" x14ac:dyDescent="0.2">
      <c r="G4866" s="8"/>
      <c r="H4866" s="8"/>
      <c r="I4866" s="17"/>
      <c r="J4866" s="17"/>
      <c r="K4866" s="17"/>
      <c r="L4866" s="17"/>
      <c r="M4866" s="17"/>
      <c r="N4866" s="17"/>
      <c r="O4866" s="17"/>
      <c r="P4866" s="17"/>
      <c r="Q4866" s="17"/>
      <c r="R4866" s="17"/>
      <c r="S4866" s="17"/>
      <c r="T4866" s="17"/>
      <c r="U4866" s="17"/>
      <c r="V4866" s="17"/>
      <c r="W4866" s="17"/>
      <c r="X4866" s="17"/>
    </row>
    <row r="4867" spans="7:24" x14ac:dyDescent="0.2">
      <c r="G4867" s="8"/>
      <c r="H4867" s="8"/>
      <c r="I4867" s="17"/>
      <c r="J4867" s="17"/>
      <c r="K4867" s="17"/>
      <c r="L4867" s="17"/>
      <c r="M4867" s="17"/>
      <c r="N4867" s="17"/>
      <c r="O4867" s="17"/>
      <c r="P4867" s="17"/>
      <c r="Q4867" s="17"/>
      <c r="R4867" s="17"/>
      <c r="S4867" s="17"/>
      <c r="T4867" s="17"/>
      <c r="U4867" s="17"/>
      <c r="V4867" s="17"/>
      <c r="W4867" s="17"/>
      <c r="X4867" s="17"/>
    </row>
    <row r="4868" spans="7:24" x14ac:dyDescent="0.2">
      <c r="G4868" s="8"/>
      <c r="H4868" s="8"/>
      <c r="I4868" s="17"/>
      <c r="J4868" s="17"/>
      <c r="K4868" s="17"/>
      <c r="L4868" s="17"/>
      <c r="M4868" s="17"/>
      <c r="N4868" s="17"/>
      <c r="O4868" s="17"/>
      <c r="P4868" s="17"/>
      <c r="Q4868" s="17"/>
      <c r="R4868" s="17"/>
      <c r="S4868" s="17"/>
      <c r="T4868" s="17"/>
      <c r="U4868" s="17"/>
      <c r="V4868" s="17"/>
      <c r="W4868" s="17"/>
      <c r="X4868" s="17"/>
    </row>
    <row r="4869" spans="7:24" x14ac:dyDescent="0.2">
      <c r="G4869" s="8"/>
      <c r="H4869" s="8"/>
      <c r="I4869" s="17"/>
      <c r="J4869" s="17"/>
      <c r="K4869" s="17"/>
      <c r="L4869" s="17"/>
      <c r="M4869" s="17"/>
      <c r="N4869" s="17"/>
      <c r="O4869" s="17"/>
      <c r="P4869" s="17"/>
      <c r="Q4869" s="17"/>
      <c r="R4869" s="17"/>
      <c r="S4869" s="17"/>
      <c r="T4869" s="17"/>
      <c r="U4869" s="17"/>
      <c r="V4869" s="17"/>
      <c r="W4869" s="17"/>
      <c r="X4869" s="17"/>
    </row>
    <row r="4870" spans="7:24" x14ac:dyDescent="0.2">
      <c r="G4870" s="8"/>
      <c r="H4870" s="8"/>
      <c r="I4870" s="17"/>
      <c r="J4870" s="17"/>
      <c r="K4870" s="17"/>
      <c r="L4870" s="17"/>
      <c r="M4870" s="17"/>
      <c r="N4870" s="17"/>
      <c r="O4870" s="17"/>
      <c r="P4870" s="17"/>
      <c r="Q4870" s="17"/>
      <c r="R4870" s="17"/>
      <c r="S4870" s="17"/>
      <c r="T4870" s="17"/>
      <c r="U4870" s="17"/>
      <c r="V4870" s="17"/>
      <c r="W4870" s="17"/>
      <c r="X4870" s="17"/>
    </row>
    <row r="4871" spans="7:24" x14ac:dyDescent="0.2">
      <c r="G4871" s="8"/>
      <c r="H4871" s="8"/>
      <c r="I4871" s="17"/>
      <c r="J4871" s="17"/>
      <c r="K4871" s="17"/>
      <c r="L4871" s="17"/>
      <c r="M4871" s="17"/>
      <c r="N4871" s="17"/>
      <c r="O4871" s="17"/>
      <c r="P4871" s="17"/>
      <c r="Q4871" s="17"/>
      <c r="R4871" s="17"/>
      <c r="S4871" s="17"/>
      <c r="T4871" s="17"/>
      <c r="U4871" s="17"/>
      <c r="V4871" s="17"/>
      <c r="W4871" s="17"/>
      <c r="X4871" s="17"/>
    </row>
    <row r="4872" spans="7:24" x14ac:dyDescent="0.2">
      <c r="G4872" s="8"/>
      <c r="H4872" s="8"/>
      <c r="I4872" s="17"/>
      <c r="J4872" s="17"/>
      <c r="K4872" s="17"/>
      <c r="L4872" s="17"/>
      <c r="M4872" s="17"/>
      <c r="N4872" s="17"/>
      <c r="O4872" s="17"/>
      <c r="P4872" s="17"/>
      <c r="Q4872" s="17"/>
      <c r="R4872" s="17"/>
      <c r="S4872" s="17"/>
      <c r="T4872" s="17"/>
      <c r="U4872" s="17"/>
      <c r="V4872" s="17"/>
      <c r="W4872" s="17"/>
      <c r="X4872" s="17"/>
    </row>
    <row r="4873" spans="7:24" x14ac:dyDescent="0.2">
      <c r="G4873" s="8"/>
      <c r="H4873" s="8"/>
      <c r="I4873" s="17"/>
      <c r="J4873" s="17"/>
      <c r="K4873" s="17"/>
      <c r="L4873" s="17"/>
      <c r="M4873" s="17"/>
      <c r="N4873" s="17"/>
      <c r="O4873" s="17"/>
      <c r="P4873" s="17"/>
      <c r="Q4873" s="17"/>
      <c r="R4873" s="17"/>
      <c r="S4873" s="17"/>
      <c r="T4873" s="17"/>
      <c r="U4873" s="17"/>
      <c r="V4873" s="17"/>
      <c r="W4873" s="17"/>
      <c r="X4873" s="17"/>
    </row>
    <row r="4874" spans="7:24" x14ac:dyDescent="0.2">
      <c r="G4874" s="8"/>
      <c r="H4874" s="8"/>
      <c r="I4874" s="17"/>
      <c r="J4874" s="17"/>
      <c r="K4874" s="17"/>
      <c r="L4874" s="17"/>
      <c r="M4874" s="17"/>
      <c r="N4874" s="17"/>
      <c r="O4874" s="17"/>
      <c r="P4874" s="17"/>
      <c r="Q4874" s="17"/>
      <c r="R4874" s="17"/>
      <c r="S4874" s="17"/>
      <c r="T4874" s="17"/>
      <c r="U4874" s="17"/>
      <c r="V4874" s="17"/>
      <c r="W4874" s="17"/>
      <c r="X4874" s="17"/>
    </row>
    <row r="4875" spans="7:24" x14ac:dyDescent="0.2">
      <c r="G4875" s="8"/>
      <c r="H4875" s="8"/>
      <c r="I4875" s="17"/>
      <c r="J4875" s="17"/>
      <c r="K4875" s="17"/>
      <c r="L4875" s="17"/>
      <c r="M4875" s="17"/>
      <c r="N4875" s="17"/>
      <c r="O4875" s="17"/>
      <c r="P4875" s="17"/>
      <c r="Q4875" s="17"/>
      <c r="R4875" s="17"/>
      <c r="S4875" s="17"/>
      <c r="T4875" s="17"/>
      <c r="U4875" s="17"/>
      <c r="V4875" s="17"/>
      <c r="W4875" s="17"/>
      <c r="X4875" s="17"/>
    </row>
    <row r="4876" spans="7:24" x14ac:dyDescent="0.2">
      <c r="G4876" s="8"/>
      <c r="H4876" s="8"/>
      <c r="I4876" s="17"/>
      <c r="J4876" s="17"/>
      <c r="K4876" s="17"/>
      <c r="L4876" s="17"/>
      <c r="M4876" s="17"/>
      <c r="N4876" s="17"/>
      <c r="O4876" s="17"/>
      <c r="P4876" s="17"/>
      <c r="Q4876" s="17"/>
      <c r="R4876" s="17"/>
      <c r="S4876" s="17"/>
      <c r="T4876" s="17"/>
      <c r="U4876" s="17"/>
      <c r="V4876" s="17"/>
      <c r="W4876" s="17"/>
      <c r="X4876" s="17"/>
    </row>
    <row r="4877" spans="7:24" x14ac:dyDescent="0.2">
      <c r="G4877" s="8"/>
      <c r="H4877" s="8"/>
      <c r="I4877" s="17"/>
      <c r="J4877" s="17"/>
      <c r="K4877" s="17"/>
      <c r="L4877" s="17"/>
      <c r="M4877" s="17"/>
      <c r="N4877" s="17"/>
      <c r="O4877" s="17"/>
      <c r="P4877" s="17"/>
      <c r="Q4877" s="17"/>
      <c r="R4877" s="17"/>
      <c r="S4877" s="17"/>
      <c r="T4877" s="17"/>
      <c r="U4877" s="17"/>
      <c r="V4877" s="17"/>
      <c r="W4877" s="17"/>
      <c r="X4877" s="17"/>
    </row>
    <row r="4878" spans="7:24" x14ac:dyDescent="0.2">
      <c r="G4878" s="8"/>
      <c r="H4878" s="8"/>
      <c r="I4878" s="17"/>
      <c r="J4878" s="17"/>
      <c r="K4878" s="17"/>
      <c r="L4878" s="17"/>
      <c r="M4878" s="17"/>
      <c r="N4878" s="17"/>
      <c r="O4878" s="17"/>
      <c r="P4878" s="17"/>
      <c r="Q4878" s="17"/>
      <c r="R4878" s="17"/>
      <c r="S4878" s="17"/>
      <c r="T4878" s="17"/>
      <c r="U4878" s="17"/>
      <c r="V4878" s="17"/>
      <c r="W4878" s="17"/>
      <c r="X4878" s="17"/>
    </row>
    <row r="4879" spans="7:24" x14ac:dyDescent="0.2">
      <c r="G4879" s="8"/>
      <c r="H4879" s="8"/>
      <c r="I4879" s="17"/>
      <c r="J4879" s="17"/>
      <c r="K4879" s="17"/>
      <c r="L4879" s="17"/>
      <c r="M4879" s="17"/>
      <c r="N4879" s="17"/>
      <c r="O4879" s="17"/>
      <c r="P4879" s="17"/>
      <c r="Q4879" s="17"/>
      <c r="R4879" s="17"/>
      <c r="S4879" s="17"/>
      <c r="T4879" s="17"/>
      <c r="U4879" s="17"/>
      <c r="V4879" s="17"/>
      <c r="W4879" s="17"/>
      <c r="X4879" s="17"/>
    </row>
    <row r="4880" spans="7:24" x14ac:dyDescent="0.2">
      <c r="G4880" s="8"/>
      <c r="H4880" s="8"/>
      <c r="I4880" s="17"/>
      <c r="J4880" s="17"/>
      <c r="K4880" s="17"/>
      <c r="L4880" s="17"/>
      <c r="M4880" s="17"/>
      <c r="N4880" s="17"/>
      <c r="O4880" s="17"/>
      <c r="P4880" s="17"/>
      <c r="Q4880" s="17"/>
      <c r="R4880" s="17"/>
      <c r="S4880" s="17"/>
      <c r="T4880" s="17"/>
      <c r="U4880" s="17"/>
      <c r="V4880" s="17"/>
      <c r="W4880" s="17"/>
      <c r="X4880" s="17"/>
    </row>
    <row r="4881" spans="7:24" x14ac:dyDescent="0.2">
      <c r="G4881" s="8"/>
      <c r="H4881" s="8"/>
      <c r="I4881" s="17"/>
      <c r="J4881" s="17"/>
      <c r="K4881" s="17"/>
      <c r="L4881" s="17"/>
      <c r="M4881" s="17"/>
      <c r="N4881" s="17"/>
      <c r="O4881" s="17"/>
      <c r="P4881" s="17"/>
      <c r="Q4881" s="17"/>
      <c r="R4881" s="17"/>
      <c r="S4881" s="17"/>
      <c r="T4881" s="17"/>
      <c r="U4881" s="17"/>
      <c r="V4881" s="17"/>
      <c r="W4881" s="17"/>
      <c r="X4881" s="17"/>
    </row>
    <row r="4882" spans="7:24" x14ac:dyDescent="0.2">
      <c r="G4882" s="8"/>
      <c r="H4882" s="8"/>
      <c r="I4882" s="17"/>
      <c r="J4882" s="17"/>
      <c r="K4882" s="17"/>
      <c r="L4882" s="17"/>
      <c r="M4882" s="17"/>
      <c r="N4882" s="17"/>
      <c r="O4882" s="17"/>
      <c r="P4882" s="17"/>
      <c r="Q4882" s="17"/>
      <c r="R4882" s="17"/>
      <c r="S4882" s="17"/>
      <c r="T4882" s="17"/>
      <c r="U4882" s="17"/>
      <c r="V4882" s="17"/>
      <c r="W4882" s="17"/>
      <c r="X4882" s="17"/>
    </row>
    <row r="4883" spans="7:24" x14ac:dyDescent="0.2">
      <c r="G4883" s="8"/>
      <c r="H4883" s="8"/>
      <c r="I4883" s="17"/>
      <c r="J4883" s="17"/>
      <c r="K4883" s="17"/>
      <c r="L4883" s="17"/>
      <c r="M4883" s="17"/>
      <c r="N4883" s="17"/>
      <c r="O4883" s="17"/>
      <c r="P4883" s="17"/>
      <c r="Q4883" s="17"/>
      <c r="R4883" s="17"/>
      <c r="S4883" s="17"/>
      <c r="T4883" s="17"/>
      <c r="U4883" s="17"/>
      <c r="V4883" s="17"/>
      <c r="W4883" s="17"/>
      <c r="X4883" s="17"/>
    </row>
    <row r="4884" spans="7:24" x14ac:dyDescent="0.2">
      <c r="G4884" s="8"/>
      <c r="H4884" s="8"/>
      <c r="I4884" s="17"/>
      <c r="J4884" s="17"/>
      <c r="K4884" s="17"/>
      <c r="L4884" s="17"/>
      <c r="M4884" s="17"/>
      <c r="N4884" s="17"/>
      <c r="O4884" s="17"/>
      <c r="P4884" s="17"/>
      <c r="Q4884" s="17"/>
      <c r="R4884" s="17"/>
      <c r="S4884" s="17"/>
      <c r="T4884" s="17"/>
      <c r="U4884" s="17"/>
      <c r="V4884" s="17"/>
      <c r="W4884" s="17"/>
      <c r="X4884" s="17"/>
    </row>
    <row r="4885" spans="7:24" x14ac:dyDescent="0.2">
      <c r="G4885" s="8"/>
      <c r="H4885" s="8"/>
      <c r="I4885" s="17"/>
      <c r="J4885" s="17"/>
      <c r="K4885" s="17"/>
      <c r="L4885" s="17"/>
      <c r="M4885" s="17"/>
      <c r="N4885" s="17"/>
      <c r="O4885" s="17"/>
      <c r="P4885" s="17"/>
      <c r="Q4885" s="17"/>
      <c r="R4885" s="17"/>
      <c r="S4885" s="17"/>
      <c r="T4885" s="17"/>
      <c r="U4885" s="17"/>
      <c r="V4885" s="17"/>
      <c r="W4885" s="17"/>
      <c r="X4885" s="17"/>
    </row>
    <row r="4886" spans="7:24" x14ac:dyDescent="0.2">
      <c r="G4886" s="8"/>
      <c r="H4886" s="8"/>
      <c r="I4886" s="17"/>
      <c r="J4886" s="17"/>
      <c r="K4886" s="17"/>
      <c r="L4886" s="17"/>
      <c r="M4886" s="17"/>
      <c r="N4886" s="17"/>
      <c r="O4886" s="17"/>
      <c r="P4886" s="17"/>
      <c r="Q4886" s="17"/>
      <c r="R4886" s="17"/>
      <c r="S4886" s="17"/>
      <c r="T4886" s="17"/>
      <c r="U4886" s="17"/>
      <c r="V4886" s="17"/>
      <c r="W4886" s="17"/>
      <c r="X4886" s="17"/>
    </row>
    <row r="4887" spans="7:24" x14ac:dyDescent="0.2">
      <c r="G4887" s="8"/>
      <c r="H4887" s="8"/>
      <c r="I4887" s="17"/>
      <c r="J4887" s="17"/>
      <c r="K4887" s="17"/>
      <c r="L4887" s="17"/>
      <c r="M4887" s="17"/>
      <c r="N4887" s="17"/>
      <c r="O4887" s="17"/>
      <c r="P4887" s="17"/>
      <c r="Q4887" s="17"/>
      <c r="R4887" s="17"/>
      <c r="S4887" s="17"/>
      <c r="T4887" s="17"/>
      <c r="U4887" s="17"/>
      <c r="V4887" s="17"/>
      <c r="W4887" s="17"/>
      <c r="X4887" s="17"/>
    </row>
    <row r="4888" spans="7:24" x14ac:dyDescent="0.2">
      <c r="G4888" s="8"/>
      <c r="H4888" s="8"/>
      <c r="I4888" s="17"/>
      <c r="J4888" s="17"/>
      <c r="K4888" s="17"/>
      <c r="L4888" s="17"/>
      <c r="M4888" s="17"/>
      <c r="N4888" s="17"/>
      <c r="O4888" s="17"/>
      <c r="P4888" s="17"/>
      <c r="Q4888" s="17"/>
      <c r="R4888" s="17"/>
      <c r="S4888" s="17"/>
      <c r="T4888" s="17"/>
      <c r="U4888" s="17"/>
      <c r="V4888" s="17"/>
      <c r="W4888" s="17"/>
      <c r="X4888" s="17"/>
    </row>
    <row r="4889" spans="7:24" x14ac:dyDescent="0.2">
      <c r="G4889" s="8"/>
      <c r="H4889" s="8"/>
      <c r="I4889" s="17"/>
      <c r="J4889" s="17"/>
      <c r="K4889" s="17"/>
      <c r="L4889" s="17"/>
      <c r="M4889" s="17"/>
      <c r="N4889" s="17"/>
      <c r="O4889" s="17"/>
      <c r="P4889" s="17"/>
      <c r="Q4889" s="17"/>
      <c r="R4889" s="17"/>
      <c r="S4889" s="17"/>
      <c r="T4889" s="17"/>
      <c r="U4889" s="17"/>
      <c r="V4889" s="17"/>
      <c r="W4889" s="17"/>
      <c r="X4889" s="17"/>
    </row>
    <row r="4890" spans="7:24" x14ac:dyDescent="0.2">
      <c r="G4890" s="8"/>
      <c r="H4890" s="8"/>
      <c r="I4890" s="17"/>
      <c r="J4890" s="17"/>
      <c r="K4890" s="17"/>
      <c r="L4890" s="17"/>
      <c r="M4890" s="17"/>
      <c r="N4890" s="17"/>
      <c r="O4890" s="17"/>
      <c r="P4890" s="17"/>
      <c r="Q4890" s="17"/>
      <c r="R4890" s="17"/>
      <c r="S4890" s="17"/>
      <c r="T4890" s="17"/>
      <c r="U4890" s="17"/>
      <c r="V4890" s="17"/>
      <c r="W4890" s="17"/>
      <c r="X4890" s="17"/>
    </row>
    <row r="4891" spans="7:24" x14ac:dyDescent="0.2">
      <c r="G4891" s="8"/>
      <c r="H4891" s="8"/>
      <c r="I4891" s="17"/>
      <c r="J4891" s="17"/>
      <c r="K4891" s="17"/>
      <c r="L4891" s="17"/>
      <c r="M4891" s="17"/>
      <c r="N4891" s="17"/>
      <c r="O4891" s="17"/>
      <c r="P4891" s="17"/>
      <c r="Q4891" s="17"/>
      <c r="R4891" s="17"/>
      <c r="S4891" s="17"/>
      <c r="T4891" s="17"/>
      <c r="U4891" s="17"/>
      <c r="V4891" s="17"/>
      <c r="W4891" s="17"/>
      <c r="X4891" s="17"/>
    </row>
    <row r="4892" spans="7:24" x14ac:dyDescent="0.2">
      <c r="G4892" s="8"/>
      <c r="H4892" s="8"/>
      <c r="I4892" s="17"/>
      <c r="J4892" s="17"/>
      <c r="K4892" s="17"/>
      <c r="L4892" s="17"/>
      <c r="M4892" s="17"/>
      <c r="N4892" s="17"/>
      <c r="O4892" s="17"/>
      <c r="P4892" s="17"/>
      <c r="Q4892" s="17"/>
      <c r="R4892" s="17"/>
      <c r="S4892" s="17"/>
      <c r="T4892" s="17"/>
      <c r="U4892" s="17"/>
      <c r="V4892" s="17"/>
      <c r="W4892" s="17"/>
      <c r="X4892" s="17"/>
    </row>
    <row r="4893" spans="7:24" x14ac:dyDescent="0.2">
      <c r="G4893" s="8"/>
      <c r="H4893" s="8"/>
      <c r="I4893" s="17"/>
      <c r="J4893" s="17"/>
      <c r="K4893" s="17"/>
      <c r="L4893" s="17"/>
      <c r="M4893" s="17"/>
      <c r="N4893" s="17"/>
      <c r="O4893" s="17"/>
      <c r="P4893" s="17"/>
      <c r="Q4893" s="17"/>
      <c r="R4893" s="17"/>
      <c r="S4893" s="17"/>
      <c r="T4893" s="17"/>
      <c r="U4893" s="17"/>
      <c r="V4893" s="17"/>
      <c r="W4893" s="17"/>
      <c r="X4893" s="17"/>
    </row>
    <row r="4894" spans="7:24" x14ac:dyDescent="0.2">
      <c r="G4894" s="8"/>
      <c r="H4894" s="8"/>
      <c r="I4894" s="17"/>
      <c r="J4894" s="17"/>
      <c r="K4894" s="17"/>
      <c r="L4894" s="17"/>
      <c r="M4894" s="17"/>
      <c r="N4894" s="17"/>
      <c r="O4894" s="17"/>
      <c r="P4894" s="17"/>
      <c r="Q4894" s="17"/>
      <c r="R4894" s="17"/>
      <c r="S4894" s="17"/>
      <c r="T4894" s="17"/>
      <c r="U4894" s="17"/>
      <c r="V4894" s="17"/>
      <c r="W4894" s="17"/>
      <c r="X4894" s="17"/>
    </row>
    <row r="4895" spans="7:24" x14ac:dyDescent="0.2">
      <c r="G4895" s="8"/>
      <c r="H4895" s="8"/>
      <c r="I4895" s="17"/>
      <c r="J4895" s="17"/>
      <c r="K4895" s="17"/>
      <c r="L4895" s="17"/>
      <c r="M4895" s="17"/>
      <c r="N4895" s="17"/>
      <c r="O4895" s="17"/>
      <c r="P4895" s="17"/>
      <c r="Q4895" s="17"/>
      <c r="R4895" s="17"/>
      <c r="S4895" s="17"/>
      <c r="T4895" s="17"/>
      <c r="U4895" s="17"/>
      <c r="V4895" s="17"/>
      <c r="W4895" s="17"/>
      <c r="X4895" s="17"/>
    </row>
    <row r="4896" spans="7:24" x14ac:dyDescent="0.2">
      <c r="G4896" s="8"/>
      <c r="H4896" s="8"/>
      <c r="I4896" s="17"/>
      <c r="J4896" s="17"/>
      <c r="K4896" s="17"/>
      <c r="L4896" s="17"/>
      <c r="M4896" s="17"/>
      <c r="N4896" s="17"/>
      <c r="O4896" s="17"/>
      <c r="P4896" s="17"/>
      <c r="Q4896" s="17"/>
      <c r="R4896" s="17"/>
      <c r="S4896" s="17"/>
      <c r="T4896" s="17"/>
      <c r="U4896" s="17"/>
      <c r="V4896" s="17"/>
      <c r="W4896" s="17"/>
      <c r="X4896" s="17"/>
    </row>
    <row r="4897" spans="7:24" x14ac:dyDescent="0.2">
      <c r="G4897" s="8"/>
      <c r="H4897" s="8"/>
      <c r="I4897" s="17"/>
      <c r="J4897" s="17"/>
      <c r="K4897" s="17"/>
      <c r="L4897" s="17"/>
      <c r="M4897" s="17"/>
      <c r="N4897" s="17"/>
      <c r="O4897" s="17"/>
      <c r="P4897" s="17"/>
      <c r="Q4897" s="17"/>
      <c r="R4897" s="17"/>
      <c r="S4897" s="17"/>
      <c r="T4897" s="17"/>
      <c r="U4897" s="17"/>
      <c r="V4897" s="17"/>
      <c r="W4897" s="17"/>
      <c r="X4897" s="17"/>
    </row>
    <row r="4898" spans="7:24" x14ac:dyDescent="0.2">
      <c r="G4898" s="8"/>
      <c r="H4898" s="8"/>
      <c r="I4898" s="17"/>
      <c r="J4898" s="17"/>
      <c r="K4898" s="17"/>
      <c r="L4898" s="17"/>
      <c r="M4898" s="17"/>
      <c r="N4898" s="17"/>
      <c r="O4898" s="17"/>
      <c r="P4898" s="17"/>
      <c r="Q4898" s="17"/>
      <c r="R4898" s="17"/>
      <c r="S4898" s="17"/>
      <c r="T4898" s="17"/>
      <c r="U4898" s="17"/>
      <c r="V4898" s="17"/>
      <c r="W4898" s="17"/>
      <c r="X4898" s="17"/>
    </row>
    <row r="4899" spans="7:24" x14ac:dyDescent="0.2">
      <c r="G4899" s="8"/>
      <c r="H4899" s="8"/>
      <c r="I4899" s="17"/>
      <c r="J4899" s="17"/>
      <c r="K4899" s="17"/>
      <c r="L4899" s="17"/>
      <c r="M4899" s="17"/>
      <c r="N4899" s="17"/>
      <c r="O4899" s="17"/>
      <c r="P4899" s="17"/>
      <c r="Q4899" s="17"/>
      <c r="R4899" s="17"/>
      <c r="S4899" s="17"/>
      <c r="T4899" s="17"/>
      <c r="U4899" s="17"/>
      <c r="V4899" s="17"/>
      <c r="W4899" s="17"/>
      <c r="X4899" s="17"/>
    </row>
    <row r="4900" spans="7:24" x14ac:dyDescent="0.2">
      <c r="G4900" s="8"/>
      <c r="H4900" s="8"/>
      <c r="I4900" s="17"/>
      <c r="J4900" s="17"/>
      <c r="K4900" s="17"/>
      <c r="L4900" s="17"/>
      <c r="M4900" s="17"/>
      <c r="N4900" s="17"/>
      <c r="O4900" s="17"/>
      <c r="P4900" s="17"/>
      <c r="Q4900" s="17"/>
      <c r="R4900" s="17"/>
      <c r="S4900" s="17"/>
      <c r="T4900" s="17"/>
      <c r="U4900" s="17"/>
      <c r="V4900" s="17"/>
      <c r="W4900" s="17"/>
      <c r="X4900" s="17"/>
    </row>
    <row r="4901" spans="7:24" x14ac:dyDescent="0.2">
      <c r="G4901" s="8"/>
      <c r="H4901" s="8"/>
      <c r="I4901" s="17"/>
      <c r="J4901" s="17"/>
      <c r="K4901" s="17"/>
      <c r="L4901" s="17"/>
      <c r="M4901" s="17"/>
      <c r="N4901" s="17"/>
      <c r="O4901" s="17"/>
      <c r="P4901" s="17"/>
      <c r="Q4901" s="17"/>
      <c r="R4901" s="17"/>
      <c r="S4901" s="17"/>
      <c r="T4901" s="17"/>
      <c r="U4901" s="17"/>
      <c r="V4901" s="17"/>
      <c r="W4901" s="17"/>
      <c r="X4901" s="17"/>
    </row>
    <row r="4902" spans="7:24" x14ac:dyDescent="0.2">
      <c r="G4902" s="8"/>
      <c r="H4902" s="8"/>
      <c r="I4902" s="17"/>
      <c r="J4902" s="17"/>
      <c r="K4902" s="17"/>
      <c r="L4902" s="17"/>
      <c r="M4902" s="17"/>
      <c r="N4902" s="17"/>
      <c r="O4902" s="17"/>
      <c r="P4902" s="17"/>
      <c r="Q4902" s="17"/>
      <c r="R4902" s="17"/>
      <c r="S4902" s="17"/>
      <c r="T4902" s="17"/>
      <c r="U4902" s="17"/>
      <c r="V4902" s="17"/>
      <c r="W4902" s="17"/>
      <c r="X4902" s="17"/>
    </row>
    <row r="4903" spans="7:24" x14ac:dyDescent="0.2">
      <c r="G4903" s="8"/>
      <c r="H4903" s="8"/>
      <c r="I4903" s="17"/>
      <c r="J4903" s="17"/>
      <c r="K4903" s="17"/>
      <c r="L4903" s="17"/>
      <c r="M4903" s="17"/>
      <c r="N4903" s="17"/>
      <c r="O4903" s="17"/>
      <c r="P4903" s="17"/>
      <c r="Q4903" s="17"/>
      <c r="R4903" s="17"/>
      <c r="S4903" s="17"/>
      <c r="T4903" s="17"/>
      <c r="U4903" s="17"/>
      <c r="V4903" s="17"/>
      <c r="W4903" s="17"/>
      <c r="X4903" s="17"/>
    </row>
    <row r="4904" spans="7:24" x14ac:dyDescent="0.2">
      <c r="G4904" s="8"/>
      <c r="H4904" s="8"/>
      <c r="I4904" s="17"/>
      <c r="J4904" s="17"/>
      <c r="K4904" s="17"/>
      <c r="L4904" s="17"/>
      <c r="M4904" s="17"/>
      <c r="N4904" s="17"/>
      <c r="O4904" s="17"/>
      <c r="P4904" s="17"/>
      <c r="Q4904" s="17"/>
      <c r="R4904" s="17"/>
      <c r="S4904" s="17"/>
      <c r="T4904" s="17"/>
      <c r="U4904" s="17"/>
      <c r="V4904" s="17"/>
      <c r="W4904" s="17"/>
      <c r="X4904" s="17"/>
    </row>
    <row r="4905" spans="7:24" x14ac:dyDescent="0.2">
      <c r="G4905" s="8"/>
      <c r="H4905" s="8"/>
      <c r="I4905" s="17"/>
      <c r="J4905" s="17"/>
      <c r="K4905" s="17"/>
      <c r="L4905" s="17"/>
      <c r="M4905" s="17"/>
      <c r="N4905" s="17"/>
      <c r="O4905" s="17"/>
      <c r="P4905" s="17"/>
      <c r="Q4905" s="17"/>
      <c r="R4905" s="17"/>
      <c r="S4905" s="17"/>
      <c r="T4905" s="17"/>
      <c r="U4905" s="17"/>
      <c r="V4905" s="17"/>
      <c r="W4905" s="17"/>
      <c r="X4905" s="17"/>
    </row>
    <row r="4906" spans="7:24" x14ac:dyDescent="0.2">
      <c r="G4906" s="8"/>
      <c r="H4906" s="8"/>
      <c r="I4906" s="17"/>
      <c r="J4906" s="17"/>
      <c r="K4906" s="17"/>
      <c r="L4906" s="17"/>
      <c r="M4906" s="17"/>
      <c r="N4906" s="17"/>
      <c r="O4906" s="17"/>
      <c r="P4906" s="17"/>
      <c r="Q4906" s="17"/>
      <c r="R4906" s="17"/>
      <c r="S4906" s="17"/>
      <c r="T4906" s="17"/>
      <c r="U4906" s="17"/>
      <c r="V4906" s="17"/>
      <c r="W4906" s="17"/>
      <c r="X4906" s="17"/>
    </row>
    <row r="4907" spans="7:24" x14ac:dyDescent="0.2">
      <c r="G4907" s="8"/>
      <c r="H4907" s="8"/>
      <c r="I4907" s="17"/>
      <c r="J4907" s="17"/>
      <c r="K4907" s="17"/>
      <c r="L4907" s="17"/>
      <c r="M4907" s="17"/>
      <c r="N4907" s="17"/>
      <c r="O4907" s="17"/>
      <c r="P4907" s="17"/>
      <c r="Q4907" s="17"/>
      <c r="R4907" s="17"/>
      <c r="S4907" s="17"/>
      <c r="T4907" s="17"/>
      <c r="U4907" s="17"/>
      <c r="V4907" s="17"/>
      <c r="W4907" s="17"/>
      <c r="X4907" s="17"/>
    </row>
    <row r="4908" spans="7:24" x14ac:dyDescent="0.2">
      <c r="G4908" s="8"/>
      <c r="H4908" s="8"/>
      <c r="I4908" s="17"/>
      <c r="J4908" s="17"/>
      <c r="K4908" s="17"/>
      <c r="L4908" s="17"/>
      <c r="M4908" s="17"/>
      <c r="N4908" s="17"/>
      <c r="O4908" s="17"/>
      <c r="P4908" s="17"/>
      <c r="Q4908" s="17"/>
      <c r="R4908" s="17"/>
      <c r="S4908" s="17"/>
      <c r="T4908" s="17"/>
      <c r="U4908" s="17"/>
      <c r="V4908" s="17"/>
      <c r="W4908" s="17"/>
      <c r="X4908" s="17"/>
    </row>
    <row r="4909" spans="7:24" x14ac:dyDescent="0.2">
      <c r="G4909" s="8"/>
      <c r="H4909" s="8"/>
      <c r="I4909" s="17"/>
      <c r="J4909" s="17"/>
      <c r="K4909" s="17"/>
      <c r="L4909" s="17"/>
      <c r="M4909" s="17"/>
      <c r="N4909" s="17"/>
      <c r="O4909" s="17"/>
      <c r="P4909" s="17"/>
      <c r="Q4909" s="17"/>
      <c r="R4909" s="17"/>
      <c r="S4909" s="17"/>
      <c r="T4909" s="17"/>
      <c r="U4909" s="17"/>
      <c r="V4909" s="17"/>
      <c r="W4909" s="17"/>
      <c r="X4909" s="17"/>
    </row>
    <row r="4910" spans="7:24" x14ac:dyDescent="0.2">
      <c r="G4910" s="8"/>
      <c r="H4910" s="8"/>
      <c r="I4910" s="17"/>
      <c r="J4910" s="17"/>
      <c r="K4910" s="17"/>
      <c r="L4910" s="17"/>
      <c r="M4910" s="17"/>
      <c r="N4910" s="17"/>
      <c r="O4910" s="17"/>
      <c r="P4910" s="17"/>
      <c r="Q4910" s="17"/>
      <c r="R4910" s="17"/>
      <c r="S4910" s="17"/>
      <c r="T4910" s="17"/>
      <c r="U4910" s="17"/>
      <c r="V4910" s="17"/>
      <c r="W4910" s="17"/>
      <c r="X4910" s="17"/>
    </row>
    <row r="4911" spans="7:24" x14ac:dyDescent="0.2">
      <c r="G4911" s="8"/>
      <c r="H4911" s="8"/>
      <c r="I4911" s="17"/>
      <c r="J4911" s="17"/>
      <c r="K4911" s="17"/>
      <c r="L4911" s="17"/>
      <c r="M4911" s="17"/>
      <c r="N4911" s="17"/>
      <c r="O4911" s="17"/>
      <c r="P4911" s="17"/>
      <c r="Q4911" s="17"/>
      <c r="R4911" s="17"/>
      <c r="S4911" s="17"/>
      <c r="T4911" s="17"/>
      <c r="U4911" s="17"/>
      <c r="V4911" s="17"/>
      <c r="W4911" s="17"/>
      <c r="X4911" s="17"/>
    </row>
    <row r="4912" spans="7:24" x14ac:dyDescent="0.2">
      <c r="G4912" s="8"/>
      <c r="H4912" s="8"/>
      <c r="I4912" s="17"/>
      <c r="J4912" s="17"/>
      <c r="K4912" s="17"/>
      <c r="L4912" s="17"/>
      <c r="M4912" s="17"/>
      <c r="N4912" s="17"/>
      <c r="O4912" s="17"/>
      <c r="P4912" s="17"/>
      <c r="Q4912" s="17"/>
      <c r="R4912" s="17"/>
      <c r="S4912" s="17"/>
      <c r="T4912" s="17"/>
      <c r="U4912" s="17"/>
      <c r="V4912" s="17"/>
      <c r="W4912" s="17"/>
      <c r="X4912" s="17"/>
    </row>
    <row r="4913" spans="7:24" x14ac:dyDescent="0.2">
      <c r="G4913" s="8"/>
      <c r="H4913" s="8"/>
      <c r="I4913" s="17"/>
      <c r="J4913" s="17"/>
      <c r="K4913" s="17"/>
      <c r="L4913" s="17"/>
      <c r="M4913" s="17"/>
      <c r="N4913" s="17"/>
      <c r="O4913" s="17"/>
      <c r="P4913" s="17"/>
      <c r="Q4913" s="17"/>
      <c r="R4913" s="17"/>
      <c r="S4913" s="17"/>
      <c r="T4913" s="17"/>
      <c r="U4913" s="17"/>
      <c r="V4913" s="17"/>
      <c r="W4913" s="17"/>
      <c r="X4913" s="17"/>
    </row>
    <row r="4914" spans="7:24" x14ac:dyDescent="0.2">
      <c r="G4914" s="8"/>
      <c r="H4914" s="8"/>
      <c r="I4914" s="17"/>
      <c r="J4914" s="17"/>
      <c r="K4914" s="17"/>
      <c r="L4914" s="17"/>
      <c r="M4914" s="17"/>
      <c r="N4914" s="17"/>
      <c r="O4914" s="17"/>
      <c r="P4914" s="17"/>
      <c r="Q4914" s="17"/>
      <c r="R4914" s="17"/>
      <c r="S4914" s="17"/>
      <c r="T4914" s="17"/>
      <c r="U4914" s="17"/>
      <c r="V4914" s="17"/>
      <c r="W4914" s="17"/>
      <c r="X4914" s="17"/>
    </row>
    <row r="4915" spans="7:24" x14ac:dyDescent="0.2">
      <c r="G4915" s="8"/>
      <c r="H4915" s="8"/>
      <c r="I4915" s="17"/>
      <c r="J4915" s="17"/>
      <c r="K4915" s="17"/>
      <c r="L4915" s="17"/>
      <c r="M4915" s="17"/>
      <c r="N4915" s="17"/>
      <c r="O4915" s="17"/>
      <c r="P4915" s="17"/>
      <c r="Q4915" s="17"/>
      <c r="R4915" s="17"/>
      <c r="S4915" s="17"/>
      <c r="T4915" s="17"/>
      <c r="U4915" s="17"/>
      <c r="V4915" s="17"/>
      <c r="W4915" s="17"/>
      <c r="X4915" s="17"/>
    </row>
    <row r="4916" spans="7:24" x14ac:dyDescent="0.2">
      <c r="G4916" s="8"/>
      <c r="H4916" s="8"/>
      <c r="I4916" s="17"/>
      <c r="J4916" s="17"/>
      <c r="K4916" s="17"/>
      <c r="L4916" s="17"/>
      <c r="M4916" s="17"/>
      <c r="N4916" s="17"/>
      <c r="O4916" s="17"/>
      <c r="P4916" s="17"/>
      <c r="Q4916" s="17"/>
      <c r="R4916" s="17"/>
      <c r="S4916" s="17"/>
      <c r="T4916" s="17"/>
      <c r="U4916" s="17"/>
      <c r="V4916" s="17"/>
      <c r="W4916" s="17"/>
      <c r="X4916" s="17"/>
    </row>
    <row r="4917" spans="7:24" x14ac:dyDescent="0.2">
      <c r="G4917" s="8"/>
      <c r="H4917" s="8"/>
      <c r="I4917" s="17"/>
      <c r="J4917" s="17"/>
      <c r="K4917" s="17"/>
      <c r="L4917" s="17"/>
      <c r="M4917" s="17"/>
      <c r="N4917" s="17"/>
      <c r="O4917" s="17"/>
      <c r="P4917" s="17"/>
      <c r="Q4917" s="17"/>
      <c r="R4917" s="17"/>
      <c r="S4917" s="17"/>
      <c r="T4917" s="17"/>
      <c r="U4917" s="17"/>
      <c r="V4917" s="17"/>
      <c r="W4917" s="17"/>
      <c r="X4917" s="17"/>
    </row>
    <row r="4918" spans="7:24" x14ac:dyDescent="0.2">
      <c r="G4918" s="8"/>
      <c r="H4918" s="8"/>
      <c r="I4918" s="17"/>
      <c r="J4918" s="17"/>
      <c r="K4918" s="17"/>
      <c r="L4918" s="17"/>
      <c r="M4918" s="17"/>
      <c r="N4918" s="17"/>
      <c r="O4918" s="17"/>
      <c r="P4918" s="17"/>
      <c r="Q4918" s="17"/>
      <c r="R4918" s="17"/>
      <c r="S4918" s="17"/>
      <c r="T4918" s="17"/>
      <c r="U4918" s="17"/>
      <c r="V4918" s="17"/>
      <c r="W4918" s="17"/>
      <c r="X4918" s="17"/>
    </row>
    <row r="4919" spans="7:24" x14ac:dyDescent="0.2">
      <c r="G4919" s="8"/>
      <c r="H4919" s="8"/>
      <c r="I4919" s="17"/>
      <c r="J4919" s="17"/>
      <c r="K4919" s="17"/>
      <c r="L4919" s="17"/>
      <c r="M4919" s="17"/>
      <c r="N4919" s="17"/>
      <c r="O4919" s="17"/>
      <c r="P4919" s="17"/>
      <c r="Q4919" s="17"/>
      <c r="R4919" s="17"/>
      <c r="S4919" s="17"/>
      <c r="T4919" s="17"/>
      <c r="U4919" s="17"/>
      <c r="V4919" s="17"/>
      <c r="W4919" s="17"/>
      <c r="X4919" s="17"/>
    </row>
    <row r="4920" spans="7:24" x14ac:dyDescent="0.2">
      <c r="G4920" s="8"/>
      <c r="H4920" s="8"/>
      <c r="I4920" s="17"/>
      <c r="J4920" s="17"/>
      <c r="K4920" s="17"/>
      <c r="L4920" s="17"/>
      <c r="M4920" s="17"/>
      <c r="N4920" s="17"/>
      <c r="O4920" s="17"/>
      <c r="P4920" s="17"/>
      <c r="Q4920" s="17"/>
      <c r="R4920" s="17"/>
      <c r="S4920" s="17"/>
      <c r="T4920" s="17"/>
      <c r="U4920" s="17"/>
      <c r="V4920" s="17"/>
      <c r="W4920" s="17"/>
      <c r="X4920" s="17"/>
    </row>
    <row r="4921" spans="7:24" x14ac:dyDescent="0.2">
      <c r="G4921" s="8"/>
      <c r="H4921" s="8"/>
      <c r="I4921" s="17"/>
      <c r="J4921" s="17"/>
      <c r="K4921" s="17"/>
      <c r="L4921" s="17"/>
      <c r="M4921" s="17"/>
      <c r="N4921" s="17"/>
      <c r="O4921" s="17"/>
      <c r="P4921" s="17"/>
      <c r="Q4921" s="17"/>
      <c r="R4921" s="17"/>
      <c r="S4921" s="17"/>
      <c r="T4921" s="17"/>
      <c r="U4921" s="17"/>
      <c r="V4921" s="17"/>
      <c r="W4921" s="17"/>
      <c r="X4921" s="17"/>
    </row>
    <row r="4922" spans="7:24" x14ac:dyDescent="0.2">
      <c r="G4922" s="8"/>
      <c r="H4922" s="8"/>
      <c r="I4922" s="17"/>
      <c r="J4922" s="17"/>
      <c r="K4922" s="17"/>
      <c r="L4922" s="17"/>
      <c r="M4922" s="17"/>
      <c r="N4922" s="17"/>
      <c r="O4922" s="17"/>
      <c r="P4922" s="17"/>
      <c r="Q4922" s="17"/>
      <c r="R4922" s="17"/>
      <c r="S4922" s="17"/>
      <c r="T4922" s="17"/>
      <c r="U4922" s="17"/>
      <c r="V4922" s="17"/>
      <c r="W4922" s="17"/>
      <c r="X4922" s="17"/>
    </row>
    <row r="4923" spans="7:24" x14ac:dyDescent="0.2">
      <c r="G4923" s="8"/>
      <c r="H4923" s="8"/>
      <c r="I4923" s="17"/>
      <c r="J4923" s="17"/>
      <c r="K4923" s="17"/>
      <c r="L4923" s="17"/>
      <c r="M4923" s="17"/>
      <c r="N4923" s="17"/>
      <c r="O4923" s="17"/>
      <c r="P4923" s="17"/>
      <c r="Q4923" s="17"/>
      <c r="R4923" s="17"/>
      <c r="S4923" s="17"/>
      <c r="T4923" s="17"/>
      <c r="U4923" s="17"/>
      <c r="V4923" s="17"/>
      <c r="W4923" s="17"/>
      <c r="X4923" s="17"/>
    </row>
    <row r="4924" spans="7:24" x14ac:dyDescent="0.2">
      <c r="G4924" s="8"/>
      <c r="H4924" s="8"/>
      <c r="I4924" s="17"/>
      <c r="J4924" s="17"/>
      <c r="K4924" s="17"/>
      <c r="L4924" s="17"/>
      <c r="M4924" s="17"/>
      <c r="N4924" s="17"/>
      <c r="O4924" s="17"/>
      <c r="P4924" s="17"/>
      <c r="Q4924" s="17"/>
      <c r="R4924" s="17"/>
      <c r="S4924" s="17"/>
      <c r="T4924" s="17"/>
      <c r="U4924" s="17"/>
      <c r="V4924" s="17"/>
      <c r="W4924" s="17"/>
      <c r="X4924" s="17"/>
    </row>
    <row r="4925" spans="7:24" x14ac:dyDescent="0.2">
      <c r="G4925" s="8"/>
      <c r="H4925" s="8"/>
      <c r="I4925" s="17"/>
      <c r="J4925" s="17"/>
      <c r="K4925" s="17"/>
      <c r="L4925" s="17"/>
      <c r="M4925" s="17"/>
      <c r="N4925" s="17"/>
      <c r="O4925" s="17"/>
      <c r="P4925" s="17"/>
      <c r="Q4925" s="17"/>
      <c r="R4925" s="17"/>
      <c r="S4925" s="17"/>
      <c r="T4925" s="17"/>
      <c r="U4925" s="17"/>
      <c r="V4925" s="17"/>
      <c r="W4925" s="17"/>
      <c r="X4925" s="17"/>
    </row>
    <row r="4926" spans="7:24" x14ac:dyDescent="0.2">
      <c r="G4926" s="8"/>
      <c r="H4926" s="8"/>
      <c r="I4926" s="17"/>
      <c r="J4926" s="17"/>
      <c r="K4926" s="17"/>
      <c r="L4926" s="17"/>
      <c r="M4926" s="17"/>
      <c r="N4926" s="17"/>
      <c r="O4926" s="17"/>
      <c r="P4926" s="17"/>
      <c r="Q4926" s="17"/>
      <c r="R4926" s="17"/>
      <c r="S4926" s="17"/>
      <c r="T4926" s="17"/>
      <c r="U4926" s="17"/>
      <c r="V4926" s="17"/>
      <c r="W4926" s="17"/>
      <c r="X4926" s="17"/>
    </row>
    <row r="4927" spans="7:24" x14ac:dyDescent="0.2">
      <c r="G4927" s="8"/>
      <c r="H4927" s="8"/>
      <c r="I4927" s="17"/>
      <c r="J4927" s="17"/>
      <c r="K4927" s="17"/>
      <c r="L4927" s="17"/>
      <c r="M4927" s="17"/>
      <c r="N4927" s="17"/>
      <c r="O4927" s="17"/>
      <c r="P4927" s="17"/>
      <c r="Q4927" s="17"/>
      <c r="R4927" s="17"/>
      <c r="S4927" s="17"/>
      <c r="T4927" s="17"/>
      <c r="U4927" s="17"/>
      <c r="V4927" s="17"/>
      <c r="W4927" s="17"/>
      <c r="X4927" s="17"/>
    </row>
    <row r="4928" spans="7:24" x14ac:dyDescent="0.2">
      <c r="G4928" s="8"/>
      <c r="H4928" s="8"/>
      <c r="I4928" s="17"/>
      <c r="J4928" s="17"/>
      <c r="K4928" s="17"/>
      <c r="L4928" s="17"/>
      <c r="M4928" s="17"/>
      <c r="N4928" s="17"/>
      <c r="O4928" s="17"/>
      <c r="P4928" s="17"/>
      <c r="Q4928" s="17"/>
      <c r="R4928" s="17"/>
      <c r="S4928" s="17"/>
      <c r="T4928" s="17"/>
      <c r="U4928" s="17"/>
      <c r="V4928" s="17"/>
      <c r="W4928" s="17"/>
      <c r="X4928" s="17"/>
    </row>
    <row r="4929" spans="7:24" x14ac:dyDescent="0.2">
      <c r="G4929" s="8"/>
      <c r="H4929" s="8"/>
      <c r="I4929" s="17"/>
      <c r="J4929" s="17"/>
      <c r="K4929" s="17"/>
      <c r="L4929" s="17"/>
      <c r="M4929" s="17"/>
      <c r="N4929" s="17"/>
      <c r="O4929" s="17"/>
      <c r="P4929" s="17"/>
      <c r="Q4929" s="17"/>
      <c r="R4929" s="17"/>
      <c r="S4929" s="17"/>
      <c r="T4929" s="17"/>
      <c r="U4929" s="17"/>
      <c r="V4929" s="17"/>
      <c r="W4929" s="17"/>
      <c r="X4929" s="17"/>
    </row>
    <row r="4930" spans="7:24" x14ac:dyDescent="0.2">
      <c r="G4930" s="8"/>
      <c r="H4930" s="8"/>
      <c r="I4930" s="17"/>
      <c r="J4930" s="17"/>
      <c r="K4930" s="17"/>
      <c r="L4930" s="17"/>
      <c r="M4930" s="17"/>
      <c r="N4930" s="17"/>
      <c r="O4930" s="17"/>
      <c r="P4930" s="17"/>
      <c r="Q4930" s="17"/>
      <c r="R4930" s="17"/>
      <c r="S4930" s="17"/>
      <c r="T4930" s="17"/>
      <c r="U4930" s="17"/>
      <c r="V4930" s="17"/>
      <c r="W4930" s="17"/>
      <c r="X4930" s="17"/>
    </row>
    <row r="4931" spans="7:24" x14ac:dyDescent="0.2">
      <c r="G4931" s="8"/>
      <c r="H4931" s="8"/>
      <c r="I4931" s="17"/>
      <c r="J4931" s="17"/>
      <c r="K4931" s="17"/>
      <c r="L4931" s="17"/>
      <c r="M4931" s="17"/>
      <c r="N4931" s="17"/>
      <c r="O4931" s="17"/>
      <c r="P4931" s="17"/>
      <c r="Q4931" s="17"/>
      <c r="R4931" s="17"/>
      <c r="S4931" s="17"/>
      <c r="T4931" s="17"/>
      <c r="U4931" s="17"/>
      <c r="V4931" s="17"/>
      <c r="W4931" s="17"/>
      <c r="X4931" s="17"/>
    </row>
    <row r="4932" spans="7:24" x14ac:dyDescent="0.2">
      <c r="G4932" s="8"/>
      <c r="H4932" s="8"/>
      <c r="I4932" s="17"/>
      <c r="J4932" s="17"/>
      <c r="K4932" s="17"/>
      <c r="L4932" s="17"/>
      <c r="M4932" s="17"/>
      <c r="N4932" s="17"/>
      <c r="O4932" s="17"/>
      <c r="P4932" s="17"/>
      <c r="Q4932" s="17"/>
      <c r="R4932" s="17"/>
      <c r="S4932" s="17"/>
      <c r="T4932" s="17"/>
      <c r="U4932" s="17"/>
      <c r="V4932" s="17"/>
      <c r="W4932" s="17"/>
      <c r="X4932" s="17"/>
    </row>
    <row r="4933" spans="7:24" x14ac:dyDescent="0.2">
      <c r="G4933" s="8"/>
      <c r="H4933" s="8"/>
      <c r="I4933" s="17"/>
      <c r="J4933" s="17"/>
      <c r="K4933" s="17"/>
      <c r="L4933" s="17"/>
      <c r="M4933" s="17"/>
      <c r="N4933" s="17"/>
      <c r="O4933" s="17"/>
      <c r="P4933" s="17"/>
      <c r="Q4933" s="17"/>
      <c r="R4933" s="17"/>
      <c r="S4933" s="17"/>
      <c r="T4933" s="17"/>
      <c r="U4933" s="17"/>
      <c r="V4933" s="17"/>
      <c r="W4933" s="17"/>
      <c r="X4933" s="17"/>
    </row>
    <row r="4934" spans="7:24" x14ac:dyDescent="0.2">
      <c r="G4934" s="8"/>
      <c r="H4934" s="8"/>
      <c r="I4934" s="17"/>
      <c r="J4934" s="17"/>
      <c r="K4934" s="17"/>
      <c r="L4934" s="17"/>
      <c r="M4934" s="17"/>
      <c r="N4934" s="17"/>
      <c r="O4934" s="17"/>
      <c r="P4934" s="17"/>
      <c r="Q4934" s="17"/>
      <c r="R4934" s="17"/>
      <c r="S4934" s="17"/>
      <c r="T4934" s="17"/>
      <c r="U4934" s="17"/>
      <c r="V4934" s="17"/>
      <c r="W4934" s="17"/>
      <c r="X4934" s="17"/>
    </row>
    <row r="4935" spans="7:24" x14ac:dyDescent="0.2">
      <c r="G4935" s="8"/>
      <c r="H4935" s="8"/>
      <c r="I4935" s="17"/>
      <c r="J4935" s="17"/>
      <c r="K4935" s="17"/>
      <c r="L4935" s="17"/>
      <c r="M4935" s="17"/>
      <c r="N4935" s="17"/>
      <c r="O4935" s="17"/>
      <c r="P4935" s="17"/>
      <c r="Q4935" s="17"/>
      <c r="R4935" s="17"/>
      <c r="S4935" s="17"/>
      <c r="T4935" s="17"/>
      <c r="U4935" s="17"/>
      <c r="V4935" s="17"/>
      <c r="W4935" s="17"/>
      <c r="X4935" s="17"/>
    </row>
    <row r="4936" spans="7:24" x14ac:dyDescent="0.2">
      <c r="G4936" s="8"/>
      <c r="H4936" s="8"/>
      <c r="I4936" s="17"/>
      <c r="J4936" s="17"/>
      <c r="K4936" s="17"/>
      <c r="L4936" s="17"/>
      <c r="M4936" s="17"/>
      <c r="N4936" s="17"/>
      <c r="O4936" s="17"/>
      <c r="P4936" s="17"/>
      <c r="Q4936" s="17"/>
      <c r="R4936" s="17"/>
      <c r="S4936" s="17"/>
      <c r="T4936" s="17"/>
      <c r="U4936" s="17"/>
      <c r="V4936" s="17"/>
      <c r="W4936" s="17"/>
      <c r="X4936" s="17"/>
    </row>
    <row r="4937" spans="7:24" x14ac:dyDescent="0.2">
      <c r="G4937" s="8"/>
      <c r="H4937" s="8"/>
      <c r="I4937" s="17"/>
      <c r="J4937" s="17"/>
      <c r="K4937" s="17"/>
      <c r="L4937" s="17"/>
      <c r="M4937" s="17"/>
      <c r="N4937" s="17"/>
      <c r="O4937" s="17"/>
      <c r="P4937" s="17"/>
      <c r="Q4937" s="17"/>
      <c r="R4937" s="17"/>
      <c r="S4937" s="17"/>
      <c r="T4937" s="17"/>
      <c r="U4937" s="17"/>
      <c r="V4937" s="17"/>
      <c r="W4937" s="17"/>
      <c r="X4937" s="17"/>
    </row>
    <row r="4938" spans="7:24" x14ac:dyDescent="0.2">
      <c r="G4938" s="8"/>
      <c r="H4938" s="8"/>
      <c r="I4938" s="17"/>
      <c r="J4938" s="17"/>
      <c r="K4938" s="17"/>
      <c r="L4938" s="17"/>
      <c r="M4938" s="17"/>
      <c r="N4938" s="17"/>
      <c r="O4938" s="17"/>
      <c r="P4938" s="17"/>
      <c r="Q4938" s="17"/>
      <c r="R4938" s="17"/>
      <c r="S4938" s="17"/>
      <c r="T4938" s="17"/>
      <c r="U4938" s="17"/>
      <c r="V4938" s="17"/>
      <c r="W4938" s="17"/>
      <c r="X4938" s="17"/>
    </row>
    <row r="4939" spans="7:24" x14ac:dyDescent="0.2">
      <c r="G4939" s="8"/>
      <c r="H4939" s="8"/>
      <c r="I4939" s="17"/>
      <c r="J4939" s="17"/>
      <c r="K4939" s="17"/>
      <c r="L4939" s="17"/>
      <c r="M4939" s="17"/>
      <c r="N4939" s="17"/>
      <c r="O4939" s="17"/>
      <c r="P4939" s="17"/>
      <c r="Q4939" s="17"/>
      <c r="R4939" s="17"/>
      <c r="S4939" s="17"/>
      <c r="T4939" s="17"/>
      <c r="U4939" s="17"/>
      <c r="V4939" s="17"/>
      <c r="W4939" s="17"/>
      <c r="X4939" s="17"/>
    </row>
    <row r="4940" spans="7:24" x14ac:dyDescent="0.2">
      <c r="G4940" s="8"/>
      <c r="H4940" s="8"/>
      <c r="I4940" s="17"/>
      <c r="J4940" s="17"/>
      <c r="K4940" s="17"/>
      <c r="L4940" s="17"/>
      <c r="M4940" s="17"/>
      <c r="N4940" s="17"/>
      <c r="O4940" s="17"/>
      <c r="P4940" s="17"/>
      <c r="Q4940" s="17"/>
      <c r="R4940" s="17"/>
      <c r="S4940" s="17"/>
      <c r="T4940" s="17"/>
      <c r="U4940" s="17"/>
      <c r="V4940" s="17"/>
      <c r="W4940" s="17"/>
      <c r="X4940" s="17"/>
    </row>
    <row r="4941" spans="7:24" x14ac:dyDescent="0.2">
      <c r="G4941" s="8"/>
      <c r="H4941" s="8"/>
      <c r="I4941" s="17"/>
      <c r="J4941" s="17"/>
      <c r="K4941" s="17"/>
      <c r="L4941" s="17"/>
      <c r="M4941" s="17"/>
      <c r="N4941" s="17"/>
      <c r="O4941" s="17"/>
      <c r="P4941" s="17"/>
      <c r="Q4941" s="17"/>
      <c r="R4941" s="17"/>
      <c r="S4941" s="17"/>
      <c r="T4941" s="17"/>
      <c r="U4941" s="17"/>
      <c r="V4941" s="17"/>
      <c r="W4941" s="17"/>
      <c r="X4941" s="17"/>
    </row>
    <row r="4942" spans="7:24" x14ac:dyDescent="0.2">
      <c r="G4942" s="8"/>
      <c r="H4942" s="8"/>
      <c r="I4942" s="17"/>
      <c r="J4942" s="17"/>
      <c r="K4942" s="17"/>
      <c r="L4942" s="17"/>
      <c r="M4942" s="17"/>
      <c r="N4942" s="17"/>
      <c r="O4942" s="17"/>
      <c r="P4942" s="17"/>
      <c r="Q4942" s="17"/>
      <c r="R4942" s="17"/>
      <c r="S4942" s="17"/>
      <c r="T4942" s="17"/>
      <c r="U4942" s="17"/>
      <c r="V4942" s="17"/>
      <c r="W4942" s="17"/>
      <c r="X4942" s="17"/>
    </row>
    <row r="4943" spans="7:24" x14ac:dyDescent="0.2">
      <c r="G4943" s="8"/>
      <c r="H4943" s="8"/>
      <c r="I4943" s="17"/>
      <c r="J4943" s="17"/>
      <c r="K4943" s="17"/>
      <c r="L4943" s="17"/>
      <c r="M4943" s="17"/>
      <c r="N4943" s="17"/>
      <c r="O4943" s="17"/>
      <c r="P4943" s="17"/>
      <c r="Q4943" s="17"/>
      <c r="R4943" s="17"/>
      <c r="S4943" s="17"/>
      <c r="T4943" s="17"/>
      <c r="U4943" s="17"/>
      <c r="V4943" s="17"/>
      <c r="W4943" s="17"/>
      <c r="X4943" s="17"/>
    </row>
    <row r="4944" spans="7:24" x14ac:dyDescent="0.2">
      <c r="G4944" s="8"/>
      <c r="H4944" s="8"/>
      <c r="I4944" s="17"/>
      <c r="J4944" s="17"/>
      <c r="K4944" s="17"/>
      <c r="L4944" s="17"/>
      <c r="M4944" s="17"/>
      <c r="N4944" s="17"/>
      <c r="O4944" s="17"/>
      <c r="P4944" s="17"/>
      <c r="Q4944" s="17"/>
      <c r="R4944" s="17"/>
      <c r="S4944" s="17"/>
      <c r="T4944" s="17"/>
      <c r="U4944" s="17"/>
      <c r="V4944" s="17"/>
      <c r="W4944" s="17"/>
      <c r="X4944" s="17"/>
    </row>
    <row r="4945" spans="7:24" x14ac:dyDescent="0.2">
      <c r="G4945" s="8"/>
      <c r="H4945" s="8"/>
      <c r="I4945" s="17"/>
      <c r="J4945" s="17"/>
      <c r="K4945" s="17"/>
      <c r="L4945" s="17"/>
      <c r="M4945" s="17"/>
      <c r="N4945" s="17"/>
      <c r="O4945" s="17"/>
      <c r="P4945" s="17"/>
      <c r="Q4945" s="17"/>
      <c r="R4945" s="17"/>
      <c r="S4945" s="17"/>
      <c r="T4945" s="17"/>
      <c r="U4945" s="17"/>
      <c r="V4945" s="17"/>
      <c r="W4945" s="17"/>
      <c r="X4945" s="17"/>
    </row>
    <row r="4946" spans="7:24" x14ac:dyDescent="0.2">
      <c r="G4946" s="8"/>
      <c r="H4946" s="8"/>
      <c r="I4946" s="17"/>
      <c r="J4946" s="17"/>
      <c r="K4946" s="17"/>
      <c r="L4946" s="17"/>
      <c r="M4946" s="17"/>
      <c r="N4946" s="17"/>
      <c r="O4946" s="17"/>
      <c r="P4946" s="17"/>
      <c r="Q4946" s="17"/>
      <c r="R4946" s="17"/>
      <c r="S4946" s="17"/>
      <c r="T4946" s="17"/>
      <c r="U4946" s="17"/>
      <c r="V4946" s="17"/>
      <c r="W4946" s="17"/>
      <c r="X4946" s="17"/>
    </row>
    <row r="4947" spans="7:24" x14ac:dyDescent="0.2">
      <c r="G4947" s="8"/>
      <c r="H4947" s="8"/>
      <c r="I4947" s="17"/>
      <c r="J4947" s="17"/>
      <c r="K4947" s="17"/>
      <c r="L4947" s="17"/>
      <c r="M4947" s="17"/>
      <c r="N4947" s="17"/>
      <c r="O4947" s="17"/>
      <c r="P4947" s="17"/>
      <c r="Q4947" s="17"/>
      <c r="R4947" s="17"/>
      <c r="S4947" s="17"/>
      <c r="T4947" s="17"/>
      <c r="U4947" s="17"/>
      <c r="V4947" s="17"/>
      <c r="W4947" s="17"/>
      <c r="X4947" s="17"/>
    </row>
    <row r="4948" spans="7:24" x14ac:dyDescent="0.2">
      <c r="G4948" s="8"/>
      <c r="H4948" s="8"/>
      <c r="I4948" s="17"/>
      <c r="J4948" s="17"/>
      <c r="K4948" s="17"/>
      <c r="L4948" s="17"/>
      <c r="M4948" s="17"/>
      <c r="N4948" s="17"/>
      <c r="O4948" s="17"/>
      <c r="P4948" s="17"/>
      <c r="Q4948" s="17"/>
      <c r="R4948" s="17"/>
      <c r="S4948" s="17"/>
      <c r="T4948" s="17"/>
      <c r="U4948" s="17"/>
      <c r="V4948" s="17"/>
      <c r="W4948" s="17"/>
      <c r="X4948" s="17"/>
    </row>
    <row r="4949" spans="7:24" x14ac:dyDescent="0.2">
      <c r="G4949" s="8"/>
      <c r="H4949" s="8"/>
      <c r="I4949" s="17"/>
      <c r="J4949" s="17"/>
      <c r="K4949" s="17"/>
      <c r="L4949" s="17"/>
      <c r="M4949" s="17"/>
      <c r="N4949" s="17"/>
      <c r="O4949" s="17"/>
      <c r="P4949" s="17"/>
      <c r="Q4949" s="17"/>
      <c r="R4949" s="17"/>
      <c r="S4949" s="17"/>
      <c r="T4949" s="17"/>
      <c r="U4949" s="17"/>
      <c r="V4949" s="17"/>
      <c r="W4949" s="17"/>
      <c r="X4949" s="17"/>
    </row>
    <row r="4950" spans="7:24" x14ac:dyDescent="0.2">
      <c r="G4950" s="8"/>
      <c r="H4950" s="8"/>
      <c r="I4950" s="17"/>
      <c r="J4950" s="17"/>
      <c r="K4950" s="17"/>
      <c r="L4950" s="17"/>
      <c r="M4950" s="17"/>
      <c r="N4950" s="17"/>
      <c r="O4950" s="17"/>
      <c r="P4950" s="17"/>
      <c r="Q4950" s="17"/>
      <c r="R4950" s="17"/>
      <c r="S4950" s="17"/>
      <c r="T4950" s="17"/>
      <c r="U4950" s="17"/>
      <c r="V4950" s="17"/>
      <c r="W4950" s="17"/>
      <c r="X4950" s="17"/>
    </row>
    <row r="4951" spans="7:24" x14ac:dyDescent="0.2">
      <c r="G4951" s="8"/>
      <c r="H4951" s="8"/>
      <c r="I4951" s="17"/>
      <c r="J4951" s="17"/>
      <c r="K4951" s="17"/>
      <c r="L4951" s="17"/>
      <c r="M4951" s="17"/>
      <c r="N4951" s="17"/>
      <c r="O4951" s="17"/>
      <c r="P4951" s="17"/>
      <c r="Q4951" s="17"/>
      <c r="R4951" s="17"/>
      <c r="S4951" s="17"/>
      <c r="T4951" s="17"/>
      <c r="U4951" s="17"/>
      <c r="V4951" s="17"/>
      <c r="W4951" s="17"/>
      <c r="X4951" s="17"/>
    </row>
    <row r="4952" spans="7:24" x14ac:dyDescent="0.2">
      <c r="G4952" s="8"/>
      <c r="H4952" s="8"/>
      <c r="I4952" s="17"/>
      <c r="J4952" s="17"/>
      <c r="K4952" s="17"/>
      <c r="L4952" s="17"/>
      <c r="M4952" s="17"/>
      <c r="N4952" s="17"/>
      <c r="O4952" s="17"/>
      <c r="P4952" s="17"/>
      <c r="Q4952" s="17"/>
      <c r="R4952" s="17"/>
      <c r="S4952" s="17"/>
      <c r="T4952" s="17"/>
      <c r="U4952" s="17"/>
      <c r="V4952" s="17"/>
      <c r="W4952" s="17"/>
      <c r="X4952" s="17"/>
    </row>
    <row r="4953" spans="7:24" x14ac:dyDescent="0.2">
      <c r="G4953" s="8"/>
      <c r="H4953" s="8"/>
      <c r="I4953" s="17"/>
      <c r="J4953" s="17"/>
      <c r="K4953" s="17"/>
      <c r="L4953" s="17"/>
      <c r="M4953" s="17"/>
      <c r="N4953" s="17"/>
      <c r="O4953" s="17"/>
      <c r="P4953" s="17"/>
      <c r="Q4953" s="17"/>
      <c r="R4953" s="17"/>
      <c r="S4953" s="17"/>
      <c r="T4953" s="17"/>
      <c r="U4953" s="17"/>
      <c r="V4953" s="17"/>
      <c r="W4953" s="17"/>
      <c r="X4953" s="17"/>
    </row>
    <row r="4954" spans="7:24" x14ac:dyDescent="0.2">
      <c r="G4954" s="8"/>
      <c r="H4954" s="8"/>
      <c r="I4954" s="17"/>
      <c r="J4954" s="17"/>
      <c r="K4954" s="17"/>
      <c r="L4954" s="17"/>
      <c r="M4954" s="17"/>
      <c r="N4954" s="17"/>
      <c r="O4954" s="17"/>
      <c r="P4954" s="17"/>
      <c r="Q4954" s="17"/>
      <c r="R4954" s="17"/>
      <c r="S4954" s="17"/>
      <c r="T4954" s="17"/>
      <c r="U4954" s="17"/>
      <c r="V4954" s="17"/>
      <c r="W4954" s="17"/>
      <c r="X4954" s="17"/>
    </row>
    <row r="4955" spans="7:24" x14ac:dyDescent="0.2">
      <c r="G4955" s="8"/>
      <c r="H4955" s="8"/>
      <c r="I4955" s="17"/>
      <c r="J4955" s="17"/>
      <c r="K4955" s="17"/>
      <c r="L4955" s="17"/>
      <c r="M4955" s="17"/>
      <c r="N4955" s="17"/>
      <c r="O4955" s="17"/>
      <c r="P4955" s="17"/>
      <c r="Q4955" s="17"/>
      <c r="R4955" s="17"/>
      <c r="S4955" s="17"/>
      <c r="T4955" s="17"/>
      <c r="U4955" s="17"/>
      <c r="V4955" s="17"/>
      <c r="W4955" s="17"/>
      <c r="X4955" s="17"/>
    </row>
    <row r="4956" spans="7:24" x14ac:dyDescent="0.2">
      <c r="G4956" s="8"/>
      <c r="H4956" s="8"/>
      <c r="I4956" s="17"/>
      <c r="J4956" s="17"/>
      <c r="K4956" s="17"/>
      <c r="L4956" s="17"/>
      <c r="M4956" s="17"/>
      <c r="N4956" s="17"/>
      <c r="O4956" s="17"/>
      <c r="P4956" s="17"/>
      <c r="Q4956" s="17"/>
      <c r="R4956" s="17"/>
      <c r="S4956" s="17"/>
      <c r="T4956" s="17"/>
      <c r="U4956" s="17"/>
      <c r="V4956" s="17"/>
      <c r="W4956" s="17"/>
      <c r="X4956" s="17"/>
    </row>
    <row r="4957" spans="7:24" x14ac:dyDescent="0.2">
      <c r="G4957" s="8"/>
      <c r="H4957" s="8"/>
      <c r="I4957" s="17"/>
      <c r="J4957" s="17"/>
      <c r="K4957" s="17"/>
      <c r="L4957" s="17"/>
      <c r="M4957" s="17"/>
      <c r="N4957" s="17"/>
      <c r="O4957" s="17"/>
      <c r="P4957" s="17"/>
      <c r="Q4957" s="17"/>
      <c r="R4957" s="17"/>
      <c r="S4957" s="17"/>
      <c r="T4957" s="17"/>
      <c r="U4957" s="17"/>
      <c r="V4957" s="17"/>
      <c r="W4957" s="17"/>
      <c r="X4957" s="17"/>
    </row>
    <row r="4958" spans="7:24" x14ac:dyDescent="0.2">
      <c r="G4958" s="8"/>
      <c r="H4958" s="8"/>
      <c r="I4958" s="17"/>
      <c r="J4958" s="17"/>
      <c r="K4958" s="17"/>
      <c r="L4958" s="17"/>
      <c r="M4958" s="17"/>
      <c r="N4958" s="17"/>
      <c r="O4958" s="17"/>
      <c r="P4958" s="17"/>
      <c r="Q4958" s="17"/>
      <c r="R4958" s="17"/>
      <c r="S4958" s="17"/>
      <c r="T4958" s="17"/>
      <c r="U4958" s="17"/>
      <c r="V4958" s="17"/>
      <c r="W4958" s="17"/>
      <c r="X4958" s="17"/>
    </row>
    <row r="4959" spans="7:24" x14ac:dyDescent="0.2">
      <c r="G4959" s="8"/>
      <c r="H4959" s="8"/>
      <c r="I4959" s="17"/>
      <c r="J4959" s="17"/>
      <c r="K4959" s="17"/>
      <c r="L4959" s="17"/>
      <c r="M4959" s="17"/>
      <c r="N4959" s="17"/>
      <c r="O4959" s="17"/>
      <c r="P4959" s="17"/>
      <c r="Q4959" s="17"/>
      <c r="R4959" s="17"/>
      <c r="S4959" s="17"/>
      <c r="T4959" s="17"/>
      <c r="U4959" s="17"/>
      <c r="V4959" s="17"/>
      <c r="W4959" s="17"/>
      <c r="X4959" s="17"/>
    </row>
    <row r="4960" spans="7:24" x14ac:dyDescent="0.2">
      <c r="G4960" s="8"/>
      <c r="H4960" s="8"/>
      <c r="I4960" s="17"/>
      <c r="J4960" s="17"/>
      <c r="K4960" s="17"/>
      <c r="L4960" s="17"/>
      <c r="M4960" s="17"/>
      <c r="N4960" s="17"/>
      <c r="O4960" s="17"/>
      <c r="P4960" s="17"/>
      <c r="Q4960" s="17"/>
      <c r="R4960" s="17"/>
      <c r="S4960" s="17"/>
      <c r="T4960" s="17"/>
      <c r="U4960" s="17"/>
      <c r="V4960" s="17"/>
      <c r="W4960" s="17"/>
      <c r="X4960" s="17"/>
    </row>
    <row r="4961" spans="7:24" x14ac:dyDescent="0.2">
      <c r="G4961" s="8"/>
      <c r="H4961" s="8"/>
      <c r="I4961" s="17"/>
      <c r="J4961" s="17"/>
      <c r="K4961" s="17"/>
      <c r="L4961" s="17"/>
      <c r="M4961" s="17"/>
      <c r="N4961" s="17"/>
      <c r="O4961" s="17"/>
      <c r="P4961" s="17"/>
      <c r="Q4961" s="17"/>
      <c r="R4961" s="17"/>
      <c r="S4961" s="17"/>
      <c r="T4961" s="17"/>
      <c r="U4961" s="17"/>
      <c r="V4961" s="17"/>
      <c r="W4961" s="17"/>
      <c r="X4961" s="17"/>
    </row>
    <row r="4962" spans="7:24" x14ac:dyDescent="0.2">
      <c r="G4962" s="8"/>
      <c r="H4962" s="8"/>
      <c r="I4962" s="17"/>
      <c r="J4962" s="17"/>
      <c r="K4962" s="17"/>
      <c r="L4962" s="17"/>
      <c r="M4962" s="17"/>
      <c r="N4962" s="17"/>
      <c r="O4962" s="17"/>
      <c r="P4962" s="17"/>
      <c r="Q4962" s="17"/>
      <c r="R4962" s="17"/>
      <c r="S4962" s="17"/>
      <c r="T4962" s="17"/>
      <c r="U4962" s="17"/>
      <c r="V4962" s="17"/>
      <c r="W4962" s="17"/>
      <c r="X4962" s="17"/>
    </row>
    <row r="4963" spans="7:24" x14ac:dyDescent="0.2">
      <c r="G4963" s="8"/>
      <c r="H4963" s="8"/>
      <c r="I4963" s="17"/>
      <c r="J4963" s="17"/>
      <c r="K4963" s="17"/>
      <c r="L4963" s="17"/>
      <c r="M4963" s="17"/>
      <c r="N4963" s="17"/>
      <c r="O4963" s="17"/>
      <c r="P4963" s="17"/>
      <c r="Q4963" s="17"/>
      <c r="R4963" s="17"/>
      <c r="S4963" s="17"/>
      <c r="T4963" s="17"/>
      <c r="U4963" s="17"/>
      <c r="V4963" s="17"/>
      <c r="W4963" s="17"/>
      <c r="X4963" s="17"/>
    </row>
    <row r="4964" spans="7:24" x14ac:dyDescent="0.2">
      <c r="G4964" s="8"/>
      <c r="H4964" s="8"/>
      <c r="I4964" s="17"/>
      <c r="J4964" s="17"/>
      <c r="K4964" s="17"/>
      <c r="L4964" s="17"/>
      <c r="M4964" s="17"/>
      <c r="N4964" s="17"/>
      <c r="O4964" s="17"/>
      <c r="P4964" s="17"/>
      <c r="Q4964" s="17"/>
      <c r="R4964" s="17"/>
      <c r="S4964" s="17"/>
      <c r="T4964" s="17"/>
      <c r="U4964" s="17"/>
      <c r="V4964" s="17"/>
      <c r="W4964" s="17"/>
      <c r="X4964" s="17"/>
    </row>
    <row r="4965" spans="7:24" x14ac:dyDescent="0.2">
      <c r="G4965" s="8"/>
      <c r="H4965" s="8"/>
      <c r="I4965" s="17"/>
      <c r="J4965" s="17"/>
      <c r="K4965" s="17"/>
      <c r="L4965" s="17"/>
      <c r="M4965" s="17"/>
      <c r="N4965" s="17"/>
      <c r="O4965" s="17"/>
      <c r="P4965" s="17"/>
      <c r="Q4965" s="17"/>
      <c r="R4965" s="17"/>
      <c r="S4965" s="17"/>
      <c r="T4965" s="17"/>
      <c r="U4965" s="17"/>
      <c r="V4965" s="17"/>
      <c r="W4965" s="17"/>
      <c r="X4965" s="17"/>
    </row>
    <row r="4966" spans="7:24" x14ac:dyDescent="0.2">
      <c r="G4966" s="8"/>
      <c r="H4966" s="8"/>
      <c r="I4966" s="17"/>
      <c r="J4966" s="17"/>
      <c r="K4966" s="17"/>
      <c r="L4966" s="17"/>
      <c r="M4966" s="17"/>
      <c r="N4966" s="17"/>
      <c r="O4966" s="17"/>
      <c r="P4966" s="17"/>
      <c r="Q4966" s="17"/>
      <c r="R4966" s="17"/>
      <c r="S4966" s="17"/>
      <c r="T4966" s="17"/>
      <c r="U4966" s="17"/>
      <c r="V4966" s="17"/>
      <c r="W4966" s="17"/>
      <c r="X4966" s="17"/>
    </row>
    <row r="4967" spans="7:24" x14ac:dyDescent="0.2">
      <c r="G4967" s="8"/>
      <c r="H4967" s="8"/>
      <c r="I4967" s="17"/>
      <c r="J4967" s="17"/>
      <c r="K4967" s="17"/>
      <c r="L4967" s="17"/>
      <c r="M4967" s="17"/>
      <c r="N4967" s="17"/>
      <c r="O4967" s="17"/>
      <c r="P4967" s="17"/>
      <c r="Q4967" s="17"/>
      <c r="R4967" s="17"/>
      <c r="S4967" s="17"/>
      <c r="T4967" s="17"/>
      <c r="U4967" s="17"/>
      <c r="V4967" s="17"/>
      <c r="W4967" s="17"/>
      <c r="X4967" s="17"/>
    </row>
    <row r="4968" spans="7:24" x14ac:dyDescent="0.2">
      <c r="G4968" s="8"/>
      <c r="H4968" s="8"/>
      <c r="I4968" s="17"/>
      <c r="J4968" s="17"/>
      <c r="K4968" s="17"/>
      <c r="L4968" s="17"/>
      <c r="M4968" s="17"/>
      <c r="N4968" s="17"/>
      <c r="O4968" s="17"/>
      <c r="P4968" s="17"/>
      <c r="Q4968" s="17"/>
      <c r="R4968" s="17"/>
      <c r="S4968" s="17"/>
      <c r="T4968" s="17"/>
      <c r="U4968" s="17"/>
      <c r="V4968" s="17"/>
      <c r="W4968" s="17"/>
      <c r="X4968" s="17"/>
    </row>
    <row r="4969" spans="7:24" x14ac:dyDescent="0.2">
      <c r="G4969" s="8"/>
      <c r="H4969" s="8"/>
      <c r="I4969" s="17"/>
      <c r="J4969" s="17"/>
      <c r="K4969" s="17"/>
      <c r="L4969" s="17"/>
      <c r="M4969" s="17"/>
      <c r="N4969" s="17"/>
      <c r="O4969" s="17"/>
      <c r="P4969" s="17"/>
      <c r="Q4969" s="17"/>
      <c r="R4969" s="17"/>
      <c r="S4969" s="17"/>
      <c r="T4969" s="17"/>
      <c r="U4969" s="17"/>
      <c r="V4969" s="17"/>
      <c r="W4969" s="17"/>
      <c r="X4969" s="17"/>
    </row>
    <row r="4970" spans="7:24" x14ac:dyDescent="0.2">
      <c r="G4970" s="8"/>
      <c r="H4970" s="8"/>
      <c r="I4970" s="17"/>
      <c r="J4970" s="17"/>
      <c r="K4970" s="17"/>
      <c r="L4970" s="17"/>
      <c r="M4970" s="17"/>
      <c r="N4970" s="17"/>
      <c r="O4970" s="17"/>
      <c r="P4970" s="17"/>
      <c r="Q4970" s="17"/>
      <c r="R4970" s="17"/>
      <c r="S4970" s="17"/>
      <c r="T4970" s="17"/>
      <c r="U4970" s="17"/>
      <c r="V4970" s="17"/>
      <c r="W4970" s="17"/>
      <c r="X4970" s="17"/>
    </row>
    <row r="4971" spans="7:24" x14ac:dyDescent="0.2">
      <c r="G4971" s="8"/>
      <c r="H4971" s="8"/>
      <c r="I4971" s="17"/>
      <c r="J4971" s="17"/>
      <c r="K4971" s="17"/>
      <c r="L4971" s="17"/>
      <c r="M4971" s="17"/>
      <c r="N4971" s="17"/>
      <c r="O4971" s="17"/>
      <c r="P4971" s="17"/>
      <c r="Q4971" s="17"/>
      <c r="R4971" s="17"/>
      <c r="S4971" s="17"/>
      <c r="T4971" s="17"/>
      <c r="U4971" s="17"/>
      <c r="V4971" s="17"/>
      <c r="W4971" s="17"/>
      <c r="X4971" s="17"/>
    </row>
    <row r="4972" spans="7:24" x14ac:dyDescent="0.2">
      <c r="G4972" s="8"/>
      <c r="H4972" s="8"/>
      <c r="I4972" s="17"/>
      <c r="J4972" s="17"/>
      <c r="K4972" s="17"/>
      <c r="L4972" s="17"/>
      <c r="M4972" s="17"/>
      <c r="N4972" s="17"/>
      <c r="O4972" s="17"/>
      <c r="P4972" s="17"/>
      <c r="Q4972" s="17"/>
      <c r="R4972" s="17"/>
      <c r="S4972" s="17"/>
      <c r="T4972" s="17"/>
      <c r="U4972" s="17"/>
      <c r="V4972" s="17"/>
      <c r="W4972" s="17"/>
      <c r="X4972" s="17"/>
    </row>
    <row r="4973" spans="7:24" x14ac:dyDescent="0.2">
      <c r="G4973" s="8"/>
      <c r="H4973" s="8"/>
      <c r="I4973" s="17"/>
      <c r="J4973" s="17"/>
      <c r="K4973" s="17"/>
      <c r="L4973" s="17"/>
      <c r="M4973" s="17"/>
      <c r="N4973" s="17"/>
      <c r="O4973" s="17"/>
      <c r="P4973" s="17"/>
      <c r="Q4973" s="17"/>
      <c r="R4973" s="17"/>
      <c r="S4973" s="17"/>
      <c r="T4973" s="17"/>
      <c r="U4973" s="17"/>
      <c r="V4973" s="17"/>
      <c r="W4973" s="17"/>
      <c r="X4973" s="17"/>
    </row>
    <row r="4974" spans="7:24" x14ac:dyDescent="0.2">
      <c r="G4974" s="8"/>
      <c r="H4974" s="8"/>
      <c r="I4974" s="17"/>
      <c r="J4974" s="17"/>
      <c r="K4974" s="17"/>
      <c r="L4974" s="17"/>
      <c r="M4974" s="17"/>
      <c r="N4974" s="17"/>
      <c r="O4974" s="17"/>
      <c r="P4974" s="17"/>
      <c r="Q4974" s="17"/>
      <c r="R4974" s="17"/>
      <c r="S4974" s="17"/>
      <c r="T4974" s="17"/>
      <c r="U4974" s="17"/>
      <c r="V4974" s="17"/>
      <c r="W4974" s="17"/>
      <c r="X4974" s="17"/>
    </row>
    <row r="4975" spans="7:24" x14ac:dyDescent="0.2">
      <c r="G4975" s="8"/>
      <c r="H4975" s="8"/>
      <c r="I4975" s="17"/>
      <c r="J4975" s="17"/>
      <c r="K4975" s="17"/>
      <c r="L4975" s="17"/>
      <c r="M4975" s="17"/>
      <c r="N4975" s="17"/>
      <c r="O4975" s="17"/>
      <c r="P4975" s="17"/>
      <c r="Q4975" s="17"/>
      <c r="R4975" s="17"/>
      <c r="S4975" s="17"/>
      <c r="T4975" s="17"/>
      <c r="U4975" s="17"/>
      <c r="V4975" s="17"/>
      <c r="W4975" s="17"/>
      <c r="X4975" s="17"/>
    </row>
    <row r="4976" spans="7:24" x14ac:dyDescent="0.2">
      <c r="G4976" s="8"/>
      <c r="H4976" s="8"/>
      <c r="I4976" s="17"/>
      <c r="J4976" s="17"/>
      <c r="K4976" s="17"/>
      <c r="L4976" s="17"/>
      <c r="M4976" s="17"/>
      <c r="N4976" s="17"/>
      <c r="O4976" s="17"/>
      <c r="P4976" s="17"/>
      <c r="Q4976" s="17"/>
      <c r="R4976" s="17"/>
      <c r="S4976" s="17"/>
      <c r="T4976" s="17"/>
      <c r="U4976" s="17"/>
      <c r="V4976" s="17"/>
      <c r="W4976" s="17"/>
      <c r="X4976" s="17"/>
    </row>
    <row r="4977" spans="7:24" x14ac:dyDescent="0.2">
      <c r="G4977" s="8"/>
      <c r="H4977" s="8"/>
      <c r="I4977" s="17"/>
      <c r="J4977" s="17"/>
      <c r="K4977" s="17"/>
      <c r="L4977" s="17"/>
      <c r="M4977" s="17"/>
      <c r="N4977" s="17"/>
      <c r="O4977" s="17"/>
      <c r="P4977" s="17"/>
      <c r="Q4977" s="17"/>
      <c r="R4977" s="17"/>
      <c r="S4977" s="17"/>
      <c r="T4977" s="17"/>
      <c r="U4977" s="17"/>
      <c r="V4977" s="17"/>
      <c r="W4977" s="17"/>
      <c r="X4977" s="17"/>
    </row>
    <row r="4978" spans="7:24" x14ac:dyDescent="0.2">
      <c r="G4978" s="8"/>
      <c r="H4978" s="8"/>
      <c r="I4978" s="17"/>
      <c r="J4978" s="17"/>
      <c r="K4978" s="17"/>
      <c r="L4978" s="17"/>
      <c r="M4978" s="17"/>
      <c r="N4978" s="17"/>
      <c r="O4978" s="17"/>
      <c r="P4978" s="17"/>
      <c r="Q4978" s="17"/>
      <c r="R4978" s="17"/>
      <c r="S4978" s="17"/>
      <c r="T4978" s="17"/>
      <c r="U4978" s="17"/>
      <c r="V4978" s="17"/>
      <c r="W4978" s="17"/>
      <c r="X4978" s="17"/>
    </row>
    <row r="4979" spans="7:24" x14ac:dyDescent="0.2">
      <c r="G4979" s="8"/>
      <c r="H4979" s="8"/>
      <c r="I4979" s="17"/>
      <c r="J4979" s="17"/>
      <c r="K4979" s="17"/>
      <c r="L4979" s="17"/>
      <c r="M4979" s="17"/>
      <c r="N4979" s="17"/>
      <c r="O4979" s="17"/>
      <c r="P4979" s="17"/>
      <c r="Q4979" s="17"/>
      <c r="R4979" s="17"/>
      <c r="S4979" s="17"/>
      <c r="T4979" s="17"/>
      <c r="U4979" s="17"/>
      <c r="V4979" s="17"/>
      <c r="W4979" s="17"/>
      <c r="X4979" s="17"/>
    </row>
    <row r="4980" spans="7:24" x14ac:dyDescent="0.2">
      <c r="G4980" s="8"/>
      <c r="H4980" s="8"/>
      <c r="I4980" s="17"/>
      <c r="J4980" s="17"/>
      <c r="K4980" s="17"/>
      <c r="L4980" s="17"/>
      <c r="M4980" s="17"/>
      <c r="N4980" s="17"/>
      <c r="O4980" s="17"/>
      <c r="P4980" s="17"/>
      <c r="Q4980" s="17"/>
      <c r="R4980" s="17"/>
      <c r="S4980" s="17"/>
      <c r="T4980" s="17"/>
      <c r="U4980" s="17"/>
      <c r="V4980" s="17"/>
      <c r="W4980" s="17"/>
      <c r="X4980" s="17"/>
    </row>
    <row r="4981" spans="7:24" x14ac:dyDescent="0.2">
      <c r="G4981" s="8"/>
      <c r="H4981" s="8"/>
      <c r="I4981" s="17"/>
      <c r="J4981" s="17"/>
      <c r="K4981" s="17"/>
      <c r="L4981" s="17"/>
      <c r="M4981" s="17"/>
      <c r="N4981" s="17"/>
      <c r="O4981" s="17"/>
      <c r="P4981" s="17"/>
      <c r="Q4981" s="17"/>
      <c r="R4981" s="17"/>
      <c r="S4981" s="17"/>
      <c r="T4981" s="17"/>
      <c r="U4981" s="17"/>
      <c r="V4981" s="17"/>
      <c r="W4981" s="17"/>
      <c r="X4981" s="17"/>
    </row>
    <row r="4982" spans="7:24" x14ac:dyDescent="0.2">
      <c r="G4982" s="8"/>
      <c r="H4982" s="8"/>
      <c r="I4982" s="17"/>
      <c r="J4982" s="17"/>
      <c r="K4982" s="17"/>
      <c r="L4982" s="17"/>
      <c r="M4982" s="17"/>
      <c r="N4982" s="17"/>
      <c r="O4982" s="17"/>
      <c r="P4982" s="17"/>
      <c r="Q4982" s="17"/>
      <c r="R4982" s="17"/>
      <c r="S4982" s="17"/>
      <c r="T4982" s="17"/>
      <c r="U4982" s="17"/>
      <c r="V4982" s="17"/>
      <c r="W4982" s="17"/>
      <c r="X4982" s="17"/>
    </row>
    <row r="4983" spans="7:24" x14ac:dyDescent="0.2">
      <c r="G4983" s="8"/>
      <c r="H4983" s="8"/>
      <c r="I4983" s="17"/>
      <c r="J4983" s="17"/>
      <c r="K4983" s="17"/>
      <c r="L4983" s="17"/>
      <c r="M4983" s="17"/>
      <c r="N4983" s="17"/>
      <c r="O4983" s="17"/>
      <c r="P4983" s="17"/>
      <c r="Q4983" s="17"/>
      <c r="R4983" s="17"/>
      <c r="S4983" s="17"/>
      <c r="T4983" s="17"/>
      <c r="U4983" s="17"/>
      <c r="V4983" s="17"/>
      <c r="W4983" s="17"/>
      <c r="X4983" s="17"/>
    </row>
    <row r="4984" spans="7:24" x14ac:dyDescent="0.2">
      <c r="G4984" s="8"/>
      <c r="H4984" s="8"/>
      <c r="I4984" s="17"/>
      <c r="J4984" s="17"/>
      <c r="K4984" s="17"/>
      <c r="L4984" s="17"/>
      <c r="M4984" s="17"/>
      <c r="N4984" s="17"/>
      <c r="O4984" s="17"/>
      <c r="P4984" s="17"/>
      <c r="Q4984" s="17"/>
      <c r="R4984" s="17"/>
      <c r="S4984" s="17"/>
      <c r="T4984" s="17"/>
      <c r="U4984" s="17"/>
      <c r="V4984" s="17"/>
      <c r="W4984" s="17"/>
      <c r="X4984" s="17"/>
    </row>
    <row r="4985" spans="7:24" x14ac:dyDescent="0.2">
      <c r="G4985" s="8"/>
      <c r="H4985" s="8"/>
      <c r="I4985" s="17"/>
      <c r="J4985" s="17"/>
      <c r="K4985" s="17"/>
      <c r="L4985" s="17"/>
      <c r="M4985" s="17"/>
      <c r="N4985" s="17"/>
      <c r="O4985" s="17"/>
      <c r="P4985" s="17"/>
      <c r="Q4985" s="17"/>
      <c r="R4985" s="17"/>
      <c r="S4985" s="17"/>
      <c r="T4985" s="17"/>
      <c r="U4985" s="17"/>
      <c r="V4985" s="17"/>
      <c r="W4985" s="17"/>
      <c r="X4985" s="17"/>
    </row>
    <row r="4986" spans="7:24" x14ac:dyDescent="0.2">
      <c r="G4986" s="8"/>
      <c r="H4986" s="8"/>
      <c r="I4986" s="17"/>
      <c r="J4986" s="17"/>
      <c r="K4986" s="17"/>
      <c r="L4986" s="17"/>
      <c r="M4986" s="17"/>
      <c r="N4986" s="17"/>
      <c r="O4986" s="17"/>
      <c r="P4986" s="17"/>
      <c r="Q4986" s="17"/>
      <c r="R4986" s="17"/>
      <c r="S4986" s="17"/>
      <c r="T4986" s="17"/>
      <c r="U4986" s="17"/>
      <c r="V4986" s="17"/>
      <c r="W4986" s="17"/>
      <c r="X4986" s="17"/>
    </row>
    <row r="4987" spans="7:24" x14ac:dyDescent="0.2">
      <c r="G4987" s="8"/>
      <c r="H4987" s="8"/>
      <c r="I4987" s="17"/>
      <c r="J4987" s="17"/>
      <c r="K4987" s="17"/>
      <c r="L4987" s="17"/>
      <c r="M4987" s="17"/>
      <c r="N4987" s="17"/>
      <c r="O4987" s="17"/>
      <c r="P4987" s="17"/>
      <c r="Q4987" s="17"/>
      <c r="R4987" s="17"/>
      <c r="S4987" s="17"/>
      <c r="T4987" s="17"/>
      <c r="U4987" s="17"/>
      <c r="V4987" s="17"/>
      <c r="W4987" s="17"/>
      <c r="X4987" s="17"/>
    </row>
    <row r="4988" spans="7:24" x14ac:dyDescent="0.2">
      <c r="G4988" s="8"/>
      <c r="H4988" s="8"/>
      <c r="I4988" s="17"/>
      <c r="J4988" s="17"/>
      <c r="K4988" s="17"/>
      <c r="L4988" s="17"/>
      <c r="M4988" s="17"/>
      <c r="N4988" s="17"/>
      <c r="O4988" s="17"/>
      <c r="P4988" s="17"/>
      <c r="Q4988" s="17"/>
      <c r="R4988" s="17"/>
      <c r="S4988" s="17"/>
      <c r="T4988" s="17"/>
      <c r="U4988" s="17"/>
      <c r="V4988" s="17"/>
      <c r="W4988" s="17"/>
      <c r="X4988" s="17"/>
    </row>
    <row r="4989" spans="7:24" x14ac:dyDescent="0.2">
      <c r="G4989" s="8"/>
      <c r="H4989" s="8"/>
      <c r="I4989" s="17"/>
      <c r="J4989" s="17"/>
      <c r="K4989" s="17"/>
      <c r="L4989" s="17"/>
      <c r="M4989" s="17"/>
      <c r="N4989" s="17"/>
      <c r="O4989" s="17"/>
      <c r="P4989" s="17"/>
      <c r="Q4989" s="17"/>
      <c r="R4989" s="17"/>
      <c r="S4989" s="17"/>
      <c r="T4989" s="17"/>
      <c r="U4989" s="17"/>
      <c r="V4989" s="17"/>
      <c r="W4989" s="17"/>
      <c r="X4989" s="17"/>
    </row>
    <row r="4990" spans="7:24" x14ac:dyDescent="0.2">
      <c r="G4990" s="8"/>
      <c r="H4990" s="8"/>
      <c r="I4990" s="17"/>
      <c r="J4990" s="17"/>
      <c r="K4990" s="17"/>
      <c r="L4990" s="17"/>
      <c r="M4990" s="17"/>
      <c r="N4990" s="17"/>
      <c r="O4990" s="17"/>
      <c r="P4990" s="17"/>
      <c r="Q4990" s="17"/>
      <c r="R4990" s="17"/>
      <c r="S4990" s="17"/>
      <c r="T4990" s="17"/>
      <c r="U4990" s="17"/>
      <c r="V4990" s="17"/>
      <c r="W4990" s="17"/>
      <c r="X4990" s="17"/>
    </row>
    <row r="4991" spans="7:24" x14ac:dyDescent="0.2">
      <c r="G4991" s="8"/>
      <c r="H4991" s="8"/>
      <c r="I4991" s="17"/>
      <c r="J4991" s="17"/>
      <c r="K4991" s="17"/>
      <c r="L4991" s="17"/>
      <c r="M4991" s="17"/>
      <c r="N4991" s="17"/>
      <c r="O4991" s="17"/>
      <c r="P4991" s="17"/>
      <c r="Q4991" s="17"/>
      <c r="R4991" s="17"/>
      <c r="S4991" s="17"/>
      <c r="T4991" s="17"/>
      <c r="U4991" s="17"/>
      <c r="V4991" s="17"/>
      <c r="W4991" s="17"/>
      <c r="X4991" s="17"/>
    </row>
    <row r="4992" spans="7:24" x14ac:dyDescent="0.2">
      <c r="G4992" s="8"/>
      <c r="H4992" s="8"/>
      <c r="I4992" s="17"/>
      <c r="J4992" s="17"/>
      <c r="K4992" s="17"/>
      <c r="L4992" s="17"/>
      <c r="M4992" s="17"/>
      <c r="N4992" s="17"/>
      <c r="O4992" s="17"/>
      <c r="P4992" s="17"/>
      <c r="Q4992" s="17"/>
      <c r="R4992" s="17"/>
      <c r="S4992" s="17"/>
      <c r="T4992" s="17"/>
      <c r="U4992" s="17"/>
      <c r="V4992" s="17"/>
      <c r="W4992" s="17"/>
      <c r="X4992" s="17"/>
    </row>
    <row r="4993" spans="7:24" x14ac:dyDescent="0.2">
      <c r="G4993" s="8"/>
      <c r="H4993" s="8"/>
      <c r="I4993" s="17"/>
      <c r="J4993" s="17"/>
      <c r="K4993" s="17"/>
      <c r="L4993" s="17"/>
      <c r="M4993" s="17"/>
      <c r="N4993" s="17"/>
      <c r="O4993" s="17"/>
      <c r="P4993" s="17"/>
      <c r="Q4993" s="17"/>
      <c r="R4993" s="17"/>
      <c r="S4993" s="17"/>
      <c r="T4993" s="17"/>
      <c r="U4993" s="17"/>
      <c r="V4993" s="17"/>
      <c r="W4993" s="17"/>
      <c r="X4993" s="17"/>
    </row>
    <row r="4994" spans="7:24" x14ac:dyDescent="0.2">
      <c r="G4994" s="8"/>
      <c r="H4994" s="8"/>
      <c r="I4994" s="17"/>
      <c r="J4994" s="17"/>
      <c r="K4994" s="17"/>
      <c r="L4994" s="17"/>
      <c r="M4994" s="17"/>
      <c r="N4994" s="17"/>
      <c r="O4994" s="17"/>
      <c r="P4994" s="17"/>
      <c r="Q4994" s="17"/>
      <c r="R4994" s="17"/>
      <c r="S4994" s="17"/>
      <c r="T4994" s="17"/>
      <c r="U4994" s="17"/>
      <c r="V4994" s="17"/>
      <c r="W4994" s="17"/>
      <c r="X4994" s="17"/>
    </row>
    <row r="4995" spans="7:24" x14ac:dyDescent="0.2">
      <c r="G4995" s="8"/>
      <c r="H4995" s="8"/>
      <c r="I4995" s="17"/>
      <c r="J4995" s="17"/>
      <c r="K4995" s="17"/>
      <c r="L4995" s="17"/>
      <c r="M4995" s="17"/>
      <c r="N4995" s="17"/>
      <c r="O4995" s="17"/>
      <c r="P4995" s="17"/>
      <c r="Q4995" s="17"/>
      <c r="R4995" s="17"/>
      <c r="S4995" s="17"/>
      <c r="T4995" s="17"/>
      <c r="U4995" s="17"/>
      <c r="V4995" s="17"/>
      <c r="W4995" s="17"/>
      <c r="X4995" s="17"/>
    </row>
    <row r="4996" spans="7:24" x14ac:dyDescent="0.2">
      <c r="G4996" s="8"/>
      <c r="H4996" s="8"/>
      <c r="I4996" s="17"/>
      <c r="J4996" s="17"/>
      <c r="K4996" s="17"/>
      <c r="L4996" s="17"/>
      <c r="M4996" s="17"/>
      <c r="N4996" s="17"/>
      <c r="O4996" s="17"/>
      <c r="P4996" s="17"/>
      <c r="Q4996" s="17"/>
      <c r="R4996" s="17"/>
      <c r="S4996" s="17"/>
      <c r="T4996" s="17"/>
      <c r="U4996" s="17"/>
      <c r="V4996" s="17"/>
      <c r="W4996" s="17"/>
      <c r="X4996" s="17"/>
    </row>
    <row r="4997" spans="7:24" x14ac:dyDescent="0.2">
      <c r="G4997" s="8"/>
      <c r="H4997" s="8"/>
      <c r="I4997" s="17"/>
      <c r="J4997" s="17"/>
      <c r="K4997" s="17"/>
      <c r="L4997" s="17"/>
      <c r="M4997" s="17"/>
      <c r="N4997" s="17"/>
      <c r="O4997" s="17"/>
      <c r="P4997" s="17"/>
      <c r="Q4997" s="17"/>
      <c r="R4997" s="17"/>
      <c r="S4997" s="17"/>
      <c r="T4997" s="17"/>
      <c r="U4997" s="17"/>
      <c r="V4997" s="17"/>
      <c r="W4997" s="17"/>
      <c r="X4997" s="17"/>
    </row>
    <row r="4998" spans="7:24" x14ac:dyDescent="0.2">
      <c r="G4998" s="8"/>
      <c r="H4998" s="8"/>
      <c r="I4998" s="17"/>
      <c r="J4998" s="17"/>
      <c r="K4998" s="17"/>
      <c r="L4998" s="17"/>
      <c r="M4998" s="17"/>
      <c r="N4998" s="17"/>
      <c r="O4998" s="17"/>
      <c r="P4998" s="17"/>
      <c r="Q4998" s="17"/>
      <c r="R4998" s="17"/>
      <c r="S4998" s="17"/>
      <c r="T4998" s="17"/>
      <c r="U4998" s="17"/>
      <c r="V4998" s="17"/>
      <c r="W4998" s="17"/>
      <c r="X4998" s="17"/>
    </row>
    <row r="4999" spans="7:24" x14ac:dyDescent="0.2">
      <c r="G4999" s="8"/>
      <c r="H4999" s="8"/>
      <c r="I4999" s="17"/>
      <c r="J4999" s="17"/>
      <c r="K4999" s="17"/>
      <c r="L4999" s="17"/>
      <c r="M4999" s="17"/>
      <c r="N4999" s="17"/>
      <c r="O4999" s="17"/>
      <c r="P4999" s="17"/>
      <c r="Q4999" s="17"/>
      <c r="R4999" s="17"/>
      <c r="S4999" s="17"/>
      <c r="T4999" s="17"/>
      <c r="U4999" s="17"/>
      <c r="V4999" s="17"/>
      <c r="W4999" s="17"/>
      <c r="X4999" s="17"/>
    </row>
    <row r="5000" spans="7:24" x14ac:dyDescent="0.2">
      <c r="G5000" s="8"/>
      <c r="H5000" s="8"/>
      <c r="I5000" s="17"/>
      <c r="J5000" s="17"/>
      <c r="K5000" s="17"/>
      <c r="L5000" s="17"/>
      <c r="M5000" s="17"/>
      <c r="N5000" s="17"/>
      <c r="O5000" s="17"/>
      <c r="P5000" s="17"/>
      <c r="Q5000" s="17"/>
      <c r="R5000" s="17"/>
      <c r="S5000" s="17"/>
      <c r="T5000" s="17"/>
      <c r="U5000" s="17"/>
      <c r="V5000" s="17"/>
      <c r="W5000" s="17"/>
      <c r="X5000" s="17"/>
    </row>
    <row r="5001" spans="7:24" x14ac:dyDescent="0.2">
      <c r="G5001" s="8"/>
      <c r="H5001" s="8"/>
      <c r="I5001" s="17"/>
      <c r="J5001" s="17"/>
      <c r="K5001" s="17"/>
      <c r="L5001" s="17"/>
      <c r="M5001" s="17"/>
      <c r="N5001" s="17"/>
      <c r="O5001" s="17"/>
      <c r="P5001" s="17"/>
      <c r="Q5001" s="17"/>
      <c r="R5001" s="17"/>
      <c r="S5001" s="17"/>
      <c r="T5001" s="17"/>
      <c r="U5001" s="17"/>
      <c r="V5001" s="17"/>
      <c r="W5001" s="17"/>
      <c r="X5001" s="17"/>
    </row>
    <row r="5002" spans="7:24" x14ac:dyDescent="0.2">
      <c r="G5002" s="8"/>
      <c r="H5002" s="8"/>
      <c r="I5002" s="17"/>
      <c r="J5002" s="17"/>
      <c r="K5002" s="17"/>
      <c r="L5002" s="17"/>
      <c r="M5002" s="17"/>
      <c r="N5002" s="17"/>
      <c r="O5002" s="17"/>
      <c r="P5002" s="17"/>
      <c r="Q5002" s="17"/>
      <c r="R5002" s="17"/>
      <c r="S5002" s="17"/>
      <c r="T5002" s="17"/>
      <c r="U5002" s="17"/>
      <c r="V5002" s="17"/>
      <c r="W5002" s="17"/>
      <c r="X5002" s="17"/>
    </row>
    <row r="5003" spans="7:24" x14ac:dyDescent="0.2">
      <c r="G5003" s="8"/>
      <c r="H5003" s="8"/>
      <c r="I5003" s="17"/>
      <c r="J5003" s="17"/>
      <c r="K5003" s="17"/>
      <c r="L5003" s="17"/>
      <c r="M5003" s="17"/>
      <c r="N5003" s="17"/>
      <c r="O5003" s="17"/>
      <c r="P5003" s="17"/>
      <c r="Q5003" s="17"/>
      <c r="R5003" s="17"/>
      <c r="S5003" s="17"/>
      <c r="T5003" s="17"/>
      <c r="U5003" s="17"/>
      <c r="V5003" s="17"/>
      <c r="W5003" s="17"/>
      <c r="X5003" s="17"/>
    </row>
    <row r="5004" spans="7:24" x14ac:dyDescent="0.2">
      <c r="G5004" s="8"/>
      <c r="H5004" s="8"/>
      <c r="I5004" s="17"/>
      <c r="J5004" s="17"/>
      <c r="K5004" s="17"/>
      <c r="L5004" s="17"/>
      <c r="M5004" s="17"/>
      <c r="N5004" s="17"/>
      <c r="O5004" s="17"/>
      <c r="P5004" s="17"/>
      <c r="Q5004" s="17"/>
      <c r="R5004" s="17"/>
      <c r="S5004" s="17"/>
      <c r="T5004" s="17"/>
      <c r="U5004" s="17"/>
      <c r="V5004" s="17"/>
      <c r="W5004" s="17"/>
      <c r="X5004" s="17"/>
    </row>
    <row r="5005" spans="7:24" x14ac:dyDescent="0.2">
      <c r="G5005" s="8"/>
      <c r="H5005" s="8"/>
      <c r="I5005" s="17"/>
      <c r="J5005" s="17"/>
      <c r="K5005" s="17"/>
      <c r="L5005" s="17"/>
      <c r="M5005" s="17"/>
      <c r="N5005" s="17"/>
      <c r="O5005" s="17"/>
      <c r="P5005" s="17"/>
      <c r="Q5005" s="17"/>
      <c r="R5005" s="17"/>
      <c r="S5005" s="17"/>
      <c r="T5005" s="17"/>
      <c r="U5005" s="17"/>
      <c r="V5005" s="17"/>
      <c r="W5005" s="17"/>
      <c r="X5005" s="17"/>
    </row>
    <row r="5006" spans="7:24" x14ac:dyDescent="0.2">
      <c r="G5006" s="8"/>
      <c r="H5006" s="8"/>
      <c r="I5006" s="17"/>
      <c r="J5006" s="17"/>
      <c r="K5006" s="17"/>
      <c r="L5006" s="17"/>
      <c r="M5006" s="17"/>
      <c r="N5006" s="17"/>
      <c r="O5006" s="17"/>
      <c r="P5006" s="17"/>
      <c r="Q5006" s="17"/>
      <c r="R5006" s="17"/>
      <c r="S5006" s="17"/>
      <c r="T5006" s="17"/>
      <c r="U5006" s="17"/>
      <c r="V5006" s="17"/>
      <c r="W5006" s="17"/>
      <c r="X5006" s="17"/>
    </row>
    <row r="5007" spans="7:24" x14ac:dyDescent="0.2">
      <c r="G5007" s="8"/>
      <c r="H5007" s="8"/>
      <c r="I5007" s="17"/>
      <c r="J5007" s="17"/>
      <c r="K5007" s="17"/>
      <c r="L5007" s="17"/>
      <c r="M5007" s="17"/>
      <c r="N5007" s="17"/>
      <c r="O5007" s="17"/>
      <c r="P5007" s="17"/>
      <c r="Q5007" s="17"/>
      <c r="R5007" s="17"/>
      <c r="S5007" s="17"/>
      <c r="T5007" s="17"/>
      <c r="U5007" s="17"/>
      <c r="V5007" s="17"/>
      <c r="W5007" s="17"/>
      <c r="X5007" s="17"/>
    </row>
    <row r="5008" spans="7:24" x14ac:dyDescent="0.2">
      <c r="G5008" s="8"/>
      <c r="H5008" s="8"/>
      <c r="I5008" s="17"/>
      <c r="J5008" s="17"/>
      <c r="K5008" s="17"/>
      <c r="L5008" s="17"/>
      <c r="M5008" s="17"/>
      <c r="N5008" s="17"/>
      <c r="O5008" s="17"/>
      <c r="P5008" s="17"/>
      <c r="Q5008" s="17"/>
      <c r="R5008" s="17"/>
      <c r="S5008" s="17"/>
      <c r="T5008" s="17"/>
      <c r="U5008" s="17"/>
      <c r="V5008" s="17"/>
      <c r="W5008" s="17"/>
      <c r="X5008" s="17"/>
    </row>
    <row r="5009" spans="7:24" x14ac:dyDescent="0.2">
      <c r="G5009" s="8"/>
      <c r="H5009" s="8"/>
      <c r="I5009" s="17"/>
      <c r="J5009" s="17"/>
      <c r="K5009" s="17"/>
      <c r="L5009" s="17"/>
      <c r="M5009" s="17"/>
      <c r="N5009" s="17"/>
      <c r="O5009" s="17"/>
      <c r="P5009" s="17"/>
      <c r="Q5009" s="17"/>
      <c r="R5009" s="17"/>
      <c r="S5009" s="17"/>
      <c r="T5009" s="17"/>
      <c r="U5009" s="17"/>
      <c r="V5009" s="17"/>
      <c r="W5009" s="17"/>
      <c r="X5009" s="17"/>
    </row>
    <row r="5010" spans="7:24" x14ac:dyDescent="0.2">
      <c r="G5010" s="8"/>
      <c r="H5010" s="8"/>
      <c r="I5010" s="17"/>
      <c r="J5010" s="17"/>
      <c r="K5010" s="17"/>
      <c r="L5010" s="17"/>
      <c r="M5010" s="17"/>
      <c r="N5010" s="17"/>
      <c r="O5010" s="17"/>
      <c r="P5010" s="17"/>
      <c r="Q5010" s="17"/>
      <c r="R5010" s="17"/>
      <c r="S5010" s="17"/>
      <c r="T5010" s="17"/>
      <c r="U5010" s="17"/>
      <c r="V5010" s="17"/>
      <c r="W5010" s="17"/>
      <c r="X5010" s="17"/>
    </row>
    <row r="5011" spans="7:24" x14ac:dyDescent="0.2">
      <c r="G5011" s="8"/>
      <c r="H5011" s="8"/>
      <c r="I5011" s="17"/>
      <c r="J5011" s="17"/>
      <c r="K5011" s="17"/>
      <c r="L5011" s="17"/>
      <c r="M5011" s="17"/>
      <c r="N5011" s="17"/>
      <c r="O5011" s="17"/>
      <c r="P5011" s="17"/>
      <c r="Q5011" s="17"/>
      <c r="R5011" s="17"/>
      <c r="S5011" s="17"/>
      <c r="T5011" s="17"/>
      <c r="U5011" s="17"/>
      <c r="V5011" s="17"/>
      <c r="W5011" s="17"/>
      <c r="X5011" s="17"/>
    </row>
    <row r="5012" spans="7:24" x14ac:dyDescent="0.2">
      <c r="G5012" s="8"/>
      <c r="H5012" s="8"/>
      <c r="I5012" s="17"/>
      <c r="J5012" s="17"/>
      <c r="K5012" s="17"/>
      <c r="L5012" s="17"/>
      <c r="M5012" s="17"/>
      <c r="N5012" s="17"/>
      <c r="O5012" s="17"/>
      <c r="P5012" s="17"/>
      <c r="Q5012" s="17"/>
      <c r="R5012" s="17"/>
      <c r="S5012" s="17"/>
      <c r="T5012" s="17"/>
      <c r="U5012" s="17"/>
      <c r="V5012" s="17"/>
      <c r="W5012" s="17"/>
      <c r="X5012" s="17"/>
    </row>
    <row r="5013" spans="7:24" x14ac:dyDescent="0.2">
      <c r="G5013" s="8"/>
      <c r="H5013" s="8"/>
      <c r="I5013" s="17"/>
      <c r="J5013" s="17"/>
      <c r="K5013" s="17"/>
      <c r="L5013" s="17"/>
      <c r="M5013" s="17"/>
      <c r="N5013" s="17"/>
      <c r="O5013" s="17"/>
      <c r="P5013" s="17"/>
      <c r="Q5013" s="17"/>
      <c r="R5013" s="17"/>
      <c r="S5013" s="17"/>
      <c r="T5013" s="17"/>
      <c r="U5013" s="17"/>
      <c r="V5013" s="17"/>
      <c r="W5013" s="17"/>
      <c r="X5013" s="17"/>
    </row>
    <row r="5014" spans="7:24" x14ac:dyDescent="0.2">
      <c r="G5014" s="8"/>
      <c r="H5014" s="8"/>
      <c r="I5014" s="17"/>
      <c r="J5014" s="17"/>
      <c r="K5014" s="17"/>
      <c r="L5014" s="17"/>
      <c r="M5014" s="17"/>
      <c r="N5014" s="17"/>
      <c r="O5014" s="17"/>
      <c r="P5014" s="17"/>
      <c r="Q5014" s="17"/>
      <c r="R5014" s="17"/>
      <c r="S5014" s="17"/>
      <c r="T5014" s="17"/>
      <c r="U5014" s="17"/>
      <c r="V5014" s="17"/>
      <c r="W5014" s="17"/>
      <c r="X5014" s="17"/>
    </row>
    <row r="5015" spans="7:24" x14ac:dyDescent="0.2">
      <c r="G5015" s="8"/>
      <c r="H5015" s="8"/>
      <c r="I5015" s="17"/>
      <c r="J5015" s="17"/>
      <c r="K5015" s="17"/>
      <c r="L5015" s="17"/>
      <c r="M5015" s="17"/>
      <c r="N5015" s="17"/>
      <c r="O5015" s="17"/>
      <c r="P5015" s="17"/>
      <c r="Q5015" s="17"/>
      <c r="R5015" s="17"/>
      <c r="S5015" s="17"/>
      <c r="T5015" s="17"/>
      <c r="U5015" s="17"/>
      <c r="V5015" s="17"/>
      <c r="W5015" s="17"/>
      <c r="X5015" s="17"/>
    </row>
    <row r="5016" spans="7:24" x14ac:dyDescent="0.2">
      <c r="G5016" s="8"/>
      <c r="H5016" s="8"/>
      <c r="I5016" s="17"/>
      <c r="J5016" s="17"/>
      <c r="K5016" s="17"/>
      <c r="L5016" s="17"/>
      <c r="M5016" s="17"/>
      <c r="N5016" s="17"/>
      <c r="O5016" s="17"/>
      <c r="P5016" s="17"/>
      <c r="Q5016" s="17"/>
      <c r="R5016" s="17"/>
      <c r="S5016" s="17"/>
      <c r="T5016" s="17"/>
      <c r="U5016" s="17"/>
      <c r="V5016" s="17"/>
      <c r="W5016" s="17"/>
      <c r="X5016" s="17"/>
    </row>
    <row r="5017" spans="7:24" x14ac:dyDescent="0.2">
      <c r="G5017" s="8"/>
      <c r="H5017" s="8"/>
      <c r="I5017" s="17"/>
      <c r="J5017" s="17"/>
      <c r="K5017" s="17"/>
      <c r="L5017" s="17"/>
      <c r="M5017" s="17"/>
      <c r="N5017" s="17"/>
      <c r="O5017" s="17"/>
      <c r="P5017" s="17"/>
      <c r="Q5017" s="17"/>
      <c r="R5017" s="17"/>
      <c r="S5017" s="17"/>
      <c r="T5017" s="17"/>
      <c r="U5017" s="17"/>
      <c r="V5017" s="17"/>
      <c r="W5017" s="17"/>
      <c r="X5017" s="17"/>
    </row>
    <row r="5018" spans="7:24" x14ac:dyDescent="0.2">
      <c r="G5018" s="8"/>
      <c r="H5018" s="8"/>
      <c r="I5018" s="17"/>
      <c r="J5018" s="17"/>
      <c r="K5018" s="17"/>
      <c r="L5018" s="17"/>
      <c r="M5018" s="17"/>
      <c r="N5018" s="17"/>
      <c r="O5018" s="17"/>
      <c r="P5018" s="17"/>
      <c r="Q5018" s="17"/>
      <c r="R5018" s="17"/>
      <c r="S5018" s="17"/>
      <c r="T5018" s="17"/>
      <c r="U5018" s="17"/>
      <c r="V5018" s="17"/>
      <c r="W5018" s="17"/>
      <c r="X5018" s="17"/>
    </row>
    <row r="5019" spans="7:24" x14ac:dyDescent="0.2">
      <c r="G5019" s="8"/>
      <c r="H5019" s="8"/>
      <c r="I5019" s="17"/>
      <c r="J5019" s="17"/>
      <c r="K5019" s="17"/>
      <c r="L5019" s="17"/>
      <c r="M5019" s="17"/>
      <c r="N5019" s="17"/>
      <c r="O5019" s="17"/>
      <c r="P5019" s="17"/>
      <c r="Q5019" s="17"/>
      <c r="R5019" s="17"/>
      <c r="S5019" s="17"/>
      <c r="T5019" s="17"/>
      <c r="U5019" s="17"/>
      <c r="V5019" s="17"/>
      <c r="W5019" s="17"/>
      <c r="X5019" s="17"/>
    </row>
    <row r="5020" spans="7:24" x14ac:dyDescent="0.2">
      <c r="G5020" s="8"/>
      <c r="H5020" s="8"/>
      <c r="I5020" s="17"/>
      <c r="J5020" s="17"/>
      <c r="K5020" s="17"/>
      <c r="L5020" s="17"/>
      <c r="M5020" s="17"/>
      <c r="N5020" s="17"/>
      <c r="O5020" s="17"/>
      <c r="P5020" s="17"/>
      <c r="Q5020" s="17"/>
      <c r="R5020" s="17"/>
      <c r="S5020" s="17"/>
      <c r="T5020" s="17"/>
      <c r="U5020" s="17"/>
      <c r="V5020" s="17"/>
      <c r="W5020" s="17"/>
      <c r="X5020" s="17"/>
    </row>
    <row r="5021" spans="7:24" x14ac:dyDescent="0.2">
      <c r="G5021" s="8"/>
      <c r="H5021" s="8"/>
      <c r="I5021" s="17"/>
      <c r="J5021" s="17"/>
      <c r="K5021" s="17"/>
      <c r="L5021" s="17"/>
      <c r="M5021" s="17"/>
      <c r="N5021" s="17"/>
      <c r="O5021" s="17"/>
      <c r="P5021" s="17"/>
      <c r="Q5021" s="17"/>
      <c r="R5021" s="17"/>
      <c r="S5021" s="17"/>
      <c r="T5021" s="17"/>
      <c r="U5021" s="17"/>
      <c r="V5021" s="17"/>
      <c r="W5021" s="17"/>
      <c r="X5021" s="17"/>
    </row>
    <row r="5022" spans="7:24" x14ac:dyDescent="0.2">
      <c r="G5022" s="8"/>
      <c r="H5022" s="8"/>
      <c r="I5022" s="17"/>
      <c r="J5022" s="17"/>
      <c r="K5022" s="17"/>
      <c r="L5022" s="17"/>
      <c r="M5022" s="17"/>
      <c r="N5022" s="17"/>
      <c r="O5022" s="17"/>
      <c r="P5022" s="17"/>
      <c r="Q5022" s="17"/>
      <c r="R5022" s="17"/>
      <c r="S5022" s="17"/>
      <c r="T5022" s="17"/>
      <c r="U5022" s="17"/>
      <c r="V5022" s="17"/>
      <c r="W5022" s="17"/>
      <c r="X5022" s="17"/>
    </row>
    <row r="5023" spans="7:24" x14ac:dyDescent="0.2">
      <c r="G5023" s="8"/>
      <c r="H5023" s="8"/>
      <c r="I5023" s="17"/>
      <c r="J5023" s="17"/>
      <c r="K5023" s="17"/>
      <c r="L5023" s="17"/>
      <c r="M5023" s="17"/>
      <c r="N5023" s="17"/>
      <c r="O5023" s="17"/>
      <c r="P5023" s="17"/>
      <c r="Q5023" s="17"/>
      <c r="R5023" s="17"/>
      <c r="S5023" s="17"/>
      <c r="T5023" s="17"/>
      <c r="U5023" s="17"/>
      <c r="V5023" s="17"/>
      <c r="W5023" s="17"/>
      <c r="X5023" s="17"/>
    </row>
    <row r="5024" spans="7:24" x14ac:dyDescent="0.2">
      <c r="G5024" s="8"/>
      <c r="H5024" s="8"/>
      <c r="I5024" s="17"/>
      <c r="J5024" s="17"/>
      <c r="K5024" s="17"/>
      <c r="L5024" s="17"/>
      <c r="M5024" s="17"/>
      <c r="N5024" s="17"/>
      <c r="O5024" s="17"/>
      <c r="P5024" s="17"/>
      <c r="Q5024" s="17"/>
      <c r="R5024" s="17"/>
      <c r="S5024" s="17"/>
      <c r="T5024" s="17"/>
      <c r="U5024" s="17"/>
      <c r="V5024" s="17"/>
      <c r="W5024" s="17"/>
      <c r="X5024" s="17"/>
    </row>
    <row r="5025" spans="7:24" x14ac:dyDescent="0.2">
      <c r="G5025" s="8"/>
      <c r="H5025" s="8"/>
      <c r="I5025" s="17"/>
      <c r="J5025" s="17"/>
      <c r="K5025" s="17"/>
      <c r="L5025" s="17"/>
      <c r="M5025" s="17"/>
      <c r="N5025" s="17"/>
      <c r="O5025" s="17"/>
      <c r="P5025" s="17"/>
      <c r="Q5025" s="17"/>
      <c r="R5025" s="17"/>
      <c r="S5025" s="17"/>
      <c r="T5025" s="17"/>
      <c r="U5025" s="17"/>
      <c r="V5025" s="17"/>
      <c r="W5025" s="17"/>
      <c r="X5025" s="17"/>
    </row>
    <row r="5026" spans="7:24" x14ac:dyDescent="0.2">
      <c r="G5026" s="8"/>
      <c r="H5026" s="8"/>
      <c r="I5026" s="17"/>
      <c r="J5026" s="17"/>
      <c r="K5026" s="17"/>
      <c r="L5026" s="17"/>
      <c r="M5026" s="17"/>
      <c r="N5026" s="17"/>
      <c r="O5026" s="17"/>
      <c r="P5026" s="17"/>
      <c r="Q5026" s="17"/>
      <c r="R5026" s="17"/>
      <c r="S5026" s="17"/>
      <c r="T5026" s="17"/>
      <c r="U5026" s="17"/>
      <c r="V5026" s="17"/>
      <c r="W5026" s="17"/>
      <c r="X5026" s="17"/>
    </row>
    <row r="5027" spans="7:24" x14ac:dyDescent="0.2">
      <c r="G5027" s="8"/>
      <c r="H5027" s="8"/>
      <c r="I5027" s="17"/>
      <c r="J5027" s="17"/>
      <c r="K5027" s="17"/>
      <c r="L5027" s="17"/>
      <c r="M5027" s="17"/>
      <c r="N5027" s="17"/>
      <c r="O5027" s="17"/>
      <c r="P5027" s="17"/>
      <c r="Q5027" s="17"/>
      <c r="R5027" s="17"/>
      <c r="S5027" s="17"/>
      <c r="T5027" s="17"/>
      <c r="U5027" s="17"/>
      <c r="V5027" s="17"/>
      <c r="W5027" s="17"/>
      <c r="X5027" s="17"/>
    </row>
    <row r="5028" spans="7:24" x14ac:dyDescent="0.2">
      <c r="G5028" s="8"/>
      <c r="H5028" s="8"/>
      <c r="I5028" s="17"/>
      <c r="J5028" s="17"/>
      <c r="K5028" s="17"/>
      <c r="L5028" s="17"/>
      <c r="M5028" s="17"/>
      <c r="N5028" s="17"/>
      <c r="O5028" s="17"/>
      <c r="P5028" s="17"/>
      <c r="Q5028" s="17"/>
      <c r="R5028" s="17"/>
      <c r="S5028" s="17"/>
      <c r="T5028" s="17"/>
      <c r="U5028" s="17"/>
      <c r="V5028" s="17"/>
      <c r="W5028" s="17"/>
      <c r="X5028" s="17"/>
    </row>
    <row r="5029" spans="7:24" x14ac:dyDescent="0.2">
      <c r="G5029" s="8"/>
      <c r="H5029" s="8"/>
      <c r="I5029" s="17"/>
      <c r="J5029" s="17"/>
      <c r="K5029" s="17"/>
      <c r="L5029" s="17"/>
      <c r="M5029" s="17"/>
      <c r="N5029" s="17"/>
      <c r="O5029" s="17"/>
      <c r="P5029" s="17"/>
      <c r="Q5029" s="17"/>
      <c r="R5029" s="17"/>
      <c r="S5029" s="17"/>
      <c r="T5029" s="17"/>
      <c r="U5029" s="17"/>
      <c r="V5029" s="17"/>
      <c r="W5029" s="17"/>
      <c r="X5029" s="17"/>
    </row>
    <row r="5030" spans="7:24" x14ac:dyDescent="0.2">
      <c r="G5030" s="8"/>
      <c r="H5030" s="8"/>
      <c r="I5030" s="17"/>
      <c r="J5030" s="17"/>
      <c r="K5030" s="17"/>
      <c r="L5030" s="17"/>
      <c r="M5030" s="17"/>
      <c r="N5030" s="17"/>
      <c r="O5030" s="17"/>
      <c r="P5030" s="17"/>
      <c r="Q5030" s="17"/>
      <c r="R5030" s="17"/>
      <c r="S5030" s="17"/>
      <c r="T5030" s="17"/>
      <c r="U5030" s="17"/>
      <c r="V5030" s="17"/>
      <c r="W5030" s="17"/>
      <c r="X5030" s="17"/>
    </row>
    <row r="5031" spans="7:24" x14ac:dyDescent="0.2">
      <c r="G5031" s="8"/>
      <c r="H5031" s="8"/>
      <c r="I5031" s="17"/>
      <c r="J5031" s="17"/>
      <c r="K5031" s="17"/>
      <c r="L5031" s="17"/>
      <c r="M5031" s="17"/>
      <c r="N5031" s="17"/>
      <c r="O5031" s="17"/>
      <c r="P5031" s="17"/>
      <c r="Q5031" s="17"/>
      <c r="R5031" s="17"/>
      <c r="S5031" s="17"/>
      <c r="T5031" s="17"/>
      <c r="U5031" s="17"/>
      <c r="V5031" s="17"/>
      <c r="W5031" s="17"/>
      <c r="X5031" s="17"/>
    </row>
    <row r="5032" spans="7:24" x14ac:dyDescent="0.2">
      <c r="G5032" s="8"/>
      <c r="H5032" s="8"/>
      <c r="I5032" s="17"/>
      <c r="J5032" s="17"/>
      <c r="K5032" s="17"/>
      <c r="L5032" s="17"/>
      <c r="M5032" s="17"/>
      <c r="N5032" s="17"/>
      <c r="O5032" s="17"/>
      <c r="P5032" s="17"/>
      <c r="Q5032" s="17"/>
      <c r="R5032" s="17"/>
      <c r="S5032" s="17"/>
      <c r="T5032" s="17"/>
      <c r="U5032" s="17"/>
      <c r="V5032" s="17"/>
      <c r="W5032" s="17"/>
      <c r="X5032" s="17"/>
    </row>
    <row r="5033" spans="7:24" x14ac:dyDescent="0.2">
      <c r="G5033" s="8"/>
      <c r="H5033" s="8"/>
      <c r="I5033" s="17"/>
      <c r="J5033" s="17"/>
      <c r="K5033" s="17"/>
      <c r="L5033" s="17"/>
      <c r="M5033" s="17"/>
      <c r="N5033" s="17"/>
      <c r="O5033" s="17"/>
      <c r="P5033" s="17"/>
      <c r="Q5033" s="17"/>
      <c r="R5033" s="17"/>
      <c r="S5033" s="17"/>
      <c r="T5033" s="17"/>
      <c r="U5033" s="17"/>
      <c r="V5033" s="17"/>
      <c r="W5033" s="17"/>
      <c r="X5033" s="17"/>
    </row>
    <row r="5034" spans="7:24" x14ac:dyDescent="0.2">
      <c r="G5034" s="8"/>
      <c r="H5034" s="8"/>
      <c r="I5034" s="17"/>
      <c r="J5034" s="17"/>
      <c r="K5034" s="17"/>
      <c r="L5034" s="17"/>
      <c r="M5034" s="17"/>
      <c r="N5034" s="17"/>
      <c r="O5034" s="17"/>
      <c r="P5034" s="17"/>
      <c r="Q5034" s="17"/>
      <c r="R5034" s="17"/>
      <c r="S5034" s="17"/>
      <c r="T5034" s="17"/>
      <c r="U5034" s="17"/>
      <c r="V5034" s="17"/>
      <c r="W5034" s="17"/>
      <c r="X5034" s="17"/>
    </row>
    <row r="5035" spans="7:24" x14ac:dyDescent="0.2">
      <c r="G5035" s="8"/>
      <c r="H5035" s="8"/>
      <c r="I5035" s="17"/>
      <c r="J5035" s="17"/>
      <c r="K5035" s="17"/>
      <c r="L5035" s="17"/>
      <c r="M5035" s="17"/>
      <c r="N5035" s="17"/>
      <c r="O5035" s="17"/>
      <c r="P5035" s="17"/>
      <c r="Q5035" s="17"/>
      <c r="R5035" s="17"/>
      <c r="S5035" s="17"/>
      <c r="T5035" s="17"/>
      <c r="U5035" s="17"/>
      <c r="V5035" s="17"/>
      <c r="W5035" s="17"/>
      <c r="X5035" s="17"/>
    </row>
    <row r="5036" spans="7:24" x14ac:dyDescent="0.2">
      <c r="G5036" s="8"/>
      <c r="H5036" s="8"/>
      <c r="I5036" s="17"/>
      <c r="J5036" s="17"/>
      <c r="K5036" s="17"/>
      <c r="L5036" s="17"/>
      <c r="M5036" s="17"/>
      <c r="N5036" s="17"/>
      <c r="O5036" s="17"/>
      <c r="P5036" s="17"/>
      <c r="Q5036" s="17"/>
      <c r="R5036" s="17"/>
      <c r="S5036" s="17"/>
      <c r="T5036" s="17"/>
      <c r="U5036" s="17"/>
      <c r="V5036" s="17"/>
      <c r="W5036" s="17"/>
      <c r="X5036" s="17"/>
    </row>
    <row r="5037" spans="7:24" x14ac:dyDescent="0.2">
      <c r="G5037" s="8"/>
      <c r="H5037" s="8"/>
      <c r="I5037" s="17"/>
      <c r="J5037" s="17"/>
      <c r="K5037" s="17"/>
      <c r="L5037" s="17"/>
      <c r="M5037" s="17"/>
      <c r="N5037" s="17"/>
      <c r="O5037" s="17"/>
      <c r="P5037" s="17"/>
      <c r="Q5037" s="17"/>
      <c r="R5037" s="17"/>
      <c r="S5037" s="17"/>
      <c r="T5037" s="17"/>
      <c r="U5037" s="17"/>
      <c r="V5037" s="17"/>
      <c r="W5037" s="17"/>
      <c r="X5037" s="17"/>
    </row>
    <row r="5038" spans="7:24" x14ac:dyDescent="0.2">
      <c r="G5038" s="8"/>
      <c r="H5038" s="8"/>
      <c r="I5038" s="17"/>
      <c r="J5038" s="17"/>
      <c r="K5038" s="17"/>
      <c r="L5038" s="17"/>
      <c r="M5038" s="17"/>
      <c r="N5038" s="17"/>
      <c r="O5038" s="17"/>
      <c r="P5038" s="17"/>
      <c r="Q5038" s="17"/>
      <c r="R5038" s="17"/>
      <c r="S5038" s="17"/>
      <c r="T5038" s="17"/>
      <c r="U5038" s="17"/>
      <c r="V5038" s="17"/>
      <c r="W5038" s="17"/>
      <c r="X5038" s="17"/>
    </row>
    <row r="5039" spans="7:24" x14ac:dyDescent="0.2">
      <c r="G5039" s="8"/>
      <c r="H5039" s="8"/>
      <c r="I5039" s="17"/>
      <c r="J5039" s="17"/>
      <c r="K5039" s="17"/>
      <c r="L5039" s="17"/>
      <c r="M5039" s="17"/>
      <c r="N5039" s="17"/>
      <c r="O5039" s="17"/>
      <c r="P5039" s="17"/>
      <c r="Q5039" s="17"/>
      <c r="R5039" s="17"/>
      <c r="S5039" s="17"/>
      <c r="T5039" s="17"/>
      <c r="U5039" s="17"/>
      <c r="V5039" s="17"/>
      <c r="W5039" s="17"/>
      <c r="X5039" s="17"/>
    </row>
    <row r="5040" spans="7:24" x14ac:dyDescent="0.2">
      <c r="G5040" s="8"/>
      <c r="H5040" s="8"/>
      <c r="I5040" s="17"/>
      <c r="J5040" s="17"/>
      <c r="K5040" s="17"/>
      <c r="L5040" s="17"/>
      <c r="M5040" s="17"/>
      <c r="N5040" s="17"/>
      <c r="O5040" s="17"/>
      <c r="P5040" s="17"/>
      <c r="Q5040" s="17"/>
      <c r="R5040" s="17"/>
      <c r="S5040" s="17"/>
      <c r="T5040" s="17"/>
      <c r="U5040" s="17"/>
      <c r="V5040" s="17"/>
      <c r="W5040" s="17"/>
      <c r="X5040" s="17"/>
    </row>
    <row r="5041" spans="7:24" x14ac:dyDescent="0.2">
      <c r="G5041" s="8"/>
      <c r="H5041" s="8"/>
      <c r="I5041" s="17"/>
      <c r="J5041" s="17"/>
      <c r="K5041" s="17"/>
      <c r="L5041" s="17"/>
      <c r="M5041" s="17"/>
      <c r="N5041" s="17"/>
      <c r="O5041" s="17"/>
      <c r="P5041" s="17"/>
      <c r="Q5041" s="17"/>
      <c r="R5041" s="17"/>
      <c r="S5041" s="17"/>
      <c r="T5041" s="17"/>
      <c r="U5041" s="17"/>
      <c r="V5041" s="17"/>
      <c r="W5041" s="17"/>
      <c r="X5041" s="17"/>
    </row>
    <row r="5042" spans="7:24" x14ac:dyDescent="0.2">
      <c r="G5042" s="8"/>
      <c r="H5042" s="8"/>
      <c r="I5042" s="17"/>
      <c r="J5042" s="17"/>
      <c r="K5042" s="17"/>
      <c r="L5042" s="17"/>
      <c r="M5042" s="17"/>
      <c r="N5042" s="17"/>
      <c r="O5042" s="17"/>
      <c r="P5042" s="17"/>
      <c r="Q5042" s="17"/>
      <c r="R5042" s="17"/>
      <c r="S5042" s="17"/>
      <c r="T5042" s="17"/>
      <c r="U5042" s="17"/>
      <c r="V5042" s="17"/>
      <c r="W5042" s="17"/>
      <c r="X5042" s="17"/>
    </row>
    <row r="5043" spans="7:24" x14ac:dyDescent="0.2">
      <c r="G5043" s="8"/>
      <c r="H5043" s="8"/>
      <c r="I5043" s="17"/>
      <c r="J5043" s="17"/>
      <c r="K5043" s="17"/>
      <c r="L5043" s="17"/>
      <c r="M5043" s="17"/>
      <c r="N5043" s="17"/>
      <c r="O5043" s="17"/>
      <c r="P5043" s="17"/>
      <c r="Q5043" s="17"/>
      <c r="R5043" s="17"/>
      <c r="S5043" s="17"/>
      <c r="T5043" s="17"/>
      <c r="U5043" s="17"/>
      <c r="V5043" s="17"/>
      <c r="W5043" s="17"/>
      <c r="X5043" s="17"/>
    </row>
    <row r="5044" spans="7:24" x14ac:dyDescent="0.2">
      <c r="G5044" s="8"/>
      <c r="H5044" s="8"/>
      <c r="I5044" s="17"/>
      <c r="J5044" s="17"/>
      <c r="K5044" s="17"/>
      <c r="L5044" s="17"/>
      <c r="M5044" s="17"/>
      <c r="N5044" s="17"/>
      <c r="O5044" s="17"/>
      <c r="P5044" s="17"/>
      <c r="Q5044" s="17"/>
      <c r="R5044" s="17"/>
      <c r="S5044" s="17"/>
      <c r="T5044" s="17"/>
      <c r="U5044" s="17"/>
      <c r="V5044" s="17"/>
      <c r="W5044" s="17"/>
      <c r="X5044" s="17"/>
    </row>
    <row r="5045" spans="7:24" x14ac:dyDescent="0.2">
      <c r="G5045" s="8"/>
      <c r="H5045" s="8"/>
      <c r="I5045" s="17"/>
      <c r="J5045" s="17"/>
      <c r="K5045" s="17"/>
      <c r="L5045" s="17"/>
      <c r="M5045" s="17"/>
      <c r="N5045" s="17"/>
      <c r="O5045" s="17"/>
      <c r="P5045" s="17"/>
      <c r="Q5045" s="17"/>
      <c r="R5045" s="17"/>
      <c r="S5045" s="17"/>
      <c r="T5045" s="17"/>
      <c r="U5045" s="17"/>
      <c r="V5045" s="17"/>
      <c r="W5045" s="17"/>
      <c r="X5045" s="17"/>
    </row>
    <row r="5046" spans="7:24" x14ac:dyDescent="0.2">
      <c r="G5046" s="8"/>
      <c r="H5046" s="8"/>
      <c r="I5046" s="17"/>
      <c r="J5046" s="17"/>
      <c r="K5046" s="17"/>
      <c r="L5046" s="17"/>
      <c r="M5046" s="17"/>
      <c r="N5046" s="17"/>
      <c r="O5046" s="17"/>
      <c r="P5046" s="17"/>
      <c r="Q5046" s="17"/>
      <c r="R5046" s="17"/>
      <c r="S5046" s="17"/>
      <c r="T5046" s="17"/>
      <c r="U5046" s="17"/>
      <c r="V5046" s="17"/>
      <c r="W5046" s="17"/>
      <c r="X5046" s="17"/>
    </row>
    <row r="5047" spans="7:24" x14ac:dyDescent="0.2">
      <c r="G5047" s="8"/>
      <c r="H5047" s="8"/>
      <c r="I5047" s="17"/>
      <c r="J5047" s="17"/>
      <c r="K5047" s="17"/>
      <c r="L5047" s="17"/>
      <c r="M5047" s="17"/>
      <c r="N5047" s="17"/>
      <c r="O5047" s="17"/>
      <c r="P5047" s="17"/>
      <c r="Q5047" s="17"/>
      <c r="R5047" s="17"/>
      <c r="S5047" s="17"/>
      <c r="T5047" s="17"/>
      <c r="U5047" s="17"/>
      <c r="V5047" s="17"/>
      <c r="W5047" s="17"/>
      <c r="X5047" s="17"/>
    </row>
    <row r="5048" spans="7:24" x14ac:dyDescent="0.2">
      <c r="G5048" s="8"/>
      <c r="H5048" s="8"/>
      <c r="I5048" s="17"/>
      <c r="J5048" s="17"/>
      <c r="K5048" s="17"/>
      <c r="L5048" s="17"/>
      <c r="M5048" s="17"/>
      <c r="N5048" s="17"/>
      <c r="O5048" s="17"/>
      <c r="P5048" s="17"/>
      <c r="Q5048" s="17"/>
      <c r="R5048" s="17"/>
      <c r="S5048" s="17"/>
      <c r="T5048" s="17"/>
      <c r="U5048" s="17"/>
      <c r="V5048" s="17"/>
      <c r="W5048" s="17"/>
      <c r="X5048" s="17"/>
    </row>
    <row r="5049" spans="7:24" x14ac:dyDescent="0.2">
      <c r="G5049" s="8"/>
      <c r="H5049" s="8"/>
      <c r="I5049" s="17"/>
      <c r="J5049" s="17"/>
      <c r="K5049" s="17"/>
      <c r="L5049" s="17"/>
      <c r="M5049" s="17"/>
      <c r="N5049" s="17"/>
      <c r="O5049" s="17"/>
      <c r="P5049" s="17"/>
      <c r="Q5049" s="17"/>
      <c r="R5049" s="17"/>
      <c r="S5049" s="17"/>
      <c r="T5049" s="17"/>
      <c r="U5049" s="17"/>
      <c r="V5049" s="17"/>
      <c r="W5049" s="17"/>
      <c r="X5049" s="17"/>
    </row>
    <row r="5050" spans="7:24" x14ac:dyDescent="0.2">
      <c r="G5050" s="8"/>
      <c r="H5050" s="8"/>
      <c r="I5050" s="17"/>
      <c r="J5050" s="17"/>
      <c r="K5050" s="17"/>
      <c r="L5050" s="17"/>
      <c r="M5050" s="17"/>
      <c r="N5050" s="17"/>
      <c r="O5050" s="17"/>
      <c r="P5050" s="17"/>
      <c r="Q5050" s="17"/>
      <c r="R5050" s="17"/>
      <c r="S5050" s="17"/>
      <c r="T5050" s="17"/>
      <c r="U5050" s="17"/>
      <c r="V5050" s="17"/>
      <c r="W5050" s="17"/>
      <c r="X5050" s="17"/>
    </row>
    <row r="5051" spans="7:24" x14ac:dyDescent="0.2">
      <c r="G5051" s="8"/>
      <c r="H5051" s="8"/>
      <c r="I5051" s="17"/>
      <c r="J5051" s="17"/>
      <c r="K5051" s="17"/>
      <c r="L5051" s="17"/>
      <c r="M5051" s="17"/>
      <c r="N5051" s="17"/>
      <c r="O5051" s="17"/>
      <c r="P5051" s="17"/>
      <c r="Q5051" s="17"/>
      <c r="R5051" s="17"/>
      <c r="S5051" s="17"/>
      <c r="T5051" s="17"/>
      <c r="U5051" s="17"/>
      <c r="V5051" s="17"/>
      <c r="W5051" s="17"/>
      <c r="X5051" s="17"/>
    </row>
    <row r="5052" spans="7:24" x14ac:dyDescent="0.2">
      <c r="G5052" s="8"/>
      <c r="H5052" s="8"/>
      <c r="I5052" s="17"/>
      <c r="J5052" s="17"/>
      <c r="K5052" s="17"/>
      <c r="L5052" s="17"/>
      <c r="M5052" s="17"/>
      <c r="N5052" s="17"/>
      <c r="O5052" s="17"/>
      <c r="P5052" s="17"/>
      <c r="Q5052" s="17"/>
      <c r="R5052" s="17"/>
      <c r="S5052" s="17"/>
      <c r="T5052" s="17"/>
      <c r="U5052" s="17"/>
      <c r="V5052" s="17"/>
      <c r="W5052" s="17"/>
      <c r="X5052" s="17"/>
    </row>
    <row r="5053" spans="7:24" x14ac:dyDescent="0.2">
      <c r="G5053" s="8"/>
      <c r="H5053" s="8"/>
      <c r="I5053" s="17"/>
      <c r="J5053" s="17"/>
      <c r="K5053" s="17"/>
      <c r="L5053" s="17"/>
      <c r="M5053" s="17"/>
      <c r="N5053" s="17"/>
      <c r="O5053" s="17"/>
      <c r="P5053" s="17"/>
      <c r="Q5053" s="17"/>
      <c r="R5053" s="17"/>
      <c r="S5053" s="17"/>
      <c r="T5053" s="17"/>
      <c r="U5053" s="17"/>
      <c r="V5053" s="17"/>
      <c r="W5053" s="17"/>
      <c r="X5053" s="17"/>
    </row>
    <row r="5054" spans="7:24" x14ac:dyDescent="0.2">
      <c r="G5054" s="8"/>
      <c r="H5054" s="8"/>
      <c r="I5054" s="17"/>
      <c r="J5054" s="17"/>
      <c r="K5054" s="17"/>
      <c r="L5054" s="17"/>
      <c r="M5054" s="17"/>
      <c r="N5054" s="17"/>
      <c r="O5054" s="17"/>
      <c r="P5054" s="17"/>
      <c r="Q5054" s="17"/>
      <c r="R5054" s="17"/>
      <c r="S5054" s="17"/>
      <c r="T5054" s="17"/>
      <c r="U5054" s="17"/>
      <c r="V5054" s="17"/>
      <c r="W5054" s="17"/>
      <c r="X5054" s="17"/>
    </row>
    <row r="5055" spans="7:24" x14ac:dyDescent="0.2">
      <c r="G5055" s="8"/>
      <c r="H5055" s="8"/>
      <c r="I5055" s="17"/>
      <c r="J5055" s="17"/>
      <c r="K5055" s="17"/>
      <c r="L5055" s="17"/>
      <c r="M5055" s="17"/>
      <c r="N5055" s="17"/>
      <c r="O5055" s="17"/>
      <c r="P5055" s="17"/>
      <c r="Q5055" s="17"/>
      <c r="R5055" s="17"/>
      <c r="S5055" s="17"/>
      <c r="T5055" s="17"/>
      <c r="U5055" s="17"/>
      <c r="V5055" s="17"/>
      <c r="W5055" s="17"/>
      <c r="X5055" s="17"/>
    </row>
    <row r="5056" spans="7:24" x14ac:dyDescent="0.2">
      <c r="G5056" s="8"/>
      <c r="H5056" s="8"/>
      <c r="I5056" s="17"/>
      <c r="J5056" s="17"/>
      <c r="K5056" s="17"/>
      <c r="L5056" s="17"/>
      <c r="M5056" s="17"/>
      <c r="N5056" s="17"/>
      <c r="O5056" s="17"/>
      <c r="P5056" s="17"/>
      <c r="Q5056" s="17"/>
      <c r="R5056" s="17"/>
      <c r="S5056" s="17"/>
      <c r="T5056" s="17"/>
      <c r="U5056" s="17"/>
      <c r="V5056" s="17"/>
      <c r="W5056" s="17"/>
      <c r="X5056" s="17"/>
    </row>
    <row r="5057" spans="7:24" x14ac:dyDescent="0.2">
      <c r="G5057" s="8"/>
      <c r="H5057" s="8"/>
      <c r="I5057" s="17"/>
      <c r="J5057" s="17"/>
      <c r="K5057" s="17"/>
      <c r="L5057" s="17"/>
      <c r="M5057" s="17"/>
      <c r="N5057" s="17"/>
      <c r="O5057" s="17"/>
      <c r="P5057" s="17"/>
      <c r="Q5057" s="17"/>
      <c r="R5057" s="17"/>
      <c r="S5057" s="17"/>
      <c r="T5057" s="17"/>
      <c r="U5057" s="17"/>
      <c r="V5057" s="17"/>
      <c r="W5057" s="17"/>
      <c r="X5057" s="17"/>
    </row>
    <row r="5058" spans="7:24" x14ac:dyDescent="0.2">
      <c r="G5058" s="8"/>
      <c r="H5058" s="8"/>
      <c r="I5058" s="17"/>
      <c r="J5058" s="17"/>
      <c r="K5058" s="17"/>
      <c r="L5058" s="17"/>
      <c r="M5058" s="17"/>
      <c r="N5058" s="17"/>
      <c r="O5058" s="17"/>
      <c r="P5058" s="17"/>
      <c r="Q5058" s="17"/>
      <c r="R5058" s="17"/>
      <c r="S5058" s="17"/>
      <c r="T5058" s="17"/>
      <c r="U5058" s="17"/>
      <c r="V5058" s="17"/>
      <c r="W5058" s="17"/>
      <c r="X5058" s="17"/>
    </row>
    <row r="5059" spans="7:24" x14ac:dyDescent="0.2">
      <c r="G5059" s="8"/>
      <c r="H5059" s="8"/>
      <c r="I5059" s="17"/>
      <c r="J5059" s="17"/>
      <c r="K5059" s="17"/>
      <c r="L5059" s="17"/>
      <c r="M5059" s="17"/>
      <c r="N5059" s="17"/>
      <c r="O5059" s="17"/>
      <c r="P5059" s="17"/>
      <c r="Q5059" s="17"/>
      <c r="R5059" s="17"/>
      <c r="S5059" s="17"/>
      <c r="T5059" s="17"/>
      <c r="U5059" s="17"/>
      <c r="V5059" s="17"/>
      <c r="W5059" s="17"/>
      <c r="X5059" s="17"/>
    </row>
    <row r="5060" spans="7:24" x14ac:dyDescent="0.2">
      <c r="G5060" s="8"/>
      <c r="H5060" s="8"/>
      <c r="I5060" s="17"/>
      <c r="J5060" s="17"/>
      <c r="K5060" s="17"/>
      <c r="L5060" s="17"/>
      <c r="M5060" s="17"/>
      <c r="N5060" s="17"/>
      <c r="O5060" s="17"/>
      <c r="P5060" s="17"/>
      <c r="Q5060" s="17"/>
      <c r="R5060" s="17"/>
      <c r="S5060" s="17"/>
      <c r="T5060" s="17"/>
      <c r="U5060" s="17"/>
      <c r="V5060" s="17"/>
      <c r="W5060" s="17"/>
      <c r="X5060" s="17"/>
    </row>
    <row r="5061" spans="7:24" x14ac:dyDescent="0.2">
      <c r="G5061" s="8"/>
      <c r="H5061" s="8"/>
      <c r="I5061" s="17"/>
      <c r="J5061" s="17"/>
      <c r="K5061" s="17"/>
      <c r="L5061" s="17"/>
      <c r="M5061" s="17"/>
      <c r="N5061" s="17"/>
      <c r="O5061" s="17"/>
      <c r="P5061" s="17"/>
      <c r="Q5061" s="17"/>
      <c r="R5061" s="17"/>
      <c r="S5061" s="17"/>
      <c r="T5061" s="17"/>
      <c r="U5061" s="17"/>
      <c r="V5061" s="17"/>
      <c r="W5061" s="17"/>
      <c r="X5061" s="17"/>
    </row>
    <row r="5062" spans="7:24" x14ac:dyDescent="0.2">
      <c r="G5062" s="8"/>
      <c r="H5062" s="8"/>
      <c r="I5062" s="17"/>
      <c r="J5062" s="17"/>
      <c r="K5062" s="17"/>
      <c r="L5062" s="17"/>
      <c r="M5062" s="17"/>
      <c r="N5062" s="17"/>
      <c r="O5062" s="17"/>
      <c r="P5062" s="17"/>
      <c r="Q5062" s="17"/>
      <c r="R5062" s="17"/>
      <c r="S5062" s="17"/>
      <c r="T5062" s="17"/>
      <c r="U5062" s="17"/>
      <c r="V5062" s="17"/>
      <c r="W5062" s="17"/>
      <c r="X5062" s="17"/>
    </row>
    <row r="5063" spans="7:24" x14ac:dyDescent="0.2">
      <c r="G5063" s="8"/>
      <c r="H5063" s="8"/>
      <c r="I5063" s="17"/>
      <c r="J5063" s="17"/>
      <c r="K5063" s="17"/>
      <c r="L5063" s="17"/>
      <c r="M5063" s="17"/>
      <c r="N5063" s="17"/>
      <c r="O5063" s="17"/>
      <c r="P5063" s="17"/>
      <c r="Q5063" s="17"/>
      <c r="R5063" s="17"/>
      <c r="S5063" s="17"/>
      <c r="T5063" s="17"/>
      <c r="U5063" s="17"/>
      <c r="V5063" s="17"/>
      <c r="W5063" s="17"/>
      <c r="X5063" s="17"/>
    </row>
    <row r="5064" spans="7:24" x14ac:dyDescent="0.2">
      <c r="G5064" s="8"/>
      <c r="H5064" s="8"/>
      <c r="I5064" s="17"/>
      <c r="J5064" s="17"/>
      <c r="K5064" s="17"/>
      <c r="L5064" s="17"/>
      <c r="M5064" s="17"/>
      <c r="N5064" s="17"/>
      <c r="O5064" s="17"/>
      <c r="P5064" s="17"/>
      <c r="Q5064" s="17"/>
      <c r="R5064" s="17"/>
      <c r="S5064" s="17"/>
      <c r="T5064" s="17"/>
      <c r="U5064" s="17"/>
      <c r="V5064" s="17"/>
      <c r="W5064" s="17"/>
      <c r="X5064" s="17"/>
    </row>
    <row r="5065" spans="7:24" x14ac:dyDescent="0.2">
      <c r="G5065" s="8"/>
      <c r="H5065" s="8"/>
      <c r="I5065" s="17"/>
      <c r="J5065" s="17"/>
      <c r="K5065" s="17"/>
      <c r="L5065" s="17"/>
      <c r="M5065" s="17"/>
      <c r="N5065" s="17"/>
      <c r="O5065" s="17"/>
      <c r="P5065" s="17"/>
      <c r="Q5065" s="17"/>
      <c r="R5065" s="17"/>
      <c r="S5065" s="17"/>
      <c r="T5065" s="17"/>
      <c r="U5065" s="17"/>
      <c r="V5065" s="17"/>
      <c r="W5065" s="17"/>
      <c r="X5065" s="17"/>
    </row>
    <row r="5066" spans="7:24" x14ac:dyDescent="0.2">
      <c r="G5066" s="8"/>
      <c r="H5066" s="8"/>
      <c r="I5066" s="17"/>
      <c r="J5066" s="17"/>
      <c r="K5066" s="17"/>
      <c r="L5066" s="17"/>
      <c r="M5066" s="17"/>
      <c r="N5066" s="17"/>
      <c r="O5066" s="17"/>
      <c r="P5066" s="17"/>
      <c r="Q5066" s="17"/>
      <c r="R5066" s="17"/>
      <c r="S5066" s="17"/>
      <c r="T5066" s="17"/>
      <c r="U5066" s="17"/>
      <c r="V5066" s="17"/>
      <c r="W5066" s="17"/>
      <c r="X5066" s="17"/>
    </row>
    <row r="5067" spans="7:24" x14ac:dyDescent="0.2">
      <c r="G5067" s="8"/>
      <c r="H5067" s="8"/>
      <c r="I5067" s="17"/>
      <c r="J5067" s="17"/>
      <c r="K5067" s="17"/>
      <c r="L5067" s="17"/>
      <c r="M5067" s="17"/>
      <c r="N5067" s="17"/>
      <c r="O5067" s="17"/>
      <c r="P5067" s="17"/>
      <c r="Q5067" s="17"/>
      <c r="R5067" s="17"/>
      <c r="S5067" s="17"/>
      <c r="T5067" s="17"/>
      <c r="U5067" s="17"/>
      <c r="V5067" s="17"/>
      <c r="W5067" s="17"/>
      <c r="X5067" s="17"/>
    </row>
    <row r="5068" spans="7:24" x14ac:dyDescent="0.2">
      <c r="G5068" s="8"/>
      <c r="H5068" s="8"/>
      <c r="I5068" s="17"/>
      <c r="J5068" s="17"/>
      <c r="K5068" s="17"/>
      <c r="L5068" s="17"/>
      <c r="M5068" s="17"/>
      <c r="N5068" s="17"/>
      <c r="O5068" s="17"/>
      <c r="P5068" s="17"/>
      <c r="Q5068" s="17"/>
      <c r="R5068" s="17"/>
      <c r="S5068" s="17"/>
      <c r="T5068" s="17"/>
      <c r="U5068" s="17"/>
      <c r="V5068" s="17"/>
      <c r="W5068" s="17"/>
      <c r="X5068" s="17"/>
    </row>
    <row r="5069" spans="7:24" x14ac:dyDescent="0.2">
      <c r="G5069" s="8"/>
      <c r="H5069" s="8"/>
      <c r="I5069" s="17"/>
      <c r="J5069" s="17"/>
      <c r="K5069" s="17"/>
      <c r="L5069" s="17"/>
      <c r="M5069" s="17"/>
      <c r="N5069" s="17"/>
      <c r="O5069" s="17"/>
      <c r="P5069" s="17"/>
      <c r="Q5069" s="17"/>
      <c r="R5069" s="17"/>
      <c r="S5069" s="17"/>
      <c r="T5069" s="17"/>
      <c r="U5069" s="17"/>
      <c r="V5069" s="17"/>
      <c r="W5069" s="17"/>
      <c r="X5069" s="17"/>
    </row>
    <row r="5070" spans="7:24" x14ac:dyDescent="0.2">
      <c r="G5070" s="8"/>
      <c r="H5070" s="8"/>
      <c r="I5070" s="17"/>
      <c r="J5070" s="17"/>
      <c r="K5070" s="17"/>
      <c r="L5070" s="17"/>
      <c r="M5070" s="17"/>
      <c r="N5070" s="17"/>
      <c r="O5070" s="17"/>
      <c r="P5070" s="17"/>
      <c r="Q5070" s="17"/>
      <c r="R5070" s="17"/>
      <c r="S5070" s="17"/>
      <c r="T5070" s="17"/>
      <c r="U5070" s="17"/>
      <c r="V5070" s="17"/>
      <c r="W5070" s="17"/>
      <c r="X5070" s="17"/>
    </row>
    <row r="5071" spans="7:24" x14ac:dyDescent="0.2">
      <c r="G5071" s="8"/>
      <c r="H5071" s="8"/>
      <c r="I5071" s="17"/>
      <c r="J5071" s="17"/>
      <c r="K5071" s="17"/>
      <c r="L5071" s="17"/>
      <c r="M5071" s="17"/>
      <c r="N5071" s="17"/>
      <c r="O5071" s="17"/>
      <c r="P5071" s="17"/>
      <c r="Q5071" s="17"/>
      <c r="R5071" s="17"/>
      <c r="S5071" s="17"/>
      <c r="T5071" s="17"/>
      <c r="U5071" s="17"/>
      <c r="V5071" s="17"/>
      <c r="W5071" s="17"/>
      <c r="X5071" s="17"/>
    </row>
    <row r="5072" spans="7:24" x14ac:dyDescent="0.2">
      <c r="G5072" s="8"/>
      <c r="H5072" s="8"/>
      <c r="I5072" s="17"/>
      <c r="J5072" s="17"/>
      <c r="K5072" s="17"/>
      <c r="L5072" s="17"/>
      <c r="M5072" s="17"/>
      <c r="N5072" s="17"/>
      <c r="O5072" s="17"/>
      <c r="P5072" s="17"/>
      <c r="Q5072" s="17"/>
      <c r="R5072" s="17"/>
      <c r="S5072" s="17"/>
      <c r="T5072" s="17"/>
      <c r="U5072" s="17"/>
      <c r="V5072" s="17"/>
      <c r="W5072" s="17"/>
      <c r="X5072" s="17"/>
    </row>
    <row r="5073" spans="7:24" x14ac:dyDescent="0.2">
      <c r="G5073" s="8"/>
      <c r="H5073" s="8"/>
      <c r="I5073" s="17"/>
      <c r="J5073" s="17"/>
      <c r="K5073" s="17"/>
      <c r="L5073" s="17"/>
      <c r="M5073" s="17"/>
      <c r="N5073" s="17"/>
      <c r="O5073" s="17"/>
      <c r="P5073" s="17"/>
      <c r="Q5073" s="17"/>
      <c r="R5073" s="17"/>
      <c r="S5073" s="17"/>
      <c r="T5073" s="17"/>
      <c r="U5073" s="17"/>
      <c r="V5073" s="17"/>
      <c r="W5073" s="17"/>
      <c r="X5073" s="17"/>
    </row>
    <row r="5074" spans="7:24" x14ac:dyDescent="0.2">
      <c r="G5074" s="8"/>
      <c r="H5074" s="8"/>
      <c r="I5074" s="17"/>
      <c r="J5074" s="17"/>
      <c r="K5074" s="17"/>
      <c r="L5074" s="17"/>
      <c r="M5074" s="17"/>
      <c r="N5074" s="17"/>
      <c r="O5074" s="17"/>
      <c r="P5074" s="17"/>
      <c r="Q5074" s="17"/>
      <c r="R5074" s="17"/>
      <c r="S5074" s="17"/>
      <c r="T5074" s="17"/>
      <c r="U5074" s="17"/>
      <c r="V5074" s="17"/>
      <c r="W5074" s="17"/>
      <c r="X5074" s="17"/>
    </row>
    <row r="5075" spans="7:24" x14ac:dyDescent="0.2">
      <c r="G5075" s="8"/>
      <c r="H5075" s="8"/>
      <c r="I5075" s="17"/>
      <c r="J5075" s="17"/>
      <c r="K5075" s="17"/>
      <c r="L5075" s="17"/>
      <c r="M5075" s="17"/>
      <c r="N5075" s="17"/>
      <c r="O5075" s="17"/>
      <c r="P5075" s="17"/>
      <c r="Q5075" s="17"/>
      <c r="R5075" s="17"/>
      <c r="S5075" s="17"/>
      <c r="T5075" s="17"/>
      <c r="U5075" s="17"/>
      <c r="V5075" s="17"/>
      <c r="W5075" s="17"/>
      <c r="X5075" s="17"/>
    </row>
    <row r="5076" spans="7:24" x14ac:dyDescent="0.2">
      <c r="G5076" s="8"/>
      <c r="H5076" s="8"/>
      <c r="I5076" s="17"/>
      <c r="J5076" s="17"/>
      <c r="K5076" s="17"/>
      <c r="L5076" s="17"/>
      <c r="M5076" s="17"/>
      <c r="N5076" s="17"/>
      <c r="O5076" s="17"/>
      <c r="P5076" s="17"/>
      <c r="Q5076" s="17"/>
      <c r="R5076" s="17"/>
      <c r="S5076" s="17"/>
      <c r="T5076" s="17"/>
      <c r="U5076" s="17"/>
      <c r="V5076" s="17"/>
      <c r="W5076" s="17"/>
      <c r="X5076" s="17"/>
    </row>
    <row r="5077" spans="7:24" x14ac:dyDescent="0.2">
      <c r="G5077" s="8"/>
      <c r="H5077" s="8"/>
      <c r="I5077" s="17"/>
      <c r="J5077" s="17"/>
      <c r="K5077" s="17"/>
      <c r="L5077" s="17"/>
      <c r="M5077" s="17"/>
      <c r="N5077" s="17"/>
      <c r="O5077" s="17"/>
      <c r="P5077" s="17"/>
      <c r="Q5077" s="17"/>
      <c r="R5077" s="17"/>
      <c r="S5077" s="17"/>
      <c r="T5077" s="17"/>
      <c r="U5077" s="17"/>
      <c r="V5077" s="17"/>
      <c r="W5077" s="17"/>
      <c r="X5077" s="17"/>
    </row>
    <row r="5078" spans="7:24" x14ac:dyDescent="0.2">
      <c r="G5078" s="8"/>
      <c r="H5078" s="8"/>
      <c r="I5078" s="17"/>
      <c r="J5078" s="17"/>
      <c r="K5078" s="17"/>
      <c r="L5078" s="17"/>
      <c r="M5078" s="17"/>
      <c r="N5078" s="17"/>
      <c r="O5078" s="17"/>
      <c r="P5078" s="17"/>
      <c r="Q5078" s="17"/>
      <c r="R5078" s="17"/>
      <c r="S5078" s="17"/>
      <c r="T5078" s="17"/>
      <c r="U5078" s="17"/>
      <c r="V5078" s="17"/>
      <c r="W5078" s="17"/>
      <c r="X5078" s="17"/>
    </row>
    <row r="5079" spans="7:24" x14ac:dyDescent="0.2">
      <c r="G5079" s="8"/>
      <c r="H5079" s="8"/>
      <c r="I5079" s="17"/>
      <c r="J5079" s="17"/>
      <c r="K5079" s="17"/>
      <c r="L5079" s="17"/>
      <c r="M5079" s="17"/>
      <c r="N5079" s="17"/>
      <c r="O5079" s="17"/>
      <c r="P5079" s="17"/>
      <c r="Q5079" s="17"/>
      <c r="R5079" s="17"/>
      <c r="S5079" s="17"/>
      <c r="T5079" s="17"/>
      <c r="U5079" s="17"/>
      <c r="V5079" s="17"/>
      <c r="W5079" s="17"/>
      <c r="X5079" s="17"/>
    </row>
    <row r="5080" spans="7:24" x14ac:dyDescent="0.2">
      <c r="G5080" s="8"/>
      <c r="H5080" s="8"/>
      <c r="I5080" s="17"/>
      <c r="J5080" s="17"/>
      <c r="K5080" s="17"/>
      <c r="L5080" s="17"/>
      <c r="M5080" s="17"/>
      <c r="N5080" s="17"/>
      <c r="O5080" s="17"/>
      <c r="P5080" s="17"/>
      <c r="Q5080" s="17"/>
      <c r="R5080" s="17"/>
      <c r="S5080" s="17"/>
      <c r="T5080" s="17"/>
      <c r="U5080" s="17"/>
      <c r="V5080" s="17"/>
      <c r="W5080" s="17"/>
      <c r="X5080" s="17"/>
    </row>
    <row r="5081" spans="7:24" x14ac:dyDescent="0.2">
      <c r="G5081" s="8"/>
      <c r="H5081" s="8"/>
      <c r="I5081" s="17"/>
      <c r="J5081" s="17"/>
      <c r="K5081" s="17"/>
      <c r="L5081" s="17"/>
      <c r="M5081" s="17"/>
      <c r="N5081" s="17"/>
      <c r="O5081" s="17"/>
      <c r="P5081" s="17"/>
      <c r="Q5081" s="17"/>
      <c r="R5081" s="17"/>
      <c r="S5081" s="17"/>
      <c r="T5081" s="17"/>
      <c r="U5081" s="17"/>
      <c r="V5081" s="17"/>
      <c r="W5081" s="17"/>
      <c r="X5081" s="17"/>
    </row>
    <row r="5082" spans="7:24" x14ac:dyDescent="0.2">
      <c r="G5082" s="8"/>
      <c r="H5082" s="8"/>
      <c r="I5082" s="17"/>
      <c r="J5082" s="17"/>
      <c r="K5082" s="17"/>
      <c r="L5082" s="17"/>
      <c r="M5082" s="17"/>
      <c r="N5082" s="17"/>
      <c r="O5082" s="17"/>
      <c r="P5082" s="17"/>
      <c r="Q5082" s="17"/>
      <c r="R5082" s="17"/>
      <c r="S5082" s="17"/>
      <c r="T5082" s="17"/>
      <c r="U5082" s="17"/>
      <c r="V5082" s="17"/>
      <c r="W5082" s="17"/>
      <c r="X5082" s="17"/>
    </row>
    <row r="5083" spans="7:24" x14ac:dyDescent="0.2">
      <c r="G5083" s="8"/>
      <c r="H5083" s="8"/>
      <c r="I5083" s="17"/>
      <c r="J5083" s="17"/>
      <c r="K5083" s="17"/>
      <c r="L5083" s="17"/>
      <c r="M5083" s="17"/>
      <c r="N5083" s="17"/>
      <c r="O5083" s="17"/>
      <c r="P5083" s="17"/>
      <c r="Q5083" s="17"/>
      <c r="R5083" s="17"/>
      <c r="S5083" s="17"/>
      <c r="T5083" s="17"/>
      <c r="U5083" s="17"/>
      <c r="V5083" s="17"/>
      <c r="W5083" s="17"/>
      <c r="X5083" s="17"/>
    </row>
    <row r="5084" spans="7:24" x14ac:dyDescent="0.2">
      <c r="G5084" s="8"/>
      <c r="H5084" s="8"/>
      <c r="I5084" s="17"/>
      <c r="J5084" s="17"/>
      <c r="K5084" s="17"/>
      <c r="L5084" s="17"/>
      <c r="M5084" s="17"/>
      <c r="N5084" s="17"/>
      <c r="O5084" s="17"/>
      <c r="P5084" s="17"/>
      <c r="Q5084" s="17"/>
      <c r="R5084" s="17"/>
      <c r="S5084" s="17"/>
      <c r="T5084" s="17"/>
      <c r="U5084" s="17"/>
      <c r="V5084" s="17"/>
      <c r="W5084" s="17"/>
      <c r="X5084" s="17"/>
    </row>
    <row r="5085" spans="7:24" x14ac:dyDescent="0.2">
      <c r="G5085" s="8"/>
      <c r="H5085" s="8"/>
      <c r="I5085" s="17"/>
      <c r="J5085" s="17"/>
      <c r="K5085" s="17"/>
      <c r="L5085" s="17"/>
      <c r="M5085" s="17"/>
      <c r="N5085" s="17"/>
      <c r="O5085" s="17"/>
      <c r="P5085" s="17"/>
      <c r="Q5085" s="17"/>
      <c r="R5085" s="17"/>
      <c r="S5085" s="17"/>
      <c r="T5085" s="17"/>
      <c r="U5085" s="17"/>
      <c r="V5085" s="17"/>
      <c r="W5085" s="17"/>
      <c r="X5085" s="17"/>
    </row>
    <row r="5086" spans="7:24" x14ac:dyDescent="0.2">
      <c r="G5086" s="8"/>
      <c r="H5086" s="8"/>
      <c r="I5086" s="17"/>
      <c r="J5086" s="17"/>
      <c r="K5086" s="17"/>
      <c r="L5086" s="17"/>
      <c r="M5086" s="17"/>
      <c r="N5086" s="17"/>
      <c r="O5086" s="17"/>
      <c r="P5086" s="17"/>
      <c r="Q5086" s="17"/>
      <c r="R5086" s="17"/>
      <c r="S5086" s="17"/>
      <c r="T5086" s="17"/>
      <c r="U5086" s="17"/>
      <c r="V5086" s="17"/>
      <c r="W5086" s="17"/>
      <c r="X5086" s="17"/>
    </row>
    <row r="5087" spans="7:24" x14ac:dyDescent="0.2">
      <c r="G5087" s="8"/>
      <c r="H5087" s="8"/>
      <c r="I5087" s="17"/>
      <c r="J5087" s="17"/>
      <c r="K5087" s="17"/>
      <c r="L5087" s="17"/>
      <c r="M5087" s="17"/>
      <c r="N5087" s="17"/>
      <c r="O5087" s="17"/>
      <c r="P5087" s="17"/>
      <c r="Q5087" s="17"/>
      <c r="R5087" s="17"/>
      <c r="S5087" s="17"/>
      <c r="T5087" s="17"/>
      <c r="U5087" s="17"/>
      <c r="V5087" s="17"/>
      <c r="W5087" s="17"/>
      <c r="X5087" s="17"/>
    </row>
    <row r="5088" spans="7:24" x14ac:dyDescent="0.2">
      <c r="G5088" s="8"/>
      <c r="H5088" s="8"/>
      <c r="I5088" s="17"/>
      <c r="J5088" s="17"/>
      <c r="K5088" s="17"/>
      <c r="L5088" s="17"/>
      <c r="M5088" s="17"/>
      <c r="N5088" s="17"/>
      <c r="O5088" s="17"/>
      <c r="P5088" s="17"/>
      <c r="Q5088" s="17"/>
      <c r="R5088" s="17"/>
      <c r="S5088" s="17"/>
      <c r="T5088" s="17"/>
      <c r="U5088" s="17"/>
      <c r="V5088" s="17"/>
      <c r="W5088" s="17"/>
      <c r="X5088" s="17"/>
    </row>
    <row r="5089" spans="7:24" x14ac:dyDescent="0.2">
      <c r="G5089" s="8"/>
      <c r="H5089" s="8"/>
      <c r="I5089" s="17"/>
      <c r="J5089" s="17"/>
      <c r="K5089" s="17"/>
      <c r="L5089" s="17"/>
      <c r="M5089" s="17"/>
      <c r="N5089" s="17"/>
      <c r="O5089" s="17"/>
      <c r="P5089" s="17"/>
      <c r="Q5089" s="17"/>
      <c r="R5089" s="17"/>
      <c r="S5089" s="17"/>
      <c r="T5089" s="17"/>
      <c r="U5089" s="17"/>
      <c r="V5089" s="17"/>
      <c r="W5089" s="17"/>
      <c r="X5089" s="17"/>
    </row>
    <row r="5090" spans="7:24" x14ac:dyDescent="0.2">
      <c r="G5090" s="8"/>
      <c r="H5090" s="8"/>
      <c r="I5090" s="17"/>
      <c r="J5090" s="17"/>
      <c r="K5090" s="17"/>
      <c r="L5090" s="17"/>
      <c r="M5090" s="17"/>
      <c r="N5090" s="17"/>
      <c r="O5090" s="17"/>
      <c r="P5090" s="17"/>
      <c r="Q5090" s="17"/>
      <c r="R5090" s="17"/>
      <c r="S5090" s="17"/>
      <c r="T5090" s="17"/>
      <c r="U5090" s="17"/>
      <c r="V5090" s="17"/>
      <c r="W5090" s="17"/>
      <c r="X5090" s="17"/>
    </row>
    <row r="5091" spans="7:24" x14ac:dyDescent="0.2">
      <c r="G5091" s="8"/>
      <c r="H5091" s="8"/>
      <c r="I5091" s="17"/>
      <c r="J5091" s="17"/>
      <c r="K5091" s="17"/>
      <c r="L5091" s="17"/>
      <c r="M5091" s="17"/>
      <c r="N5091" s="17"/>
      <c r="O5091" s="17"/>
      <c r="P5091" s="17"/>
      <c r="Q5091" s="17"/>
      <c r="R5091" s="17"/>
      <c r="S5091" s="17"/>
      <c r="T5091" s="17"/>
      <c r="U5091" s="17"/>
      <c r="V5091" s="17"/>
      <c r="W5091" s="17"/>
      <c r="X5091" s="17"/>
    </row>
    <row r="5092" spans="7:24" x14ac:dyDescent="0.2">
      <c r="G5092" s="8"/>
      <c r="H5092" s="8"/>
      <c r="I5092" s="17"/>
      <c r="J5092" s="17"/>
      <c r="K5092" s="17"/>
      <c r="L5092" s="17"/>
      <c r="M5092" s="17"/>
      <c r="N5092" s="17"/>
      <c r="O5092" s="17"/>
      <c r="P5092" s="17"/>
      <c r="Q5092" s="17"/>
      <c r="R5092" s="17"/>
      <c r="S5092" s="17"/>
      <c r="T5092" s="17"/>
      <c r="U5092" s="17"/>
      <c r="V5092" s="17"/>
      <c r="W5092" s="17"/>
      <c r="X5092" s="17"/>
    </row>
    <row r="5093" spans="7:24" x14ac:dyDescent="0.2">
      <c r="G5093" s="8"/>
      <c r="H5093" s="8"/>
      <c r="I5093" s="17"/>
      <c r="J5093" s="17"/>
      <c r="K5093" s="17"/>
      <c r="L5093" s="17"/>
      <c r="M5093" s="17"/>
      <c r="N5093" s="17"/>
      <c r="O5093" s="17"/>
      <c r="P5093" s="17"/>
      <c r="Q5093" s="17"/>
      <c r="R5093" s="17"/>
      <c r="S5093" s="17"/>
      <c r="T5093" s="17"/>
      <c r="U5093" s="17"/>
      <c r="V5093" s="17"/>
      <c r="W5093" s="17"/>
      <c r="X5093" s="17"/>
    </row>
    <row r="5094" spans="7:24" x14ac:dyDescent="0.2">
      <c r="G5094" s="8"/>
      <c r="H5094" s="8"/>
      <c r="I5094" s="17"/>
      <c r="J5094" s="17"/>
      <c r="K5094" s="17"/>
      <c r="L5094" s="17"/>
      <c r="M5094" s="17"/>
      <c r="N5094" s="17"/>
      <c r="O5094" s="17"/>
      <c r="P5094" s="17"/>
      <c r="Q5094" s="17"/>
      <c r="R5094" s="17"/>
      <c r="S5094" s="17"/>
      <c r="T5094" s="17"/>
      <c r="U5094" s="17"/>
      <c r="V5094" s="17"/>
      <c r="W5094" s="17"/>
      <c r="X5094" s="17"/>
    </row>
    <row r="5095" spans="7:24" x14ac:dyDescent="0.2">
      <c r="G5095" s="8"/>
      <c r="H5095" s="8"/>
      <c r="I5095" s="17"/>
      <c r="J5095" s="17"/>
      <c r="K5095" s="17"/>
      <c r="L5095" s="17"/>
      <c r="M5095" s="17"/>
      <c r="N5095" s="17"/>
      <c r="O5095" s="17"/>
      <c r="P5095" s="17"/>
      <c r="Q5095" s="17"/>
      <c r="R5095" s="17"/>
      <c r="S5095" s="17"/>
      <c r="T5095" s="17"/>
      <c r="U5095" s="17"/>
      <c r="V5095" s="17"/>
      <c r="W5095" s="17"/>
      <c r="X5095" s="17"/>
    </row>
    <row r="5096" spans="7:24" x14ac:dyDescent="0.2">
      <c r="G5096" s="8"/>
      <c r="H5096" s="8"/>
      <c r="I5096" s="17"/>
      <c r="J5096" s="17"/>
      <c r="K5096" s="17"/>
      <c r="L5096" s="17"/>
      <c r="M5096" s="17"/>
      <c r="N5096" s="17"/>
      <c r="O5096" s="17"/>
      <c r="P5096" s="17"/>
      <c r="Q5096" s="17"/>
      <c r="R5096" s="17"/>
      <c r="S5096" s="17"/>
      <c r="T5096" s="17"/>
      <c r="U5096" s="17"/>
      <c r="V5096" s="17"/>
      <c r="W5096" s="17"/>
      <c r="X5096" s="17"/>
    </row>
    <row r="5097" spans="7:24" x14ac:dyDescent="0.2">
      <c r="G5097" s="8"/>
      <c r="H5097" s="8"/>
      <c r="I5097" s="17"/>
      <c r="J5097" s="17"/>
      <c r="K5097" s="17"/>
      <c r="L5097" s="17"/>
      <c r="M5097" s="17"/>
      <c r="N5097" s="17"/>
      <c r="O5097" s="17"/>
      <c r="P5097" s="17"/>
      <c r="Q5097" s="17"/>
      <c r="R5097" s="17"/>
      <c r="S5097" s="17"/>
      <c r="T5097" s="17"/>
      <c r="U5097" s="17"/>
      <c r="V5097" s="17"/>
      <c r="W5097" s="17"/>
      <c r="X5097" s="17"/>
    </row>
    <row r="5098" spans="7:24" x14ac:dyDescent="0.2">
      <c r="G5098" s="8"/>
      <c r="H5098" s="8"/>
      <c r="I5098" s="17"/>
      <c r="J5098" s="17"/>
      <c r="K5098" s="17"/>
      <c r="L5098" s="17"/>
      <c r="M5098" s="17"/>
      <c r="N5098" s="17"/>
      <c r="O5098" s="17"/>
      <c r="P5098" s="17"/>
      <c r="Q5098" s="17"/>
      <c r="R5098" s="17"/>
      <c r="S5098" s="17"/>
      <c r="T5098" s="17"/>
      <c r="U5098" s="17"/>
      <c r="V5098" s="17"/>
      <c r="W5098" s="17"/>
      <c r="X5098" s="17"/>
    </row>
    <row r="5099" spans="7:24" x14ac:dyDescent="0.2">
      <c r="G5099" s="8"/>
      <c r="H5099" s="8"/>
      <c r="I5099" s="17"/>
      <c r="J5099" s="17"/>
      <c r="K5099" s="17"/>
      <c r="L5099" s="17"/>
      <c r="M5099" s="17"/>
      <c r="N5099" s="17"/>
      <c r="O5099" s="17"/>
      <c r="P5099" s="17"/>
      <c r="Q5099" s="17"/>
      <c r="R5099" s="17"/>
      <c r="S5099" s="17"/>
      <c r="T5099" s="17"/>
      <c r="U5099" s="17"/>
      <c r="V5099" s="17"/>
      <c r="W5099" s="17"/>
      <c r="X5099" s="17"/>
    </row>
    <row r="5100" spans="7:24" x14ac:dyDescent="0.2">
      <c r="G5100" s="8"/>
      <c r="H5100" s="8"/>
      <c r="I5100" s="17"/>
      <c r="J5100" s="17"/>
      <c r="K5100" s="17"/>
      <c r="L5100" s="17"/>
      <c r="M5100" s="17"/>
      <c r="N5100" s="17"/>
      <c r="O5100" s="17"/>
      <c r="P5100" s="17"/>
      <c r="Q5100" s="17"/>
      <c r="R5100" s="17"/>
      <c r="S5100" s="17"/>
      <c r="T5100" s="17"/>
      <c r="U5100" s="17"/>
      <c r="V5100" s="17"/>
      <c r="W5100" s="17"/>
      <c r="X5100" s="17"/>
    </row>
    <row r="5101" spans="7:24" x14ac:dyDescent="0.2">
      <c r="G5101" s="8"/>
      <c r="H5101" s="8"/>
      <c r="I5101" s="17"/>
      <c r="J5101" s="17"/>
      <c r="K5101" s="17"/>
      <c r="L5101" s="17"/>
      <c r="M5101" s="17"/>
      <c r="N5101" s="17"/>
      <c r="O5101" s="17"/>
      <c r="P5101" s="17"/>
      <c r="Q5101" s="17"/>
      <c r="R5101" s="17"/>
      <c r="S5101" s="17"/>
      <c r="T5101" s="17"/>
      <c r="U5101" s="17"/>
      <c r="V5101" s="17"/>
      <c r="W5101" s="17"/>
      <c r="X5101" s="17"/>
    </row>
    <row r="5102" spans="7:24" x14ac:dyDescent="0.2">
      <c r="G5102" s="8"/>
      <c r="H5102" s="8"/>
      <c r="I5102" s="17"/>
      <c r="J5102" s="17"/>
      <c r="K5102" s="17"/>
      <c r="L5102" s="17"/>
      <c r="M5102" s="17"/>
      <c r="N5102" s="17"/>
      <c r="O5102" s="17"/>
      <c r="P5102" s="17"/>
      <c r="Q5102" s="17"/>
      <c r="R5102" s="17"/>
      <c r="S5102" s="17"/>
      <c r="T5102" s="17"/>
      <c r="U5102" s="17"/>
      <c r="V5102" s="17"/>
      <c r="W5102" s="17"/>
      <c r="X5102" s="17"/>
    </row>
    <row r="5103" spans="7:24" x14ac:dyDescent="0.2">
      <c r="G5103" s="8"/>
      <c r="H5103" s="8"/>
      <c r="I5103" s="17"/>
      <c r="J5103" s="17"/>
      <c r="K5103" s="17"/>
      <c r="L5103" s="17"/>
      <c r="M5103" s="17"/>
      <c r="N5103" s="17"/>
      <c r="O5103" s="17"/>
      <c r="P5103" s="17"/>
      <c r="Q5103" s="17"/>
      <c r="R5103" s="17"/>
      <c r="S5103" s="17"/>
      <c r="T5103" s="17"/>
      <c r="U5103" s="17"/>
      <c r="V5103" s="17"/>
      <c r="W5103" s="17"/>
      <c r="X5103" s="17"/>
    </row>
    <row r="5104" spans="7:24" x14ac:dyDescent="0.2">
      <c r="G5104" s="8"/>
      <c r="H5104" s="8"/>
      <c r="I5104" s="17"/>
      <c r="J5104" s="17"/>
      <c r="K5104" s="17"/>
      <c r="L5104" s="17"/>
      <c r="M5104" s="17"/>
      <c r="N5104" s="17"/>
      <c r="O5104" s="17"/>
      <c r="P5104" s="17"/>
      <c r="Q5104" s="17"/>
      <c r="R5104" s="17"/>
      <c r="S5104" s="17"/>
      <c r="T5104" s="17"/>
      <c r="U5104" s="17"/>
      <c r="V5104" s="17"/>
      <c r="W5104" s="17"/>
      <c r="X5104" s="17"/>
    </row>
    <row r="5105" spans="7:24" x14ac:dyDescent="0.2">
      <c r="G5105" s="8"/>
      <c r="H5105" s="8"/>
      <c r="I5105" s="17"/>
      <c r="J5105" s="17"/>
      <c r="K5105" s="17"/>
      <c r="L5105" s="17"/>
      <c r="M5105" s="17"/>
      <c r="N5105" s="17"/>
      <c r="O5105" s="17"/>
      <c r="P5105" s="17"/>
      <c r="Q5105" s="17"/>
      <c r="R5105" s="17"/>
      <c r="S5105" s="17"/>
      <c r="T5105" s="17"/>
      <c r="U5105" s="17"/>
      <c r="V5105" s="17"/>
      <c r="W5105" s="17"/>
      <c r="X5105" s="17"/>
    </row>
    <row r="5106" spans="7:24" x14ac:dyDescent="0.2">
      <c r="G5106" s="8"/>
      <c r="H5106" s="8"/>
      <c r="I5106" s="17"/>
      <c r="J5106" s="17"/>
      <c r="K5106" s="17"/>
      <c r="L5106" s="17"/>
      <c r="M5106" s="17"/>
      <c r="N5106" s="17"/>
      <c r="O5106" s="17"/>
      <c r="P5106" s="17"/>
      <c r="Q5106" s="17"/>
      <c r="R5106" s="17"/>
      <c r="S5106" s="17"/>
      <c r="T5106" s="17"/>
      <c r="U5106" s="17"/>
      <c r="V5106" s="17"/>
      <c r="W5106" s="17"/>
      <c r="X5106" s="17"/>
    </row>
    <row r="5107" spans="7:24" x14ac:dyDescent="0.2">
      <c r="G5107" s="8"/>
      <c r="H5107" s="8"/>
      <c r="I5107" s="17"/>
      <c r="J5107" s="17"/>
      <c r="K5107" s="17"/>
      <c r="L5107" s="17"/>
      <c r="M5107" s="17"/>
      <c r="N5107" s="17"/>
      <c r="O5107" s="17"/>
      <c r="P5107" s="17"/>
      <c r="Q5107" s="17"/>
      <c r="R5107" s="17"/>
      <c r="S5107" s="17"/>
      <c r="T5107" s="17"/>
      <c r="U5107" s="17"/>
      <c r="V5107" s="17"/>
      <c r="W5107" s="17"/>
      <c r="X5107" s="17"/>
    </row>
    <row r="5108" spans="7:24" x14ac:dyDescent="0.2">
      <c r="G5108" s="8"/>
      <c r="H5108" s="8"/>
      <c r="I5108" s="17"/>
      <c r="J5108" s="17"/>
      <c r="K5108" s="17"/>
      <c r="L5108" s="17"/>
      <c r="M5108" s="17"/>
      <c r="N5108" s="17"/>
      <c r="O5108" s="17"/>
      <c r="P5108" s="17"/>
      <c r="Q5108" s="17"/>
      <c r="R5108" s="17"/>
      <c r="S5108" s="17"/>
      <c r="T5108" s="17"/>
      <c r="U5108" s="17"/>
      <c r="V5108" s="17"/>
      <c r="W5108" s="17"/>
      <c r="X5108" s="17"/>
    </row>
    <row r="5109" spans="7:24" x14ac:dyDescent="0.2">
      <c r="G5109" s="8"/>
      <c r="H5109" s="8"/>
      <c r="I5109" s="17"/>
      <c r="J5109" s="17"/>
      <c r="K5109" s="17"/>
      <c r="L5109" s="17"/>
      <c r="M5109" s="17"/>
      <c r="N5109" s="17"/>
      <c r="O5109" s="17"/>
      <c r="P5109" s="17"/>
      <c r="Q5109" s="17"/>
      <c r="R5109" s="17"/>
      <c r="S5109" s="17"/>
      <c r="T5109" s="17"/>
      <c r="U5109" s="17"/>
      <c r="V5109" s="17"/>
      <c r="W5109" s="17"/>
      <c r="X5109" s="17"/>
    </row>
    <row r="5110" spans="7:24" x14ac:dyDescent="0.2">
      <c r="G5110" s="8"/>
      <c r="H5110" s="8"/>
      <c r="I5110" s="17"/>
      <c r="J5110" s="17"/>
      <c r="K5110" s="17"/>
      <c r="L5110" s="17"/>
      <c r="M5110" s="17"/>
      <c r="N5110" s="17"/>
      <c r="O5110" s="17"/>
      <c r="P5110" s="17"/>
      <c r="Q5110" s="17"/>
      <c r="R5110" s="17"/>
      <c r="S5110" s="17"/>
      <c r="T5110" s="17"/>
      <c r="U5110" s="17"/>
      <c r="V5110" s="17"/>
      <c r="W5110" s="17"/>
      <c r="X5110" s="17"/>
    </row>
    <row r="5111" spans="7:24" x14ac:dyDescent="0.2">
      <c r="G5111" s="8"/>
      <c r="H5111" s="8"/>
      <c r="I5111" s="17"/>
      <c r="J5111" s="17"/>
      <c r="K5111" s="17"/>
      <c r="L5111" s="17"/>
      <c r="M5111" s="17"/>
      <c r="N5111" s="17"/>
      <c r="O5111" s="17"/>
      <c r="P5111" s="17"/>
      <c r="Q5111" s="17"/>
      <c r="R5111" s="17"/>
      <c r="S5111" s="17"/>
      <c r="T5111" s="17"/>
      <c r="U5111" s="17"/>
      <c r="V5111" s="17"/>
      <c r="W5111" s="17"/>
      <c r="X5111" s="17"/>
    </row>
    <row r="5112" spans="7:24" x14ac:dyDescent="0.2">
      <c r="G5112" s="8"/>
      <c r="H5112" s="8"/>
      <c r="I5112" s="17"/>
      <c r="J5112" s="17"/>
      <c r="K5112" s="17"/>
      <c r="L5112" s="17"/>
      <c r="M5112" s="17"/>
      <c r="N5112" s="17"/>
      <c r="O5112" s="17"/>
      <c r="P5112" s="17"/>
      <c r="Q5112" s="17"/>
      <c r="R5112" s="17"/>
      <c r="S5112" s="17"/>
      <c r="T5112" s="17"/>
      <c r="U5112" s="17"/>
      <c r="V5112" s="17"/>
      <c r="W5112" s="17"/>
      <c r="X5112" s="17"/>
    </row>
    <row r="5113" spans="7:24" x14ac:dyDescent="0.2">
      <c r="G5113" s="8"/>
      <c r="H5113" s="8"/>
      <c r="I5113" s="17"/>
      <c r="J5113" s="17"/>
      <c r="K5113" s="17"/>
      <c r="L5113" s="17"/>
      <c r="M5113" s="17"/>
      <c r="N5113" s="17"/>
      <c r="O5113" s="17"/>
      <c r="P5113" s="17"/>
      <c r="Q5113" s="17"/>
      <c r="R5113" s="17"/>
      <c r="S5113" s="17"/>
      <c r="T5113" s="17"/>
      <c r="U5113" s="17"/>
      <c r="V5113" s="17"/>
      <c r="W5113" s="17"/>
      <c r="X5113" s="17"/>
    </row>
    <row r="5114" spans="7:24" x14ac:dyDescent="0.2">
      <c r="G5114" s="8"/>
      <c r="H5114" s="8"/>
      <c r="I5114" s="17"/>
      <c r="J5114" s="17"/>
      <c r="K5114" s="17"/>
      <c r="L5114" s="17"/>
      <c r="M5114" s="17"/>
      <c r="N5114" s="17"/>
      <c r="O5114" s="17"/>
      <c r="P5114" s="17"/>
      <c r="Q5114" s="17"/>
      <c r="R5114" s="17"/>
      <c r="S5114" s="17"/>
      <c r="T5114" s="17"/>
      <c r="U5114" s="17"/>
      <c r="V5114" s="17"/>
      <c r="W5114" s="17"/>
      <c r="X5114" s="17"/>
    </row>
    <row r="5115" spans="7:24" x14ac:dyDescent="0.2">
      <c r="G5115" s="8"/>
      <c r="H5115" s="8"/>
      <c r="I5115" s="17"/>
      <c r="J5115" s="17"/>
      <c r="K5115" s="17"/>
      <c r="L5115" s="17"/>
      <c r="M5115" s="17"/>
      <c r="N5115" s="17"/>
      <c r="O5115" s="17"/>
      <c r="P5115" s="17"/>
      <c r="Q5115" s="17"/>
      <c r="R5115" s="17"/>
      <c r="S5115" s="17"/>
      <c r="T5115" s="17"/>
      <c r="U5115" s="17"/>
      <c r="V5115" s="17"/>
      <c r="W5115" s="17"/>
      <c r="X5115" s="17"/>
    </row>
    <row r="5116" spans="7:24" x14ac:dyDescent="0.2">
      <c r="G5116" s="8"/>
      <c r="H5116" s="8"/>
      <c r="I5116" s="17"/>
      <c r="J5116" s="17"/>
      <c r="K5116" s="17"/>
      <c r="L5116" s="17"/>
      <c r="M5116" s="17"/>
      <c r="N5116" s="17"/>
      <c r="O5116" s="17"/>
      <c r="P5116" s="17"/>
      <c r="Q5116" s="17"/>
      <c r="R5116" s="17"/>
      <c r="S5116" s="17"/>
      <c r="T5116" s="17"/>
      <c r="U5116" s="17"/>
      <c r="V5116" s="17"/>
      <c r="W5116" s="17"/>
      <c r="X5116" s="17"/>
    </row>
    <row r="5117" spans="7:24" x14ac:dyDescent="0.2">
      <c r="G5117" s="8"/>
      <c r="H5117" s="8"/>
      <c r="I5117" s="17"/>
      <c r="J5117" s="17"/>
      <c r="K5117" s="17"/>
      <c r="L5117" s="17"/>
      <c r="M5117" s="17"/>
      <c r="N5117" s="17"/>
      <c r="O5117" s="17"/>
      <c r="P5117" s="17"/>
      <c r="Q5117" s="17"/>
      <c r="R5117" s="17"/>
      <c r="S5117" s="17"/>
      <c r="T5117" s="17"/>
      <c r="U5117" s="17"/>
      <c r="V5117" s="17"/>
      <c r="W5117" s="17"/>
      <c r="X5117" s="17"/>
    </row>
    <row r="5118" spans="7:24" x14ac:dyDescent="0.2">
      <c r="G5118" s="8"/>
      <c r="H5118" s="8"/>
      <c r="I5118" s="17"/>
      <c r="J5118" s="17"/>
      <c r="K5118" s="17"/>
      <c r="L5118" s="17"/>
      <c r="M5118" s="17"/>
      <c r="N5118" s="17"/>
      <c r="O5118" s="17"/>
      <c r="P5118" s="17"/>
      <c r="Q5118" s="17"/>
      <c r="R5118" s="17"/>
      <c r="S5118" s="17"/>
      <c r="T5118" s="17"/>
      <c r="U5118" s="17"/>
      <c r="V5118" s="17"/>
      <c r="W5118" s="17"/>
      <c r="X5118" s="17"/>
    </row>
    <row r="5119" spans="7:24" x14ac:dyDescent="0.2">
      <c r="G5119" s="8"/>
      <c r="H5119" s="8"/>
      <c r="I5119" s="17"/>
      <c r="J5119" s="17"/>
      <c r="K5119" s="17"/>
      <c r="L5119" s="17"/>
      <c r="M5119" s="17"/>
      <c r="N5119" s="17"/>
      <c r="O5119" s="17"/>
      <c r="P5119" s="17"/>
      <c r="Q5119" s="17"/>
      <c r="R5119" s="17"/>
      <c r="S5119" s="17"/>
      <c r="T5119" s="17"/>
      <c r="U5119" s="17"/>
      <c r="V5119" s="17"/>
      <c r="W5119" s="17"/>
      <c r="X5119" s="17"/>
    </row>
    <row r="5120" spans="7:24" x14ac:dyDescent="0.2">
      <c r="G5120" s="8"/>
      <c r="H5120" s="8"/>
      <c r="I5120" s="17"/>
      <c r="J5120" s="17"/>
      <c r="K5120" s="17"/>
      <c r="L5120" s="17"/>
      <c r="M5120" s="17"/>
      <c r="N5120" s="17"/>
      <c r="O5120" s="17"/>
      <c r="P5120" s="17"/>
      <c r="Q5120" s="17"/>
      <c r="R5120" s="17"/>
      <c r="S5120" s="17"/>
      <c r="T5120" s="17"/>
      <c r="U5120" s="17"/>
      <c r="V5120" s="17"/>
      <c r="W5120" s="17"/>
      <c r="X5120" s="17"/>
    </row>
    <row r="5121" spans="7:24" x14ac:dyDescent="0.2">
      <c r="G5121" s="8"/>
      <c r="H5121" s="8"/>
      <c r="I5121" s="17"/>
      <c r="J5121" s="17"/>
      <c r="K5121" s="17"/>
      <c r="L5121" s="17"/>
      <c r="M5121" s="17"/>
      <c r="N5121" s="17"/>
      <c r="O5121" s="17"/>
      <c r="P5121" s="17"/>
      <c r="Q5121" s="17"/>
      <c r="R5121" s="17"/>
      <c r="S5121" s="17"/>
      <c r="T5121" s="17"/>
      <c r="U5121" s="17"/>
      <c r="V5121" s="17"/>
      <c r="W5121" s="17"/>
      <c r="X5121" s="17"/>
    </row>
    <row r="5122" spans="7:24" x14ac:dyDescent="0.2">
      <c r="G5122" s="8"/>
      <c r="H5122" s="8"/>
      <c r="I5122" s="17"/>
      <c r="J5122" s="17"/>
      <c r="K5122" s="17"/>
      <c r="L5122" s="17"/>
      <c r="M5122" s="17"/>
      <c r="N5122" s="17"/>
      <c r="O5122" s="17"/>
      <c r="P5122" s="17"/>
      <c r="Q5122" s="17"/>
      <c r="R5122" s="17"/>
      <c r="S5122" s="17"/>
      <c r="T5122" s="17"/>
      <c r="U5122" s="17"/>
      <c r="V5122" s="17"/>
      <c r="W5122" s="17"/>
      <c r="X5122" s="17"/>
    </row>
    <row r="5123" spans="7:24" x14ac:dyDescent="0.2">
      <c r="G5123" s="8"/>
      <c r="H5123" s="8"/>
      <c r="I5123" s="17"/>
      <c r="J5123" s="17"/>
      <c r="K5123" s="17"/>
      <c r="L5123" s="17"/>
      <c r="M5123" s="17"/>
      <c r="N5123" s="17"/>
      <c r="O5123" s="17"/>
      <c r="P5123" s="17"/>
      <c r="Q5123" s="17"/>
      <c r="R5123" s="17"/>
      <c r="S5123" s="17"/>
      <c r="T5123" s="17"/>
      <c r="U5123" s="17"/>
      <c r="V5123" s="17"/>
      <c r="W5123" s="17"/>
      <c r="X5123" s="17"/>
    </row>
    <row r="5124" spans="7:24" x14ac:dyDescent="0.2">
      <c r="G5124" s="8"/>
      <c r="H5124" s="8"/>
      <c r="I5124" s="17"/>
      <c r="J5124" s="17"/>
      <c r="K5124" s="17"/>
      <c r="L5124" s="17"/>
      <c r="M5124" s="17"/>
      <c r="N5124" s="17"/>
      <c r="O5124" s="17"/>
      <c r="P5124" s="17"/>
      <c r="Q5124" s="17"/>
      <c r="R5124" s="17"/>
      <c r="S5124" s="17"/>
      <c r="T5124" s="17"/>
      <c r="U5124" s="17"/>
      <c r="V5124" s="17"/>
      <c r="W5124" s="17"/>
      <c r="X5124" s="17"/>
    </row>
    <row r="5125" spans="7:24" x14ac:dyDescent="0.2">
      <c r="G5125" s="8"/>
      <c r="H5125" s="8"/>
      <c r="I5125" s="17"/>
      <c r="J5125" s="17"/>
      <c r="K5125" s="17"/>
      <c r="L5125" s="17"/>
      <c r="M5125" s="17"/>
      <c r="N5125" s="17"/>
      <c r="O5125" s="17"/>
      <c r="P5125" s="17"/>
      <c r="Q5125" s="17"/>
      <c r="R5125" s="17"/>
      <c r="S5125" s="17"/>
      <c r="T5125" s="17"/>
      <c r="U5125" s="17"/>
      <c r="V5125" s="17"/>
      <c r="W5125" s="17"/>
      <c r="X5125" s="17"/>
    </row>
    <row r="5126" spans="7:24" x14ac:dyDescent="0.2">
      <c r="G5126" s="8"/>
      <c r="H5126" s="8"/>
      <c r="I5126" s="17"/>
      <c r="J5126" s="17"/>
      <c r="K5126" s="17"/>
      <c r="L5126" s="17"/>
      <c r="M5126" s="17"/>
      <c r="N5126" s="17"/>
      <c r="O5126" s="17"/>
      <c r="P5126" s="17"/>
      <c r="Q5126" s="17"/>
      <c r="R5126" s="17"/>
      <c r="S5126" s="17"/>
      <c r="T5126" s="17"/>
      <c r="U5126" s="17"/>
      <c r="V5126" s="17"/>
      <c r="W5126" s="17"/>
      <c r="X5126" s="17"/>
    </row>
    <row r="5127" spans="7:24" x14ac:dyDescent="0.2">
      <c r="G5127" s="8"/>
      <c r="H5127" s="8"/>
      <c r="I5127" s="17"/>
      <c r="J5127" s="17"/>
      <c r="K5127" s="17"/>
      <c r="L5127" s="17"/>
      <c r="M5127" s="17"/>
      <c r="N5127" s="17"/>
      <c r="O5127" s="17"/>
      <c r="P5127" s="17"/>
      <c r="Q5127" s="17"/>
      <c r="R5127" s="17"/>
      <c r="S5127" s="17"/>
      <c r="T5127" s="17"/>
      <c r="U5127" s="17"/>
      <c r="V5127" s="17"/>
      <c r="W5127" s="17"/>
      <c r="X5127" s="17"/>
    </row>
    <row r="5128" spans="7:24" x14ac:dyDescent="0.2">
      <c r="G5128" s="8"/>
      <c r="H5128" s="8"/>
      <c r="I5128" s="17"/>
      <c r="J5128" s="17"/>
      <c r="K5128" s="17"/>
      <c r="L5128" s="17"/>
      <c r="M5128" s="17"/>
      <c r="N5128" s="17"/>
      <c r="O5128" s="17"/>
      <c r="P5128" s="17"/>
      <c r="Q5128" s="17"/>
      <c r="R5128" s="17"/>
      <c r="S5128" s="17"/>
      <c r="T5128" s="17"/>
      <c r="U5128" s="17"/>
      <c r="V5128" s="17"/>
      <c r="W5128" s="17"/>
      <c r="X5128" s="17"/>
    </row>
    <row r="5129" spans="7:24" x14ac:dyDescent="0.2">
      <c r="G5129" s="8"/>
      <c r="H5129" s="8"/>
      <c r="I5129" s="17"/>
      <c r="J5129" s="17"/>
      <c r="K5129" s="17"/>
      <c r="L5129" s="17"/>
      <c r="M5129" s="17"/>
      <c r="N5129" s="17"/>
      <c r="O5129" s="17"/>
      <c r="P5129" s="17"/>
      <c r="Q5129" s="17"/>
      <c r="R5129" s="17"/>
      <c r="S5129" s="17"/>
      <c r="T5129" s="17"/>
      <c r="U5129" s="17"/>
      <c r="V5129" s="17"/>
      <c r="W5129" s="17"/>
      <c r="X5129" s="17"/>
    </row>
    <row r="5130" spans="7:24" x14ac:dyDescent="0.2">
      <c r="G5130" s="8"/>
      <c r="H5130" s="8"/>
      <c r="I5130" s="17"/>
      <c r="J5130" s="17"/>
      <c r="K5130" s="17"/>
      <c r="L5130" s="17"/>
      <c r="M5130" s="17"/>
      <c r="N5130" s="17"/>
      <c r="O5130" s="17"/>
      <c r="P5130" s="17"/>
      <c r="Q5130" s="17"/>
      <c r="R5130" s="17"/>
      <c r="S5130" s="17"/>
      <c r="T5130" s="17"/>
      <c r="U5130" s="17"/>
      <c r="V5130" s="17"/>
      <c r="W5130" s="17"/>
      <c r="X5130" s="17"/>
    </row>
    <row r="5131" spans="7:24" x14ac:dyDescent="0.2">
      <c r="G5131" s="8"/>
      <c r="H5131" s="8"/>
      <c r="I5131" s="17"/>
      <c r="J5131" s="17"/>
      <c r="K5131" s="17"/>
      <c r="L5131" s="17"/>
      <c r="M5131" s="17"/>
      <c r="N5131" s="17"/>
      <c r="O5131" s="17"/>
      <c r="P5131" s="17"/>
      <c r="Q5131" s="17"/>
      <c r="R5131" s="17"/>
      <c r="S5131" s="17"/>
      <c r="T5131" s="17"/>
      <c r="U5131" s="17"/>
      <c r="V5131" s="17"/>
      <c r="W5131" s="17"/>
      <c r="X5131" s="17"/>
    </row>
    <row r="5132" spans="7:24" x14ac:dyDescent="0.2">
      <c r="G5132" s="8"/>
      <c r="H5132" s="8"/>
      <c r="I5132" s="17"/>
      <c r="J5132" s="17"/>
      <c r="K5132" s="17"/>
      <c r="L5132" s="17"/>
      <c r="M5132" s="17"/>
      <c r="N5132" s="17"/>
      <c r="O5132" s="17"/>
      <c r="P5132" s="17"/>
      <c r="Q5132" s="17"/>
      <c r="R5132" s="17"/>
      <c r="S5132" s="17"/>
      <c r="T5132" s="17"/>
      <c r="U5132" s="17"/>
      <c r="V5132" s="17"/>
      <c r="W5132" s="17"/>
      <c r="X5132" s="17"/>
    </row>
    <row r="5133" spans="7:24" x14ac:dyDescent="0.2">
      <c r="G5133" s="8"/>
      <c r="H5133" s="8"/>
      <c r="I5133" s="17"/>
      <c r="J5133" s="17"/>
      <c r="K5133" s="17"/>
      <c r="L5133" s="17"/>
      <c r="M5133" s="17"/>
      <c r="N5133" s="17"/>
      <c r="O5133" s="17"/>
      <c r="P5133" s="17"/>
      <c r="Q5133" s="17"/>
      <c r="R5133" s="17"/>
      <c r="S5133" s="17"/>
      <c r="T5133" s="17"/>
      <c r="U5133" s="17"/>
      <c r="V5133" s="17"/>
      <c r="W5133" s="17"/>
      <c r="X5133" s="17"/>
    </row>
    <row r="5134" spans="7:24" x14ac:dyDescent="0.2">
      <c r="G5134" s="8"/>
      <c r="H5134" s="8"/>
      <c r="I5134" s="17"/>
      <c r="J5134" s="17"/>
      <c r="K5134" s="17"/>
      <c r="L5134" s="17"/>
      <c r="M5134" s="17"/>
      <c r="N5134" s="17"/>
      <c r="O5134" s="17"/>
      <c r="P5134" s="17"/>
      <c r="Q5134" s="17"/>
      <c r="R5134" s="17"/>
      <c r="S5134" s="17"/>
      <c r="T5134" s="17"/>
      <c r="U5134" s="17"/>
      <c r="V5134" s="17"/>
      <c r="W5134" s="17"/>
      <c r="X5134" s="17"/>
    </row>
    <row r="5135" spans="7:24" x14ac:dyDescent="0.2">
      <c r="G5135" s="8"/>
      <c r="H5135" s="8"/>
      <c r="I5135" s="17"/>
      <c r="J5135" s="17"/>
      <c r="K5135" s="17"/>
      <c r="L5135" s="17"/>
      <c r="M5135" s="17"/>
      <c r="N5135" s="17"/>
      <c r="O5135" s="17"/>
      <c r="P5135" s="17"/>
      <c r="Q5135" s="17"/>
      <c r="R5135" s="17"/>
      <c r="S5135" s="17"/>
      <c r="T5135" s="17"/>
      <c r="U5135" s="17"/>
      <c r="V5135" s="17"/>
      <c r="W5135" s="17"/>
      <c r="X5135" s="17"/>
    </row>
    <row r="5136" spans="7:24" x14ac:dyDescent="0.2">
      <c r="G5136" s="8"/>
      <c r="H5136" s="8"/>
      <c r="I5136" s="17"/>
      <c r="J5136" s="17"/>
      <c r="K5136" s="17"/>
      <c r="L5136" s="17"/>
      <c r="M5136" s="17"/>
      <c r="N5136" s="17"/>
      <c r="O5136" s="17"/>
      <c r="P5136" s="17"/>
      <c r="Q5136" s="17"/>
      <c r="R5136" s="17"/>
      <c r="S5136" s="17"/>
      <c r="T5136" s="17"/>
      <c r="U5136" s="17"/>
      <c r="V5136" s="17"/>
      <c r="W5136" s="17"/>
      <c r="X5136" s="17"/>
    </row>
    <row r="5137" spans="7:24" x14ac:dyDescent="0.2">
      <c r="G5137" s="8"/>
      <c r="H5137" s="8"/>
      <c r="I5137" s="17"/>
      <c r="J5137" s="17"/>
      <c r="K5137" s="17"/>
      <c r="L5137" s="17"/>
      <c r="M5137" s="17"/>
      <c r="N5137" s="17"/>
      <c r="O5137" s="17"/>
      <c r="P5137" s="17"/>
      <c r="Q5137" s="17"/>
      <c r="R5137" s="17"/>
      <c r="S5137" s="17"/>
      <c r="T5137" s="17"/>
      <c r="U5137" s="17"/>
      <c r="V5137" s="17"/>
      <c r="W5137" s="17"/>
      <c r="X5137" s="17"/>
    </row>
    <row r="5138" spans="7:24" x14ac:dyDescent="0.2">
      <c r="G5138" s="8"/>
      <c r="H5138" s="8"/>
      <c r="I5138" s="17"/>
      <c r="J5138" s="17"/>
      <c r="K5138" s="17"/>
      <c r="L5138" s="17"/>
      <c r="M5138" s="17"/>
      <c r="N5138" s="17"/>
      <c r="O5138" s="17"/>
      <c r="P5138" s="17"/>
      <c r="Q5138" s="17"/>
      <c r="R5138" s="17"/>
      <c r="S5138" s="17"/>
      <c r="T5138" s="17"/>
      <c r="U5138" s="17"/>
      <c r="V5138" s="17"/>
      <c r="W5138" s="17"/>
      <c r="X5138" s="17"/>
    </row>
    <row r="5139" spans="7:24" x14ac:dyDescent="0.2">
      <c r="G5139" s="8"/>
      <c r="H5139" s="8"/>
      <c r="I5139" s="17"/>
      <c r="J5139" s="17"/>
      <c r="K5139" s="17"/>
      <c r="L5139" s="17"/>
      <c r="M5139" s="17"/>
      <c r="N5139" s="17"/>
      <c r="O5139" s="17"/>
      <c r="P5139" s="17"/>
      <c r="Q5139" s="17"/>
      <c r="R5139" s="17"/>
      <c r="S5139" s="17"/>
      <c r="T5139" s="17"/>
      <c r="U5139" s="17"/>
      <c r="V5139" s="17"/>
      <c r="W5139" s="17"/>
      <c r="X5139" s="17"/>
    </row>
    <row r="5140" spans="7:24" x14ac:dyDescent="0.2">
      <c r="G5140" s="8"/>
      <c r="H5140" s="8"/>
      <c r="I5140" s="17"/>
      <c r="J5140" s="17"/>
      <c r="K5140" s="17"/>
      <c r="L5140" s="17"/>
      <c r="M5140" s="17"/>
      <c r="N5140" s="17"/>
      <c r="O5140" s="17"/>
      <c r="P5140" s="17"/>
      <c r="Q5140" s="17"/>
      <c r="R5140" s="17"/>
      <c r="S5140" s="17"/>
      <c r="T5140" s="17"/>
      <c r="U5140" s="17"/>
      <c r="V5140" s="17"/>
      <c r="W5140" s="17"/>
      <c r="X5140" s="17"/>
    </row>
    <row r="5141" spans="7:24" x14ac:dyDescent="0.2">
      <c r="G5141" s="8"/>
      <c r="H5141" s="8"/>
      <c r="I5141" s="17"/>
      <c r="J5141" s="17"/>
      <c r="K5141" s="17"/>
      <c r="L5141" s="17"/>
      <c r="M5141" s="17"/>
      <c r="N5141" s="17"/>
      <c r="O5141" s="17"/>
      <c r="P5141" s="17"/>
      <c r="Q5141" s="17"/>
      <c r="R5141" s="17"/>
      <c r="S5141" s="17"/>
      <c r="T5141" s="17"/>
      <c r="U5141" s="17"/>
      <c r="V5141" s="17"/>
      <c r="W5141" s="17"/>
      <c r="X5141" s="17"/>
    </row>
    <row r="5142" spans="7:24" x14ac:dyDescent="0.2">
      <c r="G5142" s="8"/>
      <c r="H5142" s="8"/>
      <c r="I5142" s="17"/>
      <c r="J5142" s="17"/>
      <c r="K5142" s="17"/>
      <c r="L5142" s="17"/>
      <c r="M5142" s="17"/>
      <c r="N5142" s="17"/>
      <c r="O5142" s="17"/>
      <c r="P5142" s="17"/>
      <c r="Q5142" s="17"/>
      <c r="R5142" s="17"/>
      <c r="S5142" s="17"/>
      <c r="T5142" s="17"/>
      <c r="U5142" s="17"/>
      <c r="V5142" s="17"/>
      <c r="W5142" s="17"/>
      <c r="X5142" s="17"/>
    </row>
    <row r="5143" spans="7:24" x14ac:dyDescent="0.2">
      <c r="G5143" s="8"/>
      <c r="H5143" s="8"/>
      <c r="I5143" s="17"/>
      <c r="J5143" s="17"/>
      <c r="K5143" s="17"/>
      <c r="L5143" s="17"/>
      <c r="M5143" s="17"/>
      <c r="N5143" s="17"/>
      <c r="O5143" s="17"/>
      <c r="P5143" s="17"/>
      <c r="Q5143" s="17"/>
      <c r="R5143" s="17"/>
      <c r="S5143" s="17"/>
      <c r="T5143" s="17"/>
      <c r="U5143" s="17"/>
      <c r="V5143" s="17"/>
      <c r="W5143" s="17"/>
      <c r="X5143" s="17"/>
    </row>
    <row r="5144" spans="7:24" x14ac:dyDescent="0.2">
      <c r="G5144" s="8"/>
      <c r="H5144" s="8"/>
      <c r="I5144" s="17"/>
      <c r="J5144" s="17"/>
      <c r="K5144" s="17"/>
      <c r="L5144" s="17"/>
      <c r="M5144" s="17"/>
      <c r="N5144" s="17"/>
      <c r="O5144" s="17"/>
      <c r="P5144" s="17"/>
      <c r="Q5144" s="17"/>
      <c r="R5144" s="17"/>
      <c r="S5144" s="17"/>
      <c r="T5144" s="17"/>
      <c r="U5144" s="17"/>
      <c r="V5144" s="17"/>
      <c r="W5144" s="17"/>
      <c r="X5144" s="17"/>
    </row>
    <row r="5145" spans="7:24" x14ac:dyDescent="0.2">
      <c r="G5145" s="8"/>
      <c r="H5145" s="8"/>
      <c r="I5145" s="17"/>
      <c r="J5145" s="17"/>
      <c r="K5145" s="17"/>
      <c r="L5145" s="17"/>
      <c r="M5145" s="17"/>
      <c r="N5145" s="17"/>
      <c r="O5145" s="17"/>
      <c r="P5145" s="17"/>
      <c r="Q5145" s="17"/>
      <c r="R5145" s="17"/>
      <c r="S5145" s="17"/>
      <c r="T5145" s="17"/>
      <c r="U5145" s="17"/>
      <c r="V5145" s="17"/>
      <c r="W5145" s="17"/>
      <c r="X5145" s="17"/>
    </row>
    <row r="5146" spans="7:24" x14ac:dyDescent="0.2">
      <c r="G5146" s="8"/>
      <c r="H5146" s="8"/>
      <c r="I5146" s="17"/>
      <c r="J5146" s="17"/>
      <c r="K5146" s="17"/>
      <c r="L5146" s="17"/>
      <c r="M5146" s="17"/>
      <c r="N5146" s="17"/>
      <c r="O5146" s="17"/>
      <c r="P5146" s="17"/>
      <c r="Q5146" s="17"/>
      <c r="R5146" s="17"/>
      <c r="S5146" s="17"/>
      <c r="T5146" s="17"/>
      <c r="U5146" s="17"/>
      <c r="V5146" s="17"/>
      <c r="W5146" s="17"/>
      <c r="X5146" s="17"/>
    </row>
    <row r="5147" spans="7:24" x14ac:dyDescent="0.2">
      <c r="G5147" s="8"/>
      <c r="H5147" s="8"/>
      <c r="I5147" s="17"/>
      <c r="J5147" s="17"/>
      <c r="K5147" s="17"/>
      <c r="L5147" s="17"/>
      <c r="M5147" s="17"/>
      <c r="N5147" s="17"/>
      <c r="O5147" s="17"/>
      <c r="P5147" s="17"/>
      <c r="Q5147" s="17"/>
      <c r="R5147" s="17"/>
      <c r="S5147" s="17"/>
      <c r="T5147" s="17"/>
      <c r="U5147" s="17"/>
      <c r="V5147" s="17"/>
      <c r="W5147" s="17"/>
      <c r="X5147" s="17"/>
    </row>
    <row r="5148" spans="7:24" x14ac:dyDescent="0.2">
      <c r="G5148" s="8"/>
      <c r="H5148" s="8"/>
      <c r="I5148" s="17"/>
      <c r="J5148" s="17"/>
      <c r="K5148" s="17"/>
      <c r="L5148" s="17"/>
      <c r="M5148" s="17"/>
      <c r="N5148" s="17"/>
      <c r="O5148" s="17"/>
      <c r="P5148" s="17"/>
      <c r="Q5148" s="17"/>
      <c r="R5148" s="17"/>
      <c r="S5148" s="17"/>
      <c r="T5148" s="17"/>
      <c r="U5148" s="17"/>
      <c r="V5148" s="17"/>
      <c r="W5148" s="17"/>
      <c r="X5148" s="17"/>
    </row>
    <row r="5149" spans="7:24" x14ac:dyDescent="0.2">
      <c r="G5149" s="8"/>
      <c r="H5149" s="8"/>
      <c r="I5149" s="17"/>
      <c r="J5149" s="17"/>
      <c r="K5149" s="17"/>
      <c r="L5149" s="17"/>
      <c r="M5149" s="17"/>
      <c r="N5149" s="17"/>
      <c r="O5149" s="17"/>
      <c r="P5149" s="17"/>
      <c r="Q5149" s="17"/>
      <c r="R5149" s="17"/>
      <c r="S5149" s="17"/>
      <c r="T5149" s="17"/>
      <c r="U5149" s="17"/>
      <c r="V5149" s="17"/>
      <c r="W5149" s="17"/>
      <c r="X5149" s="17"/>
    </row>
    <row r="5150" spans="7:24" x14ac:dyDescent="0.2">
      <c r="G5150" s="8"/>
      <c r="H5150" s="8"/>
      <c r="I5150" s="17"/>
      <c r="J5150" s="17"/>
      <c r="K5150" s="17"/>
      <c r="L5150" s="17"/>
      <c r="M5150" s="17"/>
      <c r="N5150" s="17"/>
      <c r="O5150" s="17"/>
      <c r="P5150" s="17"/>
      <c r="Q5150" s="17"/>
      <c r="R5150" s="17"/>
      <c r="S5150" s="17"/>
      <c r="T5150" s="17"/>
      <c r="U5150" s="17"/>
      <c r="V5150" s="17"/>
      <c r="W5150" s="17"/>
      <c r="X5150" s="17"/>
    </row>
    <row r="5151" spans="7:24" x14ac:dyDescent="0.2">
      <c r="G5151" s="8"/>
      <c r="H5151" s="8"/>
      <c r="I5151" s="17"/>
      <c r="J5151" s="17"/>
      <c r="K5151" s="17"/>
      <c r="L5151" s="17"/>
      <c r="M5151" s="17"/>
      <c r="N5151" s="17"/>
      <c r="O5151" s="17"/>
      <c r="P5151" s="17"/>
      <c r="Q5151" s="17"/>
      <c r="R5151" s="17"/>
      <c r="S5151" s="17"/>
      <c r="T5151" s="17"/>
      <c r="U5151" s="17"/>
      <c r="V5151" s="17"/>
      <c r="W5151" s="17"/>
      <c r="X5151" s="17"/>
    </row>
    <row r="5152" spans="7:24" x14ac:dyDescent="0.2">
      <c r="G5152" s="8"/>
      <c r="H5152" s="8"/>
      <c r="I5152" s="17"/>
      <c r="J5152" s="17"/>
      <c r="K5152" s="17"/>
      <c r="L5152" s="17"/>
      <c r="M5152" s="17"/>
      <c r="N5152" s="17"/>
      <c r="O5152" s="17"/>
      <c r="P5152" s="17"/>
      <c r="Q5152" s="17"/>
      <c r="R5152" s="17"/>
      <c r="S5152" s="17"/>
      <c r="T5152" s="17"/>
      <c r="U5152" s="17"/>
      <c r="V5152" s="17"/>
      <c r="W5152" s="17"/>
      <c r="X5152" s="17"/>
    </row>
    <row r="5153" spans="7:24" x14ac:dyDescent="0.2">
      <c r="G5153" s="8"/>
      <c r="H5153" s="8"/>
      <c r="I5153" s="17"/>
      <c r="J5153" s="17"/>
      <c r="K5153" s="17"/>
      <c r="L5153" s="17"/>
      <c r="M5153" s="17"/>
      <c r="N5153" s="17"/>
      <c r="O5153" s="17"/>
      <c r="P5153" s="17"/>
      <c r="Q5153" s="17"/>
      <c r="R5153" s="17"/>
      <c r="S5153" s="17"/>
      <c r="T5153" s="17"/>
      <c r="U5153" s="17"/>
      <c r="V5153" s="17"/>
      <c r="W5153" s="17"/>
      <c r="X5153" s="17"/>
    </row>
    <row r="5154" spans="7:24" x14ac:dyDescent="0.2">
      <c r="G5154" s="8"/>
      <c r="H5154" s="8"/>
      <c r="I5154" s="17"/>
      <c r="J5154" s="17"/>
      <c r="K5154" s="17"/>
      <c r="L5154" s="17"/>
      <c r="M5154" s="17"/>
      <c r="N5154" s="17"/>
      <c r="O5154" s="17"/>
      <c r="P5154" s="17"/>
      <c r="Q5154" s="17"/>
      <c r="R5154" s="17"/>
      <c r="S5154" s="17"/>
      <c r="T5154" s="17"/>
      <c r="U5154" s="17"/>
      <c r="V5154" s="17"/>
      <c r="W5154" s="17"/>
      <c r="X5154" s="17"/>
    </row>
    <row r="5155" spans="7:24" x14ac:dyDescent="0.2">
      <c r="G5155" s="8"/>
      <c r="H5155" s="8"/>
      <c r="I5155" s="17"/>
      <c r="J5155" s="17"/>
      <c r="K5155" s="17"/>
      <c r="L5155" s="17"/>
      <c r="M5155" s="17"/>
      <c r="N5155" s="17"/>
      <c r="O5155" s="17"/>
      <c r="P5155" s="17"/>
      <c r="Q5155" s="17"/>
      <c r="R5155" s="17"/>
      <c r="S5155" s="17"/>
      <c r="T5155" s="17"/>
      <c r="U5155" s="17"/>
      <c r="V5155" s="17"/>
      <c r="W5155" s="17"/>
      <c r="X5155" s="17"/>
    </row>
    <row r="5156" spans="7:24" x14ac:dyDescent="0.2">
      <c r="G5156" s="8"/>
      <c r="H5156" s="8"/>
      <c r="I5156" s="17"/>
      <c r="J5156" s="17"/>
      <c r="K5156" s="17"/>
      <c r="L5156" s="17"/>
      <c r="M5156" s="17"/>
      <c r="N5156" s="17"/>
      <c r="O5156" s="17"/>
      <c r="P5156" s="17"/>
      <c r="Q5156" s="17"/>
      <c r="R5156" s="17"/>
      <c r="S5156" s="17"/>
      <c r="T5156" s="17"/>
      <c r="U5156" s="17"/>
      <c r="V5156" s="17"/>
      <c r="W5156" s="17"/>
      <c r="X5156" s="17"/>
    </row>
    <row r="5157" spans="7:24" x14ac:dyDescent="0.2">
      <c r="G5157" s="8"/>
      <c r="H5157" s="8"/>
      <c r="I5157" s="17"/>
      <c r="J5157" s="17"/>
      <c r="K5157" s="17"/>
      <c r="L5157" s="17"/>
      <c r="M5157" s="17"/>
      <c r="N5157" s="17"/>
      <c r="O5157" s="17"/>
      <c r="P5157" s="17"/>
      <c r="Q5157" s="17"/>
      <c r="R5157" s="17"/>
      <c r="S5157" s="17"/>
      <c r="T5157" s="17"/>
      <c r="U5157" s="17"/>
      <c r="V5157" s="17"/>
      <c r="W5157" s="17"/>
      <c r="X5157" s="17"/>
    </row>
    <row r="5158" spans="7:24" x14ac:dyDescent="0.2">
      <c r="G5158" s="8"/>
      <c r="H5158" s="8"/>
      <c r="I5158" s="17"/>
      <c r="J5158" s="17"/>
      <c r="K5158" s="17"/>
      <c r="L5158" s="17"/>
      <c r="M5158" s="17"/>
      <c r="N5158" s="17"/>
      <c r="O5158" s="17"/>
      <c r="P5158" s="17"/>
      <c r="Q5158" s="17"/>
      <c r="R5158" s="17"/>
      <c r="S5158" s="17"/>
      <c r="T5158" s="17"/>
      <c r="U5158" s="17"/>
      <c r="V5158" s="17"/>
      <c r="W5158" s="17"/>
      <c r="X5158" s="17"/>
    </row>
    <row r="5159" spans="7:24" x14ac:dyDescent="0.2">
      <c r="G5159" s="8"/>
      <c r="H5159" s="8"/>
      <c r="I5159" s="17"/>
      <c r="J5159" s="17"/>
      <c r="K5159" s="17"/>
      <c r="L5159" s="17"/>
      <c r="M5159" s="17"/>
      <c r="N5159" s="17"/>
      <c r="O5159" s="17"/>
      <c r="P5159" s="17"/>
      <c r="Q5159" s="17"/>
      <c r="R5159" s="17"/>
      <c r="S5159" s="17"/>
      <c r="T5159" s="17"/>
      <c r="U5159" s="17"/>
      <c r="V5159" s="17"/>
      <c r="W5159" s="17"/>
      <c r="X5159" s="17"/>
    </row>
    <row r="5160" spans="7:24" x14ac:dyDescent="0.2">
      <c r="G5160" s="8"/>
      <c r="H5160" s="8"/>
      <c r="I5160" s="17"/>
      <c r="J5160" s="17"/>
      <c r="K5160" s="17"/>
      <c r="L5160" s="17"/>
      <c r="M5160" s="17"/>
      <c r="N5160" s="17"/>
      <c r="O5160" s="17"/>
      <c r="P5160" s="17"/>
      <c r="Q5160" s="17"/>
      <c r="R5160" s="17"/>
      <c r="S5160" s="17"/>
      <c r="T5160" s="17"/>
      <c r="U5160" s="17"/>
      <c r="V5160" s="17"/>
      <c r="W5160" s="17"/>
      <c r="X5160" s="17"/>
    </row>
    <row r="5161" spans="7:24" x14ac:dyDescent="0.2">
      <c r="G5161" s="8"/>
      <c r="H5161" s="8"/>
      <c r="I5161" s="17"/>
      <c r="J5161" s="17"/>
      <c r="K5161" s="17"/>
      <c r="L5161" s="17"/>
      <c r="M5161" s="17"/>
      <c r="N5161" s="17"/>
      <c r="O5161" s="17"/>
      <c r="P5161" s="17"/>
      <c r="Q5161" s="17"/>
      <c r="R5161" s="17"/>
      <c r="S5161" s="17"/>
      <c r="T5161" s="17"/>
      <c r="U5161" s="17"/>
      <c r="V5161" s="17"/>
      <c r="W5161" s="17"/>
      <c r="X5161" s="17"/>
    </row>
    <row r="5162" spans="7:24" x14ac:dyDescent="0.2">
      <c r="G5162" s="8"/>
      <c r="H5162" s="8"/>
      <c r="I5162" s="17"/>
      <c r="J5162" s="17"/>
      <c r="K5162" s="17"/>
      <c r="L5162" s="17"/>
      <c r="M5162" s="17"/>
      <c r="N5162" s="17"/>
      <c r="O5162" s="17"/>
      <c r="P5162" s="17"/>
      <c r="Q5162" s="17"/>
      <c r="R5162" s="17"/>
      <c r="S5162" s="17"/>
      <c r="T5162" s="17"/>
      <c r="U5162" s="17"/>
      <c r="V5162" s="17"/>
      <c r="W5162" s="17"/>
      <c r="X5162" s="17"/>
    </row>
    <row r="5163" spans="7:24" x14ac:dyDescent="0.2">
      <c r="G5163" s="8"/>
      <c r="H5163" s="8"/>
      <c r="I5163" s="17"/>
      <c r="J5163" s="17"/>
      <c r="K5163" s="17"/>
      <c r="L5163" s="17"/>
      <c r="M5163" s="17"/>
      <c r="N5163" s="17"/>
      <c r="O5163" s="17"/>
      <c r="P5163" s="17"/>
      <c r="Q5163" s="17"/>
      <c r="R5163" s="17"/>
      <c r="S5163" s="17"/>
      <c r="T5163" s="17"/>
      <c r="U5163" s="17"/>
      <c r="V5163" s="17"/>
      <c r="W5163" s="17"/>
      <c r="X5163" s="17"/>
    </row>
    <row r="5164" spans="7:24" x14ac:dyDescent="0.2">
      <c r="G5164" s="8"/>
      <c r="H5164" s="8"/>
      <c r="I5164" s="17"/>
      <c r="J5164" s="17"/>
      <c r="K5164" s="17"/>
      <c r="L5164" s="17"/>
      <c r="M5164" s="17"/>
      <c r="N5164" s="17"/>
      <c r="O5164" s="17"/>
      <c r="P5164" s="17"/>
      <c r="Q5164" s="17"/>
      <c r="R5164" s="17"/>
      <c r="S5164" s="17"/>
      <c r="T5164" s="17"/>
      <c r="U5164" s="17"/>
      <c r="V5164" s="17"/>
      <c r="W5164" s="17"/>
      <c r="X5164" s="17"/>
    </row>
    <row r="5165" spans="7:24" x14ac:dyDescent="0.2">
      <c r="G5165" s="8"/>
      <c r="H5165" s="8"/>
      <c r="I5165" s="17"/>
      <c r="J5165" s="17"/>
      <c r="K5165" s="17"/>
      <c r="L5165" s="17"/>
      <c r="M5165" s="17"/>
      <c r="N5165" s="17"/>
      <c r="O5165" s="17"/>
      <c r="P5165" s="17"/>
      <c r="Q5165" s="17"/>
      <c r="R5165" s="17"/>
      <c r="S5165" s="17"/>
      <c r="T5165" s="17"/>
      <c r="U5165" s="17"/>
      <c r="V5165" s="17"/>
      <c r="W5165" s="17"/>
      <c r="X5165" s="17"/>
    </row>
    <row r="5166" spans="7:24" x14ac:dyDescent="0.2">
      <c r="G5166" s="8"/>
      <c r="H5166" s="8"/>
      <c r="I5166" s="17"/>
      <c r="J5166" s="17"/>
      <c r="K5166" s="17"/>
      <c r="L5166" s="17"/>
      <c r="M5166" s="17"/>
      <c r="N5166" s="17"/>
      <c r="O5166" s="17"/>
      <c r="P5166" s="17"/>
      <c r="Q5166" s="17"/>
      <c r="R5166" s="17"/>
      <c r="S5166" s="17"/>
      <c r="T5166" s="17"/>
      <c r="U5166" s="17"/>
      <c r="V5166" s="17"/>
      <c r="W5166" s="17"/>
      <c r="X5166" s="17"/>
    </row>
    <row r="5167" spans="7:24" x14ac:dyDescent="0.2">
      <c r="G5167" s="8"/>
      <c r="H5167" s="8"/>
      <c r="I5167" s="17"/>
      <c r="J5167" s="17"/>
      <c r="K5167" s="17"/>
      <c r="L5167" s="17"/>
      <c r="M5167" s="17"/>
      <c r="N5167" s="17"/>
      <c r="O5167" s="17"/>
      <c r="P5167" s="17"/>
      <c r="Q5167" s="17"/>
      <c r="R5167" s="17"/>
      <c r="S5167" s="17"/>
      <c r="T5167" s="17"/>
      <c r="U5167" s="17"/>
      <c r="V5167" s="17"/>
      <c r="W5167" s="17"/>
      <c r="X5167" s="17"/>
    </row>
    <row r="5168" spans="7:24" x14ac:dyDescent="0.2">
      <c r="G5168" s="8"/>
      <c r="H5168" s="8"/>
      <c r="I5168" s="17"/>
      <c r="J5168" s="17"/>
      <c r="K5168" s="17"/>
      <c r="L5168" s="17"/>
      <c r="M5168" s="17"/>
      <c r="N5168" s="17"/>
      <c r="O5168" s="17"/>
      <c r="P5168" s="17"/>
      <c r="Q5168" s="17"/>
      <c r="R5168" s="17"/>
      <c r="S5168" s="17"/>
      <c r="T5168" s="17"/>
      <c r="U5168" s="17"/>
      <c r="V5168" s="17"/>
      <c r="W5168" s="17"/>
      <c r="X5168" s="17"/>
    </row>
    <row r="5169" spans="7:24" x14ac:dyDescent="0.2">
      <c r="G5169" s="8"/>
      <c r="H5169" s="8"/>
      <c r="I5169" s="17"/>
      <c r="J5169" s="17"/>
      <c r="K5169" s="17"/>
      <c r="L5169" s="17"/>
      <c r="M5169" s="17"/>
      <c r="N5169" s="17"/>
      <c r="O5169" s="17"/>
      <c r="P5169" s="17"/>
      <c r="Q5169" s="17"/>
      <c r="R5169" s="17"/>
      <c r="S5169" s="17"/>
      <c r="T5169" s="17"/>
      <c r="U5169" s="17"/>
      <c r="V5169" s="17"/>
      <c r="W5169" s="17"/>
      <c r="X5169" s="17"/>
    </row>
    <row r="5170" spans="7:24" x14ac:dyDescent="0.2">
      <c r="G5170" s="8"/>
      <c r="H5170" s="8"/>
      <c r="I5170" s="17"/>
      <c r="J5170" s="17"/>
      <c r="K5170" s="17"/>
      <c r="L5170" s="17"/>
      <c r="M5170" s="17"/>
      <c r="N5170" s="17"/>
      <c r="O5170" s="17"/>
      <c r="P5170" s="17"/>
      <c r="Q5170" s="17"/>
      <c r="R5170" s="17"/>
      <c r="S5170" s="17"/>
      <c r="T5170" s="17"/>
      <c r="U5170" s="17"/>
      <c r="V5170" s="17"/>
      <c r="W5170" s="17"/>
      <c r="X5170" s="17"/>
    </row>
    <row r="5171" spans="7:24" x14ac:dyDescent="0.2">
      <c r="G5171" s="8"/>
      <c r="H5171" s="8"/>
      <c r="I5171" s="17"/>
      <c r="J5171" s="17"/>
      <c r="K5171" s="17"/>
      <c r="L5171" s="17"/>
      <c r="M5171" s="17"/>
      <c r="N5171" s="17"/>
      <c r="O5171" s="17"/>
      <c r="P5171" s="17"/>
      <c r="Q5171" s="17"/>
      <c r="R5171" s="17"/>
      <c r="S5171" s="17"/>
      <c r="T5171" s="17"/>
      <c r="U5171" s="17"/>
      <c r="V5171" s="17"/>
      <c r="W5171" s="17"/>
      <c r="X5171" s="17"/>
    </row>
    <row r="5172" spans="7:24" x14ac:dyDescent="0.2">
      <c r="G5172" s="8"/>
      <c r="H5172" s="8"/>
      <c r="I5172" s="17"/>
      <c r="J5172" s="17"/>
      <c r="K5172" s="17"/>
      <c r="L5172" s="17"/>
      <c r="M5172" s="17"/>
      <c r="N5172" s="17"/>
      <c r="O5172" s="17"/>
      <c r="P5172" s="17"/>
      <c r="Q5172" s="17"/>
      <c r="R5172" s="17"/>
      <c r="S5172" s="17"/>
      <c r="T5172" s="17"/>
      <c r="U5172" s="17"/>
      <c r="V5172" s="17"/>
      <c r="W5172" s="17"/>
      <c r="X5172" s="17"/>
    </row>
    <row r="5173" spans="7:24" x14ac:dyDescent="0.2">
      <c r="G5173" s="8"/>
      <c r="H5173" s="8"/>
      <c r="I5173" s="17"/>
      <c r="J5173" s="17"/>
      <c r="K5173" s="17"/>
      <c r="L5173" s="17"/>
      <c r="M5173" s="17"/>
      <c r="N5173" s="17"/>
      <c r="O5173" s="17"/>
      <c r="P5173" s="17"/>
      <c r="Q5173" s="17"/>
      <c r="R5173" s="17"/>
      <c r="S5173" s="17"/>
      <c r="T5173" s="17"/>
      <c r="U5173" s="17"/>
      <c r="V5173" s="17"/>
      <c r="W5173" s="17"/>
      <c r="X5173" s="17"/>
    </row>
    <row r="5174" spans="7:24" x14ac:dyDescent="0.2">
      <c r="G5174" s="8"/>
      <c r="H5174" s="8"/>
      <c r="I5174" s="17"/>
      <c r="J5174" s="17"/>
      <c r="K5174" s="17"/>
      <c r="L5174" s="17"/>
      <c r="M5174" s="17"/>
      <c r="N5174" s="17"/>
      <c r="O5174" s="17"/>
      <c r="P5174" s="17"/>
      <c r="Q5174" s="17"/>
      <c r="R5174" s="17"/>
      <c r="S5174" s="17"/>
      <c r="T5174" s="17"/>
      <c r="U5174" s="17"/>
      <c r="V5174" s="17"/>
      <c r="W5174" s="17"/>
      <c r="X5174" s="17"/>
    </row>
    <row r="5175" spans="7:24" x14ac:dyDescent="0.2">
      <c r="G5175" s="8"/>
      <c r="H5175" s="8"/>
      <c r="I5175" s="17"/>
      <c r="J5175" s="17"/>
      <c r="K5175" s="17"/>
      <c r="L5175" s="17"/>
      <c r="M5175" s="17"/>
      <c r="N5175" s="17"/>
      <c r="O5175" s="17"/>
      <c r="P5175" s="17"/>
      <c r="Q5175" s="17"/>
      <c r="R5175" s="17"/>
      <c r="S5175" s="17"/>
      <c r="T5175" s="17"/>
      <c r="U5175" s="17"/>
      <c r="V5175" s="17"/>
      <c r="W5175" s="17"/>
      <c r="X5175" s="17"/>
    </row>
    <row r="5176" spans="7:24" x14ac:dyDescent="0.2">
      <c r="G5176" s="8"/>
      <c r="H5176" s="8"/>
      <c r="I5176" s="17"/>
      <c r="J5176" s="17"/>
      <c r="K5176" s="17"/>
      <c r="L5176" s="17"/>
      <c r="M5176" s="17"/>
      <c r="N5176" s="17"/>
      <c r="O5176" s="17"/>
      <c r="P5176" s="17"/>
      <c r="Q5176" s="17"/>
      <c r="R5176" s="17"/>
      <c r="S5176" s="17"/>
      <c r="T5176" s="17"/>
      <c r="U5176" s="17"/>
      <c r="V5176" s="17"/>
      <c r="W5176" s="17"/>
      <c r="X5176" s="17"/>
    </row>
    <row r="5177" spans="7:24" x14ac:dyDescent="0.2">
      <c r="G5177" s="8"/>
      <c r="H5177" s="8"/>
      <c r="I5177" s="17"/>
      <c r="J5177" s="17"/>
      <c r="K5177" s="17"/>
      <c r="L5177" s="17"/>
      <c r="M5177" s="17"/>
      <c r="N5177" s="17"/>
      <c r="O5177" s="17"/>
      <c r="P5177" s="17"/>
      <c r="Q5177" s="17"/>
      <c r="R5177" s="17"/>
      <c r="S5177" s="17"/>
      <c r="T5177" s="17"/>
      <c r="U5177" s="17"/>
      <c r="V5177" s="17"/>
      <c r="W5177" s="17"/>
      <c r="X5177" s="17"/>
    </row>
    <row r="5178" spans="7:24" x14ac:dyDescent="0.2">
      <c r="G5178" s="8"/>
      <c r="H5178" s="8"/>
      <c r="I5178" s="17"/>
      <c r="J5178" s="17"/>
      <c r="K5178" s="17"/>
      <c r="L5178" s="17"/>
      <c r="M5178" s="17"/>
      <c r="N5178" s="17"/>
      <c r="O5178" s="17"/>
      <c r="P5178" s="17"/>
      <c r="Q5178" s="17"/>
      <c r="R5178" s="17"/>
      <c r="S5178" s="17"/>
      <c r="T5178" s="17"/>
      <c r="U5178" s="17"/>
      <c r="V5178" s="17"/>
      <c r="W5178" s="17"/>
      <c r="X5178" s="17"/>
    </row>
    <row r="5179" spans="7:24" x14ac:dyDescent="0.2">
      <c r="G5179" s="8"/>
      <c r="H5179" s="8"/>
      <c r="I5179" s="17"/>
      <c r="J5179" s="17"/>
      <c r="K5179" s="17"/>
      <c r="L5179" s="17"/>
      <c r="M5179" s="17"/>
      <c r="N5179" s="17"/>
      <c r="O5179" s="17"/>
      <c r="P5179" s="17"/>
      <c r="Q5179" s="17"/>
      <c r="R5179" s="17"/>
      <c r="S5179" s="17"/>
      <c r="T5179" s="17"/>
      <c r="U5179" s="17"/>
      <c r="V5179" s="17"/>
      <c r="W5179" s="17"/>
      <c r="X5179" s="17"/>
    </row>
    <row r="5180" spans="7:24" x14ac:dyDescent="0.2">
      <c r="G5180" s="8"/>
      <c r="H5180" s="8"/>
      <c r="I5180" s="17"/>
      <c r="J5180" s="17"/>
      <c r="K5180" s="17"/>
      <c r="L5180" s="17"/>
      <c r="M5180" s="17"/>
      <c r="N5180" s="17"/>
      <c r="O5180" s="17"/>
      <c r="P5180" s="17"/>
      <c r="Q5180" s="17"/>
      <c r="R5180" s="17"/>
      <c r="S5180" s="17"/>
      <c r="T5180" s="17"/>
      <c r="U5180" s="17"/>
      <c r="V5180" s="17"/>
      <c r="W5180" s="17"/>
      <c r="X5180" s="17"/>
    </row>
    <row r="5181" spans="7:24" x14ac:dyDescent="0.2">
      <c r="G5181" s="8"/>
      <c r="H5181" s="8"/>
      <c r="I5181" s="17"/>
      <c r="J5181" s="17"/>
      <c r="K5181" s="17"/>
      <c r="L5181" s="17"/>
      <c r="M5181" s="17"/>
      <c r="N5181" s="17"/>
      <c r="O5181" s="17"/>
      <c r="P5181" s="17"/>
      <c r="Q5181" s="17"/>
      <c r="R5181" s="17"/>
      <c r="S5181" s="17"/>
      <c r="T5181" s="17"/>
      <c r="U5181" s="17"/>
      <c r="V5181" s="17"/>
      <c r="W5181" s="17"/>
      <c r="X5181" s="17"/>
    </row>
    <row r="5182" spans="7:24" x14ac:dyDescent="0.2">
      <c r="G5182" s="8"/>
      <c r="H5182" s="8"/>
      <c r="I5182" s="17"/>
      <c r="J5182" s="17"/>
      <c r="K5182" s="17"/>
      <c r="L5182" s="17"/>
      <c r="M5182" s="17"/>
      <c r="N5182" s="17"/>
      <c r="O5182" s="17"/>
      <c r="P5182" s="17"/>
      <c r="Q5182" s="17"/>
      <c r="R5182" s="17"/>
      <c r="S5182" s="17"/>
      <c r="T5182" s="17"/>
      <c r="U5182" s="17"/>
      <c r="V5182" s="17"/>
      <c r="W5182" s="17"/>
      <c r="X5182" s="17"/>
    </row>
    <row r="5183" spans="7:24" x14ac:dyDescent="0.2">
      <c r="G5183" s="8"/>
      <c r="H5183" s="8"/>
      <c r="I5183" s="17"/>
      <c r="J5183" s="17"/>
      <c r="K5183" s="17"/>
      <c r="L5183" s="17"/>
      <c r="M5183" s="17"/>
      <c r="N5183" s="17"/>
      <c r="O5183" s="17"/>
      <c r="P5183" s="17"/>
      <c r="Q5183" s="17"/>
      <c r="R5183" s="17"/>
      <c r="S5183" s="17"/>
      <c r="T5183" s="17"/>
      <c r="U5183" s="17"/>
      <c r="V5183" s="17"/>
      <c r="W5183" s="17"/>
      <c r="X5183" s="17"/>
    </row>
    <row r="5184" spans="7:24" x14ac:dyDescent="0.2">
      <c r="G5184" s="8"/>
      <c r="H5184" s="8"/>
      <c r="I5184" s="17"/>
      <c r="J5184" s="17"/>
      <c r="K5184" s="17"/>
      <c r="L5184" s="17"/>
      <c r="M5184" s="17"/>
      <c r="N5184" s="17"/>
      <c r="O5184" s="17"/>
      <c r="P5184" s="17"/>
      <c r="Q5184" s="17"/>
      <c r="R5184" s="17"/>
      <c r="S5184" s="17"/>
      <c r="T5184" s="17"/>
      <c r="U5184" s="17"/>
      <c r="V5184" s="17"/>
      <c r="W5184" s="17"/>
      <c r="X5184" s="17"/>
    </row>
    <row r="5185" spans="7:24" x14ac:dyDescent="0.2">
      <c r="G5185" s="8"/>
      <c r="H5185" s="8"/>
      <c r="I5185" s="17"/>
      <c r="J5185" s="17"/>
      <c r="K5185" s="17"/>
      <c r="L5185" s="17"/>
      <c r="M5185" s="17"/>
      <c r="N5185" s="17"/>
      <c r="O5185" s="17"/>
      <c r="P5185" s="17"/>
      <c r="Q5185" s="17"/>
      <c r="R5185" s="17"/>
      <c r="S5185" s="17"/>
      <c r="T5185" s="17"/>
      <c r="U5185" s="17"/>
      <c r="V5185" s="17"/>
      <c r="W5185" s="17"/>
      <c r="X5185" s="17"/>
    </row>
    <row r="5186" spans="7:24" x14ac:dyDescent="0.2">
      <c r="G5186" s="8"/>
      <c r="H5186" s="8"/>
      <c r="I5186" s="17"/>
      <c r="J5186" s="17"/>
      <c r="K5186" s="17"/>
      <c r="L5186" s="17"/>
      <c r="M5186" s="17"/>
      <c r="N5186" s="17"/>
      <c r="O5186" s="17"/>
      <c r="P5186" s="17"/>
      <c r="Q5186" s="17"/>
      <c r="R5186" s="17"/>
      <c r="S5186" s="17"/>
      <c r="T5186" s="17"/>
      <c r="U5186" s="17"/>
      <c r="V5186" s="17"/>
      <c r="W5186" s="17"/>
      <c r="X5186" s="17"/>
    </row>
    <row r="5187" spans="7:24" x14ac:dyDescent="0.2">
      <c r="G5187" s="8"/>
      <c r="H5187" s="8"/>
      <c r="I5187" s="17"/>
      <c r="J5187" s="17"/>
      <c r="K5187" s="17"/>
      <c r="L5187" s="17"/>
      <c r="M5187" s="17"/>
      <c r="N5187" s="17"/>
      <c r="O5187" s="17"/>
      <c r="P5187" s="17"/>
      <c r="Q5187" s="17"/>
      <c r="R5187" s="17"/>
      <c r="S5187" s="17"/>
      <c r="T5187" s="17"/>
      <c r="U5187" s="17"/>
      <c r="V5187" s="17"/>
      <c r="W5187" s="17"/>
      <c r="X5187" s="17"/>
    </row>
    <row r="5188" spans="7:24" x14ac:dyDescent="0.2">
      <c r="G5188" s="8"/>
      <c r="H5188" s="8"/>
      <c r="I5188" s="17"/>
      <c r="J5188" s="17"/>
      <c r="K5188" s="17"/>
      <c r="L5188" s="17"/>
      <c r="M5188" s="17"/>
      <c r="N5188" s="17"/>
      <c r="O5188" s="17"/>
      <c r="P5188" s="17"/>
      <c r="Q5188" s="17"/>
      <c r="R5188" s="17"/>
      <c r="S5188" s="17"/>
      <c r="T5188" s="17"/>
      <c r="U5188" s="17"/>
      <c r="V5188" s="17"/>
      <c r="W5188" s="17"/>
      <c r="X5188" s="17"/>
    </row>
    <row r="5189" spans="7:24" x14ac:dyDescent="0.2">
      <c r="G5189" s="8"/>
      <c r="H5189" s="8"/>
      <c r="I5189" s="17"/>
      <c r="J5189" s="17"/>
      <c r="K5189" s="17"/>
      <c r="L5189" s="17"/>
      <c r="M5189" s="17"/>
      <c r="N5189" s="17"/>
      <c r="O5189" s="17"/>
      <c r="P5189" s="17"/>
      <c r="Q5189" s="17"/>
      <c r="R5189" s="17"/>
      <c r="S5189" s="17"/>
      <c r="T5189" s="17"/>
      <c r="U5189" s="17"/>
      <c r="V5189" s="17"/>
      <c r="W5189" s="17"/>
      <c r="X5189" s="17"/>
    </row>
    <row r="5190" spans="7:24" x14ac:dyDescent="0.2">
      <c r="G5190" s="8"/>
      <c r="H5190" s="8"/>
      <c r="I5190" s="17"/>
      <c r="J5190" s="17"/>
      <c r="K5190" s="17"/>
      <c r="L5190" s="17"/>
      <c r="M5190" s="17"/>
      <c r="N5190" s="17"/>
      <c r="O5190" s="17"/>
      <c r="P5190" s="17"/>
      <c r="Q5190" s="17"/>
      <c r="R5190" s="17"/>
      <c r="S5190" s="17"/>
      <c r="T5190" s="17"/>
      <c r="U5190" s="17"/>
      <c r="V5190" s="17"/>
      <c r="W5190" s="17"/>
      <c r="X5190" s="17"/>
    </row>
    <row r="5191" spans="7:24" x14ac:dyDescent="0.2">
      <c r="G5191" s="8"/>
      <c r="H5191" s="8"/>
      <c r="I5191" s="17"/>
      <c r="J5191" s="17"/>
      <c r="K5191" s="17"/>
      <c r="L5191" s="17"/>
      <c r="M5191" s="17"/>
      <c r="N5191" s="17"/>
      <c r="O5191" s="17"/>
      <c r="P5191" s="17"/>
      <c r="Q5191" s="17"/>
      <c r="R5191" s="17"/>
      <c r="S5191" s="17"/>
      <c r="T5191" s="17"/>
      <c r="U5191" s="17"/>
      <c r="V5191" s="17"/>
      <c r="W5191" s="17"/>
      <c r="X5191" s="17"/>
    </row>
    <row r="5192" spans="7:24" x14ac:dyDescent="0.2">
      <c r="G5192" s="8"/>
      <c r="H5192" s="8"/>
      <c r="I5192" s="17"/>
      <c r="J5192" s="17"/>
      <c r="K5192" s="17"/>
      <c r="L5192" s="17"/>
      <c r="M5192" s="17"/>
      <c r="N5192" s="17"/>
      <c r="O5192" s="17"/>
      <c r="P5192" s="17"/>
      <c r="Q5192" s="17"/>
      <c r="R5192" s="17"/>
      <c r="S5192" s="17"/>
      <c r="T5192" s="17"/>
      <c r="U5192" s="17"/>
      <c r="V5192" s="17"/>
      <c r="W5192" s="17"/>
      <c r="X5192" s="17"/>
    </row>
    <row r="5193" spans="7:24" x14ac:dyDescent="0.2">
      <c r="G5193" s="8"/>
      <c r="H5193" s="8"/>
      <c r="I5193" s="17"/>
      <c r="J5193" s="17"/>
      <c r="K5193" s="17"/>
      <c r="L5193" s="17"/>
      <c r="M5193" s="17"/>
      <c r="N5193" s="17"/>
      <c r="O5193" s="17"/>
      <c r="P5193" s="17"/>
      <c r="Q5193" s="17"/>
      <c r="R5193" s="17"/>
      <c r="S5193" s="17"/>
      <c r="T5193" s="17"/>
      <c r="U5193" s="17"/>
      <c r="V5193" s="17"/>
      <c r="W5193" s="17"/>
      <c r="X5193" s="17"/>
    </row>
    <row r="5194" spans="7:24" x14ac:dyDescent="0.2">
      <c r="G5194" s="8"/>
      <c r="H5194" s="8"/>
      <c r="I5194" s="17"/>
      <c r="J5194" s="17"/>
      <c r="K5194" s="17"/>
      <c r="L5194" s="17"/>
      <c r="M5194" s="17"/>
      <c r="N5194" s="17"/>
      <c r="O5194" s="17"/>
      <c r="P5194" s="17"/>
      <c r="Q5194" s="17"/>
      <c r="R5194" s="17"/>
      <c r="S5194" s="17"/>
      <c r="T5194" s="17"/>
      <c r="U5194" s="17"/>
      <c r="V5194" s="17"/>
      <c r="W5194" s="17"/>
      <c r="X5194" s="17"/>
    </row>
    <row r="5195" spans="7:24" x14ac:dyDescent="0.2">
      <c r="G5195" s="8"/>
      <c r="H5195" s="8"/>
      <c r="I5195" s="17"/>
      <c r="J5195" s="17"/>
      <c r="K5195" s="17"/>
      <c r="L5195" s="17"/>
      <c r="M5195" s="17"/>
      <c r="N5195" s="17"/>
      <c r="O5195" s="17"/>
      <c r="P5195" s="17"/>
      <c r="Q5195" s="17"/>
      <c r="R5195" s="17"/>
      <c r="S5195" s="17"/>
      <c r="T5195" s="17"/>
      <c r="U5195" s="17"/>
      <c r="V5195" s="17"/>
      <c r="W5195" s="17"/>
      <c r="X5195" s="17"/>
    </row>
    <row r="5196" spans="7:24" x14ac:dyDescent="0.2">
      <c r="G5196" s="8"/>
      <c r="H5196" s="8"/>
      <c r="I5196" s="17"/>
      <c r="J5196" s="17"/>
      <c r="K5196" s="17"/>
      <c r="L5196" s="17"/>
      <c r="M5196" s="17"/>
      <c r="N5196" s="17"/>
      <c r="O5196" s="17"/>
      <c r="P5196" s="17"/>
      <c r="Q5196" s="17"/>
      <c r="R5196" s="17"/>
      <c r="S5196" s="17"/>
      <c r="T5196" s="17"/>
      <c r="U5196" s="17"/>
      <c r="V5196" s="17"/>
      <c r="W5196" s="17"/>
      <c r="X5196" s="17"/>
    </row>
    <row r="5197" spans="7:24" x14ac:dyDescent="0.2">
      <c r="G5197" s="8"/>
      <c r="H5197" s="8"/>
      <c r="I5197" s="17"/>
      <c r="J5197" s="17"/>
      <c r="K5197" s="17"/>
      <c r="L5197" s="17"/>
      <c r="M5197" s="17"/>
      <c r="N5197" s="17"/>
      <c r="O5197" s="17"/>
      <c r="P5197" s="17"/>
      <c r="Q5197" s="17"/>
      <c r="R5197" s="17"/>
      <c r="S5197" s="17"/>
      <c r="T5197" s="17"/>
      <c r="U5197" s="17"/>
      <c r="V5197" s="17"/>
      <c r="W5197" s="17"/>
      <c r="X5197" s="17"/>
    </row>
    <row r="5198" spans="7:24" x14ac:dyDescent="0.2">
      <c r="G5198" s="8"/>
      <c r="H5198" s="8"/>
      <c r="I5198" s="17"/>
      <c r="J5198" s="17"/>
      <c r="K5198" s="17"/>
      <c r="L5198" s="17"/>
      <c r="M5198" s="17"/>
      <c r="N5198" s="17"/>
      <c r="O5198" s="17"/>
      <c r="P5198" s="17"/>
      <c r="Q5198" s="17"/>
      <c r="R5198" s="17"/>
      <c r="S5198" s="17"/>
      <c r="T5198" s="17"/>
      <c r="U5198" s="17"/>
      <c r="V5198" s="17"/>
      <c r="W5198" s="17"/>
      <c r="X5198" s="17"/>
    </row>
    <row r="5199" spans="7:24" x14ac:dyDescent="0.2">
      <c r="G5199" s="8"/>
      <c r="H5199" s="8"/>
      <c r="I5199" s="17"/>
      <c r="J5199" s="17"/>
      <c r="K5199" s="17"/>
      <c r="L5199" s="17"/>
      <c r="M5199" s="17"/>
      <c r="N5199" s="17"/>
      <c r="O5199" s="17"/>
      <c r="P5199" s="17"/>
      <c r="Q5199" s="17"/>
      <c r="R5199" s="17"/>
      <c r="S5199" s="17"/>
      <c r="T5199" s="17"/>
      <c r="U5199" s="17"/>
      <c r="V5199" s="17"/>
      <c r="W5199" s="17"/>
      <c r="X5199" s="17"/>
    </row>
    <row r="5200" spans="7:24" x14ac:dyDescent="0.2">
      <c r="G5200" s="8"/>
      <c r="H5200" s="8"/>
      <c r="I5200" s="17"/>
      <c r="J5200" s="17"/>
      <c r="K5200" s="17"/>
      <c r="L5200" s="17"/>
      <c r="M5200" s="17"/>
      <c r="N5200" s="17"/>
      <c r="O5200" s="17"/>
      <c r="P5200" s="17"/>
      <c r="Q5200" s="17"/>
      <c r="R5200" s="17"/>
      <c r="S5200" s="17"/>
      <c r="T5200" s="17"/>
      <c r="U5200" s="17"/>
      <c r="V5200" s="17"/>
      <c r="W5200" s="17"/>
      <c r="X5200" s="17"/>
    </row>
    <row r="5201" spans="7:24" x14ac:dyDescent="0.2">
      <c r="G5201" s="8"/>
      <c r="H5201" s="8"/>
      <c r="I5201" s="17"/>
      <c r="J5201" s="17"/>
      <c r="K5201" s="17"/>
      <c r="L5201" s="17"/>
      <c r="M5201" s="17"/>
      <c r="N5201" s="17"/>
      <c r="O5201" s="17"/>
      <c r="P5201" s="17"/>
      <c r="Q5201" s="17"/>
      <c r="R5201" s="17"/>
      <c r="S5201" s="17"/>
      <c r="T5201" s="17"/>
      <c r="U5201" s="17"/>
      <c r="V5201" s="17"/>
      <c r="W5201" s="17"/>
      <c r="X5201" s="17"/>
    </row>
    <row r="5202" spans="7:24" x14ac:dyDescent="0.2">
      <c r="G5202" s="8"/>
      <c r="H5202" s="8"/>
      <c r="I5202" s="17"/>
      <c r="J5202" s="17"/>
      <c r="K5202" s="17"/>
      <c r="L5202" s="17"/>
      <c r="M5202" s="17"/>
      <c r="N5202" s="17"/>
      <c r="O5202" s="17"/>
      <c r="P5202" s="17"/>
      <c r="Q5202" s="17"/>
      <c r="R5202" s="17"/>
      <c r="S5202" s="17"/>
      <c r="T5202" s="17"/>
      <c r="U5202" s="17"/>
      <c r="V5202" s="17"/>
      <c r="W5202" s="17"/>
      <c r="X5202" s="17"/>
    </row>
    <row r="5203" spans="7:24" x14ac:dyDescent="0.2">
      <c r="G5203" s="8"/>
      <c r="H5203" s="8"/>
      <c r="I5203" s="17"/>
      <c r="J5203" s="17"/>
      <c r="K5203" s="17"/>
      <c r="L5203" s="17"/>
      <c r="M5203" s="17"/>
      <c r="N5203" s="17"/>
      <c r="O5203" s="17"/>
      <c r="P5203" s="17"/>
      <c r="Q5203" s="17"/>
      <c r="R5203" s="17"/>
      <c r="S5203" s="17"/>
      <c r="T5203" s="17"/>
      <c r="U5203" s="17"/>
      <c r="V5203" s="17"/>
      <c r="W5203" s="17"/>
      <c r="X5203" s="17"/>
    </row>
    <row r="5204" spans="7:24" x14ac:dyDescent="0.2">
      <c r="G5204" s="8"/>
      <c r="H5204" s="8"/>
      <c r="I5204" s="17"/>
      <c r="J5204" s="17"/>
      <c r="K5204" s="17"/>
      <c r="L5204" s="17"/>
      <c r="M5204" s="17"/>
      <c r="N5204" s="17"/>
      <c r="O5204" s="17"/>
      <c r="P5204" s="17"/>
      <c r="Q5204" s="17"/>
      <c r="R5204" s="17"/>
      <c r="S5204" s="17"/>
      <c r="T5204" s="17"/>
      <c r="U5204" s="17"/>
      <c r="V5204" s="17"/>
      <c r="W5204" s="17"/>
      <c r="X5204" s="17"/>
    </row>
    <row r="5205" spans="7:24" x14ac:dyDescent="0.2">
      <c r="G5205" s="8"/>
      <c r="H5205" s="8"/>
      <c r="I5205" s="17"/>
      <c r="J5205" s="17"/>
      <c r="K5205" s="17"/>
      <c r="L5205" s="17"/>
      <c r="M5205" s="17"/>
      <c r="N5205" s="17"/>
      <c r="O5205" s="17"/>
      <c r="P5205" s="17"/>
      <c r="Q5205" s="17"/>
      <c r="R5205" s="17"/>
      <c r="S5205" s="17"/>
      <c r="T5205" s="17"/>
      <c r="U5205" s="17"/>
      <c r="V5205" s="17"/>
      <c r="W5205" s="17"/>
      <c r="X5205" s="17"/>
    </row>
    <row r="5206" spans="7:24" x14ac:dyDescent="0.2">
      <c r="G5206" s="8"/>
      <c r="H5206" s="8"/>
      <c r="I5206" s="17"/>
      <c r="J5206" s="17"/>
      <c r="K5206" s="17"/>
      <c r="L5206" s="17"/>
      <c r="M5206" s="17"/>
      <c r="N5206" s="17"/>
      <c r="O5206" s="17"/>
      <c r="P5206" s="17"/>
      <c r="Q5206" s="17"/>
      <c r="R5206" s="17"/>
      <c r="S5206" s="17"/>
      <c r="T5206" s="17"/>
      <c r="U5206" s="17"/>
      <c r="V5206" s="17"/>
      <c r="W5206" s="17"/>
      <c r="X5206" s="17"/>
    </row>
    <row r="5207" spans="7:24" x14ac:dyDescent="0.2">
      <c r="G5207" s="8"/>
      <c r="H5207" s="8"/>
      <c r="I5207" s="17"/>
      <c r="J5207" s="17"/>
      <c r="K5207" s="17"/>
      <c r="L5207" s="17"/>
      <c r="M5207" s="17"/>
      <c r="N5207" s="17"/>
      <c r="O5207" s="17"/>
      <c r="P5207" s="17"/>
      <c r="Q5207" s="17"/>
      <c r="R5207" s="17"/>
      <c r="S5207" s="17"/>
      <c r="T5207" s="17"/>
      <c r="U5207" s="17"/>
      <c r="V5207" s="17"/>
      <c r="W5207" s="17"/>
      <c r="X5207" s="17"/>
    </row>
    <row r="5208" spans="7:24" x14ac:dyDescent="0.2">
      <c r="G5208" s="8"/>
      <c r="H5208" s="8"/>
      <c r="I5208" s="17"/>
      <c r="J5208" s="17"/>
      <c r="K5208" s="17"/>
      <c r="L5208" s="17"/>
      <c r="M5208" s="17"/>
      <c r="N5208" s="17"/>
      <c r="O5208" s="17"/>
      <c r="P5208" s="17"/>
      <c r="Q5208" s="17"/>
      <c r="R5208" s="17"/>
      <c r="S5208" s="17"/>
      <c r="T5208" s="17"/>
      <c r="U5208" s="17"/>
      <c r="V5208" s="17"/>
      <c r="W5208" s="17"/>
      <c r="X5208" s="17"/>
    </row>
    <row r="5209" spans="7:24" x14ac:dyDescent="0.2">
      <c r="G5209" s="8"/>
      <c r="H5209" s="8"/>
      <c r="I5209" s="17"/>
      <c r="J5209" s="17"/>
      <c r="K5209" s="17"/>
      <c r="L5209" s="17"/>
      <c r="M5209" s="17"/>
      <c r="N5209" s="17"/>
      <c r="O5209" s="17"/>
      <c r="P5209" s="17"/>
      <c r="Q5209" s="17"/>
      <c r="R5209" s="17"/>
      <c r="S5209" s="17"/>
      <c r="T5209" s="17"/>
      <c r="U5209" s="17"/>
      <c r="V5209" s="17"/>
      <c r="W5209" s="17"/>
      <c r="X5209" s="17"/>
    </row>
    <row r="5210" spans="7:24" x14ac:dyDescent="0.2">
      <c r="G5210" s="8"/>
      <c r="H5210" s="8"/>
      <c r="I5210" s="17"/>
      <c r="J5210" s="17"/>
      <c r="K5210" s="17"/>
      <c r="L5210" s="17"/>
      <c r="M5210" s="17"/>
      <c r="N5210" s="17"/>
      <c r="O5210" s="17"/>
      <c r="P5210" s="17"/>
      <c r="Q5210" s="17"/>
      <c r="R5210" s="17"/>
      <c r="S5210" s="17"/>
      <c r="T5210" s="17"/>
      <c r="U5210" s="17"/>
      <c r="V5210" s="17"/>
      <c r="W5210" s="17"/>
      <c r="X5210" s="17"/>
    </row>
    <row r="5211" spans="7:24" x14ac:dyDescent="0.2">
      <c r="G5211" s="8"/>
      <c r="H5211" s="8"/>
      <c r="I5211" s="17"/>
      <c r="J5211" s="17"/>
      <c r="K5211" s="17"/>
      <c r="L5211" s="17"/>
      <c r="M5211" s="17"/>
      <c r="N5211" s="17"/>
      <c r="O5211" s="17"/>
      <c r="P5211" s="17"/>
      <c r="Q5211" s="17"/>
      <c r="R5211" s="17"/>
      <c r="S5211" s="17"/>
      <c r="T5211" s="17"/>
      <c r="U5211" s="17"/>
      <c r="V5211" s="17"/>
      <c r="W5211" s="17"/>
      <c r="X5211" s="17"/>
    </row>
    <row r="5212" spans="7:24" x14ac:dyDescent="0.2">
      <c r="G5212" s="8"/>
      <c r="H5212" s="8"/>
      <c r="I5212" s="17"/>
      <c r="J5212" s="17"/>
      <c r="K5212" s="17"/>
      <c r="L5212" s="17"/>
      <c r="M5212" s="17"/>
      <c r="N5212" s="17"/>
      <c r="O5212" s="17"/>
      <c r="P5212" s="17"/>
      <c r="Q5212" s="17"/>
      <c r="R5212" s="17"/>
      <c r="S5212" s="17"/>
      <c r="T5212" s="17"/>
      <c r="U5212" s="17"/>
      <c r="V5212" s="17"/>
      <c r="W5212" s="17"/>
      <c r="X5212" s="17"/>
    </row>
    <row r="5213" spans="7:24" x14ac:dyDescent="0.2">
      <c r="G5213" s="8"/>
      <c r="H5213" s="8"/>
      <c r="I5213" s="17"/>
      <c r="J5213" s="17"/>
      <c r="K5213" s="17"/>
      <c r="L5213" s="17"/>
      <c r="M5213" s="17"/>
      <c r="N5213" s="17"/>
      <c r="O5213" s="17"/>
      <c r="P5213" s="17"/>
      <c r="Q5213" s="17"/>
      <c r="R5213" s="17"/>
      <c r="S5213" s="17"/>
      <c r="T5213" s="17"/>
      <c r="U5213" s="17"/>
      <c r="V5213" s="17"/>
      <c r="W5213" s="17"/>
      <c r="X5213" s="17"/>
    </row>
    <row r="5214" spans="7:24" x14ac:dyDescent="0.2">
      <c r="G5214" s="8"/>
      <c r="H5214" s="8"/>
      <c r="I5214" s="17"/>
      <c r="J5214" s="17"/>
      <c r="K5214" s="17"/>
      <c r="L5214" s="17"/>
      <c r="M5214" s="17"/>
      <c r="N5214" s="17"/>
      <c r="O5214" s="17"/>
      <c r="P5214" s="17"/>
      <c r="Q5214" s="17"/>
      <c r="R5214" s="17"/>
      <c r="S5214" s="17"/>
      <c r="T5214" s="17"/>
      <c r="U5214" s="17"/>
      <c r="V5214" s="17"/>
      <c r="W5214" s="17"/>
      <c r="X5214" s="17"/>
    </row>
    <row r="5215" spans="7:24" x14ac:dyDescent="0.2">
      <c r="G5215" s="8"/>
      <c r="H5215" s="8"/>
      <c r="I5215" s="17"/>
      <c r="J5215" s="17"/>
      <c r="K5215" s="17"/>
      <c r="L5215" s="17"/>
      <c r="M5215" s="17"/>
      <c r="N5215" s="17"/>
      <c r="O5215" s="17"/>
      <c r="P5215" s="17"/>
      <c r="Q5215" s="17"/>
      <c r="R5215" s="17"/>
      <c r="S5215" s="17"/>
      <c r="T5215" s="17"/>
      <c r="U5215" s="17"/>
      <c r="V5215" s="17"/>
      <c r="W5215" s="17"/>
      <c r="X5215" s="17"/>
    </row>
    <row r="5216" spans="7:24" x14ac:dyDescent="0.2">
      <c r="G5216" s="8"/>
      <c r="H5216" s="8"/>
      <c r="I5216" s="17"/>
      <c r="J5216" s="17"/>
      <c r="K5216" s="17"/>
      <c r="L5216" s="17"/>
      <c r="M5216" s="17"/>
      <c r="N5216" s="17"/>
      <c r="O5216" s="17"/>
      <c r="P5216" s="17"/>
      <c r="Q5216" s="17"/>
      <c r="R5216" s="17"/>
      <c r="S5216" s="17"/>
      <c r="T5216" s="17"/>
      <c r="U5216" s="17"/>
      <c r="V5216" s="17"/>
      <c r="W5216" s="17"/>
      <c r="X5216" s="17"/>
    </row>
    <row r="5217" spans="7:24" x14ac:dyDescent="0.2">
      <c r="G5217" s="8"/>
      <c r="H5217" s="8"/>
      <c r="I5217" s="17"/>
      <c r="J5217" s="17"/>
      <c r="K5217" s="17"/>
      <c r="L5217" s="17"/>
      <c r="M5217" s="17"/>
      <c r="N5217" s="17"/>
      <c r="O5217" s="17"/>
      <c r="P5217" s="17"/>
      <c r="Q5217" s="17"/>
      <c r="R5217" s="17"/>
      <c r="S5217" s="17"/>
      <c r="T5217" s="17"/>
      <c r="U5217" s="17"/>
      <c r="V5217" s="17"/>
      <c r="W5217" s="17"/>
      <c r="X5217" s="17"/>
    </row>
    <row r="5218" spans="7:24" x14ac:dyDescent="0.2">
      <c r="G5218" s="8"/>
      <c r="H5218" s="8"/>
      <c r="I5218" s="17"/>
      <c r="J5218" s="17"/>
      <c r="K5218" s="17"/>
      <c r="L5218" s="17"/>
      <c r="M5218" s="17"/>
      <c r="N5218" s="17"/>
      <c r="O5218" s="17"/>
      <c r="P5218" s="17"/>
      <c r="Q5218" s="17"/>
      <c r="R5218" s="17"/>
      <c r="S5218" s="17"/>
      <c r="T5218" s="17"/>
      <c r="U5218" s="17"/>
      <c r="V5218" s="17"/>
      <c r="W5218" s="17"/>
      <c r="X5218" s="17"/>
    </row>
    <row r="5219" spans="7:24" x14ac:dyDescent="0.2">
      <c r="G5219" s="8"/>
      <c r="H5219" s="8"/>
      <c r="I5219" s="17"/>
      <c r="J5219" s="17"/>
      <c r="K5219" s="17"/>
      <c r="L5219" s="17"/>
      <c r="M5219" s="17"/>
      <c r="N5219" s="17"/>
      <c r="O5219" s="17"/>
      <c r="P5219" s="17"/>
      <c r="Q5219" s="17"/>
      <c r="R5219" s="17"/>
      <c r="S5219" s="17"/>
      <c r="T5219" s="17"/>
      <c r="U5219" s="17"/>
      <c r="V5219" s="17"/>
      <c r="W5219" s="17"/>
      <c r="X5219" s="17"/>
    </row>
    <row r="5220" spans="7:24" x14ac:dyDescent="0.2">
      <c r="G5220" s="8"/>
      <c r="H5220" s="8"/>
      <c r="I5220" s="17"/>
      <c r="J5220" s="17"/>
      <c r="K5220" s="17"/>
      <c r="L5220" s="17"/>
      <c r="M5220" s="17"/>
      <c r="N5220" s="17"/>
      <c r="O5220" s="17"/>
      <c r="P5220" s="17"/>
      <c r="Q5220" s="17"/>
      <c r="R5220" s="17"/>
      <c r="S5220" s="17"/>
      <c r="T5220" s="17"/>
      <c r="U5220" s="17"/>
      <c r="V5220" s="17"/>
      <c r="W5220" s="17"/>
      <c r="X5220" s="17"/>
    </row>
    <row r="5221" spans="7:24" x14ac:dyDescent="0.2">
      <c r="G5221" s="8"/>
      <c r="H5221" s="8"/>
      <c r="I5221" s="17"/>
      <c r="J5221" s="17"/>
      <c r="K5221" s="17"/>
      <c r="L5221" s="17"/>
      <c r="M5221" s="17"/>
      <c r="N5221" s="17"/>
      <c r="O5221" s="17"/>
      <c r="P5221" s="17"/>
      <c r="Q5221" s="17"/>
      <c r="R5221" s="17"/>
      <c r="S5221" s="17"/>
      <c r="T5221" s="17"/>
      <c r="U5221" s="17"/>
      <c r="V5221" s="17"/>
      <c r="W5221" s="17"/>
      <c r="X5221" s="17"/>
    </row>
    <row r="5222" spans="7:24" x14ac:dyDescent="0.2">
      <c r="G5222" s="8"/>
      <c r="H5222" s="8"/>
      <c r="I5222" s="17"/>
      <c r="J5222" s="17"/>
      <c r="K5222" s="17"/>
      <c r="L5222" s="17"/>
      <c r="M5222" s="17"/>
      <c r="N5222" s="17"/>
      <c r="O5222" s="17"/>
      <c r="P5222" s="17"/>
      <c r="Q5222" s="17"/>
      <c r="R5222" s="17"/>
      <c r="S5222" s="17"/>
      <c r="T5222" s="17"/>
      <c r="U5222" s="17"/>
      <c r="V5222" s="17"/>
      <c r="W5222" s="17"/>
      <c r="X5222" s="17"/>
    </row>
    <row r="5223" spans="7:24" x14ac:dyDescent="0.2">
      <c r="G5223" s="8"/>
      <c r="H5223" s="8"/>
      <c r="I5223" s="17"/>
      <c r="J5223" s="17"/>
      <c r="K5223" s="17"/>
      <c r="L5223" s="17"/>
      <c r="M5223" s="17"/>
      <c r="N5223" s="17"/>
      <c r="O5223" s="17"/>
      <c r="P5223" s="17"/>
      <c r="Q5223" s="17"/>
      <c r="R5223" s="17"/>
      <c r="S5223" s="17"/>
      <c r="T5223" s="17"/>
      <c r="U5223" s="17"/>
      <c r="V5223" s="17"/>
      <c r="W5223" s="17"/>
      <c r="X5223" s="17"/>
    </row>
    <row r="5224" spans="7:24" x14ac:dyDescent="0.2">
      <c r="G5224" s="8"/>
      <c r="H5224" s="8"/>
      <c r="I5224" s="17"/>
      <c r="J5224" s="17"/>
      <c r="K5224" s="17"/>
      <c r="L5224" s="17"/>
      <c r="M5224" s="17"/>
      <c r="N5224" s="17"/>
      <c r="O5224" s="17"/>
      <c r="P5224" s="17"/>
      <c r="Q5224" s="17"/>
      <c r="R5224" s="17"/>
      <c r="S5224" s="17"/>
      <c r="T5224" s="17"/>
      <c r="U5224" s="17"/>
      <c r="V5224" s="17"/>
      <c r="W5224" s="17"/>
      <c r="X5224" s="17"/>
    </row>
    <row r="5225" spans="7:24" x14ac:dyDescent="0.2">
      <c r="G5225" s="8"/>
      <c r="H5225" s="8"/>
      <c r="I5225" s="17"/>
      <c r="J5225" s="17"/>
      <c r="K5225" s="17"/>
      <c r="L5225" s="17"/>
      <c r="M5225" s="17"/>
      <c r="N5225" s="17"/>
      <c r="O5225" s="17"/>
      <c r="P5225" s="17"/>
      <c r="Q5225" s="17"/>
      <c r="R5225" s="17"/>
      <c r="S5225" s="17"/>
      <c r="T5225" s="17"/>
      <c r="U5225" s="17"/>
      <c r="V5225" s="17"/>
      <c r="W5225" s="17"/>
      <c r="X5225" s="17"/>
    </row>
    <row r="5226" spans="7:24" x14ac:dyDescent="0.2">
      <c r="G5226" s="8"/>
      <c r="H5226" s="8"/>
      <c r="I5226" s="17"/>
      <c r="J5226" s="17"/>
      <c r="K5226" s="17"/>
      <c r="L5226" s="17"/>
      <c r="M5226" s="17"/>
      <c r="N5226" s="17"/>
      <c r="O5226" s="17"/>
      <c r="P5226" s="17"/>
      <c r="Q5226" s="17"/>
      <c r="R5226" s="17"/>
      <c r="S5226" s="17"/>
      <c r="T5226" s="17"/>
      <c r="U5226" s="17"/>
      <c r="V5226" s="17"/>
      <c r="W5226" s="17"/>
      <c r="X5226" s="17"/>
    </row>
    <row r="5227" spans="7:24" x14ac:dyDescent="0.2">
      <c r="G5227" s="8"/>
      <c r="H5227" s="8"/>
      <c r="I5227" s="17"/>
      <c r="J5227" s="17"/>
      <c r="K5227" s="17"/>
      <c r="L5227" s="17"/>
      <c r="M5227" s="17"/>
      <c r="N5227" s="17"/>
      <c r="O5227" s="17"/>
      <c r="P5227" s="17"/>
      <c r="Q5227" s="17"/>
      <c r="R5227" s="17"/>
      <c r="S5227" s="17"/>
      <c r="T5227" s="17"/>
      <c r="U5227" s="17"/>
      <c r="V5227" s="17"/>
      <c r="W5227" s="17"/>
      <c r="X5227" s="17"/>
    </row>
    <row r="5228" spans="7:24" x14ac:dyDescent="0.2">
      <c r="G5228" s="8"/>
      <c r="H5228" s="8"/>
      <c r="I5228" s="17"/>
      <c r="J5228" s="17"/>
      <c r="K5228" s="17"/>
      <c r="L5228" s="17"/>
      <c r="M5228" s="17"/>
      <c r="N5228" s="17"/>
      <c r="O5228" s="17"/>
      <c r="P5228" s="17"/>
      <c r="Q5228" s="17"/>
      <c r="R5228" s="17"/>
      <c r="S5228" s="17"/>
      <c r="T5228" s="17"/>
      <c r="U5228" s="17"/>
      <c r="V5228" s="17"/>
      <c r="W5228" s="17"/>
      <c r="X5228" s="17"/>
    </row>
    <row r="5229" spans="7:24" x14ac:dyDescent="0.2">
      <c r="G5229" s="8"/>
      <c r="H5229" s="8"/>
      <c r="I5229" s="17"/>
      <c r="J5229" s="17"/>
      <c r="K5229" s="17"/>
      <c r="L5229" s="17"/>
      <c r="M5229" s="17"/>
      <c r="N5229" s="17"/>
      <c r="O5229" s="17"/>
      <c r="P5229" s="17"/>
      <c r="Q5229" s="17"/>
      <c r="R5229" s="17"/>
      <c r="S5229" s="17"/>
      <c r="T5229" s="17"/>
      <c r="U5229" s="17"/>
      <c r="V5229" s="17"/>
      <c r="W5229" s="17"/>
      <c r="X5229" s="17"/>
    </row>
    <row r="5230" spans="7:24" x14ac:dyDescent="0.2">
      <c r="G5230" s="8"/>
      <c r="H5230" s="8"/>
      <c r="I5230" s="17"/>
      <c r="J5230" s="17"/>
      <c r="K5230" s="17"/>
      <c r="L5230" s="17"/>
      <c r="M5230" s="17"/>
      <c r="N5230" s="17"/>
      <c r="O5230" s="17"/>
      <c r="P5230" s="17"/>
      <c r="Q5230" s="17"/>
      <c r="R5230" s="17"/>
      <c r="S5230" s="17"/>
      <c r="T5230" s="17"/>
      <c r="U5230" s="17"/>
      <c r="V5230" s="17"/>
      <c r="W5230" s="17"/>
      <c r="X5230" s="17"/>
    </row>
    <row r="5231" spans="7:24" x14ac:dyDescent="0.2">
      <c r="G5231" s="8"/>
      <c r="H5231" s="8"/>
      <c r="I5231" s="17"/>
      <c r="J5231" s="17"/>
      <c r="K5231" s="17"/>
      <c r="L5231" s="17"/>
      <c r="M5231" s="17"/>
      <c r="N5231" s="17"/>
      <c r="O5231" s="17"/>
      <c r="P5231" s="17"/>
      <c r="Q5231" s="17"/>
      <c r="R5231" s="17"/>
      <c r="S5231" s="17"/>
      <c r="T5231" s="17"/>
      <c r="U5231" s="17"/>
      <c r="V5231" s="17"/>
      <c r="W5231" s="17"/>
      <c r="X5231" s="17"/>
    </row>
    <row r="5232" spans="7:24" x14ac:dyDescent="0.2">
      <c r="G5232" s="8"/>
      <c r="H5232" s="8"/>
      <c r="I5232" s="17"/>
      <c r="J5232" s="17"/>
      <c r="K5232" s="17"/>
      <c r="L5232" s="17"/>
      <c r="M5232" s="17"/>
      <c r="N5232" s="17"/>
      <c r="O5232" s="17"/>
      <c r="P5232" s="17"/>
      <c r="Q5232" s="17"/>
      <c r="R5232" s="17"/>
      <c r="S5232" s="17"/>
      <c r="T5232" s="17"/>
      <c r="U5232" s="17"/>
      <c r="V5232" s="17"/>
      <c r="W5232" s="17"/>
      <c r="X5232" s="17"/>
    </row>
    <row r="5233" spans="7:24" x14ac:dyDescent="0.2">
      <c r="G5233" s="8"/>
      <c r="H5233" s="8"/>
      <c r="I5233" s="17"/>
      <c r="J5233" s="17"/>
      <c r="K5233" s="17"/>
      <c r="L5233" s="17"/>
      <c r="M5233" s="17"/>
      <c r="N5233" s="17"/>
      <c r="O5233" s="17"/>
      <c r="P5233" s="17"/>
      <c r="Q5233" s="17"/>
      <c r="R5233" s="17"/>
      <c r="S5233" s="17"/>
      <c r="T5233" s="17"/>
      <c r="U5233" s="17"/>
      <c r="V5233" s="17"/>
      <c r="W5233" s="17"/>
      <c r="X5233" s="17"/>
    </row>
    <row r="5234" spans="7:24" x14ac:dyDescent="0.2">
      <c r="G5234" s="8"/>
      <c r="H5234" s="8"/>
      <c r="I5234" s="17"/>
      <c r="J5234" s="17"/>
      <c r="K5234" s="17"/>
      <c r="L5234" s="17"/>
      <c r="M5234" s="17"/>
      <c r="N5234" s="17"/>
      <c r="O5234" s="17"/>
      <c r="P5234" s="17"/>
      <c r="Q5234" s="17"/>
      <c r="R5234" s="17"/>
      <c r="S5234" s="17"/>
      <c r="T5234" s="17"/>
      <c r="U5234" s="17"/>
      <c r="V5234" s="17"/>
      <c r="W5234" s="17"/>
      <c r="X5234" s="17"/>
    </row>
    <row r="5235" spans="7:24" x14ac:dyDescent="0.2">
      <c r="G5235" s="8"/>
      <c r="H5235" s="8"/>
      <c r="I5235" s="17"/>
      <c r="J5235" s="17"/>
      <c r="K5235" s="17"/>
      <c r="L5235" s="17"/>
      <c r="M5235" s="17"/>
      <c r="N5235" s="17"/>
      <c r="O5235" s="17"/>
      <c r="P5235" s="17"/>
      <c r="Q5235" s="17"/>
      <c r="R5235" s="17"/>
      <c r="S5235" s="17"/>
      <c r="T5235" s="17"/>
      <c r="U5235" s="17"/>
      <c r="V5235" s="17"/>
      <c r="W5235" s="17"/>
      <c r="X5235" s="17"/>
    </row>
    <row r="5236" spans="7:24" x14ac:dyDescent="0.2">
      <c r="G5236" s="8"/>
      <c r="H5236" s="8"/>
      <c r="I5236" s="17"/>
      <c r="J5236" s="17"/>
      <c r="K5236" s="17"/>
      <c r="L5236" s="17"/>
      <c r="M5236" s="17"/>
      <c r="N5236" s="17"/>
      <c r="O5236" s="17"/>
      <c r="P5236" s="17"/>
      <c r="Q5236" s="17"/>
      <c r="R5236" s="17"/>
      <c r="S5236" s="17"/>
      <c r="T5236" s="17"/>
      <c r="U5236" s="17"/>
      <c r="V5236" s="17"/>
      <c r="W5236" s="17"/>
      <c r="X5236" s="17"/>
    </row>
    <row r="5237" spans="7:24" x14ac:dyDescent="0.2">
      <c r="G5237" s="8"/>
      <c r="H5237" s="8"/>
      <c r="I5237" s="17"/>
      <c r="J5237" s="17"/>
      <c r="K5237" s="17"/>
      <c r="L5237" s="17"/>
      <c r="M5237" s="17"/>
      <c r="N5237" s="17"/>
      <c r="O5237" s="17"/>
      <c r="P5237" s="17"/>
      <c r="Q5237" s="17"/>
      <c r="R5237" s="17"/>
      <c r="S5237" s="17"/>
      <c r="T5237" s="17"/>
      <c r="U5237" s="17"/>
      <c r="V5237" s="17"/>
      <c r="W5237" s="17"/>
      <c r="X5237" s="17"/>
    </row>
    <row r="5238" spans="7:24" x14ac:dyDescent="0.2">
      <c r="G5238" s="8"/>
      <c r="H5238" s="8"/>
      <c r="I5238" s="17"/>
      <c r="J5238" s="17"/>
      <c r="K5238" s="17"/>
      <c r="L5238" s="17"/>
      <c r="M5238" s="17"/>
      <c r="N5238" s="17"/>
      <c r="O5238" s="17"/>
      <c r="P5238" s="17"/>
      <c r="Q5238" s="17"/>
      <c r="R5238" s="17"/>
      <c r="S5238" s="17"/>
      <c r="T5238" s="17"/>
      <c r="U5238" s="17"/>
      <c r="V5238" s="17"/>
      <c r="W5238" s="17"/>
      <c r="X5238" s="17"/>
    </row>
    <row r="5239" spans="7:24" x14ac:dyDescent="0.2">
      <c r="G5239" s="8"/>
      <c r="H5239" s="8"/>
      <c r="I5239" s="17"/>
      <c r="J5239" s="17"/>
      <c r="K5239" s="17"/>
      <c r="L5239" s="17"/>
      <c r="M5239" s="17"/>
      <c r="N5239" s="17"/>
      <c r="O5239" s="17"/>
      <c r="P5239" s="17"/>
      <c r="Q5239" s="17"/>
      <c r="R5239" s="17"/>
      <c r="S5239" s="17"/>
      <c r="T5239" s="17"/>
      <c r="U5239" s="17"/>
      <c r="V5239" s="17"/>
      <c r="W5239" s="17"/>
      <c r="X5239" s="17"/>
    </row>
    <row r="5240" spans="7:24" x14ac:dyDescent="0.2">
      <c r="G5240" s="8"/>
      <c r="H5240" s="8"/>
      <c r="I5240" s="17"/>
      <c r="J5240" s="17"/>
      <c r="K5240" s="17"/>
      <c r="L5240" s="17"/>
      <c r="M5240" s="17"/>
      <c r="N5240" s="17"/>
      <c r="O5240" s="17"/>
      <c r="P5240" s="17"/>
      <c r="Q5240" s="17"/>
      <c r="R5240" s="17"/>
      <c r="S5240" s="17"/>
      <c r="T5240" s="17"/>
      <c r="U5240" s="17"/>
      <c r="V5240" s="17"/>
      <c r="W5240" s="17"/>
      <c r="X5240" s="17"/>
    </row>
    <row r="5241" spans="7:24" x14ac:dyDescent="0.2">
      <c r="G5241" s="8"/>
      <c r="H5241" s="8"/>
      <c r="I5241" s="17"/>
      <c r="J5241" s="17"/>
      <c r="K5241" s="17"/>
      <c r="L5241" s="17"/>
      <c r="M5241" s="17"/>
      <c r="N5241" s="17"/>
      <c r="O5241" s="17"/>
      <c r="P5241" s="17"/>
      <c r="Q5241" s="17"/>
      <c r="R5241" s="17"/>
      <c r="S5241" s="17"/>
      <c r="T5241" s="17"/>
      <c r="U5241" s="17"/>
      <c r="V5241" s="17"/>
      <c r="W5241" s="17"/>
      <c r="X5241" s="17"/>
    </row>
    <row r="5242" spans="7:24" x14ac:dyDescent="0.2">
      <c r="G5242" s="8"/>
      <c r="H5242" s="8"/>
      <c r="I5242" s="17"/>
      <c r="J5242" s="17"/>
      <c r="K5242" s="17"/>
      <c r="L5242" s="17"/>
      <c r="M5242" s="17"/>
      <c r="N5242" s="17"/>
      <c r="O5242" s="17"/>
      <c r="P5242" s="17"/>
      <c r="Q5242" s="17"/>
      <c r="R5242" s="17"/>
      <c r="S5242" s="17"/>
      <c r="T5242" s="17"/>
      <c r="U5242" s="17"/>
      <c r="V5242" s="17"/>
      <c r="W5242" s="17"/>
      <c r="X5242" s="17"/>
    </row>
    <row r="5243" spans="7:24" x14ac:dyDescent="0.2">
      <c r="G5243" s="8"/>
      <c r="H5243" s="8"/>
      <c r="I5243" s="17"/>
      <c r="J5243" s="17"/>
      <c r="K5243" s="17"/>
      <c r="L5243" s="17"/>
      <c r="M5243" s="17"/>
      <c r="N5243" s="17"/>
      <c r="O5243" s="17"/>
      <c r="P5243" s="17"/>
      <c r="Q5243" s="17"/>
      <c r="R5243" s="17"/>
      <c r="S5243" s="17"/>
      <c r="T5243" s="17"/>
      <c r="U5243" s="17"/>
      <c r="V5243" s="17"/>
      <c r="W5243" s="17"/>
      <c r="X5243" s="17"/>
    </row>
    <row r="5244" spans="7:24" x14ac:dyDescent="0.2">
      <c r="G5244" s="8"/>
      <c r="H5244" s="8"/>
      <c r="I5244" s="17"/>
      <c r="J5244" s="17"/>
      <c r="K5244" s="17"/>
      <c r="L5244" s="17"/>
      <c r="M5244" s="17"/>
      <c r="N5244" s="17"/>
      <c r="O5244" s="17"/>
      <c r="P5244" s="17"/>
      <c r="Q5244" s="17"/>
      <c r="R5244" s="17"/>
      <c r="S5244" s="17"/>
      <c r="T5244" s="17"/>
      <c r="U5244" s="17"/>
      <c r="V5244" s="17"/>
      <c r="W5244" s="17"/>
      <c r="X5244" s="17"/>
    </row>
    <row r="5245" spans="7:24" x14ac:dyDescent="0.2">
      <c r="G5245" s="8"/>
      <c r="H5245" s="8"/>
      <c r="I5245" s="17"/>
      <c r="J5245" s="17"/>
      <c r="K5245" s="17"/>
      <c r="L5245" s="17"/>
      <c r="M5245" s="17"/>
      <c r="N5245" s="17"/>
      <c r="O5245" s="17"/>
      <c r="P5245" s="17"/>
      <c r="Q5245" s="17"/>
      <c r="R5245" s="17"/>
      <c r="S5245" s="17"/>
      <c r="T5245" s="17"/>
      <c r="U5245" s="17"/>
      <c r="V5245" s="17"/>
      <c r="W5245" s="17"/>
      <c r="X5245" s="17"/>
    </row>
    <row r="5246" spans="7:24" x14ac:dyDescent="0.2">
      <c r="G5246" s="8"/>
      <c r="H5246" s="8"/>
      <c r="I5246" s="17"/>
      <c r="J5246" s="17"/>
      <c r="K5246" s="17"/>
      <c r="L5246" s="17"/>
      <c r="M5246" s="17"/>
      <c r="N5246" s="17"/>
      <c r="O5246" s="17"/>
      <c r="P5246" s="17"/>
      <c r="Q5246" s="17"/>
      <c r="R5246" s="17"/>
      <c r="S5246" s="17"/>
      <c r="T5246" s="17"/>
      <c r="U5246" s="17"/>
      <c r="V5246" s="17"/>
      <c r="W5246" s="17"/>
      <c r="X5246" s="17"/>
    </row>
    <row r="5247" spans="7:24" x14ac:dyDescent="0.2">
      <c r="G5247" s="8"/>
      <c r="H5247" s="8"/>
      <c r="I5247" s="17"/>
      <c r="J5247" s="17"/>
      <c r="K5247" s="17"/>
      <c r="L5247" s="17"/>
      <c r="M5247" s="17"/>
      <c r="N5247" s="17"/>
      <c r="O5247" s="17"/>
      <c r="P5247" s="17"/>
      <c r="Q5247" s="17"/>
      <c r="R5247" s="17"/>
      <c r="S5247" s="17"/>
      <c r="T5247" s="17"/>
      <c r="U5247" s="17"/>
      <c r="V5247" s="17"/>
      <c r="W5247" s="17"/>
      <c r="X5247" s="17"/>
    </row>
    <row r="5248" spans="7:24" x14ac:dyDescent="0.2">
      <c r="G5248" s="8"/>
      <c r="H5248" s="8"/>
      <c r="I5248" s="17"/>
      <c r="J5248" s="17"/>
      <c r="K5248" s="17"/>
      <c r="L5248" s="17"/>
      <c r="M5248" s="17"/>
      <c r="N5248" s="17"/>
      <c r="O5248" s="17"/>
      <c r="P5248" s="17"/>
      <c r="Q5248" s="17"/>
      <c r="R5248" s="17"/>
      <c r="S5248" s="17"/>
      <c r="T5248" s="17"/>
      <c r="U5248" s="17"/>
      <c r="V5248" s="17"/>
      <c r="W5248" s="17"/>
      <c r="X5248" s="17"/>
    </row>
    <row r="5249" spans="7:24" x14ac:dyDescent="0.2">
      <c r="G5249" s="8"/>
      <c r="H5249" s="8"/>
      <c r="I5249" s="17"/>
      <c r="J5249" s="17"/>
      <c r="K5249" s="17"/>
      <c r="L5249" s="17"/>
      <c r="M5249" s="17"/>
      <c r="N5249" s="17"/>
      <c r="O5249" s="17"/>
      <c r="P5249" s="17"/>
      <c r="Q5249" s="17"/>
      <c r="R5249" s="17"/>
      <c r="S5249" s="17"/>
      <c r="T5249" s="17"/>
      <c r="U5249" s="17"/>
      <c r="V5249" s="17"/>
      <c r="W5249" s="17"/>
      <c r="X5249" s="17"/>
    </row>
    <row r="5250" spans="7:24" x14ac:dyDescent="0.2">
      <c r="G5250" s="8"/>
      <c r="H5250" s="8"/>
      <c r="I5250" s="17"/>
      <c r="J5250" s="17"/>
      <c r="K5250" s="17"/>
      <c r="L5250" s="17"/>
      <c r="M5250" s="17"/>
      <c r="N5250" s="17"/>
      <c r="O5250" s="17"/>
      <c r="P5250" s="17"/>
      <c r="Q5250" s="17"/>
      <c r="R5250" s="17"/>
      <c r="S5250" s="17"/>
      <c r="T5250" s="17"/>
      <c r="U5250" s="17"/>
      <c r="V5250" s="17"/>
      <c r="W5250" s="17"/>
      <c r="X5250" s="17"/>
    </row>
    <row r="5251" spans="7:24" x14ac:dyDescent="0.2">
      <c r="G5251" s="8"/>
      <c r="H5251" s="8"/>
      <c r="I5251" s="17"/>
      <c r="J5251" s="17"/>
      <c r="K5251" s="17"/>
      <c r="L5251" s="17"/>
      <c r="M5251" s="17"/>
      <c r="N5251" s="17"/>
      <c r="O5251" s="17"/>
      <c r="P5251" s="17"/>
      <c r="Q5251" s="17"/>
      <c r="R5251" s="17"/>
      <c r="S5251" s="17"/>
      <c r="T5251" s="17"/>
      <c r="U5251" s="17"/>
      <c r="V5251" s="17"/>
      <c r="W5251" s="17"/>
      <c r="X5251" s="17"/>
    </row>
    <row r="5252" spans="7:24" x14ac:dyDescent="0.2">
      <c r="G5252" s="8"/>
      <c r="H5252" s="8"/>
      <c r="I5252" s="17"/>
      <c r="J5252" s="17"/>
      <c r="K5252" s="17"/>
      <c r="L5252" s="17"/>
      <c r="M5252" s="17"/>
      <c r="N5252" s="17"/>
      <c r="O5252" s="17"/>
      <c r="P5252" s="17"/>
      <c r="Q5252" s="17"/>
      <c r="R5252" s="17"/>
      <c r="S5252" s="17"/>
      <c r="T5252" s="17"/>
      <c r="U5252" s="17"/>
      <c r="V5252" s="17"/>
      <c r="W5252" s="17"/>
      <c r="X5252" s="17"/>
    </row>
    <row r="5253" spans="7:24" x14ac:dyDescent="0.2">
      <c r="G5253" s="8"/>
      <c r="H5253" s="8"/>
      <c r="I5253" s="17"/>
      <c r="J5253" s="17"/>
      <c r="K5253" s="17"/>
      <c r="L5253" s="17"/>
      <c r="M5253" s="17"/>
      <c r="N5253" s="17"/>
      <c r="O5253" s="17"/>
      <c r="P5253" s="17"/>
      <c r="Q5253" s="17"/>
      <c r="R5253" s="17"/>
      <c r="S5253" s="17"/>
      <c r="T5253" s="17"/>
      <c r="U5253" s="17"/>
      <c r="V5253" s="17"/>
      <c r="W5253" s="17"/>
      <c r="X5253" s="17"/>
    </row>
    <row r="5254" spans="7:24" x14ac:dyDescent="0.2">
      <c r="G5254" s="8"/>
      <c r="H5254" s="8"/>
      <c r="I5254" s="17"/>
      <c r="J5254" s="17"/>
      <c r="K5254" s="17"/>
      <c r="L5254" s="17"/>
      <c r="M5254" s="17"/>
      <c r="N5254" s="17"/>
      <c r="O5254" s="17"/>
      <c r="P5254" s="17"/>
      <c r="Q5254" s="17"/>
      <c r="R5254" s="17"/>
      <c r="S5254" s="17"/>
      <c r="T5254" s="17"/>
      <c r="U5254" s="17"/>
      <c r="V5254" s="17"/>
      <c r="W5254" s="17"/>
      <c r="X5254" s="17"/>
    </row>
    <row r="5255" spans="7:24" x14ac:dyDescent="0.2">
      <c r="G5255" s="8"/>
      <c r="H5255" s="8"/>
      <c r="I5255" s="17"/>
      <c r="J5255" s="17"/>
      <c r="K5255" s="17"/>
      <c r="L5255" s="17"/>
      <c r="M5255" s="17"/>
      <c r="N5255" s="17"/>
      <c r="O5255" s="17"/>
      <c r="P5255" s="17"/>
      <c r="Q5255" s="17"/>
      <c r="R5255" s="17"/>
      <c r="S5255" s="17"/>
      <c r="T5255" s="17"/>
      <c r="U5255" s="17"/>
      <c r="V5255" s="17"/>
      <c r="W5255" s="17"/>
      <c r="X5255" s="17"/>
    </row>
    <row r="5256" spans="7:24" x14ac:dyDescent="0.2">
      <c r="G5256" s="8"/>
      <c r="H5256" s="8"/>
      <c r="I5256" s="17"/>
      <c r="J5256" s="17"/>
      <c r="K5256" s="17"/>
      <c r="L5256" s="17"/>
      <c r="M5256" s="17"/>
      <c r="N5256" s="17"/>
      <c r="O5256" s="17"/>
      <c r="P5256" s="17"/>
      <c r="Q5256" s="17"/>
      <c r="R5256" s="17"/>
      <c r="S5256" s="17"/>
      <c r="T5256" s="17"/>
      <c r="U5256" s="17"/>
      <c r="V5256" s="17"/>
      <c r="W5256" s="17"/>
      <c r="X5256" s="17"/>
    </row>
    <row r="5257" spans="7:24" x14ac:dyDescent="0.2">
      <c r="G5257" s="8"/>
      <c r="H5257" s="8"/>
      <c r="I5257" s="17"/>
      <c r="J5257" s="17"/>
      <c r="K5257" s="17"/>
      <c r="L5257" s="17"/>
      <c r="M5257" s="17"/>
      <c r="N5257" s="17"/>
      <c r="O5257" s="17"/>
      <c r="P5257" s="17"/>
      <c r="Q5257" s="17"/>
      <c r="R5257" s="17"/>
      <c r="S5257" s="17"/>
      <c r="T5257" s="17"/>
      <c r="U5257" s="17"/>
      <c r="V5257" s="17"/>
      <c r="W5257" s="17"/>
      <c r="X5257" s="17"/>
    </row>
    <row r="5258" spans="7:24" x14ac:dyDescent="0.2">
      <c r="G5258" s="8"/>
      <c r="H5258" s="8"/>
      <c r="I5258" s="17"/>
      <c r="J5258" s="17"/>
      <c r="K5258" s="17"/>
      <c r="L5258" s="17"/>
      <c r="M5258" s="17"/>
      <c r="N5258" s="17"/>
      <c r="O5258" s="17"/>
      <c r="P5258" s="17"/>
      <c r="Q5258" s="17"/>
      <c r="R5258" s="17"/>
      <c r="S5258" s="17"/>
      <c r="T5258" s="17"/>
      <c r="U5258" s="17"/>
      <c r="V5258" s="17"/>
      <c r="W5258" s="17"/>
      <c r="X5258" s="17"/>
    </row>
    <row r="5259" spans="7:24" x14ac:dyDescent="0.2">
      <c r="G5259" s="8"/>
      <c r="H5259" s="8"/>
      <c r="I5259" s="17"/>
      <c r="J5259" s="17"/>
      <c r="K5259" s="17"/>
      <c r="L5259" s="17"/>
      <c r="M5259" s="17"/>
      <c r="N5259" s="17"/>
      <c r="O5259" s="17"/>
      <c r="P5259" s="17"/>
      <c r="Q5259" s="17"/>
      <c r="R5259" s="17"/>
      <c r="S5259" s="17"/>
      <c r="T5259" s="17"/>
      <c r="U5259" s="17"/>
      <c r="V5259" s="17"/>
      <c r="W5259" s="17"/>
      <c r="X5259" s="17"/>
    </row>
    <row r="5260" spans="7:24" x14ac:dyDescent="0.2">
      <c r="G5260" s="8"/>
      <c r="H5260" s="8"/>
      <c r="I5260" s="17"/>
      <c r="J5260" s="17"/>
      <c r="K5260" s="17"/>
      <c r="L5260" s="17"/>
      <c r="M5260" s="17"/>
      <c r="N5260" s="17"/>
      <c r="O5260" s="17"/>
      <c r="P5260" s="17"/>
      <c r="Q5260" s="17"/>
      <c r="R5260" s="17"/>
      <c r="S5260" s="17"/>
      <c r="T5260" s="17"/>
      <c r="U5260" s="17"/>
      <c r="V5260" s="17"/>
      <c r="W5260" s="17"/>
      <c r="X5260" s="17"/>
    </row>
    <row r="5261" spans="7:24" x14ac:dyDescent="0.2">
      <c r="G5261" s="8"/>
      <c r="H5261" s="8"/>
      <c r="I5261" s="17"/>
      <c r="J5261" s="17"/>
      <c r="K5261" s="17"/>
      <c r="L5261" s="17"/>
      <c r="M5261" s="17"/>
      <c r="N5261" s="17"/>
      <c r="O5261" s="17"/>
      <c r="P5261" s="17"/>
      <c r="Q5261" s="17"/>
      <c r="R5261" s="17"/>
      <c r="S5261" s="17"/>
      <c r="T5261" s="17"/>
      <c r="U5261" s="17"/>
      <c r="V5261" s="17"/>
      <c r="W5261" s="17"/>
      <c r="X5261" s="17"/>
    </row>
    <row r="5262" spans="7:24" x14ac:dyDescent="0.2">
      <c r="G5262" s="8"/>
      <c r="H5262" s="8"/>
      <c r="I5262" s="17"/>
      <c r="J5262" s="17"/>
      <c r="K5262" s="17"/>
      <c r="L5262" s="17"/>
      <c r="M5262" s="17"/>
      <c r="N5262" s="17"/>
      <c r="O5262" s="17"/>
      <c r="P5262" s="17"/>
      <c r="Q5262" s="17"/>
      <c r="R5262" s="17"/>
      <c r="S5262" s="17"/>
      <c r="T5262" s="17"/>
      <c r="U5262" s="17"/>
      <c r="V5262" s="17"/>
      <c r="W5262" s="17"/>
      <c r="X5262" s="17"/>
    </row>
    <row r="5263" spans="7:24" x14ac:dyDescent="0.2">
      <c r="G5263" s="8"/>
      <c r="H5263" s="8"/>
      <c r="I5263" s="17"/>
      <c r="J5263" s="17"/>
      <c r="K5263" s="17"/>
      <c r="L5263" s="17"/>
      <c r="M5263" s="17"/>
      <c r="N5263" s="17"/>
      <c r="O5263" s="17"/>
      <c r="P5263" s="17"/>
      <c r="Q5263" s="17"/>
      <c r="R5263" s="17"/>
      <c r="S5263" s="17"/>
      <c r="T5263" s="17"/>
      <c r="U5263" s="17"/>
      <c r="V5263" s="17"/>
      <c r="W5263" s="17"/>
      <c r="X5263" s="17"/>
    </row>
    <row r="5264" spans="7:24" x14ac:dyDescent="0.2">
      <c r="G5264" s="8"/>
      <c r="H5264" s="8"/>
      <c r="I5264" s="17"/>
      <c r="J5264" s="17"/>
      <c r="K5264" s="17"/>
      <c r="L5264" s="17"/>
      <c r="M5264" s="17"/>
      <c r="N5264" s="17"/>
      <c r="O5264" s="17"/>
      <c r="P5264" s="17"/>
      <c r="Q5264" s="17"/>
      <c r="R5264" s="17"/>
      <c r="S5264" s="17"/>
      <c r="T5264" s="17"/>
      <c r="U5264" s="17"/>
      <c r="V5264" s="17"/>
      <c r="W5264" s="17"/>
      <c r="X5264" s="17"/>
    </row>
    <row r="5265" spans="7:24" x14ac:dyDescent="0.2">
      <c r="G5265" s="8"/>
      <c r="H5265" s="8"/>
      <c r="I5265" s="17"/>
      <c r="J5265" s="17"/>
      <c r="K5265" s="17"/>
      <c r="L5265" s="17"/>
      <c r="M5265" s="17"/>
      <c r="N5265" s="17"/>
      <c r="O5265" s="17"/>
      <c r="P5265" s="17"/>
      <c r="Q5265" s="17"/>
      <c r="R5265" s="17"/>
      <c r="S5265" s="17"/>
      <c r="T5265" s="17"/>
      <c r="U5265" s="17"/>
      <c r="V5265" s="17"/>
      <c r="W5265" s="17"/>
      <c r="X5265" s="17"/>
    </row>
    <row r="5266" spans="7:24" x14ac:dyDescent="0.2">
      <c r="G5266" s="8"/>
      <c r="H5266" s="8"/>
      <c r="I5266" s="17"/>
      <c r="J5266" s="17"/>
      <c r="K5266" s="17"/>
      <c r="L5266" s="17"/>
      <c r="M5266" s="17"/>
      <c r="N5266" s="17"/>
      <c r="O5266" s="17"/>
      <c r="P5266" s="17"/>
      <c r="Q5266" s="17"/>
      <c r="R5266" s="17"/>
      <c r="S5266" s="17"/>
      <c r="T5266" s="17"/>
      <c r="U5266" s="17"/>
      <c r="V5266" s="17"/>
      <c r="W5266" s="17"/>
      <c r="X5266" s="17"/>
    </row>
    <row r="5267" spans="7:24" x14ac:dyDescent="0.2">
      <c r="G5267" s="8"/>
      <c r="H5267" s="8"/>
      <c r="I5267" s="17"/>
      <c r="J5267" s="17"/>
      <c r="K5267" s="17"/>
      <c r="L5267" s="17"/>
      <c r="M5267" s="17"/>
      <c r="N5267" s="17"/>
      <c r="O5267" s="17"/>
      <c r="P5267" s="17"/>
      <c r="Q5267" s="17"/>
      <c r="R5267" s="17"/>
      <c r="S5267" s="17"/>
      <c r="T5267" s="17"/>
      <c r="U5267" s="17"/>
      <c r="V5267" s="17"/>
      <c r="W5267" s="17"/>
      <c r="X5267" s="17"/>
    </row>
    <row r="5268" spans="7:24" x14ac:dyDescent="0.2">
      <c r="G5268" s="8"/>
      <c r="H5268" s="8"/>
      <c r="I5268" s="17"/>
      <c r="J5268" s="17"/>
      <c r="K5268" s="17"/>
      <c r="L5268" s="17"/>
      <c r="M5268" s="17"/>
      <c r="N5268" s="17"/>
      <c r="O5268" s="17"/>
      <c r="P5268" s="17"/>
      <c r="Q5268" s="17"/>
      <c r="R5268" s="17"/>
      <c r="S5268" s="17"/>
      <c r="T5268" s="17"/>
      <c r="U5268" s="17"/>
      <c r="V5268" s="17"/>
      <c r="W5268" s="17"/>
      <c r="X5268" s="17"/>
    </row>
    <row r="5269" spans="7:24" x14ac:dyDescent="0.2">
      <c r="G5269" s="8"/>
      <c r="H5269" s="8"/>
      <c r="I5269" s="17"/>
      <c r="J5269" s="17"/>
      <c r="K5269" s="17"/>
      <c r="L5269" s="17"/>
      <c r="M5269" s="17"/>
      <c r="N5269" s="17"/>
      <c r="O5269" s="17"/>
      <c r="P5269" s="17"/>
      <c r="Q5269" s="17"/>
      <c r="R5269" s="17"/>
      <c r="S5269" s="17"/>
      <c r="T5269" s="17"/>
      <c r="U5269" s="17"/>
      <c r="V5269" s="17"/>
      <c r="W5269" s="17"/>
      <c r="X5269" s="17"/>
    </row>
    <row r="5270" spans="7:24" x14ac:dyDescent="0.2">
      <c r="G5270" s="8"/>
      <c r="H5270" s="8"/>
      <c r="I5270" s="17"/>
      <c r="J5270" s="17"/>
      <c r="K5270" s="17"/>
      <c r="L5270" s="17"/>
      <c r="M5270" s="17"/>
      <c r="N5270" s="17"/>
      <c r="O5270" s="17"/>
      <c r="P5270" s="17"/>
      <c r="Q5270" s="17"/>
      <c r="R5270" s="17"/>
      <c r="S5270" s="17"/>
      <c r="T5270" s="17"/>
      <c r="U5270" s="17"/>
      <c r="V5270" s="17"/>
      <c r="W5270" s="17"/>
      <c r="X5270" s="17"/>
    </row>
    <row r="5271" spans="7:24" x14ac:dyDescent="0.2">
      <c r="G5271" s="8"/>
      <c r="H5271" s="8"/>
      <c r="I5271" s="17"/>
      <c r="J5271" s="17"/>
      <c r="K5271" s="17"/>
      <c r="L5271" s="17"/>
      <c r="M5271" s="17"/>
      <c r="N5271" s="17"/>
      <c r="O5271" s="17"/>
      <c r="P5271" s="17"/>
      <c r="Q5271" s="17"/>
      <c r="R5271" s="17"/>
      <c r="S5271" s="17"/>
      <c r="T5271" s="17"/>
      <c r="U5271" s="17"/>
      <c r="V5271" s="17"/>
      <c r="W5271" s="17"/>
      <c r="X5271" s="17"/>
    </row>
    <row r="5272" spans="7:24" x14ac:dyDescent="0.2">
      <c r="G5272" s="8"/>
      <c r="H5272" s="8"/>
      <c r="I5272" s="17"/>
      <c r="J5272" s="17"/>
      <c r="K5272" s="17"/>
      <c r="L5272" s="17"/>
      <c r="M5272" s="17"/>
      <c r="N5272" s="17"/>
      <c r="O5272" s="17"/>
      <c r="P5272" s="17"/>
      <c r="Q5272" s="17"/>
      <c r="R5272" s="17"/>
      <c r="S5272" s="17"/>
      <c r="T5272" s="17"/>
      <c r="U5272" s="17"/>
      <c r="V5272" s="17"/>
      <c r="W5272" s="17"/>
      <c r="X5272" s="17"/>
    </row>
    <row r="5273" spans="7:24" x14ac:dyDescent="0.2">
      <c r="G5273" s="8"/>
      <c r="H5273" s="8"/>
      <c r="I5273" s="17"/>
      <c r="J5273" s="17"/>
      <c r="K5273" s="17"/>
      <c r="L5273" s="17"/>
      <c r="M5273" s="17"/>
      <c r="N5273" s="17"/>
      <c r="O5273" s="17"/>
      <c r="P5273" s="17"/>
      <c r="Q5273" s="17"/>
      <c r="R5273" s="17"/>
      <c r="S5273" s="17"/>
      <c r="T5273" s="17"/>
      <c r="U5273" s="17"/>
      <c r="V5273" s="17"/>
      <c r="W5273" s="17"/>
      <c r="X5273" s="17"/>
    </row>
    <row r="5274" spans="7:24" x14ac:dyDescent="0.2">
      <c r="G5274" s="8"/>
      <c r="H5274" s="8"/>
      <c r="I5274" s="17"/>
      <c r="J5274" s="17"/>
      <c r="K5274" s="17"/>
      <c r="L5274" s="17"/>
      <c r="M5274" s="17"/>
      <c r="N5274" s="17"/>
      <c r="O5274" s="17"/>
      <c r="P5274" s="17"/>
      <c r="Q5274" s="17"/>
      <c r="R5274" s="17"/>
      <c r="S5274" s="17"/>
      <c r="T5274" s="17"/>
      <c r="U5274" s="17"/>
      <c r="V5274" s="17"/>
      <c r="W5274" s="17"/>
      <c r="X5274" s="17"/>
    </row>
    <row r="5275" spans="7:24" x14ac:dyDescent="0.2">
      <c r="G5275" s="8"/>
      <c r="H5275" s="8"/>
      <c r="I5275" s="17"/>
      <c r="J5275" s="17"/>
      <c r="K5275" s="17"/>
      <c r="L5275" s="17"/>
      <c r="M5275" s="17"/>
      <c r="N5275" s="17"/>
      <c r="O5275" s="17"/>
      <c r="P5275" s="17"/>
      <c r="Q5275" s="17"/>
      <c r="R5275" s="17"/>
      <c r="S5275" s="17"/>
      <c r="T5275" s="17"/>
      <c r="U5275" s="17"/>
      <c r="V5275" s="17"/>
      <c r="W5275" s="17"/>
      <c r="X5275" s="17"/>
    </row>
    <row r="5276" spans="7:24" x14ac:dyDescent="0.2">
      <c r="G5276" s="8"/>
      <c r="H5276" s="8"/>
      <c r="I5276" s="17"/>
      <c r="J5276" s="17"/>
      <c r="K5276" s="17"/>
      <c r="L5276" s="17"/>
      <c r="M5276" s="17"/>
      <c r="N5276" s="17"/>
      <c r="O5276" s="17"/>
      <c r="P5276" s="17"/>
      <c r="Q5276" s="17"/>
      <c r="R5276" s="17"/>
      <c r="S5276" s="17"/>
      <c r="T5276" s="17"/>
      <c r="U5276" s="17"/>
      <c r="V5276" s="17"/>
      <c r="W5276" s="17"/>
      <c r="X5276" s="17"/>
    </row>
    <row r="5277" spans="7:24" x14ac:dyDescent="0.2">
      <c r="G5277" s="8"/>
      <c r="H5277" s="8"/>
      <c r="I5277" s="17"/>
      <c r="J5277" s="17"/>
      <c r="K5277" s="17"/>
      <c r="L5277" s="17"/>
      <c r="M5277" s="17"/>
      <c r="N5277" s="17"/>
      <c r="O5277" s="17"/>
      <c r="P5277" s="17"/>
      <c r="Q5277" s="17"/>
      <c r="R5277" s="17"/>
      <c r="S5277" s="17"/>
      <c r="T5277" s="17"/>
      <c r="U5277" s="17"/>
      <c r="V5277" s="17"/>
      <c r="W5277" s="17"/>
      <c r="X5277" s="17"/>
    </row>
    <row r="5278" spans="7:24" x14ac:dyDescent="0.2">
      <c r="G5278" s="8"/>
      <c r="H5278" s="8"/>
      <c r="I5278" s="17"/>
      <c r="J5278" s="17"/>
      <c r="K5278" s="17"/>
      <c r="L5278" s="17"/>
      <c r="M5278" s="17"/>
      <c r="N5278" s="17"/>
      <c r="O5278" s="17"/>
      <c r="P5278" s="17"/>
      <c r="Q5278" s="17"/>
      <c r="R5278" s="17"/>
      <c r="S5278" s="17"/>
      <c r="T5278" s="17"/>
      <c r="U5278" s="17"/>
      <c r="V5278" s="17"/>
      <c r="W5278" s="17"/>
      <c r="X5278" s="17"/>
    </row>
    <row r="5279" spans="7:24" x14ac:dyDescent="0.2">
      <c r="G5279" s="8"/>
      <c r="H5279" s="8"/>
      <c r="I5279" s="17"/>
      <c r="J5279" s="17"/>
      <c r="K5279" s="17"/>
      <c r="L5279" s="17"/>
      <c r="M5279" s="17"/>
      <c r="N5279" s="17"/>
      <c r="O5279" s="17"/>
      <c r="P5279" s="17"/>
      <c r="Q5279" s="17"/>
      <c r="R5279" s="17"/>
      <c r="S5279" s="17"/>
      <c r="T5279" s="17"/>
      <c r="U5279" s="17"/>
      <c r="V5279" s="17"/>
      <c r="W5279" s="17"/>
      <c r="X5279" s="17"/>
    </row>
    <row r="5280" spans="7:24" x14ac:dyDescent="0.2">
      <c r="G5280" s="8"/>
      <c r="H5280" s="8"/>
      <c r="I5280" s="17"/>
      <c r="J5280" s="17"/>
      <c r="K5280" s="17"/>
      <c r="L5280" s="17"/>
      <c r="M5280" s="17"/>
      <c r="N5280" s="17"/>
      <c r="O5280" s="17"/>
      <c r="P5280" s="17"/>
      <c r="Q5280" s="17"/>
      <c r="R5280" s="17"/>
      <c r="S5280" s="17"/>
      <c r="T5280" s="17"/>
      <c r="U5280" s="17"/>
      <c r="V5280" s="17"/>
      <c r="W5280" s="17"/>
      <c r="X5280" s="17"/>
    </row>
    <row r="5281" spans="7:24" x14ac:dyDescent="0.2">
      <c r="G5281" s="8"/>
      <c r="H5281" s="8"/>
      <c r="I5281" s="17"/>
      <c r="J5281" s="17"/>
      <c r="K5281" s="17"/>
      <c r="L5281" s="17"/>
      <c r="M5281" s="17"/>
      <c r="N5281" s="17"/>
      <c r="O5281" s="17"/>
      <c r="P5281" s="17"/>
      <c r="Q5281" s="17"/>
      <c r="R5281" s="17"/>
      <c r="S5281" s="17"/>
      <c r="T5281" s="17"/>
      <c r="U5281" s="17"/>
      <c r="V5281" s="17"/>
      <c r="W5281" s="17"/>
      <c r="X5281" s="17"/>
    </row>
    <row r="5282" spans="7:24" x14ac:dyDescent="0.2">
      <c r="G5282" s="8"/>
      <c r="H5282" s="8"/>
      <c r="I5282" s="17"/>
      <c r="J5282" s="17"/>
      <c r="K5282" s="17"/>
      <c r="L5282" s="17"/>
      <c r="M5282" s="17"/>
      <c r="N5282" s="17"/>
      <c r="O5282" s="17"/>
      <c r="P5282" s="17"/>
      <c r="Q5282" s="17"/>
      <c r="R5282" s="17"/>
      <c r="S5282" s="17"/>
      <c r="T5282" s="17"/>
      <c r="U5282" s="17"/>
      <c r="V5282" s="17"/>
      <c r="W5282" s="17"/>
      <c r="X5282" s="17"/>
    </row>
    <row r="5283" spans="7:24" x14ac:dyDescent="0.2">
      <c r="G5283" s="8"/>
      <c r="H5283" s="8"/>
      <c r="I5283" s="17"/>
      <c r="J5283" s="17"/>
      <c r="K5283" s="17"/>
      <c r="L5283" s="17"/>
      <c r="M5283" s="17"/>
      <c r="N5283" s="17"/>
      <c r="O5283" s="17"/>
      <c r="P5283" s="17"/>
      <c r="Q5283" s="17"/>
      <c r="R5283" s="17"/>
      <c r="S5283" s="17"/>
      <c r="T5283" s="17"/>
      <c r="U5283" s="17"/>
      <c r="V5283" s="17"/>
      <c r="W5283" s="17"/>
      <c r="X5283" s="17"/>
    </row>
    <row r="5284" spans="7:24" x14ac:dyDescent="0.2">
      <c r="G5284" s="8"/>
      <c r="H5284" s="8"/>
      <c r="I5284" s="17"/>
      <c r="J5284" s="17"/>
      <c r="K5284" s="17"/>
      <c r="L5284" s="17"/>
      <c r="M5284" s="17"/>
      <c r="N5284" s="17"/>
      <c r="O5284" s="17"/>
      <c r="P5284" s="17"/>
      <c r="Q5284" s="17"/>
      <c r="R5284" s="17"/>
      <c r="S5284" s="17"/>
      <c r="T5284" s="17"/>
      <c r="U5284" s="17"/>
      <c r="V5284" s="17"/>
      <c r="W5284" s="17"/>
      <c r="X5284" s="17"/>
    </row>
    <row r="5285" spans="7:24" x14ac:dyDescent="0.2">
      <c r="G5285" s="8"/>
      <c r="H5285" s="8"/>
      <c r="I5285" s="17"/>
      <c r="J5285" s="17"/>
      <c r="K5285" s="17"/>
      <c r="L5285" s="17"/>
      <c r="M5285" s="17"/>
      <c r="N5285" s="17"/>
      <c r="O5285" s="17"/>
      <c r="P5285" s="17"/>
      <c r="Q5285" s="17"/>
      <c r="R5285" s="17"/>
      <c r="S5285" s="17"/>
      <c r="T5285" s="17"/>
      <c r="U5285" s="17"/>
      <c r="V5285" s="17"/>
      <c r="W5285" s="17"/>
      <c r="X5285" s="17"/>
    </row>
    <row r="5286" spans="7:24" x14ac:dyDescent="0.2">
      <c r="G5286" s="8"/>
      <c r="H5286" s="8"/>
      <c r="I5286" s="17"/>
      <c r="J5286" s="17"/>
      <c r="K5286" s="17"/>
      <c r="L5286" s="17"/>
      <c r="M5286" s="17"/>
      <c r="N5286" s="17"/>
      <c r="O5286" s="17"/>
      <c r="P5286" s="17"/>
      <c r="Q5286" s="17"/>
      <c r="R5286" s="17"/>
      <c r="S5286" s="17"/>
      <c r="T5286" s="17"/>
      <c r="U5286" s="17"/>
      <c r="V5286" s="17"/>
      <c r="W5286" s="17"/>
      <c r="X5286" s="17"/>
    </row>
    <row r="5287" spans="7:24" x14ac:dyDescent="0.2">
      <c r="G5287" s="8"/>
      <c r="H5287" s="8"/>
      <c r="I5287" s="17"/>
      <c r="J5287" s="17"/>
      <c r="K5287" s="17"/>
      <c r="L5287" s="17"/>
      <c r="M5287" s="17"/>
      <c r="N5287" s="17"/>
      <c r="O5287" s="17"/>
      <c r="P5287" s="17"/>
      <c r="Q5287" s="17"/>
      <c r="R5287" s="17"/>
      <c r="S5287" s="17"/>
      <c r="T5287" s="17"/>
      <c r="U5287" s="17"/>
      <c r="V5287" s="17"/>
      <c r="W5287" s="17"/>
      <c r="X5287" s="17"/>
    </row>
    <row r="5288" spans="7:24" x14ac:dyDescent="0.2">
      <c r="G5288" s="8"/>
      <c r="H5288" s="8"/>
      <c r="I5288" s="17"/>
      <c r="J5288" s="17"/>
      <c r="K5288" s="17"/>
      <c r="L5288" s="17"/>
      <c r="M5288" s="17"/>
      <c r="N5288" s="17"/>
      <c r="O5288" s="17"/>
      <c r="P5288" s="17"/>
      <c r="Q5288" s="17"/>
      <c r="R5288" s="17"/>
      <c r="S5288" s="17"/>
      <c r="T5288" s="17"/>
      <c r="U5288" s="17"/>
      <c r="V5288" s="17"/>
      <c r="W5288" s="17"/>
      <c r="X5288" s="17"/>
    </row>
    <row r="5289" spans="7:24" x14ac:dyDescent="0.2">
      <c r="G5289" s="8"/>
      <c r="H5289" s="8"/>
      <c r="I5289" s="17"/>
      <c r="J5289" s="17"/>
      <c r="K5289" s="17"/>
      <c r="L5289" s="17"/>
      <c r="M5289" s="17"/>
      <c r="N5289" s="17"/>
      <c r="O5289" s="17"/>
      <c r="P5289" s="17"/>
      <c r="Q5289" s="17"/>
      <c r="R5289" s="17"/>
      <c r="S5289" s="17"/>
      <c r="T5289" s="17"/>
      <c r="U5289" s="17"/>
      <c r="V5289" s="17"/>
      <c r="W5289" s="17"/>
      <c r="X5289" s="17"/>
    </row>
    <row r="5290" spans="7:24" x14ac:dyDescent="0.2">
      <c r="G5290" s="8"/>
      <c r="H5290" s="8"/>
      <c r="I5290" s="17"/>
      <c r="J5290" s="17"/>
      <c r="K5290" s="17"/>
      <c r="L5290" s="17"/>
      <c r="M5290" s="17"/>
      <c r="N5290" s="17"/>
      <c r="O5290" s="17"/>
      <c r="P5290" s="17"/>
      <c r="Q5290" s="17"/>
      <c r="R5290" s="17"/>
      <c r="S5290" s="17"/>
      <c r="T5290" s="17"/>
      <c r="U5290" s="17"/>
      <c r="V5290" s="17"/>
      <c r="W5290" s="17"/>
      <c r="X5290" s="17"/>
    </row>
    <row r="5291" spans="7:24" x14ac:dyDescent="0.2">
      <c r="G5291" s="8"/>
      <c r="H5291" s="8"/>
      <c r="I5291" s="17"/>
      <c r="J5291" s="17"/>
      <c r="K5291" s="17"/>
      <c r="L5291" s="17"/>
      <c r="M5291" s="17"/>
      <c r="N5291" s="17"/>
      <c r="O5291" s="17"/>
      <c r="P5291" s="17"/>
      <c r="Q5291" s="17"/>
      <c r="R5291" s="17"/>
      <c r="S5291" s="17"/>
      <c r="T5291" s="17"/>
      <c r="U5291" s="17"/>
      <c r="V5291" s="17"/>
      <c r="W5291" s="17"/>
      <c r="X5291" s="17"/>
    </row>
    <row r="5292" spans="7:24" x14ac:dyDescent="0.2">
      <c r="G5292" s="8"/>
      <c r="H5292" s="8"/>
      <c r="I5292" s="17"/>
      <c r="J5292" s="17"/>
      <c r="K5292" s="17"/>
      <c r="L5292" s="17"/>
      <c r="M5292" s="17"/>
      <c r="N5292" s="17"/>
      <c r="O5292" s="17"/>
      <c r="P5292" s="17"/>
      <c r="Q5292" s="17"/>
      <c r="R5292" s="17"/>
      <c r="S5292" s="17"/>
      <c r="T5292" s="17"/>
      <c r="U5292" s="17"/>
      <c r="V5292" s="17"/>
      <c r="W5292" s="17"/>
      <c r="X5292" s="17"/>
    </row>
    <row r="5293" spans="7:24" x14ac:dyDescent="0.2">
      <c r="G5293" s="8"/>
      <c r="H5293" s="8"/>
      <c r="I5293" s="17"/>
      <c r="J5293" s="17"/>
      <c r="K5293" s="17"/>
      <c r="L5293" s="17"/>
      <c r="M5293" s="17"/>
      <c r="N5293" s="17"/>
      <c r="O5293" s="17"/>
      <c r="P5293" s="17"/>
      <c r="Q5293" s="17"/>
      <c r="R5293" s="17"/>
      <c r="S5293" s="17"/>
      <c r="T5293" s="17"/>
      <c r="U5293" s="17"/>
      <c r="V5293" s="17"/>
      <c r="W5293" s="17"/>
      <c r="X5293" s="17"/>
    </row>
    <row r="5294" spans="7:24" x14ac:dyDescent="0.2">
      <c r="G5294" s="8"/>
      <c r="H5294" s="8"/>
      <c r="I5294" s="17"/>
      <c r="J5294" s="17"/>
      <c r="K5294" s="17"/>
      <c r="L5294" s="17"/>
      <c r="M5294" s="17"/>
      <c r="N5294" s="17"/>
      <c r="O5294" s="17"/>
      <c r="P5294" s="17"/>
      <c r="Q5294" s="17"/>
      <c r="R5294" s="17"/>
      <c r="S5294" s="17"/>
      <c r="T5294" s="17"/>
      <c r="U5294" s="17"/>
      <c r="V5294" s="17"/>
      <c r="W5294" s="17"/>
      <c r="X5294" s="17"/>
    </row>
    <row r="5295" spans="7:24" x14ac:dyDescent="0.2">
      <c r="G5295" s="8"/>
      <c r="H5295" s="8"/>
      <c r="I5295" s="17"/>
      <c r="J5295" s="17"/>
      <c r="K5295" s="17"/>
      <c r="L5295" s="17"/>
      <c r="M5295" s="17"/>
      <c r="N5295" s="17"/>
      <c r="O5295" s="17"/>
      <c r="P5295" s="17"/>
      <c r="Q5295" s="17"/>
      <c r="R5295" s="17"/>
      <c r="S5295" s="17"/>
      <c r="T5295" s="17"/>
      <c r="U5295" s="17"/>
      <c r="V5295" s="17"/>
      <c r="W5295" s="17"/>
      <c r="X5295" s="17"/>
    </row>
    <row r="5296" spans="7:24" x14ac:dyDescent="0.2">
      <c r="G5296" s="8"/>
      <c r="H5296" s="8"/>
      <c r="I5296" s="17"/>
      <c r="J5296" s="17"/>
      <c r="K5296" s="17"/>
      <c r="L5296" s="17"/>
      <c r="M5296" s="17"/>
      <c r="N5296" s="17"/>
      <c r="O5296" s="17"/>
      <c r="P5296" s="17"/>
      <c r="Q5296" s="17"/>
      <c r="R5296" s="17"/>
      <c r="S5296" s="17"/>
      <c r="T5296" s="17"/>
      <c r="U5296" s="17"/>
      <c r="V5296" s="17"/>
      <c r="W5296" s="17"/>
      <c r="X5296" s="17"/>
    </row>
    <row r="5297" spans="7:24" x14ac:dyDescent="0.2">
      <c r="G5297" s="8"/>
      <c r="H5297" s="8"/>
      <c r="I5297" s="17"/>
      <c r="J5297" s="17"/>
      <c r="K5297" s="17"/>
      <c r="L5297" s="17"/>
      <c r="M5297" s="17"/>
      <c r="N5297" s="17"/>
      <c r="O5297" s="17"/>
      <c r="P5297" s="17"/>
      <c r="Q5297" s="17"/>
      <c r="R5297" s="17"/>
      <c r="S5297" s="17"/>
      <c r="T5297" s="17"/>
      <c r="U5297" s="17"/>
      <c r="V5297" s="17"/>
      <c r="W5297" s="17"/>
      <c r="X5297" s="17"/>
    </row>
    <row r="5298" spans="7:24" x14ac:dyDescent="0.2">
      <c r="G5298" s="8"/>
      <c r="H5298" s="8"/>
      <c r="I5298" s="17"/>
      <c r="J5298" s="17"/>
      <c r="K5298" s="17"/>
      <c r="L5298" s="17"/>
      <c r="M5298" s="17"/>
      <c r="N5298" s="17"/>
      <c r="O5298" s="17"/>
      <c r="P5298" s="17"/>
      <c r="Q5298" s="17"/>
      <c r="R5298" s="17"/>
      <c r="S5298" s="17"/>
      <c r="T5298" s="17"/>
      <c r="U5298" s="17"/>
      <c r="V5298" s="17"/>
      <c r="W5298" s="17"/>
      <c r="X5298" s="17"/>
    </row>
    <row r="5299" spans="7:24" x14ac:dyDescent="0.2">
      <c r="G5299" s="8"/>
      <c r="H5299" s="8"/>
      <c r="I5299" s="17"/>
      <c r="J5299" s="17"/>
      <c r="K5299" s="17"/>
      <c r="L5299" s="17"/>
      <c r="M5299" s="17"/>
      <c r="N5299" s="17"/>
      <c r="O5299" s="17"/>
      <c r="P5299" s="17"/>
      <c r="Q5299" s="17"/>
      <c r="R5299" s="17"/>
      <c r="S5299" s="17"/>
      <c r="T5299" s="17"/>
      <c r="U5299" s="17"/>
      <c r="V5299" s="17"/>
      <c r="W5299" s="17"/>
      <c r="X5299" s="17"/>
    </row>
    <row r="5300" spans="7:24" x14ac:dyDescent="0.2">
      <c r="G5300" s="8"/>
      <c r="H5300" s="8"/>
      <c r="I5300" s="17"/>
      <c r="J5300" s="17"/>
      <c r="K5300" s="17"/>
      <c r="L5300" s="17"/>
      <c r="M5300" s="17"/>
      <c r="N5300" s="17"/>
      <c r="O5300" s="17"/>
      <c r="P5300" s="17"/>
      <c r="Q5300" s="17"/>
      <c r="R5300" s="17"/>
      <c r="S5300" s="17"/>
      <c r="T5300" s="17"/>
      <c r="U5300" s="17"/>
      <c r="V5300" s="17"/>
      <c r="W5300" s="17"/>
      <c r="X5300" s="17"/>
    </row>
    <row r="5301" spans="7:24" x14ac:dyDescent="0.2">
      <c r="G5301" s="8"/>
      <c r="H5301" s="8"/>
      <c r="I5301" s="17"/>
      <c r="J5301" s="17"/>
      <c r="K5301" s="17"/>
      <c r="L5301" s="17"/>
      <c r="M5301" s="17"/>
      <c r="N5301" s="17"/>
      <c r="O5301" s="17"/>
      <c r="P5301" s="17"/>
      <c r="Q5301" s="17"/>
      <c r="R5301" s="17"/>
      <c r="S5301" s="17"/>
      <c r="T5301" s="17"/>
      <c r="U5301" s="17"/>
      <c r="V5301" s="17"/>
      <c r="W5301" s="17"/>
      <c r="X5301" s="17"/>
    </row>
    <row r="5302" spans="7:24" x14ac:dyDescent="0.2">
      <c r="G5302" s="8"/>
      <c r="H5302" s="8"/>
      <c r="I5302" s="17"/>
      <c r="J5302" s="17"/>
      <c r="K5302" s="17"/>
      <c r="L5302" s="17"/>
      <c r="M5302" s="17"/>
      <c r="N5302" s="17"/>
      <c r="O5302" s="17"/>
      <c r="P5302" s="17"/>
      <c r="Q5302" s="17"/>
      <c r="R5302" s="17"/>
      <c r="S5302" s="17"/>
      <c r="T5302" s="17"/>
      <c r="U5302" s="17"/>
      <c r="V5302" s="17"/>
      <c r="W5302" s="17"/>
      <c r="X5302" s="17"/>
    </row>
    <row r="5303" spans="7:24" x14ac:dyDescent="0.2">
      <c r="G5303" s="8"/>
      <c r="H5303" s="8"/>
      <c r="I5303" s="17"/>
      <c r="J5303" s="17"/>
      <c r="K5303" s="17"/>
      <c r="L5303" s="17"/>
      <c r="M5303" s="17"/>
      <c r="N5303" s="17"/>
      <c r="O5303" s="17"/>
      <c r="P5303" s="17"/>
      <c r="Q5303" s="17"/>
      <c r="R5303" s="17"/>
      <c r="S5303" s="17"/>
      <c r="T5303" s="17"/>
      <c r="U5303" s="17"/>
      <c r="V5303" s="17"/>
      <c r="W5303" s="17"/>
      <c r="X5303" s="17"/>
    </row>
    <row r="5304" spans="7:24" x14ac:dyDescent="0.2">
      <c r="G5304" s="8"/>
      <c r="H5304" s="8"/>
      <c r="I5304" s="17"/>
      <c r="J5304" s="17"/>
      <c r="K5304" s="17"/>
      <c r="L5304" s="17"/>
      <c r="M5304" s="17"/>
      <c r="N5304" s="17"/>
      <c r="O5304" s="17"/>
      <c r="P5304" s="17"/>
      <c r="Q5304" s="17"/>
      <c r="R5304" s="17"/>
      <c r="S5304" s="17"/>
      <c r="T5304" s="17"/>
      <c r="U5304" s="17"/>
      <c r="V5304" s="17"/>
      <c r="W5304" s="17"/>
      <c r="X5304" s="17"/>
    </row>
    <row r="5305" spans="7:24" x14ac:dyDescent="0.2">
      <c r="G5305" s="8"/>
      <c r="H5305" s="8"/>
      <c r="I5305" s="17"/>
      <c r="J5305" s="17"/>
      <c r="K5305" s="17"/>
      <c r="L5305" s="17"/>
      <c r="M5305" s="17"/>
      <c r="N5305" s="17"/>
      <c r="O5305" s="17"/>
      <c r="P5305" s="17"/>
      <c r="Q5305" s="17"/>
      <c r="R5305" s="17"/>
      <c r="S5305" s="17"/>
      <c r="T5305" s="17"/>
      <c r="U5305" s="17"/>
      <c r="V5305" s="17"/>
      <c r="W5305" s="17"/>
      <c r="X5305" s="17"/>
    </row>
    <row r="5306" spans="7:24" x14ac:dyDescent="0.2">
      <c r="G5306" s="8"/>
      <c r="H5306" s="8"/>
      <c r="I5306" s="17"/>
      <c r="J5306" s="17"/>
      <c r="K5306" s="17"/>
      <c r="L5306" s="17"/>
      <c r="M5306" s="17"/>
      <c r="N5306" s="17"/>
      <c r="O5306" s="17"/>
      <c r="P5306" s="17"/>
      <c r="Q5306" s="17"/>
      <c r="R5306" s="17"/>
      <c r="S5306" s="17"/>
      <c r="T5306" s="17"/>
      <c r="U5306" s="17"/>
      <c r="V5306" s="17"/>
      <c r="W5306" s="17"/>
      <c r="X5306" s="17"/>
    </row>
    <row r="5307" spans="7:24" x14ac:dyDescent="0.2">
      <c r="G5307" s="8"/>
      <c r="H5307" s="8"/>
      <c r="I5307" s="17"/>
      <c r="J5307" s="17"/>
      <c r="K5307" s="17"/>
      <c r="L5307" s="17"/>
      <c r="M5307" s="17"/>
      <c r="N5307" s="17"/>
      <c r="O5307" s="17"/>
      <c r="P5307" s="17"/>
      <c r="Q5307" s="17"/>
      <c r="R5307" s="17"/>
      <c r="S5307" s="17"/>
      <c r="T5307" s="17"/>
      <c r="U5307" s="17"/>
      <c r="V5307" s="17"/>
      <c r="W5307" s="17"/>
      <c r="X5307" s="17"/>
    </row>
    <row r="5308" spans="7:24" x14ac:dyDescent="0.2">
      <c r="G5308" s="8"/>
      <c r="H5308" s="8"/>
      <c r="I5308" s="17"/>
      <c r="J5308" s="17"/>
      <c r="K5308" s="17"/>
      <c r="L5308" s="17"/>
      <c r="M5308" s="17"/>
      <c r="N5308" s="17"/>
      <c r="O5308" s="17"/>
      <c r="P5308" s="17"/>
      <c r="Q5308" s="17"/>
      <c r="R5308" s="17"/>
      <c r="S5308" s="17"/>
      <c r="T5308" s="17"/>
      <c r="U5308" s="17"/>
      <c r="V5308" s="17"/>
      <c r="W5308" s="17"/>
      <c r="X5308" s="17"/>
    </row>
    <row r="5309" spans="7:24" x14ac:dyDescent="0.2">
      <c r="G5309" s="8"/>
      <c r="H5309" s="8"/>
      <c r="I5309" s="17"/>
      <c r="J5309" s="17"/>
      <c r="K5309" s="17"/>
      <c r="L5309" s="17"/>
      <c r="M5309" s="17"/>
      <c r="N5309" s="17"/>
      <c r="O5309" s="17"/>
      <c r="P5309" s="17"/>
      <c r="Q5309" s="17"/>
      <c r="R5309" s="17"/>
      <c r="S5309" s="17"/>
      <c r="T5309" s="17"/>
      <c r="U5309" s="17"/>
      <c r="V5309" s="17"/>
      <c r="W5309" s="17"/>
      <c r="X5309" s="17"/>
    </row>
    <row r="5310" spans="7:24" x14ac:dyDescent="0.2">
      <c r="G5310" s="8"/>
      <c r="H5310" s="8"/>
      <c r="I5310" s="17"/>
      <c r="J5310" s="17"/>
      <c r="K5310" s="17"/>
      <c r="L5310" s="17"/>
      <c r="M5310" s="17"/>
      <c r="N5310" s="17"/>
      <c r="O5310" s="17"/>
      <c r="P5310" s="17"/>
      <c r="Q5310" s="17"/>
      <c r="R5310" s="17"/>
      <c r="S5310" s="17"/>
      <c r="T5310" s="17"/>
      <c r="U5310" s="17"/>
      <c r="V5310" s="17"/>
      <c r="W5310" s="17"/>
      <c r="X5310" s="17"/>
    </row>
    <row r="5311" spans="7:24" x14ac:dyDescent="0.2">
      <c r="G5311" s="8"/>
      <c r="H5311" s="8"/>
      <c r="I5311" s="17"/>
      <c r="J5311" s="17"/>
      <c r="K5311" s="17"/>
      <c r="L5311" s="17"/>
      <c r="M5311" s="17"/>
      <c r="N5311" s="17"/>
      <c r="O5311" s="17"/>
      <c r="P5311" s="17"/>
      <c r="Q5311" s="17"/>
      <c r="R5311" s="17"/>
      <c r="S5311" s="17"/>
      <c r="T5311" s="17"/>
      <c r="U5311" s="17"/>
      <c r="V5311" s="17"/>
      <c r="W5311" s="17"/>
      <c r="X5311" s="17"/>
    </row>
    <row r="5312" spans="7:24" x14ac:dyDescent="0.2">
      <c r="G5312" s="8"/>
      <c r="H5312" s="8"/>
      <c r="I5312" s="17"/>
      <c r="J5312" s="17"/>
      <c r="K5312" s="17"/>
      <c r="L5312" s="17"/>
      <c r="M5312" s="17"/>
      <c r="N5312" s="17"/>
      <c r="O5312" s="17"/>
      <c r="P5312" s="17"/>
      <c r="Q5312" s="17"/>
      <c r="R5312" s="17"/>
      <c r="S5312" s="17"/>
      <c r="T5312" s="17"/>
      <c r="U5312" s="17"/>
      <c r="V5312" s="17"/>
      <c r="W5312" s="17"/>
      <c r="X5312" s="17"/>
    </row>
    <row r="5313" spans="7:24" x14ac:dyDescent="0.2">
      <c r="G5313" s="8"/>
      <c r="H5313" s="8"/>
      <c r="I5313" s="17"/>
      <c r="J5313" s="17"/>
      <c r="K5313" s="17"/>
      <c r="L5313" s="17"/>
      <c r="M5313" s="17"/>
      <c r="N5313" s="17"/>
      <c r="O5313" s="17"/>
      <c r="P5313" s="17"/>
      <c r="Q5313" s="17"/>
      <c r="R5313" s="17"/>
      <c r="S5313" s="17"/>
      <c r="T5313" s="17"/>
      <c r="U5313" s="17"/>
      <c r="V5313" s="17"/>
      <c r="W5313" s="17"/>
      <c r="X5313" s="17"/>
    </row>
    <row r="5314" spans="7:24" x14ac:dyDescent="0.2">
      <c r="G5314" s="8"/>
      <c r="H5314" s="8"/>
      <c r="I5314" s="17"/>
      <c r="J5314" s="17"/>
      <c r="K5314" s="17"/>
      <c r="L5314" s="17"/>
      <c r="M5314" s="17"/>
      <c r="N5314" s="17"/>
      <c r="O5314" s="17"/>
      <c r="P5314" s="17"/>
      <c r="Q5314" s="17"/>
      <c r="R5314" s="17"/>
      <c r="S5314" s="17"/>
      <c r="T5314" s="17"/>
      <c r="U5314" s="17"/>
      <c r="V5314" s="17"/>
      <c r="W5314" s="17"/>
      <c r="X5314" s="17"/>
    </row>
    <row r="5315" spans="7:24" x14ac:dyDescent="0.2">
      <c r="G5315" s="8"/>
      <c r="H5315" s="8"/>
      <c r="I5315" s="17"/>
      <c r="J5315" s="17"/>
      <c r="K5315" s="17"/>
      <c r="L5315" s="17"/>
      <c r="M5315" s="17"/>
      <c r="N5315" s="17"/>
      <c r="O5315" s="17"/>
      <c r="P5315" s="17"/>
      <c r="Q5315" s="17"/>
      <c r="R5315" s="17"/>
      <c r="S5315" s="17"/>
      <c r="T5315" s="17"/>
      <c r="U5315" s="17"/>
      <c r="V5315" s="17"/>
      <c r="W5315" s="17"/>
      <c r="X5315" s="17"/>
    </row>
    <row r="5316" spans="7:24" x14ac:dyDescent="0.2">
      <c r="G5316" s="8"/>
      <c r="H5316" s="8"/>
      <c r="I5316" s="17"/>
      <c r="J5316" s="17"/>
      <c r="K5316" s="17"/>
      <c r="L5316" s="17"/>
      <c r="M5316" s="17"/>
      <c r="N5316" s="17"/>
      <c r="O5316" s="17"/>
      <c r="P5316" s="17"/>
      <c r="Q5316" s="17"/>
      <c r="R5316" s="17"/>
      <c r="S5316" s="17"/>
      <c r="T5316" s="17"/>
      <c r="U5316" s="17"/>
      <c r="V5316" s="17"/>
      <c r="W5316" s="17"/>
      <c r="X5316" s="17"/>
    </row>
    <row r="5317" spans="7:24" x14ac:dyDescent="0.2">
      <c r="G5317" s="8"/>
      <c r="H5317" s="8"/>
      <c r="I5317" s="17"/>
      <c r="J5317" s="17"/>
      <c r="K5317" s="17"/>
      <c r="L5317" s="17"/>
      <c r="M5317" s="17"/>
      <c r="N5317" s="17"/>
      <c r="O5317" s="17"/>
      <c r="P5317" s="17"/>
      <c r="Q5317" s="17"/>
      <c r="R5317" s="17"/>
      <c r="S5317" s="17"/>
      <c r="T5317" s="17"/>
      <c r="U5317" s="17"/>
      <c r="V5317" s="17"/>
      <c r="W5317" s="17"/>
      <c r="X5317" s="17"/>
    </row>
    <row r="5318" spans="7:24" x14ac:dyDescent="0.2">
      <c r="G5318" s="8"/>
      <c r="H5318" s="8"/>
      <c r="I5318" s="17"/>
      <c r="J5318" s="17"/>
      <c r="K5318" s="17"/>
      <c r="L5318" s="17"/>
      <c r="M5318" s="17"/>
      <c r="N5318" s="17"/>
      <c r="O5318" s="17"/>
      <c r="P5318" s="17"/>
      <c r="Q5318" s="17"/>
      <c r="R5318" s="17"/>
      <c r="S5318" s="17"/>
      <c r="T5318" s="17"/>
      <c r="U5318" s="17"/>
      <c r="V5318" s="17"/>
      <c r="W5318" s="17"/>
      <c r="X5318" s="17"/>
    </row>
    <row r="5319" spans="7:24" x14ac:dyDescent="0.2">
      <c r="G5319" s="8"/>
      <c r="H5319" s="8"/>
      <c r="I5319" s="17"/>
      <c r="J5319" s="17"/>
      <c r="K5319" s="17"/>
      <c r="L5319" s="17"/>
      <c r="M5319" s="17"/>
      <c r="N5319" s="17"/>
      <c r="O5319" s="17"/>
      <c r="P5319" s="17"/>
      <c r="Q5319" s="17"/>
      <c r="R5319" s="17"/>
      <c r="S5319" s="17"/>
      <c r="T5319" s="17"/>
      <c r="U5319" s="17"/>
      <c r="V5319" s="17"/>
      <c r="W5319" s="17"/>
      <c r="X5319" s="17"/>
    </row>
    <row r="5320" spans="7:24" x14ac:dyDescent="0.2">
      <c r="G5320" s="8"/>
      <c r="H5320" s="8"/>
      <c r="I5320" s="17"/>
      <c r="J5320" s="17"/>
      <c r="K5320" s="17"/>
      <c r="L5320" s="17"/>
      <c r="M5320" s="17"/>
      <c r="N5320" s="17"/>
      <c r="O5320" s="17"/>
      <c r="P5320" s="17"/>
      <c r="Q5320" s="17"/>
      <c r="R5320" s="17"/>
      <c r="S5320" s="17"/>
      <c r="T5320" s="17"/>
      <c r="U5320" s="17"/>
      <c r="V5320" s="17"/>
      <c r="W5320" s="17"/>
      <c r="X5320" s="17"/>
    </row>
    <row r="5321" spans="7:24" x14ac:dyDescent="0.2">
      <c r="G5321" s="8"/>
      <c r="H5321" s="8"/>
      <c r="I5321" s="17"/>
      <c r="J5321" s="17"/>
      <c r="K5321" s="17"/>
      <c r="L5321" s="17"/>
      <c r="M5321" s="17"/>
      <c r="N5321" s="17"/>
      <c r="O5321" s="17"/>
      <c r="P5321" s="17"/>
      <c r="Q5321" s="17"/>
      <c r="R5321" s="17"/>
      <c r="S5321" s="17"/>
      <c r="T5321" s="17"/>
      <c r="U5321" s="17"/>
      <c r="V5321" s="17"/>
      <c r="W5321" s="17"/>
      <c r="X5321" s="17"/>
    </row>
    <row r="5322" spans="7:24" x14ac:dyDescent="0.2">
      <c r="G5322" s="8"/>
      <c r="H5322" s="8"/>
      <c r="I5322" s="17"/>
      <c r="J5322" s="17"/>
      <c r="K5322" s="17"/>
      <c r="L5322" s="17"/>
      <c r="M5322" s="17"/>
      <c r="N5322" s="17"/>
      <c r="O5322" s="17"/>
      <c r="P5322" s="17"/>
      <c r="Q5322" s="17"/>
      <c r="R5322" s="17"/>
      <c r="S5322" s="17"/>
      <c r="T5322" s="17"/>
      <c r="U5322" s="17"/>
      <c r="V5322" s="17"/>
      <c r="W5322" s="17"/>
      <c r="X5322" s="17"/>
    </row>
    <row r="5323" spans="7:24" x14ac:dyDescent="0.2">
      <c r="G5323" s="8"/>
      <c r="H5323" s="8"/>
      <c r="I5323" s="17"/>
      <c r="J5323" s="17"/>
      <c r="K5323" s="17"/>
      <c r="L5323" s="17"/>
      <c r="M5323" s="17"/>
      <c r="N5323" s="17"/>
      <c r="O5323" s="17"/>
      <c r="P5323" s="17"/>
      <c r="Q5323" s="17"/>
      <c r="R5323" s="17"/>
      <c r="S5323" s="17"/>
      <c r="T5323" s="17"/>
      <c r="U5323" s="17"/>
      <c r="V5323" s="17"/>
      <c r="W5323" s="17"/>
      <c r="X5323" s="17"/>
    </row>
    <row r="5324" spans="7:24" x14ac:dyDescent="0.2">
      <c r="G5324" s="8"/>
      <c r="H5324" s="8"/>
      <c r="I5324" s="17"/>
      <c r="J5324" s="17"/>
      <c r="K5324" s="17"/>
      <c r="L5324" s="17"/>
      <c r="M5324" s="17"/>
      <c r="N5324" s="17"/>
      <c r="O5324" s="17"/>
      <c r="P5324" s="17"/>
      <c r="Q5324" s="17"/>
      <c r="R5324" s="17"/>
      <c r="S5324" s="17"/>
      <c r="T5324" s="17"/>
      <c r="U5324" s="17"/>
      <c r="V5324" s="17"/>
      <c r="W5324" s="17"/>
      <c r="X5324" s="17"/>
    </row>
    <row r="5325" spans="7:24" x14ac:dyDescent="0.2">
      <c r="G5325" s="8"/>
      <c r="H5325" s="8"/>
      <c r="I5325" s="17"/>
      <c r="J5325" s="17"/>
      <c r="K5325" s="17"/>
      <c r="L5325" s="17"/>
      <c r="M5325" s="17"/>
      <c r="N5325" s="17"/>
      <c r="O5325" s="17"/>
      <c r="P5325" s="17"/>
      <c r="Q5325" s="17"/>
      <c r="R5325" s="17"/>
      <c r="S5325" s="17"/>
      <c r="T5325" s="17"/>
      <c r="U5325" s="17"/>
      <c r="V5325" s="17"/>
      <c r="W5325" s="17"/>
      <c r="X5325" s="17"/>
    </row>
    <row r="5326" spans="7:24" x14ac:dyDescent="0.2">
      <c r="G5326" s="8"/>
      <c r="H5326" s="8"/>
      <c r="I5326" s="17"/>
      <c r="J5326" s="17"/>
      <c r="K5326" s="17"/>
      <c r="L5326" s="17"/>
      <c r="M5326" s="17"/>
      <c r="N5326" s="17"/>
      <c r="O5326" s="17"/>
      <c r="P5326" s="17"/>
      <c r="Q5326" s="17"/>
      <c r="R5326" s="17"/>
      <c r="S5326" s="17"/>
      <c r="T5326" s="17"/>
      <c r="U5326" s="17"/>
      <c r="V5326" s="17"/>
      <c r="W5326" s="17"/>
      <c r="X5326" s="17"/>
    </row>
    <row r="5327" spans="7:24" x14ac:dyDescent="0.2">
      <c r="G5327" s="8"/>
      <c r="H5327" s="8"/>
      <c r="I5327" s="17"/>
      <c r="J5327" s="17"/>
      <c r="K5327" s="17"/>
      <c r="L5327" s="17"/>
      <c r="M5327" s="17"/>
      <c r="N5327" s="17"/>
      <c r="O5327" s="17"/>
      <c r="P5327" s="17"/>
      <c r="Q5327" s="17"/>
      <c r="R5327" s="17"/>
      <c r="S5327" s="17"/>
      <c r="T5327" s="17"/>
      <c r="U5327" s="17"/>
      <c r="V5327" s="17"/>
      <c r="W5327" s="17"/>
      <c r="X5327" s="17"/>
    </row>
    <row r="5328" spans="7:24" x14ac:dyDescent="0.2">
      <c r="G5328" s="8"/>
      <c r="H5328" s="8"/>
      <c r="I5328" s="17"/>
      <c r="J5328" s="17"/>
      <c r="K5328" s="17"/>
      <c r="L5328" s="17"/>
      <c r="M5328" s="17"/>
      <c r="N5328" s="17"/>
      <c r="O5328" s="17"/>
      <c r="P5328" s="17"/>
      <c r="Q5328" s="17"/>
      <c r="R5328" s="17"/>
      <c r="S5328" s="17"/>
      <c r="T5328" s="17"/>
      <c r="U5328" s="17"/>
      <c r="V5328" s="17"/>
      <c r="W5328" s="17"/>
      <c r="X5328" s="17"/>
    </row>
    <row r="5329" spans="7:24" x14ac:dyDescent="0.2">
      <c r="G5329" s="8"/>
      <c r="H5329" s="8"/>
      <c r="I5329" s="17"/>
      <c r="J5329" s="17"/>
      <c r="K5329" s="17"/>
      <c r="L5329" s="17"/>
      <c r="M5329" s="17"/>
      <c r="N5329" s="17"/>
      <c r="O5329" s="17"/>
      <c r="P5329" s="17"/>
      <c r="Q5329" s="17"/>
      <c r="R5329" s="17"/>
      <c r="S5329" s="17"/>
      <c r="T5329" s="17"/>
      <c r="U5329" s="17"/>
      <c r="V5329" s="17"/>
      <c r="W5329" s="17"/>
      <c r="X5329" s="17"/>
    </row>
    <row r="5330" spans="7:24" x14ac:dyDescent="0.2">
      <c r="G5330" s="8"/>
      <c r="H5330" s="8"/>
      <c r="I5330" s="17"/>
      <c r="J5330" s="17"/>
      <c r="K5330" s="17"/>
      <c r="L5330" s="17"/>
      <c r="M5330" s="17"/>
      <c r="N5330" s="17"/>
      <c r="O5330" s="17"/>
      <c r="P5330" s="17"/>
      <c r="Q5330" s="17"/>
      <c r="R5330" s="17"/>
      <c r="S5330" s="17"/>
      <c r="T5330" s="17"/>
      <c r="U5330" s="17"/>
      <c r="V5330" s="17"/>
      <c r="W5330" s="17"/>
      <c r="X5330" s="17"/>
    </row>
    <row r="5331" spans="7:24" x14ac:dyDescent="0.2">
      <c r="G5331" s="8"/>
      <c r="H5331" s="8"/>
      <c r="I5331" s="17"/>
      <c r="J5331" s="17"/>
      <c r="K5331" s="17"/>
      <c r="L5331" s="17"/>
      <c r="M5331" s="17"/>
      <c r="N5331" s="17"/>
      <c r="O5331" s="17"/>
      <c r="P5331" s="17"/>
      <c r="Q5331" s="17"/>
      <c r="R5331" s="17"/>
      <c r="S5331" s="17"/>
      <c r="T5331" s="17"/>
      <c r="U5331" s="17"/>
      <c r="V5331" s="17"/>
      <c r="W5331" s="17"/>
      <c r="X5331" s="17"/>
    </row>
    <row r="5332" spans="7:24" x14ac:dyDescent="0.2">
      <c r="G5332" s="8"/>
      <c r="H5332" s="8"/>
      <c r="I5332" s="17"/>
      <c r="J5332" s="17"/>
      <c r="K5332" s="17"/>
      <c r="L5332" s="17"/>
      <c r="M5332" s="17"/>
      <c r="N5332" s="17"/>
      <c r="O5332" s="17"/>
      <c r="P5332" s="17"/>
      <c r="Q5332" s="17"/>
      <c r="R5332" s="17"/>
      <c r="S5332" s="17"/>
      <c r="T5332" s="17"/>
      <c r="U5332" s="17"/>
      <c r="V5332" s="17"/>
      <c r="W5332" s="17"/>
      <c r="X5332" s="17"/>
    </row>
    <row r="5333" spans="7:24" x14ac:dyDescent="0.2">
      <c r="G5333" s="8"/>
      <c r="H5333" s="8"/>
      <c r="I5333" s="17"/>
      <c r="J5333" s="17"/>
      <c r="K5333" s="17"/>
      <c r="L5333" s="17"/>
      <c r="M5333" s="17"/>
      <c r="N5333" s="17"/>
      <c r="O5333" s="17"/>
      <c r="P5333" s="17"/>
      <c r="Q5333" s="17"/>
      <c r="R5333" s="17"/>
      <c r="S5333" s="17"/>
      <c r="T5333" s="17"/>
      <c r="U5333" s="17"/>
      <c r="V5333" s="17"/>
      <c r="W5333" s="17"/>
      <c r="X5333" s="17"/>
    </row>
    <row r="5334" spans="7:24" x14ac:dyDescent="0.2">
      <c r="G5334" s="8"/>
      <c r="H5334" s="8"/>
      <c r="I5334" s="17"/>
      <c r="J5334" s="17"/>
      <c r="K5334" s="17"/>
      <c r="L5334" s="17"/>
      <c r="M5334" s="17"/>
      <c r="N5334" s="17"/>
      <c r="O5334" s="17"/>
      <c r="P5334" s="17"/>
      <c r="Q5334" s="17"/>
      <c r="R5334" s="17"/>
      <c r="S5334" s="17"/>
      <c r="T5334" s="17"/>
      <c r="U5334" s="17"/>
      <c r="V5334" s="17"/>
      <c r="W5334" s="17"/>
      <c r="X5334" s="17"/>
    </row>
    <row r="5335" spans="7:24" x14ac:dyDescent="0.2">
      <c r="G5335" s="8"/>
      <c r="H5335" s="8"/>
      <c r="I5335" s="17"/>
      <c r="J5335" s="17"/>
      <c r="K5335" s="17"/>
      <c r="L5335" s="17"/>
      <c r="M5335" s="17"/>
      <c r="N5335" s="17"/>
      <c r="O5335" s="17"/>
      <c r="P5335" s="17"/>
      <c r="Q5335" s="17"/>
      <c r="R5335" s="17"/>
      <c r="S5335" s="17"/>
      <c r="T5335" s="17"/>
      <c r="U5335" s="17"/>
      <c r="V5335" s="17"/>
      <c r="W5335" s="17"/>
      <c r="X5335" s="17"/>
    </row>
    <row r="5336" spans="7:24" x14ac:dyDescent="0.2">
      <c r="G5336" s="8"/>
      <c r="H5336" s="8"/>
      <c r="I5336" s="17"/>
      <c r="J5336" s="17"/>
      <c r="K5336" s="17"/>
      <c r="L5336" s="17"/>
      <c r="M5336" s="17"/>
      <c r="N5336" s="17"/>
      <c r="O5336" s="17"/>
      <c r="P5336" s="17"/>
      <c r="Q5336" s="17"/>
      <c r="R5336" s="17"/>
      <c r="S5336" s="17"/>
      <c r="T5336" s="17"/>
      <c r="U5336" s="17"/>
      <c r="V5336" s="17"/>
      <c r="W5336" s="17"/>
      <c r="X5336" s="17"/>
    </row>
    <row r="5337" spans="7:24" x14ac:dyDescent="0.2">
      <c r="G5337" s="8"/>
      <c r="H5337" s="8"/>
      <c r="I5337" s="17"/>
      <c r="J5337" s="17"/>
      <c r="K5337" s="17"/>
      <c r="L5337" s="17"/>
      <c r="M5337" s="17"/>
      <c r="N5337" s="17"/>
      <c r="O5337" s="17"/>
      <c r="P5337" s="17"/>
      <c r="Q5337" s="17"/>
      <c r="R5337" s="17"/>
      <c r="S5337" s="17"/>
      <c r="T5337" s="17"/>
      <c r="U5337" s="17"/>
      <c r="V5337" s="17"/>
      <c r="W5337" s="17"/>
      <c r="X5337" s="17"/>
    </row>
    <row r="5338" spans="7:24" x14ac:dyDescent="0.2">
      <c r="G5338" s="8"/>
      <c r="H5338" s="8"/>
      <c r="I5338" s="17"/>
      <c r="J5338" s="17"/>
      <c r="K5338" s="17"/>
      <c r="L5338" s="17"/>
      <c r="M5338" s="17"/>
      <c r="N5338" s="17"/>
      <c r="O5338" s="17"/>
      <c r="P5338" s="17"/>
      <c r="Q5338" s="17"/>
      <c r="R5338" s="17"/>
      <c r="S5338" s="17"/>
      <c r="T5338" s="17"/>
      <c r="U5338" s="17"/>
      <c r="V5338" s="17"/>
      <c r="W5338" s="17"/>
      <c r="X5338" s="17"/>
    </row>
    <row r="5339" spans="7:24" x14ac:dyDescent="0.2">
      <c r="G5339" s="8"/>
      <c r="H5339" s="8"/>
      <c r="I5339" s="17"/>
      <c r="J5339" s="17"/>
      <c r="K5339" s="17"/>
      <c r="L5339" s="17"/>
      <c r="M5339" s="17"/>
      <c r="N5339" s="17"/>
      <c r="O5339" s="17"/>
      <c r="P5339" s="17"/>
      <c r="Q5339" s="17"/>
      <c r="R5339" s="17"/>
      <c r="S5339" s="17"/>
      <c r="T5339" s="17"/>
      <c r="U5339" s="17"/>
      <c r="V5339" s="17"/>
      <c r="W5339" s="17"/>
      <c r="X5339" s="17"/>
    </row>
    <row r="5340" spans="7:24" x14ac:dyDescent="0.2">
      <c r="G5340" s="8"/>
      <c r="H5340" s="8"/>
      <c r="I5340" s="17"/>
      <c r="J5340" s="17"/>
      <c r="K5340" s="17"/>
      <c r="L5340" s="17"/>
      <c r="M5340" s="17"/>
      <c r="N5340" s="17"/>
      <c r="O5340" s="17"/>
      <c r="P5340" s="17"/>
      <c r="Q5340" s="17"/>
      <c r="R5340" s="17"/>
      <c r="S5340" s="17"/>
      <c r="T5340" s="17"/>
      <c r="U5340" s="17"/>
      <c r="V5340" s="17"/>
      <c r="W5340" s="17"/>
      <c r="X5340" s="17"/>
    </row>
    <row r="5341" spans="7:24" x14ac:dyDescent="0.2">
      <c r="G5341" s="8"/>
      <c r="H5341" s="8"/>
      <c r="I5341" s="17"/>
      <c r="J5341" s="17"/>
      <c r="K5341" s="17"/>
      <c r="L5341" s="17"/>
      <c r="M5341" s="17"/>
      <c r="N5341" s="17"/>
      <c r="O5341" s="17"/>
      <c r="P5341" s="17"/>
      <c r="Q5341" s="17"/>
      <c r="R5341" s="17"/>
      <c r="S5341" s="17"/>
      <c r="T5341" s="17"/>
      <c r="U5341" s="17"/>
      <c r="V5341" s="17"/>
      <c r="W5341" s="17"/>
      <c r="X5341" s="17"/>
    </row>
    <row r="5342" spans="7:24" x14ac:dyDescent="0.2">
      <c r="G5342" s="8"/>
      <c r="H5342" s="8"/>
      <c r="I5342" s="17"/>
      <c r="J5342" s="17"/>
      <c r="K5342" s="17"/>
      <c r="L5342" s="17"/>
      <c r="M5342" s="17"/>
      <c r="N5342" s="17"/>
      <c r="O5342" s="17"/>
      <c r="P5342" s="17"/>
      <c r="Q5342" s="17"/>
      <c r="R5342" s="17"/>
      <c r="S5342" s="17"/>
      <c r="T5342" s="17"/>
      <c r="U5342" s="17"/>
      <c r="V5342" s="17"/>
      <c r="W5342" s="17"/>
      <c r="X5342" s="17"/>
    </row>
    <row r="5343" spans="7:24" x14ac:dyDescent="0.2">
      <c r="G5343" s="8"/>
      <c r="H5343" s="8"/>
      <c r="I5343" s="17"/>
      <c r="J5343" s="17"/>
      <c r="K5343" s="17"/>
      <c r="L5343" s="17"/>
      <c r="M5343" s="17"/>
      <c r="N5343" s="17"/>
      <c r="O5343" s="17"/>
      <c r="P5343" s="17"/>
      <c r="Q5343" s="17"/>
      <c r="R5343" s="17"/>
      <c r="S5343" s="17"/>
      <c r="T5343" s="17"/>
      <c r="U5343" s="17"/>
      <c r="V5343" s="17"/>
      <c r="W5343" s="17"/>
      <c r="X5343" s="17"/>
    </row>
    <row r="5344" spans="7:24" x14ac:dyDescent="0.2">
      <c r="G5344" s="8"/>
      <c r="H5344" s="8"/>
      <c r="I5344" s="17"/>
      <c r="J5344" s="17"/>
      <c r="K5344" s="17"/>
      <c r="L5344" s="17"/>
      <c r="M5344" s="17"/>
      <c r="N5344" s="17"/>
      <c r="O5344" s="17"/>
      <c r="P5344" s="17"/>
      <c r="Q5344" s="17"/>
      <c r="R5344" s="17"/>
      <c r="S5344" s="17"/>
      <c r="T5344" s="17"/>
      <c r="U5344" s="17"/>
      <c r="V5344" s="17"/>
      <c r="W5344" s="17"/>
      <c r="X5344" s="17"/>
    </row>
    <row r="5345" spans="7:24" x14ac:dyDescent="0.2">
      <c r="G5345" s="8"/>
      <c r="H5345" s="8"/>
      <c r="I5345" s="17"/>
      <c r="J5345" s="17"/>
      <c r="K5345" s="17"/>
      <c r="L5345" s="17"/>
      <c r="M5345" s="17"/>
      <c r="N5345" s="17"/>
      <c r="O5345" s="17"/>
      <c r="P5345" s="17"/>
      <c r="Q5345" s="17"/>
      <c r="R5345" s="17"/>
      <c r="S5345" s="17"/>
      <c r="T5345" s="17"/>
      <c r="U5345" s="17"/>
      <c r="V5345" s="17"/>
      <c r="W5345" s="17"/>
      <c r="X5345" s="17"/>
    </row>
    <row r="5346" spans="7:24" x14ac:dyDescent="0.2">
      <c r="G5346" s="8"/>
      <c r="H5346" s="8"/>
      <c r="I5346" s="17"/>
      <c r="J5346" s="17"/>
      <c r="K5346" s="17"/>
      <c r="L5346" s="17"/>
      <c r="M5346" s="17"/>
      <c r="N5346" s="17"/>
      <c r="O5346" s="17"/>
      <c r="P5346" s="17"/>
      <c r="Q5346" s="17"/>
      <c r="R5346" s="17"/>
      <c r="S5346" s="17"/>
      <c r="T5346" s="17"/>
      <c r="U5346" s="17"/>
      <c r="V5346" s="17"/>
      <c r="W5346" s="17"/>
      <c r="X5346" s="17"/>
    </row>
    <row r="5347" spans="7:24" x14ac:dyDescent="0.2">
      <c r="G5347" s="8"/>
      <c r="H5347" s="8"/>
      <c r="I5347" s="17"/>
      <c r="J5347" s="17"/>
      <c r="K5347" s="17"/>
      <c r="L5347" s="17"/>
      <c r="M5347" s="17"/>
      <c r="N5347" s="17"/>
      <c r="O5347" s="17"/>
      <c r="P5347" s="17"/>
      <c r="Q5347" s="17"/>
      <c r="R5347" s="17"/>
      <c r="S5347" s="17"/>
      <c r="T5347" s="17"/>
      <c r="U5347" s="17"/>
      <c r="V5347" s="17"/>
      <c r="W5347" s="17"/>
      <c r="X5347" s="17"/>
    </row>
    <row r="5348" spans="7:24" x14ac:dyDescent="0.2">
      <c r="G5348" s="8"/>
      <c r="H5348" s="8"/>
      <c r="I5348" s="17"/>
      <c r="J5348" s="17"/>
      <c r="K5348" s="17"/>
      <c r="L5348" s="17"/>
      <c r="M5348" s="17"/>
      <c r="N5348" s="17"/>
      <c r="O5348" s="17"/>
      <c r="P5348" s="17"/>
      <c r="Q5348" s="17"/>
      <c r="R5348" s="17"/>
      <c r="S5348" s="17"/>
      <c r="T5348" s="17"/>
      <c r="U5348" s="17"/>
      <c r="V5348" s="17"/>
      <c r="W5348" s="17"/>
      <c r="X5348" s="17"/>
    </row>
    <row r="5349" spans="7:24" x14ac:dyDescent="0.2">
      <c r="G5349" s="8"/>
      <c r="H5349" s="8"/>
      <c r="I5349" s="17"/>
      <c r="J5349" s="17"/>
      <c r="K5349" s="17"/>
      <c r="L5349" s="17"/>
      <c r="M5349" s="17"/>
      <c r="N5349" s="17"/>
      <c r="O5349" s="17"/>
      <c r="P5349" s="17"/>
      <c r="Q5349" s="17"/>
      <c r="R5349" s="17"/>
      <c r="S5349" s="17"/>
      <c r="T5349" s="17"/>
      <c r="U5349" s="17"/>
      <c r="V5349" s="17"/>
      <c r="W5349" s="17"/>
      <c r="X5349" s="17"/>
    </row>
    <row r="5350" spans="7:24" x14ac:dyDescent="0.2">
      <c r="G5350" s="8"/>
      <c r="H5350" s="8"/>
      <c r="I5350" s="17"/>
      <c r="J5350" s="17"/>
      <c r="K5350" s="17"/>
      <c r="L5350" s="17"/>
      <c r="M5350" s="17"/>
      <c r="N5350" s="17"/>
      <c r="O5350" s="17"/>
      <c r="P5350" s="17"/>
      <c r="Q5350" s="17"/>
      <c r="R5350" s="17"/>
      <c r="S5350" s="17"/>
      <c r="T5350" s="17"/>
      <c r="U5350" s="17"/>
      <c r="V5350" s="17"/>
      <c r="W5350" s="17"/>
      <c r="X5350" s="17"/>
    </row>
    <row r="5351" spans="7:24" x14ac:dyDescent="0.2">
      <c r="G5351" s="8"/>
      <c r="H5351" s="8"/>
      <c r="I5351" s="17"/>
      <c r="J5351" s="17"/>
      <c r="K5351" s="17"/>
      <c r="L5351" s="17"/>
      <c r="M5351" s="17"/>
      <c r="N5351" s="17"/>
      <c r="O5351" s="17"/>
      <c r="P5351" s="17"/>
      <c r="Q5351" s="17"/>
      <c r="R5351" s="17"/>
      <c r="S5351" s="17"/>
      <c r="T5351" s="17"/>
      <c r="U5351" s="17"/>
      <c r="V5351" s="17"/>
      <c r="W5351" s="17"/>
      <c r="X5351" s="17"/>
    </row>
    <row r="5352" spans="7:24" x14ac:dyDescent="0.2">
      <c r="G5352" s="8"/>
      <c r="H5352" s="8"/>
      <c r="I5352" s="17"/>
      <c r="J5352" s="17"/>
      <c r="K5352" s="17"/>
      <c r="L5352" s="17"/>
      <c r="M5352" s="17"/>
      <c r="N5352" s="17"/>
      <c r="O5352" s="17"/>
      <c r="P5352" s="17"/>
      <c r="Q5352" s="17"/>
      <c r="R5352" s="17"/>
      <c r="S5352" s="17"/>
      <c r="T5352" s="17"/>
      <c r="U5352" s="17"/>
      <c r="V5352" s="17"/>
      <c r="W5352" s="17"/>
      <c r="X5352" s="17"/>
    </row>
    <row r="5353" spans="7:24" x14ac:dyDescent="0.2">
      <c r="G5353" s="8"/>
      <c r="H5353" s="8"/>
      <c r="I5353" s="17"/>
      <c r="J5353" s="17"/>
      <c r="K5353" s="17"/>
      <c r="L5353" s="17"/>
      <c r="M5353" s="17"/>
      <c r="N5353" s="17"/>
      <c r="O5353" s="17"/>
      <c r="P5353" s="17"/>
      <c r="Q5353" s="17"/>
      <c r="R5353" s="17"/>
      <c r="S5353" s="17"/>
      <c r="T5353" s="17"/>
      <c r="U5353" s="17"/>
      <c r="V5353" s="17"/>
      <c r="W5353" s="17"/>
      <c r="X5353" s="17"/>
    </row>
    <row r="5354" spans="7:24" x14ac:dyDescent="0.2">
      <c r="G5354" s="8"/>
      <c r="H5354" s="8"/>
      <c r="I5354" s="17"/>
      <c r="J5354" s="17"/>
      <c r="K5354" s="17"/>
      <c r="L5354" s="17"/>
      <c r="M5354" s="17"/>
      <c r="N5354" s="17"/>
      <c r="O5354" s="17"/>
      <c r="P5354" s="17"/>
      <c r="Q5354" s="17"/>
      <c r="R5354" s="17"/>
      <c r="S5354" s="17"/>
      <c r="T5354" s="17"/>
      <c r="U5354" s="17"/>
      <c r="V5354" s="17"/>
      <c r="W5354" s="17"/>
      <c r="X5354" s="17"/>
    </row>
    <row r="5355" spans="7:24" x14ac:dyDescent="0.2">
      <c r="G5355" s="8"/>
      <c r="H5355" s="8"/>
      <c r="I5355" s="17"/>
      <c r="J5355" s="17"/>
      <c r="K5355" s="17"/>
      <c r="L5355" s="17"/>
      <c r="M5355" s="17"/>
      <c r="N5355" s="17"/>
      <c r="O5355" s="17"/>
      <c r="P5355" s="17"/>
      <c r="Q5355" s="17"/>
      <c r="R5355" s="17"/>
      <c r="S5355" s="17"/>
      <c r="T5355" s="17"/>
      <c r="U5355" s="17"/>
      <c r="V5355" s="17"/>
      <c r="W5355" s="17"/>
      <c r="X5355" s="17"/>
    </row>
    <row r="5356" spans="7:24" x14ac:dyDescent="0.2">
      <c r="G5356" s="8"/>
      <c r="H5356" s="8"/>
      <c r="I5356" s="17"/>
      <c r="J5356" s="17"/>
      <c r="K5356" s="17"/>
      <c r="L5356" s="17"/>
      <c r="M5356" s="17"/>
      <c r="N5356" s="17"/>
      <c r="O5356" s="17"/>
      <c r="P5356" s="17"/>
      <c r="Q5356" s="17"/>
      <c r="R5356" s="17"/>
      <c r="S5356" s="17"/>
      <c r="T5356" s="17"/>
      <c r="U5356" s="17"/>
      <c r="V5356" s="17"/>
      <c r="W5356" s="17"/>
      <c r="X5356" s="17"/>
    </row>
    <row r="5357" spans="7:24" x14ac:dyDescent="0.2">
      <c r="G5357" s="8"/>
      <c r="H5357" s="8"/>
      <c r="I5357" s="17"/>
      <c r="J5357" s="17"/>
      <c r="K5357" s="17"/>
      <c r="L5357" s="17"/>
      <c r="M5357" s="17"/>
      <c r="N5357" s="17"/>
      <c r="O5357" s="17"/>
      <c r="P5357" s="17"/>
      <c r="Q5357" s="17"/>
      <c r="R5357" s="17"/>
      <c r="S5357" s="17"/>
      <c r="T5357" s="17"/>
      <c r="U5357" s="17"/>
      <c r="V5357" s="17"/>
      <c r="W5357" s="17"/>
      <c r="X5357" s="17"/>
    </row>
    <row r="5358" spans="7:24" x14ac:dyDescent="0.2">
      <c r="G5358" s="8"/>
      <c r="H5358" s="8"/>
      <c r="I5358" s="17"/>
      <c r="J5358" s="17"/>
      <c r="K5358" s="17"/>
      <c r="L5358" s="17"/>
      <c r="M5358" s="17"/>
      <c r="N5358" s="17"/>
      <c r="O5358" s="17"/>
      <c r="P5358" s="17"/>
      <c r="Q5358" s="17"/>
      <c r="R5358" s="17"/>
      <c r="S5358" s="17"/>
      <c r="T5358" s="17"/>
      <c r="U5358" s="17"/>
      <c r="V5358" s="17"/>
      <c r="W5358" s="17"/>
      <c r="X5358" s="17"/>
    </row>
    <row r="5359" spans="7:24" x14ac:dyDescent="0.2">
      <c r="G5359" s="8"/>
      <c r="H5359" s="8"/>
      <c r="I5359" s="17"/>
      <c r="J5359" s="17"/>
      <c r="K5359" s="17"/>
      <c r="L5359" s="17"/>
      <c r="M5359" s="17"/>
      <c r="N5359" s="17"/>
      <c r="O5359" s="17"/>
      <c r="P5359" s="17"/>
      <c r="Q5359" s="17"/>
      <c r="R5359" s="17"/>
      <c r="S5359" s="17"/>
      <c r="T5359" s="17"/>
      <c r="U5359" s="17"/>
      <c r="V5359" s="17"/>
      <c r="W5359" s="17"/>
      <c r="X5359" s="17"/>
    </row>
    <row r="5360" spans="7:24" x14ac:dyDescent="0.2">
      <c r="G5360" s="8"/>
      <c r="H5360" s="8"/>
      <c r="I5360" s="17"/>
      <c r="J5360" s="17"/>
      <c r="K5360" s="17"/>
      <c r="L5360" s="17"/>
      <c r="M5360" s="17"/>
      <c r="N5360" s="17"/>
      <c r="O5360" s="17"/>
      <c r="P5360" s="17"/>
      <c r="Q5360" s="17"/>
      <c r="R5360" s="17"/>
      <c r="S5360" s="17"/>
      <c r="T5360" s="17"/>
      <c r="U5360" s="17"/>
      <c r="V5360" s="17"/>
      <c r="W5360" s="17"/>
      <c r="X5360" s="17"/>
    </row>
    <row r="5361" spans="7:24" x14ac:dyDescent="0.2">
      <c r="G5361" s="8"/>
      <c r="H5361" s="8"/>
      <c r="I5361" s="17"/>
      <c r="J5361" s="17"/>
      <c r="K5361" s="17"/>
      <c r="L5361" s="17"/>
      <c r="M5361" s="17"/>
      <c r="N5361" s="17"/>
      <c r="O5361" s="17"/>
      <c r="P5361" s="17"/>
      <c r="Q5361" s="17"/>
      <c r="R5361" s="17"/>
      <c r="S5361" s="17"/>
      <c r="T5361" s="17"/>
      <c r="U5361" s="17"/>
      <c r="V5361" s="17"/>
      <c r="W5361" s="17"/>
      <c r="X5361" s="17"/>
    </row>
    <row r="5362" spans="7:24" x14ac:dyDescent="0.2">
      <c r="G5362" s="8"/>
      <c r="H5362" s="8"/>
      <c r="I5362" s="17"/>
      <c r="J5362" s="17"/>
      <c r="K5362" s="17"/>
      <c r="L5362" s="17"/>
      <c r="M5362" s="17"/>
      <c r="N5362" s="17"/>
      <c r="O5362" s="17"/>
      <c r="P5362" s="17"/>
      <c r="Q5362" s="17"/>
      <c r="R5362" s="17"/>
      <c r="S5362" s="17"/>
      <c r="T5362" s="17"/>
      <c r="U5362" s="17"/>
      <c r="V5362" s="17"/>
      <c r="W5362" s="17"/>
      <c r="X5362" s="17"/>
    </row>
    <row r="5363" spans="7:24" x14ac:dyDescent="0.2">
      <c r="G5363" s="8"/>
      <c r="H5363" s="8"/>
      <c r="I5363" s="17"/>
      <c r="J5363" s="17"/>
      <c r="K5363" s="17"/>
      <c r="L5363" s="17"/>
      <c r="M5363" s="17"/>
      <c r="N5363" s="17"/>
      <c r="O5363" s="17"/>
      <c r="P5363" s="17"/>
      <c r="Q5363" s="17"/>
      <c r="R5363" s="17"/>
      <c r="S5363" s="17"/>
      <c r="T5363" s="17"/>
      <c r="U5363" s="17"/>
      <c r="V5363" s="17"/>
      <c r="W5363" s="17"/>
      <c r="X5363" s="17"/>
    </row>
    <row r="5364" spans="7:24" x14ac:dyDescent="0.2">
      <c r="G5364" s="8"/>
      <c r="H5364" s="8"/>
      <c r="I5364" s="17"/>
      <c r="J5364" s="17"/>
      <c r="K5364" s="17"/>
      <c r="L5364" s="17"/>
      <c r="M5364" s="17"/>
      <c r="N5364" s="17"/>
      <c r="O5364" s="17"/>
      <c r="P5364" s="17"/>
      <c r="Q5364" s="17"/>
      <c r="R5364" s="17"/>
      <c r="S5364" s="17"/>
      <c r="T5364" s="17"/>
      <c r="U5364" s="17"/>
      <c r="V5364" s="17"/>
      <c r="W5364" s="17"/>
      <c r="X5364" s="17"/>
    </row>
    <row r="5365" spans="7:24" x14ac:dyDescent="0.2">
      <c r="G5365" s="8"/>
      <c r="H5365" s="8"/>
      <c r="I5365" s="17"/>
      <c r="J5365" s="17"/>
      <c r="K5365" s="17"/>
      <c r="L5365" s="17"/>
      <c r="M5365" s="17"/>
      <c r="N5365" s="17"/>
      <c r="O5365" s="17"/>
      <c r="P5365" s="17"/>
      <c r="Q5365" s="17"/>
      <c r="R5365" s="17"/>
      <c r="S5365" s="17"/>
      <c r="T5365" s="17"/>
      <c r="U5365" s="17"/>
      <c r="V5365" s="17"/>
      <c r="W5365" s="17"/>
      <c r="X5365" s="17"/>
    </row>
    <row r="5366" spans="7:24" x14ac:dyDescent="0.2">
      <c r="G5366" s="8"/>
      <c r="H5366" s="8"/>
      <c r="I5366" s="17"/>
      <c r="J5366" s="17"/>
      <c r="K5366" s="17"/>
      <c r="L5366" s="17"/>
      <c r="M5366" s="17"/>
      <c r="N5366" s="17"/>
      <c r="O5366" s="17"/>
      <c r="P5366" s="17"/>
      <c r="Q5366" s="17"/>
      <c r="R5366" s="17"/>
      <c r="S5366" s="17"/>
      <c r="T5366" s="17"/>
      <c r="U5366" s="17"/>
      <c r="V5366" s="17"/>
      <c r="W5366" s="17"/>
      <c r="X5366" s="17"/>
    </row>
    <row r="5367" spans="7:24" x14ac:dyDescent="0.2">
      <c r="G5367" s="8"/>
      <c r="H5367" s="8"/>
      <c r="I5367" s="17"/>
      <c r="J5367" s="17"/>
      <c r="K5367" s="17"/>
      <c r="L5367" s="17"/>
      <c r="M5367" s="17"/>
      <c r="N5367" s="17"/>
      <c r="O5367" s="17"/>
      <c r="P5367" s="17"/>
      <c r="Q5367" s="17"/>
      <c r="R5367" s="17"/>
      <c r="S5367" s="17"/>
      <c r="T5367" s="17"/>
      <c r="U5367" s="17"/>
      <c r="V5367" s="17"/>
      <c r="W5367" s="17"/>
      <c r="X5367" s="17"/>
    </row>
    <row r="5368" spans="7:24" x14ac:dyDescent="0.2">
      <c r="G5368" s="8"/>
      <c r="H5368" s="8"/>
      <c r="I5368" s="17"/>
      <c r="J5368" s="17"/>
      <c r="K5368" s="17"/>
      <c r="L5368" s="17"/>
      <c r="M5368" s="17"/>
      <c r="N5368" s="17"/>
      <c r="O5368" s="17"/>
      <c r="P5368" s="17"/>
      <c r="Q5368" s="17"/>
      <c r="R5368" s="17"/>
      <c r="S5368" s="17"/>
      <c r="T5368" s="17"/>
      <c r="U5368" s="17"/>
      <c r="V5368" s="17"/>
      <c r="W5368" s="17"/>
      <c r="X5368" s="17"/>
    </row>
    <row r="5369" spans="7:24" x14ac:dyDescent="0.2">
      <c r="G5369" s="8"/>
      <c r="H5369" s="8"/>
      <c r="I5369" s="17"/>
      <c r="J5369" s="17"/>
      <c r="K5369" s="17"/>
      <c r="L5369" s="17"/>
      <c r="M5369" s="17"/>
      <c r="N5369" s="17"/>
      <c r="O5369" s="17"/>
      <c r="P5369" s="17"/>
      <c r="Q5369" s="17"/>
      <c r="R5369" s="17"/>
      <c r="S5369" s="17"/>
      <c r="T5369" s="17"/>
      <c r="U5369" s="17"/>
      <c r="V5369" s="17"/>
      <c r="W5369" s="17"/>
      <c r="X5369" s="17"/>
    </row>
    <row r="5370" spans="7:24" x14ac:dyDescent="0.2">
      <c r="G5370" s="8"/>
      <c r="H5370" s="8"/>
      <c r="I5370" s="17"/>
      <c r="J5370" s="17"/>
      <c r="K5370" s="17"/>
      <c r="L5370" s="17"/>
      <c r="M5370" s="17"/>
      <c r="N5370" s="17"/>
      <c r="O5370" s="17"/>
      <c r="P5370" s="17"/>
      <c r="Q5370" s="17"/>
      <c r="R5370" s="17"/>
      <c r="S5370" s="17"/>
      <c r="T5370" s="17"/>
      <c r="U5370" s="17"/>
      <c r="V5370" s="17"/>
      <c r="W5370" s="17"/>
      <c r="X5370" s="17"/>
    </row>
    <row r="5371" spans="7:24" x14ac:dyDescent="0.2">
      <c r="G5371" s="8"/>
      <c r="H5371" s="8"/>
      <c r="I5371" s="17"/>
      <c r="J5371" s="17"/>
      <c r="K5371" s="17"/>
      <c r="L5371" s="17"/>
      <c r="M5371" s="17"/>
      <c r="N5371" s="17"/>
      <c r="O5371" s="17"/>
      <c r="P5371" s="17"/>
      <c r="Q5371" s="17"/>
      <c r="R5371" s="17"/>
      <c r="S5371" s="17"/>
      <c r="T5371" s="17"/>
      <c r="U5371" s="17"/>
      <c r="V5371" s="17"/>
      <c r="W5371" s="17"/>
      <c r="X5371" s="17"/>
    </row>
    <row r="5372" spans="7:24" x14ac:dyDescent="0.2">
      <c r="G5372" s="8"/>
      <c r="H5372" s="8"/>
      <c r="I5372" s="17"/>
      <c r="J5372" s="17"/>
      <c r="K5372" s="17"/>
      <c r="L5372" s="17"/>
      <c r="M5372" s="17"/>
      <c r="N5372" s="17"/>
      <c r="O5372" s="17"/>
      <c r="P5372" s="17"/>
      <c r="Q5372" s="17"/>
      <c r="R5372" s="17"/>
      <c r="S5372" s="17"/>
      <c r="T5372" s="17"/>
      <c r="U5372" s="17"/>
      <c r="V5372" s="17"/>
      <c r="W5372" s="17"/>
      <c r="X5372" s="17"/>
    </row>
    <row r="5373" spans="7:24" x14ac:dyDescent="0.2">
      <c r="G5373" s="8"/>
      <c r="H5373" s="8"/>
      <c r="I5373" s="17"/>
      <c r="J5373" s="17"/>
      <c r="K5373" s="17"/>
      <c r="L5373" s="17"/>
      <c r="M5373" s="17"/>
      <c r="N5373" s="17"/>
      <c r="O5373" s="17"/>
      <c r="P5373" s="17"/>
      <c r="Q5373" s="17"/>
      <c r="R5373" s="17"/>
      <c r="S5373" s="17"/>
      <c r="T5373" s="17"/>
      <c r="U5373" s="17"/>
      <c r="V5373" s="17"/>
      <c r="W5373" s="17"/>
      <c r="X5373" s="17"/>
    </row>
    <row r="5374" spans="7:24" x14ac:dyDescent="0.2">
      <c r="G5374" s="8"/>
      <c r="H5374" s="8"/>
      <c r="I5374" s="17"/>
      <c r="J5374" s="17"/>
      <c r="K5374" s="17"/>
      <c r="L5374" s="17"/>
      <c r="M5374" s="17"/>
      <c r="N5374" s="17"/>
      <c r="O5374" s="17"/>
      <c r="P5374" s="17"/>
      <c r="Q5374" s="17"/>
      <c r="R5374" s="17"/>
      <c r="S5374" s="17"/>
      <c r="T5374" s="17"/>
      <c r="U5374" s="17"/>
      <c r="V5374" s="17"/>
      <c r="W5374" s="17"/>
      <c r="X5374" s="17"/>
    </row>
    <row r="5375" spans="7:24" x14ac:dyDescent="0.2">
      <c r="G5375" s="8"/>
      <c r="H5375" s="8"/>
      <c r="I5375" s="17"/>
      <c r="J5375" s="17"/>
      <c r="K5375" s="17"/>
      <c r="L5375" s="17"/>
      <c r="M5375" s="17"/>
      <c r="N5375" s="17"/>
      <c r="O5375" s="17"/>
      <c r="P5375" s="17"/>
      <c r="Q5375" s="17"/>
      <c r="R5375" s="17"/>
      <c r="S5375" s="17"/>
      <c r="T5375" s="17"/>
      <c r="U5375" s="17"/>
      <c r="V5375" s="17"/>
      <c r="W5375" s="17"/>
      <c r="X5375" s="17"/>
    </row>
    <row r="5376" spans="7:24" x14ac:dyDescent="0.2">
      <c r="G5376" s="8"/>
      <c r="H5376" s="8"/>
      <c r="I5376" s="17"/>
      <c r="J5376" s="17"/>
      <c r="K5376" s="17"/>
      <c r="L5376" s="17"/>
      <c r="M5376" s="17"/>
      <c r="N5376" s="17"/>
      <c r="O5376" s="17"/>
      <c r="P5376" s="17"/>
      <c r="Q5376" s="17"/>
      <c r="R5376" s="17"/>
      <c r="S5376" s="17"/>
      <c r="T5376" s="17"/>
      <c r="U5376" s="17"/>
      <c r="V5376" s="17"/>
      <c r="W5376" s="17"/>
      <c r="X5376" s="17"/>
    </row>
    <row r="5377" spans="7:24" x14ac:dyDescent="0.2">
      <c r="G5377" s="8"/>
      <c r="H5377" s="8"/>
      <c r="I5377" s="17"/>
      <c r="J5377" s="17"/>
      <c r="K5377" s="17"/>
      <c r="L5377" s="17"/>
      <c r="M5377" s="17"/>
      <c r="N5377" s="17"/>
      <c r="O5377" s="17"/>
      <c r="P5377" s="17"/>
      <c r="Q5377" s="17"/>
      <c r="R5377" s="17"/>
      <c r="S5377" s="17"/>
      <c r="T5377" s="17"/>
      <c r="U5377" s="17"/>
      <c r="V5377" s="17"/>
      <c r="W5377" s="17"/>
      <c r="X5377" s="17"/>
    </row>
    <row r="5378" spans="7:24" x14ac:dyDescent="0.2">
      <c r="G5378" s="8"/>
      <c r="H5378" s="8"/>
      <c r="I5378" s="17"/>
      <c r="J5378" s="17"/>
      <c r="K5378" s="17"/>
      <c r="L5378" s="17"/>
      <c r="M5378" s="17"/>
      <c r="N5378" s="17"/>
      <c r="O5378" s="17"/>
      <c r="P5378" s="17"/>
      <c r="Q5378" s="17"/>
      <c r="R5378" s="17"/>
      <c r="S5378" s="17"/>
      <c r="T5378" s="17"/>
      <c r="U5378" s="17"/>
      <c r="V5378" s="17"/>
      <c r="W5378" s="17"/>
      <c r="X5378" s="17"/>
    </row>
    <row r="5379" spans="7:24" x14ac:dyDescent="0.2">
      <c r="G5379" s="8"/>
      <c r="H5379" s="8"/>
      <c r="I5379" s="17"/>
      <c r="J5379" s="17"/>
      <c r="K5379" s="17"/>
      <c r="L5379" s="17"/>
      <c r="M5379" s="17"/>
      <c r="N5379" s="17"/>
      <c r="O5379" s="17"/>
      <c r="P5379" s="17"/>
      <c r="Q5379" s="17"/>
      <c r="R5379" s="17"/>
      <c r="S5379" s="17"/>
      <c r="T5379" s="17"/>
      <c r="U5379" s="17"/>
      <c r="V5379" s="17"/>
      <c r="W5379" s="17"/>
      <c r="X5379" s="17"/>
    </row>
    <row r="5380" spans="7:24" x14ac:dyDescent="0.2">
      <c r="G5380" s="8"/>
      <c r="H5380" s="8"/>
      <c r="I5380" s="17"/>
      <c r="J5380" s="17"/>
      <c r="K5380" s="17"/>
      <c r="L5380" s="17"/>
      <c r="M5380" s="17"/>
      <c r="N5380" s="17"/>
      <c r="O5380" s="17"/>
      <c r="P5380" s="17"/>
      <c r="Q5380" s="17"/>
      <c r="R5380" s="17"/>
      <c r="S5380" s="17"/>
      <c r="T5380" s="17"/>
      <c r="U5380" s="17"/>
      <c r="V5380" s="17"/>
      <c r="W5380" s="17"/>
      <c r="X5380" s="17"/>
    </row>
    <row r="5381" spans="7:24" x14ac:dyDescent="0.2">
      <c r="G5381" s="8"/>
      <c r="H5381" s="8"/>
      <c r="I5381" s="17"/>
      <c r="J5381" s="17"/>
      <c r="K5381" s="17"/>
      <c r="L5381" s="17"/>
      <c r="M5381" s="17"/>
      <c r="N5381" s="17"/>
      <c r="O5381" s="17"/>
      <c r="P5381" s="17"/>
      <c r="Q5381" s="17"/>
      <c r="R5381" s="17"/>
      <c r="S5381" s="17"/>
      <c r="T5381" s="17"/>
      <c r="U5381" s="17"/>
      <c r="V5381" s="17"/>
      <c r="W5381" s="17"/>
      <c r="X5381" s="17"/>
    </row>
    <row r="5382" spans="7:24" x14ac:dyDescent="0.2">
      <c r="G5382" s="8"/>
      <c r="H5382" s="8"/>
      <c r="I5382" s="17"/>
      <c r="J5382" s="17"/>
      <c r="K5382" s="17"/>
      <c r="L5382" s="17"/>
      <c r="M5382" s="17"/>
      <c r="N5382" s="17"/>
      <c r="O5382" s="17"/>
      <c r="P5382" s="17"/>
      <c r="Q5382" s="17"/>
      <c r="R5382" s="17"/>
      <c r="S5382" s="17"/>
      <c r="T5382" s="17"/>
      <c r="U5382" s="17"/>
      <c r="V5382" s="17"/>
      <c r="W5382" s="17"/>
      <c r="X5382" s="17"/>
    </row>
    <row r="5383" spans="7:24" x14ac:dyDescent="0.2">
      <c r="G5383" s="8"/>
      <c r="H5383" s="8"/>
      <c r="I5383" s="17"/>
      <c r="J5383" s="17"/>
      <c r="K5383" s="17"/>
      <c r="L5383" s="17"/>
      <c r="M5383" s="17"/>
      <c r="N5383" s="17"/>
      <c r="O5383" s="17"/>
      <c r="P5383" s="17"/>
      <c r="Q5383" s="17"/>
      <c r="R5383" s="17"/>
      <c r="S5383" s="17"/>
      <c r="T5383" s="17"/>
      <c r="U5383" s="17"/>
      <c r="V5383" s="17"/>
      <c r="W5383" s="17"/>
      <c r="X5383" s="17"/>
    </row>
    <row r="5384" spans="7:24" x14ac:dyDescent="0.2">
      <c r="G5384" s="8"/>
      <c r="H5384" s="8"/>
      <c r="I5384" s="17"/>
      <c r="J5384" s="17"/>
      <c r="K5384" s="17"/>
      <c r="L5384" s="17"/>
      <c r="M5384" s="17"/>
      <c r="N5384" s="17"/>
      <c r="O5384" s="17"/>
      <c r="P5384" s="17"/>
      <c r="Q5384" s="17"/>
      <c r="R5384" s="17"/>
      <c r="S5384" s="17"/>
      <c r="T5384" s="17"/>
      <c r="U5384" s="17"/>
      <c r="V5384" s="17"/>
      <c r="W5384" s="17"/>
      <c r="X5384" s="17"/>
    </row>
    <row r="5385" spans="7:24" x14ac:dyDescent="0.2">
      <c r="G5385" s="8"/>
      <c r="H5385" s="8"/>
      <c r="I5385" s="17"/>
      <c r="J5385" s="17"/>
      <c r="K5385" s="17"/>
      <c r="L5385" s="17"/>
      <c r="M5385" s="17"/>
      <c r="N5385" s="17"/>
      <c r="O5385" s="17"/>
      <c r="P5385" s="17"/>
      <c r="Q5385" s="17"/>
      <c r="R5385" s="17"/>
      <c r="S5385" s="17"/>
      <c r="T5385" s="17"/>
      <c r="U5385" s="17"/>
      <c r="V5385" s="17"/>
      <c r="W5385" s="17"/>
      <c r="X5385" s="17"/>
    </row>
    <row r="5386" spans="7:24" x14ac:dyDescent="0.2">
      <c r="G5386" s="8"/>
      <c r="H5386" s="8"/>
      <c r="I5386" s="17"/>
      <c r="J5386" s="17"/>
      <c r="K5386" s="17"/>
      <c r="L5386" s="17"/>
      <c r="M5386" s="17"/>
      <c r="N5386" s="17"/>
      <c r="O5386" s="17"/>
      <c r="P5386" s="17"/>
      <c r="Q5386" s="17"/>
      <c r="R5386" s="17"/>
      <c r="S5386" s="17"/>
      <c r="T5386" s="17"/>
      <c r="U5386" s="17"/>
      <c r="V5386" s="17"/>
      <c r="W5386" s="17"/>
      <c r="X5386" s="17"/>
    </row>
    <row r="5387" spans="7:24" x14ac:dyDescent="0.2">
      <c r="G5387" s="8"/>
      <c r="H5387" s="8"/>
      <c r="I5387" s="17"/>
      <c r="J5387" s="17"/>
      <c r="K5387" s="17"/>
      <c r="L5387" s="17"/>
      <c r="M5387" s="17"/>
      <c r="N5387" s="17"/>
      <c r="O5387" s="17"/>
      <c r="P5387" s="17"/>
      <c r="Q5387" s="17"/>
      <c r="R5387" s="17"/>
      <c r="S5387" s="17"/>
      <c r="T5387" s="17"/>
      <c r="U5387" s="17"/>
      <c r="V5387" s="17"/>
      <c r="W5387" s="17"/>
      <c r="X5387" s="17"/>
    </row>
    <row r="5388" spans="7:24" x14ac:dyDescent="0.2">
      <c r="G5388" s="8"/>
      <c r="H5388" s="8"/>
      <c r="I5388" s="17"/>
      <c r="J5388" s="17"/>
      <c r="K5388" s="17"/>
      <c r="L5388" s="17"/>
      <c r="M5388" s="17"/>
      <c r="N5388" s="17"/>
      <c r="O5388" s="17"/>
      <c r="P5388" s="17"/>
      <c r="Q5388" s="17"/>
      <c r="R5388" s="17"/>
      <c r="S5388" s="17"/>
      <c r="T5388" s="17"/>
      <c r="U5388" s="17"/>
      <c r="V5388" s="17"/>
      <c r="W5388" s="17"/>
      <c r="X5388" s="17"/>
    </row>
    <row r="5389" spans="7:24" x14ac:dyDescent="0.2">
      <c r="G5389" s="8"/>
      <c r="H5389" s="8"/>
      <c r="I5389" s="17"/>
      <c r="J5389" s="17"/>
      <c r="K5389" s="17"/>
      <c r="L5389" s="17"/>
      <c r="M5389" s="17"/>
      <c r="N5389" s="17"/>
      <c r="O5389" s="17"/>
      <c r="P5389" s="17"/>
      <c r="Q5389" s="17"/>
      <c r="R5389" s="17"/>
      <c r="S5389" s="17"/>
      <c r="T5389" s="17"/>
      <c r="U5389" s="17"/>
      <c r="V5389" s="17"/>
      <c r="W5389" s="17"/>
      <c r="X5389" s="17"/>
    </row>
    <row r="5390" spans="7:24" x14ac:dyDescent="0.2">
      <c r="G5390" s="8"/>
      <c r="H5390" s="8"/>
      <c r="I5390" s="17"/>
      <c r="J5390" s="17"/>
      <c r="K5390" s="17"/>
      <c r="L5390" s="17"/>
      <c r="M5390" s="17"/>
      <c r="N5390" s="17"/>
      <c r="O5390" s="17"/>
      <c r="P5390" s="17"/>
      <c r="Q5390" s="17"/>
      <c r="R5390" s="17"/>
      <c r="S5390" s="17"/>
      <c r="T5390" s="17"/>
      <c r="U5390" s="17"/>
      <c r="V5390" s="17"/>
      <c r="W5390" s="17"/>
      <c r="X5390" s="17"/>
    </row>
    <row r="5391" spans="7:24" x14ac:dyDescent="0.2">
      <c r="G5391" s="8"/>
      <c r="H5391" s="8"/>
      <c r="I5391" s="17"/>
      <c r="J5391" s="17"/>
      <c r="K5391" s="17"/>
      <c r="L5391" s="17"/>
      <c r="M5391" s="17"/>
      <c r="N5391" s="17"/>
      <c r="O5391" s="17"/>
      <c r="P5391" s="17"/>
      <c r="Q5391" s="17"/>
      <c r="R5391" s="17"/>
      <c r="S5391" s="17"/>
      <c r="T5391" s="17"/>
      <c r="U5391" s="17"/>
      <c r="V5391" s="17"/>
      <c r="W5391" s="17"/>
      <c r="X5391" s="17"/>
    </row>
    <row r="5392" spans="7:24" x14ac:dyDescent="0.2">
      <c r="G5392" s="8"/>
      <c r="H5392" s="8"/>
      <c r="I5392" s="17"/>
      <c r="J5392" s="17"/>
      <c r="K5392" s="17"/>
      <c r="L5392" s="17"/>
      <c r="M5392" s="17"/>
      <c r="N5392" s="17"/>
      <c r="O5392" s="17"/>
      <c r="P5392" s="17"/>
      <c r="Q5392" s="17"/>
      <c r="R5392" s="17"/>
      <c r="S5392" s="17"/>
      <c r="T5392" s="17"/>
      <c r="U5392" s="17"/>
      <c r="V5392" s="17"/>
      <c r="W5392" s="17"/>
      <c r="X5392" s="17"/>
    </row>
    <row r="5393" spans="7:24" x14ac:dyDescent="0.2">
      <c r="G5393" s="8"/>
      <c r="H5393" s="8"/>
      <c r="I5393" s="17"/>
      <c r="J5393" s="17"/>
      <c r="K5393" s="17"/>
      <c r="L5393" s="17"/>
      <c r="M5393" s="17"/>
      <c r="N5393" s="17"/>
      <c r="O5393" s="17"/>
      <c r="P5393" s="17"/>
      <c r="Q5393" s="17"/>
      <c r="R5393" s="17"/>
      <c r="S5393" s="17"/>
      <c r="T5393" s="17"/>
      <c r="U5393" s="17"/>
      <c r="V5393" s="17"/>
      <c r="W5393" s="17"/>
      <c r="X5393" s="17"/>
    </row>
    <row r="5394" spans="7:24" x14ac:dyDescent="0.2">
      <c r="G5394" s="8"/>
      <c r="H5394" s="8"/>
      <c r="I5394" s="17"/>
      <c r="J5394" s="17"/>
      <c r="K5394" s="17"/>
      <c r="L5394" s="17"/>
      <c r="M5394" s="17"/>
      <c r="N5394" s="17"/>
      <c r="O5394" s="17"/>
      <c r="P5394" s="17"/>
      <c r="Q5394" s="17"/>
      <c r="R5394" s="17"/>
      <c r="S5394" s="17"/>
      <c r="T5394" s="17"/>
      <c r="U5394" s="17"/>
      <c r="V5394" s="17"/>
      <c r="W5394" s="17"/>
      <c r="X5394" s="17"/>
    </row>
    <row r="5395" spans="7:24" x14ac:dyDescent="0.2">
      <c r="G5395" s="8"/>
      <c r="H5395" s="8"/>
      <c r="I5395" s="17"/>
      <c r="J5395" s="17"/>
      <c r="K5395" s="17"/>
      <c r="L5395" s="17"/>
      <c r="M5395" s="17"/>
      <c r="N5395" s="17"/>
      <c r="O5395" s="17"/>
      <c r="P5395" s="17"/>
      <c r="Q5395" s="17"/>
      <c r="R5395" s="17"/>
      <c r="S5395" s="17"/>
      <c r="T5395" s="17"/>
      <c r="U5395" s="17"/>
      <c r="V5395" s="17"/>
      <c r="W5395" s="17"/>
      <c r="X5395" s="17"/>
    </row>
    <row r="5396" spans="7:24" x14ac:dyDescent="0.2">
      <c r="G5396" s="8"/>
      <c r="H5396" s="8"/>
      <c r="I5396" s="17"/>
      <c r="J5396" s="17"/>
      <c r="K5396" s="17"/>
      <c r="L5396" s="17"/>
      <c r="M5396" s="17"/>
      <c r="N5396" s="17"/>
      <c r="O5396" s="17"/>
      <c r="P5396" s="17"/>
      <c r="Q5396" s="17"/>
      <c r="R5396" s="17"/>
      <c r="S5396" s="17"/>
      <c r="T5396" s="17"/>
      <c r="U5396" s="17"/>
      <c r="V5396" s="17"/>
      <c r="W5396" s="17"/>
      <c r="X5396" s="17"/>
    </row>
    <row r="5397" spans="7:24" x14ac:dyDescent="0.2">
      <c r="G5397" s="8"/>
      <c r="H5397" s="8"/>
      <c r="I5397" s="17"/>
      <c r="J5397" s="17"/>
      <c r="K5397" s="17"/>
      <c r="L5397" s="17"/>
      <c r="M5397" s="17"/>
      <c r="N5397" s="17"/>
      <c r="O5397" s="17"/>
      <c r="P5397" s="17"/>
      <c r="Q5397" s="17"/>
      <c r="R5397" s="17"/>
      <c r="S5397" s="17"/>
      <c r="T5397" s="17"/>
      <c r="U5397" s="17"/>
      <c r="V5397" s="17"/>
      <c r="W5397" s="17"/>
      <c r="X5397" s="17"/>
    </row>
    <row r="5398" spans="7:24" x14ac:dyDescent="0.2">
      <c r="G5398" s="8"/>
      <c r="H5398" s="8"/>
      <c r="I5398" s="17"/>
      <c r="J5398" s="17"/>
      <c r="K5398" s="17"/>
      <c r="L5398" s="17"/>
      <c r="M5398" s="17"/>
      <c r="N5398" s="17"/>
      <c r="O5398" s="17"/>
      <c r="P5398" s="17"/>
      <c r="Q5398" s="17"/>
      <c r="R5398" s="17"/>
      <c r="S5398" s="17"/>
      <c r="T5398" s="17"/>
      <c r="U5398" s="17"/>
      <c r="V5398" s="17"/>
      <c r="W5398" s="17"/>
      <c r="X5398" s="17"/>
    </row>
    <row r="5399" spans="7:24" x14ac:dyDescent="0.2">
      <c r="G5399" s="8"/>
      <c r="H5399" s="8"/>
      <c r="I5399" s="17"/>
      <c r="J5399" s="17"/>
      <c r="K5399" s="17"/>
      <c r="L5399" s="17"/>
      <c r="M5399" s="17"/>
      <c r="N5399" s="17"/>
      <c r="O5399" s="17"/>
      <c r="P5399" s="17"/>
      <c r="Q5399" s="17"/>
      <c r="R5399" s="17"/>
      <c r="S5399" s="17"/>
      <c r="T5399" s="17"/>
      <c r="U5399" s="17"/>
      <c r="V5399" s="17"/>
      <c r="W5399" s="17"/>
      <c r="X5399" s="17"/>
    </row>
    <row r="5400" spans="7:24" x14ac:dyDescent="0.2">
      <c r="G5400" s="8"/>
      <c r="H5400" s="8"/>
      <c r="I5400" s="17"/>
      <c r="J5400" s="17"/>
      <c r="K5400" s="17"/>
      <c r="L5400" s="17"/>
      <c r="M5400" s="17"/>
      <c r="N5400" s="17"/>
      <c r="O5400" s="17"/>
      <c r="P5400" s="17"/>
      <c r="Q5400" s="17"/>
      <c r="R5400" s="17"/>
      <c r="S5400" s="17"/>
      <c r="T5400" s="17"/>
      <c r="U5400" s="17"/>
      <c r="V5400" s="17"/>
      <c r="W5400" s="17"/>
      <c r="X5400" s="17"/>
    </row>
    <row r="5401" spans="7:24" x14ac:dyDescent="0.2">
      <c r="G5401" s="8"/>
      <c r="H5401" s="8"/>
      <c r="I5401" s="17"/>
      <c r="J5401" s="17"/>
      <c r="K5401" s="17"/>
      <c r="L5401" s="17"/>
      <c r="M5401" s="17"/>
      <c r="N5401" s="17"/>
      <c r="O5401" s="17"/>
      <c r="P5401" s="17"/>
      <c r="Q5401" s="17"/>
      <c r="R5401" s="17"/>
      <c r="S5401" s="17"/>
      <c r="T5401" s="17"/>
      <c r="U5401" s="17"/>
      <c r="V5401" s="17"/>
      <c r="W5401" s="17"/>
      <c r="X5401" s="17"/>
    </row>
    <row r="5402" spans="7:24" x14ac:dyDescent="0.2">
      <c r="G5402" s="8"/>
      <c r="H5402" s="8"/>
      <c r="I5402" s="17"/>
      <c r="J5402" s="17"/>
      <c r="K5402" s="17"/>
      <c r="L5402" s="17"/>
      <c r="M5402" s="17"/>
      <c r="N5402" s="17"/>
      <c r="O5402" s="17"/>
      <c r="P5402" s="17"/>
      <c r="Q5402" s="17"/>
      <c r="R5402" s="17"/>
      <c r="S5402" s="17"/>
      <c r="T5402" s="17"/>
      <c r="U5402" s="17"/>
      <c r="V5402" s="17"/>
      <c r="W5402" s="17"/>
      <c r="X5402" s="17"/>
    </row>
    <row r="5403" spans="7:24" x14ac:dyDescent="0.2">
      <c r="G5403" s="8"/>
      <c r="H5403" s="8"/>
      <c r="I5403" s="17"/>
      <c r="J5403" s="17"/>
      <c r="K5403" s="17"/>
      <c r="L5403" s="17"/>
      <c r="M5403" s="17"/>
      <c r="N5403" s="17"/>
      <c r="O5403" s="17"/>
      <c r="P5403" s="17"/>
      <c r="Q5403" s="17"/>
      <c r="R5403" s="17"/>
      <c r="S5403" s="17"/>
      <c r="T5403" s="17"/>
      <c r="U5403" s="17"/>
      <c r="V5403" s="17"/>
      <c r="W5403" s="17"/>
      <c r="X5403" s="17"/>
    </row>
    <row r="5404" spans="7:24" x14ac:dyDescent="0.2">
      <c r="G5404" s="8"/>
      <c r="H5404" s="8"/>
      <c r="I5404" s="17"/>
      <c r="J5404" s="17"/>
      <c r="K5404" s="17"/>
      <c r="L5404" s="17"/>
      <c r="M5404" s="17"/>
      <c r="N5404" s="17"/>
      <c r="O5404" s="17"/>
      <c r="P5404" s="17"/>
      <c r="Q5404" s="17"/>
      <c r="R5404" s="17"/>
      <c r="S5404" s="17"/>
      <c r="T5404" s="17"/>
      <c r="U5404" s="17"/>
      <c r="V5404" s="17"/>
      <c r="W5404" s="17"/>
      <c r="X5404" s="17"/>
    </row>
    <row r="5405" spans="7:24" x14ac:dyDescent="0.2">
      <c r="G5405" s="8"/>
      <c r="H5405" s="8"/>
      <c r="I5405" s="17"/>
      <c r="J5405" s="17"/>
      <c r="K5405" s="17"/>
      <c r="L5405" s="17"/>
      <c r="M5405" s="17"/>
      <c r="N5405" s="17"/>
      <c r="O5405" s="17"/>
      <c r="P5405" s="17"/>
      <c r="Q5405" s="17"/>
      <c r="R5405" s="17"/>
      <c r="S5405" s="17"/>
      <c r="T5405" s="17"/>
      <c r="U5405" s="17"/>
      <c r="V5405" s="17"/>
      <c r="W5405" s="17"/>
      <c r="X5405" s="17"/>
    </row>
    <row r="5406" spans="7:24" x14ac:dyDescent="0.2">
      <c r="G5406" s="8"/>
      <c r="H5406" s="8"/>
      <c r="I5406" s="17"/>
      <c r="J5406" s="17"/>
      <c r="K5406" s="17"/>
      <c r="L5406" s="17"/>
      <c r="M5406" s="17"/>
      <c r="N5406" s="17"/>
      <c r="O5406" s="17"/>
      <c r="P5406" s="17"/>
      <c r="Q5406" s="17"/>
      <c r="R5406" s="17"/>
      <c r="S5406" s="17"/>
      <c r="T5406" s="17"/>
      <c r="U5406" s="17"/>
      <c r="V5406" s="17"/>
      <c r="W5406" s="17"/>
      <c r="X5406" s="17"/>
    </row>
    <row r="5407" spans="7:24" x14ac:dyDescent="0.2">
      <c r="G5407" s="8"/>
      <c r="H5407" s="8"/>
      <c r="I5407" s="17"/>
      <c r="J5407" s="17"/>
      <c r="K5407" s="17"/>
      <c r="L5407" s="17"/>
      <c r="M5407" s="17"/>
      <c r="N5407" s="17"/>
      <c r="O5407" s="17"/>
      <c r="P5407" s="17"/>
      <c r="Q5407" s="17"/>
      <c r="R5407" s="17"/>
      <c r="S5407" s="17"/>
      <c r="T5407" s="17"/>
      <c r="U5407" s="17"/>
      <c r="V5407" s="17"/>
      <c r="W5407" s="17"/>
      <c r="X5407" s="17"/>
    </row>
    <row r="5408" spans="7:24" x14ac:dyDescent="0.2">
      <c r="G5408" s="8"/>
      <c r="H5408" s="8"/>
      <c r="I5408" s="17"/>
      <c r="J5408" s="17"/>
      <c r="K5408" s="17"/>
      <c r="L5408" s="17"/>
      <c r="M5408" s="17"/>
      <c r="N5408" s="17"/>
      <c r="O5408" s="17"/>
      <c r="P5408" s="17"/>
      <c r="Q5408" s="17"/>
      <c r="R5408" s="17"/>
      <c r="S5408" s="17"/>
      <c r="T5408" s="17"/>
      <c r="U5408" s="17"/>
      <c r="V5408" s="17"/>
      <c r="W5408" s="17"/>
      <c r="X5408" s="17"/>
    </row>
    <row r="5409" spans="7:24" x14ac:dyDescent="0.2">
      <c r="G5409" s="8"/>
      <c r="H5409" s="8"/>
      <c r="I5409" s="17"/>
      <c r="J5409" s="17"/>
      <c r="K5409" s="17"/>
      <c r="L5409" s="17"/>
      <c r="M5409" s="17"/>
      <c r="N5409" s="17"/>
      <c r="O5409" s="17"/>
      <c r="P5409" s="17"/>
      <c r="Q5409" s="17"/>
      <c r="R5409" s="17"/>
      <c r="S5409" s="17"/>
      <c r="T5409" s="17"/>
      <c r="U5409" s="17"/>
      <c r="V5409" s="17"/>
      <c r="W5409" s="17"/>
      <c r="X5409" s="17"/>
    </row>
    <row r="5410" spans="7:24" x14ac:dyDescent="0.2">
      <c r="G5410" s="8"/>
      <c r="H5410" s="8"/>
      <c r="I5410" s="17"/>
      <c r="J5410" s="17"/>
      <c r="K5410" s="17"/>
      <c r="L5410" s="17"/>
      <c r="M5410" s="17"/>
      <c r="N5410" s="17"/>
      <c r="O5410" s="17"/>
      <c r="P5410" s="17"/>
      <c r="Q5410" s="17"/>
      <c r="R5410" s="17"/>
      <c r="S5410" s="17"/>
      <c r="T5410" s="17"/>
      <c r="U5410" s="17"/>
      <c r="V5410" s="17"/>
      <c r="W5410" s="17"/>
      <c r="X5410" s="17"/>
    </row>
    <row r="5411" spans="7:24" x14ac:dyDescent="0.2">
      <c r="G5411" s="8"/>
      <c r="H5411" s="8"/>
      <c r="I5411" s="17"/>
      <c r="J5411" s="17"/>
      <c r="K5411" s="17"/>
      <c r="L5411" s="17"/>
      <c r="M5411" s="17"/>
      <c r="N5411" s="17"/>
      <c r="O5411" s="17"/>
      <c r="P5411" s="17"/>
      <c r="Q5411" s="17"/>
      <c r="R5411" s="17"/>
      <c r="S5411" s="17"/>
      <c r="T5411" s="17"/>
      <c r="U5411" s="17"/>
      <c r="V5411" s="17"/>
      <c r="W5411" s="17"/>
      <c r="X5411" s="17"/>
    </row>
    <row r="5412" spans="7:24" x14ac:dyDescent="0.2">
      <c r="G5412" s="8"/>
      <c r="H5412" s="8"/>
      <c r="I5412" s="17"/>
      <c r="J5412" s="17"/>
      <c r="K5412" s="17"/>
      <c r="L5412" s="17"/>
      <c r="M5412" s="17"/>
      <c r="N5412" s="17"/>
      <c r="O5412" s="17"/>
      <c r="P5412" s="17"/>
      <c r="Q5412" s="17"/>
      <c r="R5412" s="17"/>
      <c r="S5412" s="17"/>
      <c r="T5412" s="17"/>
      <c r="U5412" s="17"/>
      <c r="V5412" s="17"/>
      <c r="W5412" s="17"/>
      <c r="X5412" s="17"/>
    </row>
    <row r="5413" spans="7:24" x14ac:dyDescent="0.2">
      <c r="G5413" s="8"/>
      <c r="H5413" s="8"/>
      <c r="I5413" s="17"/>
      <c r="J5413" s="17"/>
      <c r="K5413" s="17"/>
      <c r="L5413" s="17"/>
      <c r="M5413" s="17"/>
      <c r="N5413" s="17"/>
      <c r="O5413" s="17"/>
      <c r="P5413" s="17"/>
      <c r="Q5413" s="17"/>
      <c r="R5413" s="17"/>
      <c r="S5413" s="17"/>
      <c r="T5413" s="17"/>
      <c r="U5413" s="17"/>
      <c r="V5413" s="17"/>
      <c r="W5413" s="17"/>
      <c r="X5413" s="17"/>
    </row>
    <row r="5414" spans="7:24" x14ac:dyDescent="0.2">
      <c r="G5414" s="8"/>
      <c r="H5414" s="8"/>
      <c r="I5414" s="17"/>
      <c r="J5414" s="17"/>
      <c r="K5414" s="17"/>
      <c r="L5414" s="17"/>
      <c r="M5414" s="17"/>
      <c r="N5414" s="17"/>
      <c r="O5414" s="17"/>
      <c r="P5414" s="17"/>
      <c r="Q5414" s="17"/>
      <c r="R5414" s="17"/>
      <c r="S5414" s="17"/>
      <c r="T5414" s="17"/>
      <c r="U5414" s="17"/>
      <c r="V5414" s="17"/>
      <c r="W5414" s="17"/>
      <c r="X5414" s="17"/>
    </row>
    <row r="5415" spans="7:24" x14ac:dyDescent="0.2">
      <c r="G5415" s="8"/>
      <c r="H5415" s="8"/>
      <c r="I5415" s="17"/>
      <c r="J5415" s="17"/>
      <c r="K5415" s="17"/>
      <c r="L5415" s="17"/>
      <c r="M5415" s="17"/>
      <c r="N5415" s="17"/>
      <c r="O5415" s="17"/>
      <c r="P5415" s="17"/>
      <c r="Q5415" s="17"/>
      <c r="R5415" s="17"/>
      <c r="S5415" s="17"/>
      <c r="T5415" s="17"/>
      <c r="U5415" s="17"/>
      <c r="V5415" s="17"/>
      <c r="W5415" s="17"/>
      <c r="X5415" s="17"/>
    </row>
    <row r="5416" spans="7:24" x14ac:dyDescent="0.2">
      <c r="G5416" s="8"/>
      <c r="H5416" s="8"/>
      <c r="I5416" s="17"/>
      <c r="J5416" s="17"/>
      <c r="K5416" s="17"/>
      <c r="L5416" s="17"/>
      <c r="M5416" s="17"/>
      <c r="N5416" s="17"/>
      <c r="O5416" s="17"/>
      <c r="P5416" s="17"/>
      <c r="Q5416" s="17"/>
      <c r="R5416" s="17"/>
      <c r="S5416" s="17"/>
      <c r="T5416" s="17"/>
      <c r="U5416" s="17"/>
      <c r="V5416" s="17"/>
      <c r="W5416" s="17"/>
      <c r="X5416" s="17"/>
    </row>
    <row r="5417" spans="7:24" x14ac:dyDescent="0.2">
      <c r="G5417" s="8"/>
      <c r="H5417" s="8"/>
      <c r="I5417" s="17"/>
      <c r="J5417" s="17"/>
      <c r="K5417" s="17"/>
      <c r="L5417" s="17"/>
      <c r="M5417" s="17"/>
      <c r="N5417" s="17"/>
      <c r="O5417" s="17"/>
      <c r="P5417" s="17"/>
      <c r="Q5417" s="17"/>
      <c r="R5417" s="17"/>
      <c r="S5417" s="17"/>
      <c r="T5417" s="17"/>
      <c r="U5417" s="17"/>
      <c r="V5417" s="17"/>
      <c r="W5417" s="17"/>
      <c r="X5417" s="17"/>
    </row>
    <row r="5418" spans="7:24" x14ac:dyDescent="0.2">
      <c r="G5418" s="8"/>
      <c r="H5418" s="8"/>
      <c r="I5418" s="17"/>
      <c r="J5418" s="17"/>
      <c r="K5418" s="17"/>
      <c r="L5418" s="17"/>
      <c r="M5418" s="17"/>
      <c r="N5418" s="17"/>
      <c r="O5418" s="17"/>
      <c r="P5418" s="17"/>
      <c r="Q5418" s="17"/>
      <c r="R5418" s="17"/>
      <c r="S5418" s="17"/>
      <c r="T5418" s="17"/>
      <c r="U5418" s="17"/>
      <c r="V5418" s="17"/>
      <c r="W5418" s="17"/>
      <c r="X5418" s="17"/>
    </row>
    <row r="5419" spans="7:24" x14ac:dyDescent="0.2">
      <c r="G5419" s="8"/>
      <c r="H5419" s="8"/>
      <c r="I5419" s="17"/>
      <c r="J5419" s="17"/>
      <c r="K5419" s="17"/>
      <c r="L5419" s="17"/>
      <c r="M5419" s="17"/>
      <c r="N5419" s="17"/>
      <c r="O5419" s="17"/>
      <c r="P5419" s="17"/>
      <c r="Q5419" s="17"/>
      <c r="R5419" s="17"/>
      <c r="S5419" s="17"/>
      <c r="T5419" s="17"/>
      <c r="U5419" s="17"/>
      <c r="V5419" s="17"/>
      <c r="W5419" s="17"/>
      <c r="X5419" s="17"/>
    </row>
    <row r="5420" spans="7:24" x14ac:dyDescent="0.2">
      <c r="G5420" s="8"/>
      <c r="H5420" s="8"/>
      <c r="I5420" s="17"/>
      <c r="J5420" s="17"/>
      <c r="K5420" s="17"/>
      <c r="L5420" s="17"/>
      <c r="M5420" s="17"/>
      <c r="N5420" s="17"/>
      <c r="O5420" s="17"/>
      <c r="P5420" s="17"/>
      <c r="Q5420" s="17"/>
      <c r="R5420" s="17"/>
      <c r="S5420" s="17"/>
      <c r="T5420" s="17"/>
      <c r="U5420" s="17"/>
      <c r="V5420" s="17"/>
      <c r="W5420" s="17"/>
      <c r="X5420" s="17"/>
    </row>
    <row r="5421" spans="7:24" x14ac:dyDescent="0.2">
      <c r="G5421" s="8"/>
      <c r="H5421" s="8"/>
      <c r="I5421" s="17"/>
      <c r="J5421" s="17"/>
      <c r="K5421" s="17"/>
      <c r="L5421" s="17"/>
      <c r="M5421" s="17"/>
      <c r="N5421" s="17"/>
      <c r="O5421" s="17"/>
      <c r="P5421" s="17"/>
      <c r="Q5421" s="17"/>
      <c r="R5421" s="17"/>
      <c r="S5421" s="17"/>
      <c r="T5421" s="17"/>
      <c r="U5421" s="17"/>
      <c r="V5421" s="17"/>
      <c r="W5421" s="17"/>
      <c r="X5421" s="17"/>
    </row>
    <row r="5422" spans="7:24" x14ac:dyDescent="0.2">
      <c r="G5422" s="8"/>
      <c r="H5422" s="8"/>
      <c r="I5422" s="17"/>
      <c r="J5422" s="17"/>
      <c r="K5422" s="17"/>
      <c r="L5422" s="17"/>
      <c r="M5422" s="17"/>
      <c r="N5422" s="17"/>
      <c r="O5422" s="17"/>
      <c r="P5422" s="17"/>
      <c r="Q5422" s="17"/>
      <c r="R5422" s="17"/>
      <c r="S5422" s="17"/>
      <c r="T5422" s="17"/>
      <c r="U5422" s="17"/>
      <c r="V5422" s="17"/>
      <c r="W5422" s="17"/>
      <c r="X5422" s="17"/>
    </row>
    <row r="5423" spans="7:24" x14ac:dyDescent="0.2">
      <c r="G5423" s="8"/>
      <c r="H5423" s="8"/>
      <c r="I5423" s="17"/>
      <c r="J5423" s="17"/>
      <c r="K5423" s="17"/>
      <c r="L5423" s="17"/>
      <c r="M5423" s="17"/>
      <c r="N5423" s="17"/>
      <c r="O5423" s="17"/>
      <c r="P5423" s="17"/>
      <c r="Q5423" s="17"/>
      <c r="R5423" s="17"/>
      <c r="S5423" s="17"/>
      <c r="T5423" s="17"/>
      <c r="U5423" s="17"/>
      <c r="V5423" s="17"/>
      <c r="W5423" s="17"/>
      <c r="X5423" s="17"/>
    </row>
    <row r="5424" spans="7:24" x14ac:dyDescent="0.2">
      <c r="G5424" s="8"/>
      <c r="H5424" s="8"/>
      <c r="I5424" s="17"/>
      <c r="J5424" s="17"/>
      <c r="K5424" s="17"/>
      <c r="L5424" s="17"/>
      <c r="M5424" s="17"/>
      <c r="N5424" s="17"/>
      <c r="O5424" s="17"/>
      <c r="P5424" s="17"/>
      <c r="Q5424" s="17"/>
      <c r="R5424" s="17"/>
      <c r="S5424" s="17"/>
      <c r="T5424" s="17"/>
      <c r="U5424" s="17"/>
      <c r="V5424" s="17"/>
      <c r="W5424" s="17"/>
      <c r="X5424" s="17"/>
    </row>
    <row r="5425" spans="7:24" x14ac:dyDescent="0.2">
      <c r="G5425" s="8"/>
      <c r="H5425" s="8"/>
      <c r="I5425" s="17"/>
      <c r="J5425" s="17"/>
      <c r="K5425" s="17"/>
      <c r="L5425" s="17"/>
      <c r="M5425" s="17"/>
      <c r="N5425" s="17"/>
      <c r="O5425" s="17"/>
      <c r="P5425" s="17"/>
      <c r="Q5425" s="17"/>
      <c r="R5425" s="17"/>
      <c r="S5425" s="17"/>
      <c r="T5425" s="17"/>
      <c r="U5425" s="17"/>
      <c r="V5425" s="17"/>
      <c r="W5425" s="17"/>
      <c r="X5425" s="17"/>
    </row>
    <row r="5426" spans="7:24" x14ac:dyDescent="0.2">
      <c r="G5426" s="8"/>
      <c r="H5426" s="8"/>
      <c r="I5426" s="17"/>
      <c r="J5426" s="17"/>
      <c r="K5426" s="17"/>
      <c r="L5426" s="17"/>
      <c r="M5426" s="17"/>
      <c r="N5426" s="17"/>
      <c r="O5426" s="17"/>
      <c r="P5426" s="17"/>
      <c r="Q5426" s="17"/>
      <c r="R5426" s="17"/>
      <c r="S5426" s="17"/>
      <c r="T5426" s="17"/>
      <c r="U5426" s="17"/>
      <c r="V5426" s="17"/>
      <c r="W5426" s="17"/>
      <c r="X5426" s="17"/>
    </row>
    <row r="5427" spans="7:24" x14ac:dyDescent="0.2">
      <c r="G5427" s="8"/>
      <c r="H5427" s="8"/>
      <c r="I5427" s="17"/>
      <c r="J5427" s="17"/>
      <c r="K5427" s="17"/>
      <c r="L5427" s="17"/>
      <c r="M5427" s="17"/>
      <c r="N5427" s="17"/>
      <c r="O5427" s="17"/>
      <c r="P5427" s="17"/>
      <c r="Q5427" s="17"/>
      <c r="R5427" s="17"/>
      <c r="S5427" s="17"/>
      <c r="T5427" s="17"/>
      <c r="U5427" s="17"/>
      <c r="V5427" s="17"/>
      <c r="W5427" s="17"/>
      <c r="X5427" s="17"/>
    </row>
    <row r="5428" spans="7:24" x14ac:dyDescent="0.2">
      <c r="G5428" s="8"/>
      <c r="H5428" s="8"/>
      <c r="I5428" s="17"/>
      <c r="J5428" s="17"/>
      <c r="K5428" s="17"/>
      <c r="L5428" s="17"/>
      <c r="M5428" s="17"/>
      <c r="N5428" s="17"/>
      <c r="O5428" s="17"/>
      <c r="P5428" s="17"/>
      <c r="Q5428" s="17"/>
      <c r="R5428" s="17"/>
      <c r="S5428" s="17"/>
      <c r="T5428" s="17"/>
      <c r="U5428" s="17"/>
      <c r="V5428" s="17"/>
      <c r="W5428" s="17"/>
      <c r="X5428" s="17"/>
    </row>
    <row r="5429" spans="7:24" x14ac:dyDescent="0.2">
      <c r="G5429" s="8"/>
      <c r="H5429" s="8"/>
      <c r="I5429" s="17"/>
      <c r="J5429" s="17"/>
      <c r="K5429" s="17"/>
      <c r="L5429" s="17"/>
      <c r="M5429" s="17"/>
      <c r="N5429" s="17"/>
      <c r="O5429" s="17"/>
      <c r="P5429" s="17"/>
      <c r="Q5429" s="17"/>
      <c r="R5429" s="17"/>
      <c r="S5429" s="17"/>
      <c r="T5429" s="17"/>
      <c r="U5429" s="17"/>
      <c r="V5429" s="17"/>
      <c r="W5429" s="17"/>
      <c r="X5429" s="17"/>
    </row>
    <row r="5430" spans="7:24" x14ac:dyDescent="0.2">
      <c r="G5430" s="8"/>
      <c r="H5430" s="8"/>
      <c r="I5430" s="17"/>
      <c r="J5430" s="17"/>
      <c r="K5430" s="17"/>
      <c r="L5430" s="17"/>
      <c r="M5430" s="17"/>
      <c r="N5430" s="17"/>
      <c r="O5430" s="17"/>
      <c r="P5430" s="17"/>
      <c r="Q5430" s="17"/>
      <c r="R5430" s="17"/>
      <c r="S5430" s="17"/>
      <c r="T5430" s="17"/>
      <c r="U5430" s="17"/>
      <c r="V5430" s="17"/>
      <c r="W5430" s="17"/>
      <c r="X5430" s="17"/>
    </row>
    <row r="5431" spans="7:24" x14ac:dyDescent="0.2">
      <c r="G5431" s="8"/>
      <c r="H5431" s="8"/>
      <c r="I5431" s="17"/>
      <c r="J5431" s="17"/>
      <c r="K5431" s="17"/>
      <c r="L5431" s="17"/>
      <c r="M5431" s="17"/>
      <c r="N5431" s="17"/>
      <c r="O5431" s="17"/>
      <c r="P5431" s="17"/>
      <c r="Q5431" s="17"/>
      <c r="R5431" s="17"/>
      <c r="S5431" s="17"/>
      <c r="T5431" s="17"/>
      <c r="U5431" s="17"/>
      <c r="V5431" s="17"/>
      <c r="W5431" s="17"/>
      <c r="X5431" s="17"/>
    </row>
    <row r="5432" spans="7:24" x14ac:dyDescent="0.2">
      <c r="G5432" s="8"/>
      <c r="H5432" s="8"/>
      <c r="I5432" s="17"/>
      <c r="J5432" s="17"/>
      <c r="K5432" s="17"/>
      <c r="L5432" s="17"/>
      <c r="M5432" s="17"/>
      <c r="N5432" s="17"/>
      <c r="O5432" s="17"/>
      <c r="P5432" s="17"/>
      <c r="Q5432" s="17"/>
      <c r="R5432" s="17"/>
      <c r="S5432" s="17"/>
      <c r="T5432" s="17"/>
      <c r="U5432" s="17"/>
      <c r="V5432" s="17"/>
      <c r="W5432" s="17"/>
      <c r="X5432" s="17"/>
    </row>
    <row r="5433" spans="7:24" x14ac:dyDescent="0.2">
      <c r="G5433" s="8"/>
      <c r="H5433" s="8"/>
      <c r="I5433" s="17"/>
      <c r="J5433" s="17"/>
      <c r="K5433" s="17"/>
      <c r="L5433" s="17"/>
      <c r="M5433" s="17"/>
      <c r="N5433" s="17"/>
      <c r="O5433" s="17"/>
      <c r="P5433" s="17"/>
      <c r="Q5433" s="17"/>
      <c r="R5433" s="17"/>
      <c r="S5433" s="17"/>
      <c r="T5433" s="17"/>
      <c r="U5433" s="17"/>
      <c r="V5433" s="17"/>
      <c r="W5433" s="17"/>
      <c r="X5433" s="17"/>
    </row>
    <row r="5434" spans="7:24" x14ac:dyDescent="0.2">
      <c r="G5434" s="8"/>
      <c r="H5434" s="8"/>
      <c r="I5434" s="17"/>
      <c r="J5434" s="17"/>
      <c r="K5434" s="17"/>
      <c r="L5434" s="17"/>
      <c r="M5434" s="17"/>
      <c r="N5434" s="17"/>
      <c r="O5434" s="17"/>
      <c r="P5434" s="17"/>
      <c r="Q5434" s="17"/>
      <c r="R5434" s="17"/>
      <c r="S5434" s="17"/>
      <c r="T5434" s="17"/>
      <c r="U5434" s="17"/>
      <c r="V5434" s="17"/>
      <c r="W5434" s="17"/>
      <c r="X5434" s="17"/>
    </row>
    <row r="5435" spans="7:24" x14ac:dyDescent="0.2">
      <c r="G5435" s="8"/>
      <c r="H5435" s="8"/>
      <c r="I5435" s="17"/>
      <c r="J5435" s="17"/>
      <c r="K5435" s="17"/>
      <c r="L5435" s="17"/>
      <c r="M5435" s="17"/>
      <c r="N5435" s="17"/>
      <c r="O5435" s="17"/>
      <c r="P5435" s="17"/>
      <c r="Q5435" s="17"/>
      <c r="R5435" s="17"/>
      <c r="S5435" s="17"/>
      <c r="T5435" s="17"/>
      <c r="U5435" s="17"/>
      <c r="V5435" s="17"/>
      <c r="W5435" s="17"/>
      <c r="X5435" s="17"/>
    </row>
    <row r="5436" spans="7:24" x14ac:dyDescent="0.2">
      <c r="G5436" s="8"/>
      <c r="H5436" s="8"/>
      <c r="I5436" s="17"/>
      <c r="J5436" s="17"/>
      <c r="K5436" s="17"/>
      <c r="L5436" s="17"/>
      <c r="M5436" s="17"/>
      <c r="N5436" s="17"/>
      <c r="O5436" s="17"/>
      <c r="P5436" s="17"/>
      <c r="Q5436" s="17"/>
      <c r="R5436" s="17"/>
      <c r="S5436" s="17"/>
      <c r="T5436" s="17"/>
      <c r="U5436" s="17"/>
      <c r="V5436" s="17"/>
      <c r="W5436" s="17"/>
      <c r="X5436" s="17"/>
    </row>
    <row r="5437" spans="7:24" x14ac:dyDescent="0.2">
      <c r="G5437" s="8"/>
      <c r="H5437" s="8"/>
      <c r="I5437" s="17"/>
      <c r="J5437" s="17"/>
      <c r="K5437" s="17"/>
      <c r="L5437" s="17"/>
      <c r="M5437" s="17"/>
      <c r="N5437" s="17"/>
      <c r="O5437" s="17"/>
      <c r="P5437" s="17"/>
      <c r="Q5437" s="17"/>
      <c r="R5437" s="17"/>
      <c r="S5437" s="17"/>
      <c r="T5437" s="17"/>
      <c r="U5437" s="17"/>
      <c r="V5437" s="17"/>
      <c r="W5437" s="17"/>
      <c r="X5437" s="17"/>
    </row>
    <row r="5438" spans="7:24" x14ac:dyDescent="0.2">
      <c r="G5438" s="8"/>
      <c r="H5438" s="8"/>
      <c r="I5438" s="17"/>
      <c r="J5438" s="17"/>
      <c r="K5438" s="17"/>
      <c r="L5438" s="17"/>
      <c r="M5438" s="17"/>
      <c r="N5438" s="17"/>
      <c r="O5438" s="17"/>
      <c r="P5438" s="17"/>
      <c r="Q5438" s="17"/>
      <c r="R5438" s="17"/>
      <c r="S5438" s="17"/>
      <c r="T5438" s="17"/>
      <c r="U5438" s="17"/>
      <c r="V5438" s="17"/>
      <c r="W5438" s="17"/>
      <c r="X5438" s="17"/>
    </row>
    <row r="5439" spans="7:24" x14ac:dyDescent="0.2">
      <c r="G5439" s="8"/>
      <c r="H5439" s="8"/>
      <c r="I5439" s="17"/>
      <c r="J5439" s="17"/>
      <c r="K5439" s="17"/>
      <c r="L5439" s="17"/>
      <c r="M5439" s="17"/>
      <c r="N5439" s="17"/>
      <c r="O5439" s="17"/>
      <c r="P5439" s="17"/>
      <c r="Q5439" s="17"/>
      <c r="R5439" s="17"/>
      <c r="S5439" s="17"/>
      <c r="T5439" s="17"/>
      <c r="U5439" s="17"/>
      <c r="V5439" s="17"/>
      <c r="W5439" s="17"/>
      <c r="X5439" s="17"/>
    </row>
    <row r="5440" spans="7:24" x14ac:dyDescent="0.2">
      <c r="G5440" s="8"/>
      <c r="H5440" s="8"/>
      <c r="I5440" s="17"/>
      <c r="J5440" s="17"/>
      <c r="K5440" s="17"/>
      <c r="L5440" s="17"/>
      <c r="M5440" s="17"/>
      <c r="N5440" s="17"/>
      <c r="O5440" s="17"/>
      <c r="P5440" s="17"/>
      <c r="Q5440" s="17"/>
      <c r="R5440" s="17"/>
      <c r="S5440" s="17"/>
      <c r="T5440" s="17"/>
      <c r="U5440" s="17"/>
      <c r="V5440" s="17"/>
      <c r="W5440" s="17"/>
      <c r="X5440" s="17"/>
    </row>
    <row r="5441" spans="7:24" x14ac:dyDescent="0.2">
      <c r="G5441" s="8"/>
      <c r="H5441" s="8"/>
      <c r="I5441" s="17"/>
      <c r="J5441" s="17"/>
      <c r="K5441" s="17"/>
      <c r="L5441" s="17"/>
      <c r="M5441" s="17"/>
      <c r="N5441" s="17"/>
      <c r="O5441" s="17"/>
      <c r="P5441" s="17"/>
      <c r="Q5441" s="17"/>
      <c r="R5441" s="17"/>
      <c r="S5441" s="17"/>
      <c r="T5441" s="17"/>
      <c r="U5441" s="17"/>
      <c r="V5441" s="17"/>
      <c r="W5441" s="17"/>
      <c r="X5441" s="17"/>
    </row>
    <row r="5442" spans="7:24" x14ac:dyDescent="0.2">
      <c r="G5442" s="8"/>
      <c r="H5442" s="8"/>
      <c r="I5442" s="17"/>
      <c r="J5442" s="17"/>
      <c r="K5442" s="17"/>
      <c r="L5442" s="17"/>
      <c r="M5442" s="17"/>
      <c r="N5442" s="17"/>
      <c r="O5442" s="17"/>
      <c r="P5442" s="17"/>
      <c r="Q5442" s="17"/>
      <c r="R5442" s="17"/>
      <c r="S5442" s="17"/>
      <c r="T5442" s="17"/>
      <c r="U5442" s="17"/>
      <c r="V5442" s="17"/>
      <c r="W5442" s="17"/>
      <c r="X5442" s="17"/>
    </row>
    <row r="5443" spans="7:24" x14ac:dyDescent="0.2">
      <c r="G5443" s="8"/>
      <c r="H5443" s="8"/>
      <c r="I5443" s="17"/>
      <c r="J5443" s="17"/>
      <c r="K5443" s="17"/>
      <c r="L5443" s="17"/>
      <c r="M5443" s="17"/>
      <c r="N5443" s="17"/>
      <c r="O5443" s="17"/>
      <c r="P5443" s="17"/>
      <c r="Q5443" s="17"/>
      <c r="R5443" s="17"/>
      <c r="S5443" s="17"/>
      <c r="T5443" s="17"/>
      <c r="U5443" s="17"/>
      <c r="V5443" s="17"/>
      <c r="W5443" s="17"/>
      <c r="X5443" s="17"/>
    </row>
    <row r="5444" spans="7:24" x14ac:dyDescent="0.2">
      <c r="G5444" s="8"/>
      <c r="H5444" s="8"/>
      <c r="I5444" s="17"/>
      <c r="J5444" s="17"/>
      <c r="K5444" s="17"/>
      <c r="L5444" s="17"/>
      <c r="M5444" s="17"/>
      <c r="N5444" s="17"/>
      <c r="O5444" s="17"/>
      <c r="P5444" s="17"/>
      <c r="Q5444" s="17"/>
      <c r="R5444" s="17"/>
      <c r="S5444" s="17"/>
      <c r="T5444" s="17"/>
      <c r="U5444" s="17"/>
      <c r="V5444" s="17"/>
      <c r="W5444" s="17"/>
      <c r="X5444" s="17"/>
    </row>
    <row r="5445" spans="7:24" x14ac:dyDescent="0.2">
      <c r="G5445" s="8"/>
      <c r="H5445" s="8"/>
      <c r="I5445" s="17"/>
      <c r="J5445" s="17"/>
      <c r="K5445" s="17"/>
      <c r="L5445" s="17"/>
      <c r="M5445" s="17"/>
      <c r="N5445" s="17"/>
      <c r="O5445" s="17"/>
      <c r="P5445" s="17"/>
      <c r="Q5445" s="17"/>
      <c r="R5445" s="17"/>
      <c r="S5445" s="17"/>
      <c r="T5445" s="17"/>
      <c r="U5445" s="17"/>
      <c r="V5445" s="17"/>
      <c r="W5445" s="17"/>
      <c r="X5445" s="17"/>
    </row>
    <row r="5446" spans="7:24" x14ac:dyDescent="0.2">
      <c r="G5446" s="8"/>
      <c r="H5446" s="8"/>
      <c r="I5446" s="17"/>
      <c r="J5446" s="17"/>
      <c r="K5446" s="17"/>
      <c r="L5446" s="17"/>
      <c r="M5446" s="17"/>
      <c r="N5446" s="17"/>
      <c r="O5446" s="17"/>
      <c r="P5446" s="17"/>
      <c r="Q5446" s="17"/>
      <c r="R5446" s="17"/>
      <c r="S5446" s="17"/>
      <c r="T5446" s="17"/>
      <c r="U5446" s="17"/>
      <c r="V5446" s="17"/>
      <c r="W5446" s="17"/>
      <c r="X5446" s="17"/>
    </row>
    <row r="5447" spans="7:24" x14ac:dyDescent="0.2">
      <c r="G5447" s="8"/>
      <c r="H5447" s="8"/>
      <c r="I5447" s="17"/>
      <c r="J5447" s="17"/>
      <c r="K5447" s="17"/>
      <c r="L5447" s="17"/>
      <c r="M5447" s="17"/>
      <c r="N5447" s="17"/>
      <c r="O5447" s="17"/>
      <c r="P5447" s="17"/>
      <c r="Q5447" s="17"/>
      <c r="R5447" s="17"/>
      <c r="S5447" s="17"/>
      <c r="T5447" s="17"/>
      <c r="U5447" s="17"/>
      <c r="V5447" s="17"/>
      <c r="W5447" s="17"/>
      <c r="X5447" s="17"/>
    </row>
    <row r="5448" spans="7:24" x14ac:dyDescent="0.2">
      <c r="G5448" s="8"/>
      <c r="H5448" s="8"/>
      <c r="I5448" s="17"/>
      <c r="J5448" s="17"/>
      <c r="K5448" s="17"/>
      <c r="L5448" s="17"/>
      <c r="M5448" s="17"/>
      <c r="N5448" s="17"/>
      <c r="O5448" s="17"/>
      <c r="P5448" s="17"/>
      <c r="Q5448" s="17"/>
      <c r="R5448" s="17"/>
      <c r="S5448" s="17"/>
      <c r="T5448" s="17"/>
      <c r="U5448" s="17"/>
      <c r="V5448" s="17"/>
      <c r="W5448" s="17"/>
      <c r="X5448" s="17"/>
    </row>
    <row r="5449" spans="7:24" x14ac:dyDescent="0.2">
      <c r="G5449" s="8"/>
      <c r="H5449" s="8"/>
      <c r="I5449" s="17"/>
      <c r="J5449" s="17"/>
      <c r="K5449" s="17"/>
      <c r="L5449" s="17"/>
      <c r="M5449" s="17"/>
      <c r="N5449" s="17"/>
      <c r="O5449" s="17"/>
      <c r="P5449" s="17"/>
      <c r="Q5449" s="17"/>
      <c r="R5449" s="17"/>
      <c r="S5449" s="17"/>
      <c r="T5449" s="17"/>
      <c r="U5449" s="17"/>
      <c r="V5449" s="17"/>
      <c r="W5449" s="17"/>
      <c r="X5449" s="17"/>
    </row>
    <row r="5450" spans="7:24" x14ac:dyDescent="0.2">
      <c r="G5450" s="8"/>
      <c r="H5450" s="8"/>
      <c r="I5450" s="17"/>
      <c r="J5450" s="17"/>
      <c r="K5450" s="17"/>
      <c r="L5450" s="17"/>
      <c r="M5450" s="17"/>
      <c r="N5450" s="17"/>
      <c r="O5450" s="17"/>
      <c r="P5450" s="17"/>
      <c r="Q5450" s="17"/>
      <c r="R5450" s="17"/>
      <c r="S5450" s="17"/>
      <c r="T5450" s="17"/>
      <c r="U5450" s="17"/>
      <c r="V5450" s="17"/>
      <c r="W5450" s="17"/>
      <c r="X5450" s="17"/>
    </row>
    <row r="5451" spans="7:24" x14ac:dyDescent="0.2">
      <c r="G5451" s="8"/>
      <c r="H5451" s="8"/>
      <c r="I5451" s="17"/>
      <c r="J5451" s="17"/>
      <c r="K5451" s="17"/>
      <c r="L5451" s="17"/>
      <c r="M5451" s="17"/>
      <c r="N5451" s="17"/>
      <c r="O5451" s="17"/>
      <c r="P5451" s="17"/>
      <c r="Q5451" s="17"/>
      <c r="R5451" s="17"/>
      <c r="S5451" s="17"/>
      <c r="T5451" s="17"/>
      <c r="U5451" s="17"/>
      <c r="V5451" s="17"/>
      <c r="W5451" s="17"/>
      <c r="X5451" s="17"/>
    </row>
    <row r="5452" spans="7:24" x14ac:dyDescent="0.2">
      <c r="G5452" s="8"/>
      <c r="H5452" s="8"/>
      <c r="I5452" s="17"/>
      <c r="J5452" s="17"/>
      <c r="K5452" s="17"/>
      <c r="L5452" s="17"/>
      <c r="M5452" s="17"/>
      <c r="N5452" s="17"/>
      <c r="O5452" s="17"/>
      <c r="P5452" s="17"/>
      <c r="Q5452" s="17"/>
      <c r="R5452" s="17"/>
      <c r="S5452" s="17"/>
      <c r="T5452" s="17"/>
      <c r="U5452" s="17"/>
      <c r="V5452" s="17"/>
      <c r="W5452" s="17"/>
      <c r="X5452" s="17"/>
    </row>
    <row r="5453" spans="7:24" x14ac:dyDescent="0.2">
      <c r="G5453" s="8"/>
      <c r="H5453" s="8"/>
      <c r="I5453" s="17"/>
      <c r="J5453" s="17"/>
      <c r="K5453" s="17"/>
      <c r="L5453" s="17"/>
      <c r="M5453" s="17"/>
      <c r="N5453" s="17"/>
      <c r="O5453" s="17"/>
      <c r="P5453" s="17"/>
      <c r="Q5453" s="17"/>
      <c r="R5453" s="17"/>
      <c r="S5453" s="17"/>
      <c r="T5453" s="17"/>
      <c r="U5453" s="17"/>
      <c r="V5453" s="17"/>
      <c r="W5453" s="17"/>
      <c r="X5453" s="17"/>
    </row>
    <row r="5454" spans="7:24" x14ac:dyDescent="0.2">
      <c r="G5454" s="8"/>
      <c r="H5454" s="8"/>
      <c r="I5454" s="17"/>
      <c r="J5454" s="17"/>
      <c r="K5454" s="17"/>
      <c r="L5454" s="17"/>
      <c r="M5454" s="17"/>
      <c r="N5454" s="17"/>
      <c r="O5454" s="17"/>
      <c r="P5454" s="17"/>
      <c r="Q5454" s="17"/>
      <c r="R5454" s="17"/>
      <c r="S5454" s="17"/>
      <c r="T5454" s="17"/>
      <c r="U5454" s="17"/>
      <c r="V5454" s="17"/>
      <c r="W5454" s="17"/>
      <c r="X5454" s="17"/>
    </row>
    <row r="5455" spans="7:24" x14ac:dyDescent="0.2">
      <c r="G5455" s="8"/>
      <c r="H5455" s="8"/>
      <c r="I5455" s="17"/>
      <c r="J5455" s="17"/>
      <c r="K5455" s="17"/>
      <c r="L5455" s="17"/>
      <c r="M5455" s="17"/>
      <c r="N5455" s="17"/>
      <c r="O5455" s="17"/>
      <c r="P5455" s="17"/>
      <c r="Q5455" s="17"/>
      <c r="R5455" s="17"/>
      <c r="S5455" s="17"/>
      <c r="T5455" s="17"/>
      <c r="U5455" s="17"/>
      <c r="V5455" s="17"/>
      <c r="W5455" s="17"/>
      <c r="X5455" s="17"/>
    </row>
    <row r="5456" spans="7:24" x14ac:dyDescent="0.2">
      <c r="G5456" s="8"/>
      <c r="H5456" s="8"/>
      <c r="I5456" s="17"/>
      <c r="J5456" s="17"/>
      <c r="K5456" s="17"/>
      <c r="L5456" s="17"/>
      <c r="M5456" s="17"/>
      <c r="N5456" s="17"/>
      <c r="O5456" s="17"/>
      <c r="P5456" s="17"/>
      <c r="Q5456" s="17"/>
      <c r="R5456" s="17"/>
      <c r="S5456" s="17"/>
      <c r="T5456" s="17"/>
      <c r="U5456" s="17"/>
      <c r="V5456" s="17"/>
      <c r="W5456" s="17"/>
      <c r="X5456" s="17"/>
    </row>
    <row r="5457" spans="7:24" x14ac:dyDescent="0.2">
      <c r="G5457" s="8"/>
      <c r="H5457" s="8"/>
      <c r="I5457" s="17"/>
      <c r="J5457" s="17"/>
      <c r="K5457" s="17"/>
      <c r="L5457" s="17"/>
      <c r="M5457" s="17"/>
      <c r="N5457" s="17"/>
      <c r="O5457" s="17"/>
      <c r="P5457" s="17"/>
      <c r="Q5457" s="17"/>
      <c r="R5457" s="17"/>
      <c r="S5457" s="17"/>
      <c r="T5457" s="17"/>
      <c r="U5457" s="17"/>
      <c r="V5457" s="17"/>
      <c r="W5457" s="17"/>
      <c r="X5457" s="17"/>
    </row>
    <row r="5458" spans="7:24" x14ac:dyDescent="0.2">
      <c r="G5458" s="8"/>
      <c r="H5458" s="8"/>
      <c r="I5458" s="17"/>
      <c r="J5458" s="17"/>
      <c r="K5458" s="17"/>
      <c r="L5458" s="17"/>
      <c r="M5458" s="17"/>
      <c r="N5458" s="17"/>
      <c r="O5458" s="17"/>
      <c r="P5458" s="17"/>
      <c r="Q5458" s="17"/>
      <c r="R5458" s="17"/>
      <c r="S5458" s="17"/>
      <c r="T5458" s="17"/>
      <c r="U5458" s="17"/>
      <c r="V5458" s="17"/>
      <c r="W5458" s="17"/>
      <c r="X5458" s="17"/>
    </row>
    <row r="5459" spans="7:24" x14ac:dyDescent="0.2">
      <c r="G5459" s="8"/>
      <c r="H5459" s="8"/>
      <c r="I5459" s="17"/>
      <c r="J5459" s="17"/>
      <c r="K5459" s="17"/>
      <c r="L5459" s="17"/>
      <c r="M5459" s="17"/>
      <c r="N5459" s="17"/>
      <c r="O5459" s="17"/>
      <c r="P5459" s="17"/>
      <c r="Q5459" s="17"/>
      <c r="R5459" s="17"/>
      <c r="S5459" s="17"/>
      <c r="T5459" s="17"/>
      <c r="U5459" s="17"/>
      <c r="V5459" s="17"/>
      <c r="W5459" s="17"/>
      <c r="X5459" s="17"/>
    </row>
    <row r="5460" spans="7:24" x14ac:dyDescent="0.2">
      <c r="G5460" s="8"/>
      <c r="H5460" s="8"/>
      <c r="I5460" s="17"/>
      <c r="J5460" s="17"/>
      <c r="K5460" s="17"/>
      <c r="L5460" s="17"/>
      <c r="M5460" s="17"/>
      <c r="N5460" s="17"/>
      <c r="O5460" s="17"/>
      <c r="P5460" s="17"/>
      <c r="Q5460" s="17"/>
      <c r="R5460" s="17"/>
      <c r="S5460" s="17"/>
      <c r="T5460" s="17"/>
      <c r="U5460" s="17"/>
      <c r="V5460" s="17"/>
      <c r="W5460" s="17"/>
      <c r="X5460" s="17"/>
    </row>
    <row r="5461" spans="7:24" x14ac:dyDescent="0.2">
      <c r="G5461" s="8"/>
      <c r="H5461" s="8"/>
      <c r="I5461" s="17"/>
      <c r="J5461" s="17"/>
      <c r="K5461" s="17"/>
      <c r="L5461" s="17"/>
      <c r="M5461" s="17"/>
      <c r="N5461" s="17"/>
      <c r="O5461" s="17"/>
      <c r="P5461" s="17"/>
      <c r="Q5461" s="17"/>
      <c r="R5461" s="17"/>
      <c r="S5461" s="17"/>
      <c r="T5461" s="17"/>
      <c r="U5461" s="17"/>
      <c r="V5461" s="17"/>
      <c r="W5461" s="17"/>
      <c r="X5461" s="17"/>
    </row>
    <row r="5462" spans="7:24" x14ac:dyDescent="0.2">
      <c r="G5462" s="8"/>
      <c r="H5462" s="8"/>
      <c r="I5462" s="17"/>
      <c r="J5462" s="17"/>
      <c r="K5462" s="17"/>
      <c r="L5462" s="17"/>
      <c r="M5462" s="17"/>
      <c r="N5462" s="17"/>
      <c r="O5462" s="17"/>
      <c r="P5462" s="17"/>
      <c r="Q5462" s="17"/>
      <c r="R5462" s="17"/>
      <c r="S5462" s="17"/>
      <c r="T5462" s="17"/>
      <c r="U5462" s="17"/>
      <c r="V5462" s="17"/>
      <c r="W5462" s="17"/>
      <c r="X5462" s="17"/>
    </row>
    <row r="5463" spans="7:24" x14ac:dyDescent="0.2">
      <c r="G5463" s="8"/>
      <c r="H5463" s="8"/>
      <c r="I5463" s="17"/>
      <c r="J5463" s="17"/>
      <c r="K5463" s="17"/>
      <c r="L5463" s="17"/>
      <c r="M5463" s="17"/>
      <c r="N5463" s="17"/>
      <c r="O5463" s="17"/>
      <c r="P5463" s="17"/>
      <c r="Q5463" s="17"/>
      <c r="R5463" s="17"/>
      <c r="S5463" s="17"/>
      <c r="T5463" s="17"/>
      <c r="U5463" s="17"/>
      <c r="V5463" s="17"/>
      <c r="W5463" s="17"/>
      <c r="X5463" s="17"/>
    </row>
    <row r="5464" spans="7:24" x14ac:dyDescent="0.2">
      <c r="G5464" s="8"/>
      <c r="H5464" s="8"/>
      <c r="I5464" s="17"/>
      <c r="J5464" s="17"/>
      <c r="K5464" s="17"/>
      <c r="L5464" s="17"/>
      <c r="M5464" s="17"/>
      <c r="N5464" s="17"/>
      <c r="O5464" s="17"/>
      <c r="P5464" s="17"/>
      <c r="Q5464" s="17"/>
      <c r="R5464" s="17"/>
      <c r="S5464" s="17"/>
      <c r="T5464" s="17"/>
      <c r="U5464" s="17"/>
      <c r="V5464" s="17"/>
      <c r="W5464" s="17"/>
      <c r="X5464" s="17"/>
    </row>
    <row r="5465" spans="7:24" x14ac:dyDescent="0.2">
      <c r="G5465" s="8"/>
      <c r="H5465" s="8"/>
      <c r="I5465" s="17"/>
      <c r="J5465" s="17"/>
      <c r="K5465" s="17"/>
      <c r="L5465" s="17"/>
      <c r="M5465" s="17"/>
      <c r="N5465" s="17"/>
      <c r="O5465" s="17"/>
      <c r="P5465" s="17"/>
      <c r="Q5465" s="17"/>
      <c r="R5465" s="17"/>
      <c r="S5465" s="17"/>
      <c r="T5465" s="17"/>
      <c r="U5465" s="17"/>
      <c r="V5465" s="17"/>
      <c r="W5465" s="17"/>
      <c r="X5465" s="17"/>
    </row>
    <row r="5466" spans="7:24" x14ac:dyDescent="0.2">
      <c r="G5466" s="8"/>
      <c r="H5466" s="8"/>
      <c r="I5466" s="17"/>
      <c r="J5466" s="17"/>
      <c r="K5466" s="17"/>
      <c r="L5466" s="17"/>
      <c r="M5466" s="17"/>
      <c r="N5466" s="17"/>
      <c r="O5466" s="17"/>
      <c r="P5466" s="17"/>
      <c r="Q5466" s="17"/>
      <c r="R5466" s="17"/>
      <c r="S5466" s="17"/>
      <c r="T5466" s="17"/>
      <c r="U5466" s="17"/>
      <c r="V5466" s="17"/>
      <c r="W5466" s="17"/>
      <c r="X5466" s="17"/>
    </row>
    <row r="5467" spans="7:24" x14ac:dyDescent="0.2">
      <c r="G5467" s="8"/>
      <c r="H5467" s="8"/>
      <c r="I5467" s="17"/>
      <c r="J5467" s="17"/>
      <c r="K5467" s="17"/>
      <c r="L5467" s="17"/>
      <c r="M5467" s="17"/>
      <c r="N5467" s="17"/>
      <c r="O5467" s="17"/>
      <c r="P5467" s="17"/>
      <c r="Q5467" s="17"/>
      <c r="R5467" s="17"/>
      <c r="S5467" s="17"/>
      <c r="T5467" s="17"/>
      <c r="U5467" s="17"/>
      <c r="V5467" s="17"/>
      <c r="W5467" s="17"/>
      <c r="X5467" s="17"/>
    </row>
    <row r="5468" spans="7:24" x14ac:dyDescent="0.2">
      <c r="G5468" s="8"/>
      <c r="H5468" s="8"/>
      <c r="I5468" s="17"/>
      <c r="J5468" s="17"/>
      <c r="K5468" s="17"/>
      <c r="L5468" s="17"/>
      <c r="M5468" s="17"/>
      <c r="N5468" s="17"/>
      <c r="O5468" s="17"/>
      <c r="P5468" s="17"/>
      <c r="Q5468" s="17"/>
      <c r="R5468" s="17"/>
      <c r="S5468" s="17"/>
      <c r="T5468" s="17"/>
      <c r="U5468" s="17"/>
      <c r="V5468" s="17"/>
      <c r="W5468" s="17"/>
      <c r="X5468" s="17"/>
    </row>
    <row r="5469" spans="7:24" x14ac:dyDescent="0.2">
      <c r="G5469" s="8"/>
      <c r="H5469" s="8"/>
      <c r="I5469" s="17"/>
      <c r="J5469" s="17"/>
      <c r="K5469" s="17"/>
      <c r="L5469" s="17"/>
      <c r="M5469" s="17"/>
      <c r="N5469" s="17"/>
      <c r="O5469" s="17"/>
      <c r="P5469" s="17"/>
      <c r="Q5469" s="17"/>
      <c r="R5469" s="17"/>
      <c r="S5469" s="17"/>
      <c r="T5469" s="17"/>
      <c r="U5469" s="17"/>
      <c r="V5469" s="17"/>
      <c r="W5469" s="17"/>
      <c r="X5469" s="17"/>
    </row>
    <row r="5470" spans="7:24" x14ac:dyDescent="0.2">
      <c r="G5470" s="8"/>
      <c r="H5470" s="8"/>
      <c r="I5470" s="17"/>
      <c r="J5470" s="17"/>
      <c r="K5470" s="17"/>
      <c r="L5470" s="17"/>
      <c r="M5470" s="17"/>
      <c r="N5470" s="17"/>
      <c r="O5470" s="17"/>
      <c r="P5470" s="17"/>
      <c r="Q5470" s="17"/>
      <c r="R5470" s="17"/>
      <c r="S5470" s="17"/>
      <c r="T5470" s="17"/>
      <c r="U5470" s="17"/>
      <c r="V5470" s="17"/>
      <c r="W5470" s="17"/>
      <c r="X5470" s="17"/>
    </row>
    <row r="5471" spans="7:24" x14ac:dyDescent="0.2">
      <c r="G5471" s="8"/>
      <c r="H5471" s="8"/>
      <c r="I5471" s="17"/>
      <c r="J5471" s="17"/>
      <c r="K5471" s="17"/>
      <c r="L5471" s="17"/>
      <c r="M5471" s="17"/>
      <c r="N5471" s="17"/>
      <c r="O5471" s="17"/>
      <c r="P5471" s="17"/>
      <c r="Q5471" s="17"/>
      <c r="R5471" s="17"/>
      <c r="S5471" s="17"/>
      <c r="T5471" s="17"/>
      <c r="U5471" s="17"/>
      <c r="V5471" s="17"/>
      <c r="W5471" s="17"/>
      <c r="X5471" s="17"/>
    </row>
    <row r="5472" spans="7:24" x14ac:dyDescent="0.2">
      <c r="G5472" s="8"/>
      <c r="H5472" s="8"/>
      <c r="I5472" s="17"/>
      <c r="J5472" s="17"/>
      <c r="K5472" s="17"/>
      <c r="L5472" s="17"/>
      <c r="M5472" s="17"/>
      <c r="N5472" s="17"/>
      <c r="O5472" s="17"/>
      <c r="P5472" s="17"/>
      <c r="Q5472" s="17"/>
      <c r="R5472" s="17"/>
      <c r="S5472" s="17"/>
      <c r="T5472" s="17"/>
      <c r="U5472" s="17"/>
      <c r="V5472" s="17"/>
      <c r="W5472" s="17"/>
      <c r="X5472" s="17"/>
    </row>
    <row r="5473" spans="7:24" x14ac:dyDescent="0.2">
      <c r="G5473" s="8"/>
      <c r="H5473" s="8"/>
      <c r="I5473" s="17"/>
      <c r="J5473" s="17"/>
      <c r="K5473" s="17"/>
      <c r="L5473" s="17"/>
      <c r="M5473" s="17"/>
      <c r="N5473" s="17"/>
      <c r="O5473" s="17"/>
      <c r="P5473" s="17"/>
      <c r="Q5473" s="17"/>
      <c r="R5473" s="17"/>
      <c r="S5473" s="17"/>
      <c r="T5473" s="17"/>
      <c r="U5473" s="17"/>
      <c r="V5473" s="17"/>
      <c r="W5473" s="17"/>
      <c r="X5473" s="17"/>
    </row>
    <row r="5474" spans="7:24" x14ac:dyDescent="0.2">
      <c r="G5474" s="8"/>
      <c r="H5474" s="8"/>
      <c r="I5474" s="17"/>
      <c r="J5474" s="17"/>
      <c r="K5474" s="17"/>
      <c r="L5474" s="17"/>
      <c r="M5474" s="17"/>
      <c r="N5474" s="17"/>
      <c r="O5474" s="17"/>
      <c r="P5474" s="17"/>
      <c r="Q5474" s="17"/>
      <c r="R5474" s="17"/>
      <c r="S5474" s="17"/>
      <c r="T5474" s="17"/>
      <c r="U5474" s="17"/>
      <c r="V5474" s="17"/>
      <c r="W5474" s="17"/>
      <c r="X5474" s="17"/>
    </row>
    <row r="5475" spans="7:24" x14ac:dyDescent="0.2">
      <c r="G5475" s="8"/>
      <c r="H5475" s="8"/>
      <c r="I5475" s="17"/>
      <c r="J5475" s="17"/>
      <c r="K5475" s="17"/>
      <c r="L5475" s="17"/>
      <c r="M5475" s="17"/>
      <c r="N5475" s="17"/>
      <c r="O5475" s="17"/>
      <c r="P5475" s="17"/>
      <c r="Q5475" s="17"/>
      <c r="R5475" s="17"/>
      <c r="S5475" s="17"/>
      <c r="T5475" s="17"/>
      <c r="U5475" s="17"/>
      <c r="V5475" s="17"/>
      <c r="W5475" s="17"/>
      <c r="X5475" s="17"/>
    </row>
    <row r="5476" spans="7:24" x14ac:dyDescent="0.2">
      <c r="G5476" s="8"/>
      <c r="H5476" s="8"/>
      <c r="I5476" s="17"/>
      <c r="J5476" s="17"/>
      <c r="K5476" s="17"/>
      <c r="L5476" s="17"/>
      <c r="M5476" s="17"/>
      <c r="N5476" s="17"/>
      <c r="O5476" s="17"/>
      <c r="P5476" s="17"/>
      <c r="Q5476" s="17"/>
      <c r="R5476" s="17"/>
      <c r="S5476" s="17"/>
      <c r="T5476" s="17"/>
      <c r="U5476" s="17"/>
      <c r="V5476" s="17"/>
      <c r="W5476" s="17"/>
      <c r="X5476" s="17"/>
    </row>
    <row r="5477" spans="7:24" x14ac:dyDescent="0.2">
      <c r="G5477" s="8"/>
      <c r="H5477" s="8"/>
      <c r="I5477" s="17"/>
      <c r="J5477" s="17"/>
      <c r="K5477" s="17"/>
      <c r="L5477" s="17"/>
      <c r="M5477" s="17"/>
      <c r="N5477" s="17"/>
      <c r="O5477" s="17"/>
      <c r="P5477" s="17"/>
      <c r="Q5477" s="17"/>
      <c r="R5477" s="17"/>
      <c r="S5477" s="17"/>
      <c r="T5477" s="17"/>
      <c r="U5477" s="17"/>
      <c r="V5477" s="17"/>
      <c r="W5477" s="17"/>
      <c r="X5477" s="17"/>
    </row>
    <row r="5478" spans="7:24" x14ac:dyDescent="0.2">
      <c r="G5478" s="8"/>
      <c r="H5478" s="8"/>
      <c r="I5478" s="17"/>
      <c r="J5478" s="17"/>
      <c r="K5478" s="17"/>
      <c r="L5478" s="17"/>
      <c r="M5478" s="17"/>
      <c r="N5478" s="17"/>
      <c r="O5478" s="17"/>
      <c r="P5478" s="17"/>
      <c r="Q5478" s="17"/>
      <c r="R5478" s="17"/>
      <c r="S5478" s="17"/>
      <c r="T5478" s="17"/>
      <c r="U5478" s="17"/>
      <c r="V5478" s="17"/>
      <c r="W5478" s="17"/>
      <c r="X5478" s="17"/>
    </row>
    <row r="5479" spans="7:24" x14ac:dyDescent="0.2">
      <c r="G5479" s="8"/>
      <c r="H5479" s="8"/>
      <c r="I5479" s="17"/>
      <c r="J5479" s="17"/>
      <c r="K5479" s="17"/>
      <c r="L5479" s="17"/>
      <c r="M5479" s="17"/>
      <c r="N5479" s="17"/>
      <c r="O5479" s="17"/>
      <c r="P5479" s="17"/>
      <c r="Q5479" s="17"/>
      <c r="R5479" s="17"/>
      <c r="S5479" s="17"/>
      <c r="T5479" s="17"/>
      <c r="U5479" s="17"/>
      <c r="V5479" s="17"/>
      <c r="W5479" s="17"/>
      <c r="X5479" s="17"/>
    </row>
    <row r="5480" spans="7:24" x14ac:dyDescent="0.2">
      <c r="G5480" s="8"/>
      <c r="H5480" s="8"/>
      <c r="I5480" s="17"/>
      <c r="J5480" s="17"/>
      <c r="K5480" s="17"/>
      <c r="L5480" s="17"/>
      <c r="M5480" s="17"/>
      <c r="N5480" s="17"/>
      <c r="O5480" s="17"/>
      <c r="P5480" s="17"/>
      <c r="Q5480" s="17"/>
      <c r="R5480" s="17"/>
      <c r="S5480" s="17"/>
      <c r="T5480" s="17"/>
      <c r="U5480" s="17"/>
      <c r="V5480" s="17"/>
      <c r="W5480" s="17"/>
      <c r="X5480" s="17"/>
    </row>
    <row r="5481" spans="7:24" x14ac:dyDescent="0.2">
      <c r="G5481" s="8"/>
      <c r="H5481" s="8"/>
      <c r="I5481" s="17"/>
      <c r="J5481" s="17"/>
      <c r="K5481" s="17"/>
      <c r="L5481" s="17"/>
      <c r="M5481" s="17"/>
      <c r="N5481" s="17"/>
      <c r="O5481" s="17"/>
      <c r="P5481" s="17"/>
      <c r="Q5481" s="17"/>
      <c r="R5481" s="17"/>
      <c r="S5481" s="17"/>
      <c r="T5481" s="17"/>
      <c r="U5481" s="17"/>
      <c r="V5481" s="17"/>
      <c r="W5481" s="17"/>
      <c r="X5481" s="17"/>
    </row>
    <row r="5482" spans="7:24" x14ac:dyDescent="0.2">
      <c r="G5482" s="8"/>
      <c r="H5482" s="8"/>
      <c r="I5482" s="17"/>
      <c r="J5482" s="17"/>
      <c r="K5482" s="17"/>
      <c r="L5482" s="17"/>
      <c r="M5482" s="17"/>
      <c r="N5482" s="17"/>
      <c r="O5482" s="17"/>
      <c r="P5482" s="17"/>
      <c r="Q5482" s="17"/>
      <c r="R5482" s="17"/>
      <c r="S5482" s="17"/>
      <c r="T5482" s="17"/>
      <c r="U5482" s="17"/>
      <c r="V5482" s="17"/>
      <c r="W5482" s="17"/>
      <c r="X5482" s="17"/>
    </row>
    <row r="5483" spans="7:24" x14ac:dyDescent="0.2">
      <c r="G5483" s="8"/>
      <c r="H5483" s="8"/>
      <c r="I5483" s="17"/>
      <c r="J5483" s="17"/>
      <c r="K5483" s="17"/>
      <c r="L5483" s="17"/>
      <c r="M5483" s="17"/>
      <c r="N5483" s="17"/>
      <c r="O5483" s="17"/>
      <c r="P5483" s="17"/>
      <c r="Q5483" s="17"/>
      <c r="R5483" s="17"/>
      <c r="S5483" s="17"/>
      <c r="T5483" s="17"/>
      <c r="U5483" s="17"/>
      <c r="V5483" s="17"/>
      <c r="W5483" s="17"/>
      <c r="X5483" s="17"/>
    </row>
    <row r="5484" spans="7:24" x14ac:dyDescent="0.2">
      <c r="G5484" s="8"/>
      <c r="H5484" s="8"/>
      <c r="I5484" s="17"/>
      <c r="J5484" s="17"/>
      <c r="K5484" s="17"/>
      <c r="L5484" s="17"/>
      <c r="M5484" s="17"/>
      <c r="N5484" s="17"/>
      <c r="O5484" s="17"/>
      <c r="P5484" s="17"/>
      <c r="Q5484" s="17"/>
      <c r="R5484" s="17"/>
      <c r="S5484" s="17"/>
      <c r="T5484" s="17"/>
      <c r="U5484" s="17"/>
      <c r="V5484" s="17"/>
      <c r="W5484" s="17"/>
      <c r="X5484" s="17"/>
    </row>
    <row r="5485" spans="7:24" x14ac:dyDescent="0.2">
      <c r="G5485" s="8"/>
      <c r="H5485" s="8"/>
      <c r="I5485" s="17"/>
      <c r="J5485" s="17"/>
      <c r="K5485" s="17"/>
      <c r="L5485" s="17"/>
      <c r="M5485" s="17"/>
      <c r="N5485" s="17"/>
      <c r="O5485" s="17"/>
      <c r="P5485" s="17"/>
      <c r="Q5485" s="17"/>
      <c r="R5485" s="17"/>
      <c r="S5485" s="17"/>
      <c r="T5485" s="17"/>
      <c r="U5485" s="17"/>
      <c r="V5485" s="17"/>
      <c r="W5485" s="17"/>
      <c r="X5485" s="17"/>
    </row>
    <row r="5486" spans="7:24" x14ac:dyDescent="0.2">
      <c r="G5486" s="8"/>
      <c r="H5486" s="8"/>
      <c r="I5486" s="17"/>
      <c r="J5486" s="17"/>
      <c r="K5486" s="17"/>
      <c r="L5486" s="17"/>
      <c r="M5486" s="17"/>
      <c r="N5486" s="17"/>
      <c r="O5486" s="17"/>
      <c r="P5486" s="17"/>
      <c r="Q5486" s="17"/>
      <c r="R5486" s="17"/>
      <c r="S5486" s="17"/>
      <c r="T5486" s="17"/>
      <c r="U5486" s="17"/>
      <c r="V5486" s="17"/>
      <c r="W5486" s="17"/>
      <c r="X5486" s="17"/>
    </row>
    <row r="5487" spans="7:24" x14ac:dyDescent="0.2">
      <c r="G5487" s="8"/>
      <c r="H5487" s="8"/>
      <c r="I5487" s="17"/>
      <c r="J5487" s="17"/>
      <c r="K5487" s="17"/>
      <c r="L5487" s="17"/>
      <c r="M5487" s="17"/>
      <c r="N5487" s="17"/>
      <c r="O5487" s="17"/>
      <c r="P5487" s="17"/>
      <c r="Q5487" s="17"/>
      <c r="R5487" s="17"/>
      <c r="S5487" s="17"/>
      <c r="T5487" s="17"/>
      <c r="U5487" s="17"/>
      <c r="V5487" s="17"/>
      <c r="W5487" s="17"/>
      <c r="X5487" s="17"/>
    </row>
    <row r="5488" spans="7:24" x14ac:dyDescent="0.2">
      <c r="G5488" s="8"/>
      <c r="H5488" s="8"/>
      <c r="I5488" s="17"/>
      <c r="J5488" s="17"/>
      <c r="K5488" s="17"/>
      <c r="L5488" s="17"/>
      <c r="M5488" s="17"/>
      <c r="N5488" s="17"/>
      <c r="O5488" s="17"/>
      <c r="P5488" s="17"/>
      <c r="Q5488" s="17"/>
      <c r="R5488" s="17"/>
      <c r="S5488" s="17"/>
      <c r="T5488" s="17"/>
      <c r="U5488" s="17"/>
      <c r="V5488" s="17"/>
      <c r="W5488" s="17"/>
      <c r="X5488" s="17"/>
    </row>
    <row r="5489" spans="7:24" x14ac:dyDescent="0.2">
      <c r="G5489" s="8"/>
      <c r="H5489" s="8"/>
      <c r="I5489" s="17"/>
      <c r="J5489" s="17"/>
      <c r="K5489" s="17"/>
      <c r="L5489" s="17"/>
      <c r="M5489" s="17"/>
      <c r="N5489" s="17"/>
      <c r="O5489" s="17"/>
      <c r="P5489" s="17"/>
      <c r="Q5489" s="17"/>
      <c r="R5489" s="17"/>
      <c r="S5489" s="17"/>
      <c r="T5489" s="17"/>
      <c r="U5489" s="17"/>
      <c r="V5489" s="17"/>
      <c r="W5489" s="17"/>
      <c r="X5489" s="17"/>
    </row>
    <row r="5490" spans="7:24" x14ac:dyDescent="0.2">
      <c r="G5490" s="8"/>
      <c r="H5490" s="8"/>
      <c r="I5490" s="17"/>
      <c r="J5490" s="17"/>
      <c r="K5490" s="17"/>
      <c r="L5490" s="17"/>
      <c r="M5490" s="17"/>
      <c r="N5490" s="17"/>
      <c r="O5490" s="17"/>
      <c r="P5490" s="17"/>
      <c r="Q5490" s="17"/>
      <c r="R5490" s="17"/>
      <c r="S5490" s="17"/>
      <c r="T5490" s="17"/>
      <c r="U5490" s="17"/>
      <c r="V5490" s="17"/>
      <c r="W5490" s="17"/>
      <c r="X5490" s="17"/>
    </row>
    <row r="5491" spans="7:24" x14ac:dyDescent="0.2">
      <c r="G5491" s="8"/>
      <c r="H5491" s="8"/>
      <c r="I5491" s="17"/>
      <c r="J5491" s="17"/>
      <c r="K5491" s="17"/>
      <c r="L5491" s="17"/>
      <c r="M5491" s="17"/>
      <c r="N5491" s="17"/>
      <c r="O5491" s="17"/>
      <c r="P5491" s="17"/>
      <c r="Q5491" s="17"/>
      <c r="R5491" s="17"/>
      <c r="S5491" s="17"/>
      <c r="T5491" s="17"/>
      <c r="U5491" s="17"/>
      <c r="V5491" s="17"/>
      <c r="W5491" s="17"/>
      <c r="X5491" s="17"/>
    </row>
    <row r="5492" spans="7:24" x14ac:dyDescent="0.2">
      <c r="G5492" s="8"/>
      <c r="H5492" s="8"/>
      <c r="I5492" s="17"/>
      <c r="J5492" s="17"/>
      <c r="K5492" s="17"/>
      <c r="L5492" s="17"/>
      <c r="M5492" s="17"/>
      <c r="N5492" s="17"/>
      <c r="O5492" s="17"/>
      <c r="P5492" s="17"/>
      <c r="Q5492" s="17"/>
      <c r="R5492" s="17"/>
      <c r="S5492" s="17"/>
      <c r="T5492" s="17"/>
      <c r="U5492" s="17"/>
      <c r="V5492" s="17"/>
      <c r="W5492" s="17"/>
      <c r="X5492" s="17"/>
    </row>
    <row r="5493" spans="7:24" x14ac:dyDescent="0.2">
      <c r="G5493" s="8"/>
      <c r="H5493" s="8"/>
      <c r="I5493" s="17"/>
      <c r="J5493" s="17"/>
      <c r="K5493" s="17"/>
      <c r="L5493" s="17"/>
      <c r="M5493" s="17"/>
      <c r="N5493" s="17"/>
      <c r="O5493" s="17"/>
      <c r="P5493" s="17"/>
      <c r="Q5493" s="17"/>
      <c r="R5493" s="17"/>
      <c r="S5493" s="17"/>
      <c r="T5493" s="17"/>
      <c r="U5493" s="17"/>
      <c r="V5493" s="17"/>
      <c r="W5493" s="17"/>
      <c r="X5493" s="17"/>
    </row>
    <row r="5494" spans="7:24" x14ac:dyDescent="0.2">
      <c r="G5494" s="8"/>
      <c r="H5494" s="8"/>
      <c r="I5494" s="17"/>
      <c r="J5494" s="17"/>
      <c r="K5494" s="17"/>
      <c r="L5494" s="17"/>
      <c r="M5494" s="17"/>
      <c r="N5494" s="17"/>
      <c r="O5494" s="17"/>
      <c r="P5494" s="17"/>
      <c r="Q5494" s="17"/>
      <c r="R5494" s="17"/>
      <c r="S5494" s="17"/>
      <c r="T5494" s="17"/>
      <c r="U5494" s="17"/>
      <c r="V5494" s="17"/>
      <c r="W5494" s="17"/>
      <c r="X5494" s="17"/>
    </row>
    <row r="5495" spans="7:24" x14ac:dyDescent="0.2">
      <c r="G5495" s="8"/>
      <c r="H5495" s="8"/>
      <c r="I5495" s="17"/>
      <c r="J5495" s="17"/>
      <c r="K5495" s="17"/>
      <c r="L5495" s="17"/>
      <c r="M5495" s="17"/>
      <c r="N5495" s="17"/>
      <c r="O5495" s="17"/>
      <c r="P5495" s="17"/>
      <c r="Q5495" s="17"/>
      <c r="R5495" s="17"/>
      <c r="S5495" s="17"/>
      <c r="T5495" s="17"/>
      <c r="U5495" s="17"/>
      <c r="V5495" s="17"/>
      <c r="W5495" s="17"/>
      <c r="X5495" s="17"/>
    </row>
    <row r="5496" spans="7:24" x14ac:dyDescent="0.2">
      <c r="G5496" s="8"/>
      <c r="H5496" s="8"/>
      <c r="I5496" s="17"/>
      <c r="J5496" s="17"/>
      <c r="K5496" s="17"/>
      <c r="L5496" s="17"/>
      <c r="M5496" s="17"/>
      <c r="N5496" s="17"/>
      <c r="O5496" s="17"/>
      <c r="P5496" s="17"/>
      <c r="Q5496" s="17"/>
      <c r="R5496" s="17"/>
      <c r="S5496" s="17"/>
      <c r="T5496" s="17"/>
      <c r="U5496" s="17"/>
      <c r="V5496" s="17"/>
      <c r="W5496" s="17"/>
      <c r="X5496" s="17"/>
    </row>
    <row r="5497" spans="7:24" x14ac:dyDescent="0.2">
      <c r="G5497" s="8"/>
      <c r="H5497" s="8"/>
      <c r="I5497" s="17"/>
      <c r="J5497" s="17"/>
      <c r="K5497" s="17"/>
      <c r="L5497" s="17"/>
      <c r="M5497" s="17"/>
      <c r="N5497" s="17"/>
      <c r="O5497" s="17"/>
      <c r="P5497" s="17"/>
      <c r="Q5497" s="17"/>
      <c r="R5497" s="17"/>
      <c r="S5497" s="17"/>
      <c r="T5497" s="17"/>
      <c r="U5497" s="17"/>
      <c r="V5497" s="17"/>
      <c r="W5497" s="17"/>
      <c r="X5497" s="17"/>
    </row>
    <row r="5498" spans="7:24" x14ac:dyDescent="0.2">
      <c r="G5498" s="8"/>
      <c r="H5498" s="8"/>
      <c r="I5498" s="17"/>
      <c r="J5498" s="17"/>
      <c r="K5498" s="17"/>
      <c r="L5498" s="17"/>
      <c r="M5498" s="17"/>
      <c r="N5498" s="17"/>
      <c r="O5498" s="17"/>
      <c r="P5498" s="17"/>
      <c r="Q5498" s="17"/>
      <c r="R5498" s="17"/>
      <c r="S5498" s="17"/>
      <c r="T5498" s="17"/>
      <c r="U5498" s="17"/>
      <c r="V5498" s="17"/>
      <c r="W5498" s="17"/>
      <c r="X5498" s="17"/>
    </row>
    <row r="5499" spans="7:24" x14ac:dyDescent="0.2">
      <c r="G5499" s="8"/>
      <c r="H5499" s="8"/>
      <c r="I5499" s="17"/>
      <c r="J5499" s="17"/>
      <c r="K5499" s="17"/>
      <c r="L5499" s="17"/>
      <c r="M5499" s="17"/>
      <c r="N5499" s="17"/>
      <c r="O5499" s="17"/>
      <c r="P5499" s="17"/>
      <c r="Q5499" s="17"/>
      <c r="R5499" s="17"/>
      <c r="S5499" s="17"/>
      <c r="T5499" s="17"/>
      <c r="U5499" s="17"/>
      <c r="V5499" s="17"/>
      <c r="W5499" s="17"/>
      <c r="X5499" s="17"/>
    </row>
    <row r="5500" spans="7:24" x14ac:dyDescent="0.2">
      <c r="G5500" s="8"/>
      <c r="H5500" s="8"/>
      <c r="I5500" s="17"/>
      <c r="J5500" s="17"/>
      <c r="K5500" s="17"/>
      <c r="L5500" s="17"/>
      <c r="M5500" s="17"/>
      <c r="N5500" s="17"/>
      <c r="O5500" s="17"/>
      <c r="P5500" s="17"/>
      <c r="Q5500" s="17"/>
      <c r="R5500" s="17"/>
      <c r="S5500" s="17"/>
      <c r="T5500" s="17"/>
      <c r="U5500" s="17"/>
      <c r="V5500" s="17"/>
      <c r="W5500" s="17"/>
      <c r="X5500" s="17"/>
    </row>
    <row r="5501" spans="7:24" x14ac:dyDescent="0.2">
      <c r="G5501" s="8"/>
      <c r="H5501" s="8"/>
      <c r="I5501" s="17"/>
      <c r="J5501" s="17"/>
      <c r="K5501" s="17"/>
      <c r="L5501" s="17"/>
      <c r="M5501" s="17"/>
      <c r="N5501" s="17"/>
      <c r="O5501" s="17"/>
      <c r="P5501" s="17"/>
      <c r="Q5501" s="17"/>
      <c r="R5501" s="17"/>
      <c r="S5501" s="17"/>
      <c r="T5501" s="17"/>
      <c r="U5501" s="17"/>
      <c r="V5501" s="17"/>
      <c r="W5501" s="17"/>
      <c r="X5501" s="17"/>
    </row>
    <row r="5502" spans="7:24" x14ac:dyDescent="0.2">
      <c r="G5502" s="8"/>
      <c r="H5502" s="8"/>
      <c r="I5502" s="17"/>
      <c r="J5502" s="17"/>
      <c r="K5502" s="17"/>
      <c r="L5502" s="17"/>
      <c r="M5502" s="17"/>
      <c r="N5502" s="17"/>
      <c r="O5502" s="17"/>
      <c r="P5502" s="17"/>
      <c r="Q5502" s="17"/>
      <c r="R5502" s="17"/>
      <c r="S5502" s="17"/>
      <c r="T5502" s="17"/>
      <c r="U5502" s="17"/>
      <c r="V5502" s="17"/>
      <c r="W5502" s="17"/>
      <c r="X5502" s="17"/>
    </row>
    <row r="5503" spans="7:24" x14ac:dyDescent="0.2">
      <c r="G5503" s="8"/>
      <c r="H5503" s="8"/>
      <c r="I5503" s="17"/>
      <c r="J5503" s="17"/>
      <c r="K5503" s="17"/>
      <c r="L5503" s="17"/>
      <c r="M5503" s="17"/>
      <c r="N5503" s="17"/>
      <c r="O5503" s="17"/>
      <c r="P5503" s="17"/>
      <c r="Q5503" s="17"/>
      <c r="R5503" s="17"/>
      <c r="S5503" s="17"/>
      <c r="T5503" s="17"/>
      <c r="U5503" s="17"/>
      <c r="V5503" s="17"/>
      <c r="W5503" s="17"/>
      <c r="X5503" s="17"/>
    </row>
    <row r="5504" spans="7:24" x14ac:dyDescent="0.2">
      <c r="G5504" s="8"/>
      <c r="H5504" s="8"/>
      <c r="I5504" s="17"/>
      <c r="J5504" s="17"/>
      <c r="K5504" s="17"/>
      <c r="L5504" s="17"/>
      <c r="M5504" s="17"/>
      <c r="N5504" s="17"/>
      <c r="O5504" s="17"/>
      <c r="P5504" s="17"/>
      <c r="Q5504" s="17"/>
      <c r="R5504" s="17"/>
      <c r="S5504" s="17"/>
      <c r="T5504" s="17"/>
      <c r="U5504" s="17"/>
      <c r="V5504" s="17"/>
      <c r="W5504" s="17"/>
      <c r="X5504" s="17"/>
    </row>
    <row r="5505" spans="7:24" x14ac:dyDescent="0.2">
      <c r="G5505" s="8"/>
      <c r="H5505" s="8"/>
      <c r="I5505" s="17"/>
      <c r="J5505" s="17"/>
      <c r="K5505" s="17"/>
      <c r="L5505" s="17"/>
      <c r="M5505" s="17"/>
      <c r="N5505" s="17"/>
      <c r="O5505" s="17"/>
      <c r="P5505" s="17"/>
      <c r="Q5505" s="17"/>
      <c r="R5505" s="17"/>
      <c r="S5505" s="17"/>
      <c r="T5505" s="17"/>
      <c r="U5505" s="17"/>
      <c r="V5505" s="17"/>
      <c r="W5505" s="17"/>
      <c r="X5505" s="17"/>
    </row>
    <row r="5506" spans="7:24" x14ac:dyDescent="0.2">
      <c r="G5506" s="8"/>
      <c r="H5506" s="8"/>
      <c r="I5506" s="17"/>
      <c r="J5506" s="17"/>
      <c r="K5506" s="17"/>
      <c r="L5506" s="17"/>
      <c r="M5506" s="17"/>
      <c r="N5506" s="17"/>
      <c r="O5506" s="17"/>
      <c r="P5506" s="17"/>
      <c r="Q5506" s="17"/>
      <c r="R5506" s="17"/>
      <c r="S5506" s="17"/>
      <c r="T5506" s="17"/>
      <c r="U5506" s="17"/>
      <c r="V5506" s="17"/>
      <c r="W5506" s="17"/>
      <c r="X5506" s="17"/>
    </row>
    <row r="5507" spans="7:24" x14ac:dyDescent="0.2">
      <c r="G5507" s="8"/>
      <c r="H5507" s="8"/>
      <c r="I5507" s="17"/>
      <c r="J5507" s="17"/>
      <c r="K5507" s="17"/>
      <c r="L5507" s="17"/>
      <c r="M5507" s="17"/>
      <c r="N5507" s="17"/>
      <c r="O5507" s="17"/>
      <c r="P5507" s="17"/>
      <c r="Q5507" s="17"/>
      <c r="R5507" s="17"/>
      <c r="S5507" s="17"/>
      <c r="T5507" s="17"/>
      <c r="U5507" s="17"/>
      <c r="V5507" s="17"/>
      <c r="W5507" s="17"/>
      <c r="X5507" s="17"/>
    </row>
    <row r="5508" spans="7:24" x14ac:dyDescent="0.2">
      <c r="G5508" s="8"/>
      <c r="H5508" s="8"/>
      <c r="I5508" s="17"/>
      <c r="J5508" s="17"/>
      <c r="K5508" s="17"/>
      <c r="L5508" s="17"/>
      <c r="M5508" s="17"/>
      <c r="N5508" s="17"/>
      <c r="O5508" s="17"/>
      <c r="P5508" s="17"/>
      <c r="Q5508" s="17"/>
      <c r="R5508" s="17"/>
      <c r="S5508" s="17"/>
      <c r="T5508" s="17"/>
      <c r="U5508" s="17"/>
      <c r="V5508" s="17"/>
      <c r="W5508" s="17"/>
      <c r="X5508" s="17"/>
    </row>
    <row r="5509" spans="7:24" x14ac:dyDescent="0.2">
      <c r="G5509" s="8"/>
      <c r="H5509" s="8"/>
      <c r="I5509" s="17"/>
      <c r="J5509" s="17"/>
      <c r="K5509" s="17"/>
      <c r="L5509" s="17"/>
      <c r="M5509" s="17"/>
      <c r="N5509" s="17"/>
      <c r="O5509" s="17"/>
      <c r="P5509" s="17"/>
      <c r="Q5509" s="17"/>
      <c r="R5509" s="17"/>
      <c r="S5509" s="17"/>
      <c r="T5509" s="17"/>
      <c r="U5509" s="17"/>
      <c r="V5509" s="17"/>
      <c r="W5509" s="17"/>
      <c r="X5509" s="17"/>
    </row>
    <row r="5510" spans="7:24" x14ac:dyDescent="0.2">
      <c r="G5510" s="8"/>
      <c r="H5510" s="8"/>
      <c r="I5510" s="17"/>
      <c r="J5510" s="17"/>
      <c r="K5510" s="17"/>
      <c r="L5510" s="17"/>
      <c r="M5510" s="17"/>
      <c r="N5510" s="17"/>
      <c r="O5510" s="17"/>
      <c r="P5510" s="17"/>
      <c r="Q5510" s="17"/>
      <c r="R5510" s="17"/>
      <c r="S5510" s="17"/>
      <c r="T5510" s="17"/>
      <c r="U5510" s="17"/>
      <c r="V5510" s="17"/>
      <c r="W5510" s="17"/>
      <c r="X5510" s="17"/>
    </row>
    <row r="5511" spans="7:24" x14ac:dyDescent="0.2">
      <c r="G5511" s="8"/>
      <c r="H5511" s="8"/>
      <c r="I5511" s="17"/>
      <c r="J5511" s="17"/>
      <c r="K5511" s="17"/>
      <c r="L5511" s="17"/>
      <c r="M5511" s="17"/>
      <c r="N5511" s="17"/>
      <c r="O5511" s="17"/>
      <c r="P5511" s="17"/>
      <c r="Q5511" s="17"/>
      <c r="R5511" s="17"/>
      <c r="S5511" s="17"/>
      <c r="T5511" s="17"/>
      <c r="U5511" s="17"/>
      <c r="V5511" s="17"/>
      <c r="W5511" s="17"/>
      <c r="X5511" s="17"/>
    </row>
    <row r="5512" spans="7:24" x14ac:dyDescent="0.2">
      <c r="G5512" s="8"/>
      <c r="H5512" s="8"/>
      <c r="I5512" s="17"/>
      <c r="J5512" s="17"/>
      <c r="K5512" s="17"/>
      <c r="L5512" s="17"/>
      <c r="M5512" s="17"/>
      <c r="N5512" s="17"/>
      <c r="O5512" s="17"/>
      <c r="P5512" s="17"/>
      <c r="Q5512" s="17"/>
      <c r="R5512" s="17"/>
      <c r="S5512" s="17"/>
      <c r="T5512" s="17"/>
      <c r="U5512" s="17"/>
      <c r="V5512" s="17"/>
      <c r="W5512" s="17"/>
      <c r="X5512" s="17"/>
    </row>
    <row r="5513" spans="7:24" x14ac:dyDescent="0.2">
      <c r="G5513" s="8"/>
      <c r="H5513" s="8"/>
      <c r="I5513" s="17"/>
      <c r="J5513" s="17"/>
      <c r="K5513" s="17"/>
      <c r="L5513" s="17"/>
      <c r="M5513" s="17"/>
      <c r="N5513" s="17"/>
      <c r="O5513" s="17"/>
      <c r="P5513" s="17"/>
      <c r="Q5513" s="17"/>
      <c r="R5513" s="17"/>
      <c r="S5513" s="17"/>
      <c r="T5513" s="17"/>
      <c r="U5513" s="17"/>
      <c r="V5513" s="17"/>
      <c r="W5513" s="17"/>
      <c r="X5513" s="17"/>
    </row>
    <row r="5514" spans="7:24" x14ac:dyDescent="0.2">
      <c r="G5514" s="8"/>
      <c r="H5514" s="8"/>
      <c r="I5514" s="17"/>
      <c r="J5514" s="17"/>
      <c r="K5514" s="17"/>
      <c r="L5514" s="17"/>
      <c r="M5514" s="17"/>
      <c r="N5514" s="17"/>
      <c r="O5514" s="17"/>
      <c r="P5514" s="17"/>
      <c r="Q5514" s="17"/>
      <c r="R5514" s="17"/>
      <c r="S5514" s="17"/>
      <c r="T5514" s="17"/>
      <c r="U5514" s="17"/>
      <c r="V5514" s="17"/>
      <c r="W5514" s="17"/>
      <c r="X5514" s="17"/>
    </row>
    <row r="5515" spans="7:24" x14ac:dyDescent="0.2">
      <c r="G5515" s="8"/>
      <c r="H5515" s="8"/>
      <c r="I5515" s="17"/>
      <c r="J5515" s="17"/>
      <c r="K5515" s="17"/>
      <c r="L5515" s="17"/>
      <c r="M5515" s="17"/>
      <c r="N5515" s="17"/>
      <c r="O5515" s="17"/>
      <c r="P5515" s="17"/>
      <c r="Q5515" s="17"/>
      <c r="R5515" s="17"/>
      <c r="S5515" s="17"/>
      <c r="T5515" s="17"/>
      <c r="U5515" s="17"/>
      <c r="V5515" s="17"/>
      <c r="W5515" s="17"/>
      <c r="X5515" s="17"/>
    </row>
    <row r="5516" spans="7:24" x14ac:dyDescent="0.2">
      <c r="G5516" s="8"/>
      <c r="H5516" s="8"/>
      <c r="I5516" s="17"/>
      <c r="J5516" s="17"/>
      <c r="K5516" s="17"/>
      <c r="L5516" s="17"/>
      <c r="M5516" s="17"/>
      <c r="N5516" s="17"/>
      <c r="O5516" s="17"/>
      <c r="P5516" s="17"/>
      <c r="Q5516" s="17"/>
      <c r="R5516" s="17"/>
      <c r="S5516" s="17"/>
      <c r="T5516" s="17"/>
      <c r="U5516" s="17"/>
      <c r="V5516" s="17"/>
      <c r="W5516" s="17"/>
      <c r="X5516" s="17"/>
    </row>
    <row r="5517" spans="7:24" x14ac:dyDescent="0.2">
      <c r="G5517" s="8"/>
      <c r="H5517" s="8"/>
      <c r="I5517" s="17"/>
      <c r="J5517" s="17"/>
      <c r="K5517" s="17"/>
      <c r="L5517" s="17"/>
      <c r="M5517" s="17"/>
      <c r="N5517" s="17"/>
      <c r="O5517" s="17"/>
      <c r="P5517" s="17"/>
      <c r="Q5517" s="17"/>
      <c r="R5517" s="17"/>
      <c r="S5517" s="17"/>
      <c r="T5517" s="17"/>
      <c r="U5517" s="17"/>
      <c r="V5517" s="17"/>
      <c r="W5517" s="17"/>
      <c r="X5517" s="17"/>
    </row>
    <row r="5518" spans="7:24" x14ac:dyDescent="0.2">
      <c r="G5518" s="8"/>
      <c r="H5518" s="8"/>
      <c r="I5518" s="17"/>
      <c r="J5518" s="17"/>
      <c r="K5518" s="17"/>
      <c r="L5518" s="17"/>
      <c r="M5518" s="17"/>
      <c r="N5518" s="17"/>
      <c r="O5518" s="17"/>
      <c r="P5518" s="17"/>
      <c r="Q5518" s="17"/>
      <c r="R5518" s="17"/>
      <c r="S5518" s="17"/>
      <c r="T5518" s="17"/>
      <c r="U5518" s="17"/>
      <c r="V5518" s="17"/>
      <c r="W5518" s="17"/>
      <c r="X5518" s="17"/>
    </row>
    <row r="5519" spans="7:24" x14ac:dyDescent="0.2">
      <c r="G5519" s="8"/>
      <c r="H5519" s="8"/>
      <c r="I5519" s="17"/>
      <c r="J5519" s="17"/>
      <c r="K5519" s="17"/>
      <c r="L5519" s="17"/>
      <c r="M5519" s="17"/>
      <c r="N5519" s="17"/>
      <c r="O5519" s="17"/>
      <c r="P5519" s="17"/>
      <c r="Q5519" s="17"/>
      <c r="R5519" s="17"/>
      <c r="S5519" s="17"/>
      <c r="T5519" s="17"/>
      <c r="U5519" s="17"/>
      <c r="V5519" s="17"/>
      <c r="W5519" s="17"/>
      <c r="X5519" s="17"/>
    </row>
    <row r="5520" spans="7:24" x14ac:dyDescent="0.2">
      <c r="G5520" s="8"/>
      <c r="H5520" s="8"/>
      <c r="I5520" s="17"/>
      <c r="J5520" s="17"/>
      <c r="K5520" s="17"/>
      <c r="L5520" s="17"/>
      <c r="M5520" s="17"/>
      <c r="N5520" s="17"/>
      <c r="O5520" s="17"/>
      <c r="P5520" s="17"/>
      <c r="Q5520" s="17"/>
      <c r="R5520" s="17"/>
      <c r="S5520" s="17"/>
      <c r="T5520" s="17"/>
      <c r="U5520" s="17"/>
      <c r="V5520" s="17"/>
      <c r="W5520" s="17"/>
      <c r="X5520" s="17"/>
    </row>
    <row r="5521" spans="7:24" x14ac:dyDescent="0.2">
      <c r="G5521" s="8"/>
      <c r="H5521" s="8"/>
      <c r="I5521" s="17"/>
      <c r="J5521" s="17"/>
      <c r="K5521" s="17"/>
      <c r="L5521" s="17"/>
      <c r="M5521" s="17"/>
      <c r="N5521" s="17"/>
      <c r="O5521" s="17"/>
      <c r="P5521" s="17"/>
      <c r="Q5521" s="17"/>
      <c r="R5521" s="17"/>
      <c r="S5521" s="17"/>
      <c r="T5521" s="17"/>
      <c r="U5521" s="17"/>
      <c r="V5521" s="17"/>
      <c r="W5521" s="17"/>
      <c r="X5521" s="17"/>
    </row>
    <row r="5522" spans="7:24" x14ac:dyDescent="0.2">
      <c r="G5522" s="8"/>
      <c r="H5522" s="8"/>
      <c r="I5522" s="17"/>
      <c r="J5522" s="17"/>
      <c r="K5522" s="17"/>
      <c r="L5522" s="17"/>
      <c r="M5522" s="17"/>
      <c r="N5522" s="17"/>
      <c r="O5522" s="17"/>
      <c r="P5522" s="17"/>
      <c r="Q5522" s="17"/>
      <c r="R5522" s="17"/>
      <c r="S5522" s="17"/>
      <c r="T5522" s="17"/>
      <c r="U5522" s="17"/>
      <c r="V5522" s="17"/>
      <c r="W5522" s="17"/>
      <c r="X5522" s="17"/>
    </row>
    <row r="5523" spans="7:24" x14ac:dyDescent="0.2">
      <c r="G5523" s="8"/>
      <c r="H5523" s="8"/>
      <c r="I5523" s="17"/>
      <c r="J5523" s="17"/>
      <c r="K5523" s="17"/>
      <c r="L5523" s="17"/>
      <c r="M5523" s="17"/>
      <c r="N5523" s="17"/>
      <c r="O5523" s="17"/>
      <c r="P5523" s="17"/>
      <c r="Q5523" s="17"/>
      <c r="R5523" s="17"/>
      <c r="S5523" s="17"/>
      <c r="T5523" s="17"/>
      <c r="U5523" s="17"/>
      <c r="V5523" s="17"/>
      <c r="W5523" s="17"/>
      <c r="X5523" s="17"/>
    </row>
    <row r="5524" spans="7:24" x14ac:dyDescent="0.2">
      <c r="G5524" s="8"/>
      <c r="H5524" s="8"/>
      <c r="I5524" s="17"/>
      <c r="J5524" s="17"/>
      <c r="K5524" s="17"/>
      <c r="L5524" s="17"/>
      <c r="M5524" s="17"/>
      <c r="N5524" s="17"/>
      <c r="O5524" s="17"/>
      <c r="P5524" s="17"/>
      <c r="Q5524" s="17"/>
      <c r="R5524" s="17"/>
      <c r="S5524" s="17"/>
      <c r="T5524" s="17"/>
      <c r="U5524" s="17"/>
      <c r="V5524" s="17"/>
      <c r="W5524" s="17"/>
      <c r="X5524" s="17"/>
    </row>
    <row r="5525" spans="7:24" x14ac:dyDescent="0.2">
      <c r="G5525" s="8"/>
      <c r="H5525" s="8"/>
      <c r="I5525" s="17"/>
      <c r="J5525" s="17"/>
      <c r="K5525" s="17"/>
      <c r="L5525" s="17"/>
      <c r="M5525" s="17"/>
      <c r="N5525" s="17"/>
      <c r="O5525" s="17"/>
      <c r="P5525" s="17"/>
      <c r="Q5525" s="17"/>
      <c r="R5525" s="17"/>
      <c r="S5525" s="17"/>
      <c r="T5525" s="17"/>
      <c r="U5525" s="17"/>
      <c r="V5525" s="17"/>
      <c r="W5525" s="17"/>
      <c r="X5525" s="17"/>
    </row>
    <row r="5526" spans="7:24" x14ac:dyDescent="0.2">
      <c r="G5526" s="8"/>
      <c r="H5526" s="8"/>
      <c r="I5526" s="17"/>
      <c r="J5526" s="17"/>
      <c r="K5526" s="17"/>
      <c r="L5526" s="17"/>
      <c r="M5526" s="17"/>
      <c r="N5526" s="17"/>
      <c r="O5526" s="17"/>
      <c r="P5526" s="17"/>
      <c r="Q5526" s="17"/>
      <c r="R5526" s="17"/>
      <c r="S5526" s="17"/>
      <c r="T5526" s="17"/>
      <c r="U5526" s="17"/>
      <c r="V5526" s="17"/>
      <c r="W5526" s="17"/>
      <c r="X5526" s="17"/>
    </row>
    <row r="5527" spans="7:24" x14ac:dyDescent="0.2">
      <c r="G5527" s="8"/>
      <c r="H5527" s="8"/>
      <c r="I5527" s="17"/>
      <c r="J5527" s="17"/>
      <c r="K5527" s="17"/>
      <c r="L5527" s="17"/>
      <c r="M5527" s="17"/>
      <c r="N5527" s="17"/>
      <c r="O5527" s="17"/>
      <c r="P5527" s="17"/>
      <c r="Q5527" s="17"/>
      <c r="R5527" s="17"/>
      <c r="S5527" s="17"/>
      <c r="T5527" s="17"/>
      <c r="U5527" s="17"/>
      <c r="V5527" s="17"/>
      <c r="W5527" s="17"/>
      <c r="X5527" s="17"/>
    </row>
    <row r="5528" spans="7:24" x14ac:dyDescent="0.2">
      <c r="G5528" s="8"/>
      <c r="H5528" s="8"/>
      <c r="I5528" s="17"/>
      <c r="J5528" s="17"/>
      <c r="K5528" s="17"/>
      <c r="L5528" s="17"/>
      <c r="M5528" s="17"/>
      <c r="N5528" s="17"/>
      <c r="O5528" s="17"/>
      <c r="P5528" s="17"/>
      <c r="Q5528" s="17"/>
      <c r="R5528" s="17"/>
      <c r="S5528" s="17"/>
      <c r="T5528" s="17"/>
      <c r="U5528" s="17"/>
      <c r="V5528" s="17"/>
      <c r="W5528" s="17"/>
      <c r="X5528" s="17"/>
    </row>
    <row r="5529" spans="7:24" x14ac:dyDescent="0.2">
      <c r="G5529" s="8"/>
      <c r="H5529" s="8"/>
      <c r="I5529" s="17"/>
      <c r="J5529" s="17"/>
      <c r="K5529" s="17"/>
      <c r="L5529" s="17"/>
      <c r="M5529" s="17"/>
      <c r="N5529" s="17"/>
      <c r="O5529" s="17"/>
      <c r="P5529" s="17"/>
      <c r="Q5529" s="17"/>
      <c r="R5529" s="17"/>
      <c r="S5529" s="17"/>
      <c r="T5529" s="17"/>
      <c r="U5529" s="17"/>
      <c r="V5529" s="17"/>
      <c r="W5529" s="17"/>
      <c r="X5529" s="17"/>
    </row>
    <row r="5530" spans="7:24" x14ac:dyDescent="0.2">
      <c r="G5530" s="8"/>
      <c r="H5530" s="8"/>
      <c r="I5530" s="17"/>
      <c r="J5530" s="17"/>
      <c r="K5530" s="17"/>
      <c r="L5530" s="17"/>
      <c r="M5530" s="17"/>
      <c r="N5530" s="17"/>
      <c r="O5530" s="17"/>
      <c r="P5530" s="17"/>
      <c r="Q5530" s="17"/>
      <c r="R5530" s="17"/>
      <c r="S5530" s="17"/>
      <c r="T5530" s="17"/>
      <c r="U5530" s="17"/>
      <c r="V5530" s="17"/>
      <c r="W5530" s="17"/>
      <c r="X5530" s="17"/>
    </row>
    <row r="5531" spans="7:24" x14ac:dyDescent="0.2">
      <c r="G5531" s="8"/>
      <c r="H5531" s="8"/>
      <c r="I5531" s="17"/>
      <c r="J5531" s="17"/>
      <c r="K5531" s="17"/>
      <c r="L5531" s="17"/>
      <c r="M5531" s="17"/>
      <c r="N5531" s="17"/>
      <c r="O5531" s="17"/>
      <c r="P5531" s="17"/>
      <c r="Q5531" s="17"/>
      <c r="R5531" s="17"/>
      <c r="S5531" s="17"/>
      <c r="T5531" s="17"/>
      <c r="U5531" s="17"/>
      <c r="V5531" s="17"/>
      <c r="W5531" s="17"/>
      <c r="X5531" s="17"/>
    </row>
    <row r="5532" spans="7:24" x14ac:dyDescent="0.2">
      <c r="G5532" s="8"/>
      <c r="H5532" s="8"/>
      <c r="I5532" s="17"/>
      <c r="J5532" s="17"/>
      <c r="K5532" s="17"/>
      <c r="L5532" s="17"/>
      <c r="M5532" s="17"/>
      <c r="N5532" s="17"/>
      <c r="O5532" s="17"/>
      <c r="P5532" s="17"/>
      <c r="Q5532" s="17"/>
      <c r="R5532" s="17"/>
      <c r="S5532" s="17"/>
      <c r="T5532" s="17"/>
      <c r="U5532" s="17"/>
      <c r="V5532" s="17"/>
      <c r="W5532" s="17"/>
      <c r="X5532" s="17"/>
    </row>
    <row r="5533" spans="7:24" x14ac:dyDescent="0.2">
      <c r="G5533" s="8"/>
      <c r="H5533" s="8"/>
      <c r="I5533" s="17"/>
      <c r="J5533" s="17"/>
      <c r="K5533" s="17"/>
      <c r="L5533" s="17"/>
      <c r="M5533" s="17"/>
      <c r="N5533" s="17"/>
      <c r="O5533" s="17"/>
      <c r="P5533" s="17"/>
      <c r="Q5533" s="17"/>
      <c r="R5533" s="17"/>
      <c r="S5533" s="17"/>
      <c r="T5533" s="17"/>
      <c r="U5533" s="17"/>
      <c r="V5533" s="17"/>
      <c r="W5533" s="17"/>
      <c r="X5533" s="17"/>
    </row>
    <row r="5534" spans="7:24" x14ac:dyDescent="0.2">
      <c r="G5534" s="8"/>
      <c r="H5534" s="8"/>
      <c r="I5534" s="17"/>
      <c r="J5534" s="17"/>
      <c r="K5534" s="17"/>
      <c r="L5534" s="17"/>
      <c r="M5534" s="17"/>
      <c r="N5534" s="17"/>
      <c r="O5534" s="17"/>
      <c r="P5534" s="17"/>
      <c r="Q5534" s="17"/>
      <c r="R5534" s="17"/>
      <c r="S5534" s="17"/>
      <c r="T5534" s="17"/>
      <c r="U5534" s="17"/>
      <c r="V5534" s="17"/>
      <c r="W5534" s="17"/>
      <c r="X5534" s="17"/>
    </row>
    <row r="5535" spans="7:24" x14ac:dyDescent="0.2">
      <c r="G5535" s="8"/>
      <c r="H5535" s="8"/>
      <c r="I5535" s="17"/>
      <c r="J5535" s="17"/>
      <c r="K5535" s="17"/>
      <c r="L5535" s="17"/>
      <c r="M5535" s="17"/>
      <c r="N5535" s="17"/>
      <c r="O5535" s="17"/>
      <c r="P5535" s="17"/>
      <c r="Q5535" s="17"/>
      <c r="R5535" s="17"/>
      <c r="S5535" s="17"/>
      <c r="T5535" s="17"/>
      <c r="U5535" s="17"/>
      <c r="V5535" s="17"/>
      <c r="W5535" s="17"/>
      <c r="X5535" s="17"/>
    </row>
    <row r="5536" spans="7:24" x14ac:dyDescent="0.2">
      <c r="G5536" s="8"/>
      <c r="H5536" s="8"/>
      <c r="I5536" s="17"/>
      <c r="J5536" s="17"/>
      <c r="K5536" s="17"/>
      <c r="L5536" s="17"/>
      <c r="M5536" s="17"/>
      <c r="N5536" s="17"/>
      <c r="O5536" s="17"/>
      <c r="P5536" s="17"/>
      <c r="Q5536" s="17"/>
      <c r="R5536" s="17"/>
      <c r="S5536" s="17"/>
      <c r="T5536" s="17"/>
      <c r="U5536" s="17"/>
      <c r="V5536" s="17"/>
      <c r="W5536" s="17"/>
      <c r="X5536" s="17"/>
    </row>
    <row r="5537" spans="7:24" x14ac:dyDescent="0.2">
      <c r="G5537" s="8"/>
      <c r="H5537" s="8"/>
      <c r="I5537" s="17"/>
      <c r="J5537" s="17"/>
      <c r="K5537" s="17"/>
      <c r="L5537" s="17"/>
      <c r="M5537" s="17"/>
      <c r="N5537" s="17"/>
      <c r="O5537" s="17"/>
      <c r="P5537" s="17"/>
      <c r="Q5537" s="17"/>
      <c r="R5537" s="17"/>
      <c r="S5537" s="17"/>
      <c r="T5537" s="17"/>
      <c r="U5537" s="17"/>
      <c r="V5537" s="17"/>
      <c r="W5537" s="17"/>
      <c r="X5537" s="17"/>
    </row>
    <row r="5538" spans="7:24" x14ac:dyDescent="0.2">
      <c r="G5538" s="8"/>
      <c r="H5538" s="8"/>
      <c r="I5538" s="17"/>
      <c r="J5538" s="17"/>
      <c r="K5538" s="17"/>
      <c r="L5538" s="17"/>
      <c r="M5538" s="17"/>
      <c r="N5538" s="17"/>
      <c r="O5538" s="17"/>
      <c r="P5538" s="17"/>
      <c r="Q5538" s="17"/>
      <c r="R5538" s="17"/>
      <c r="S5538" s="17"/>
      <c r="T5538" s="17"/>
      <c r="U5538" s="17"/>
      <c r="V5538" s="17"/>
      <c r="W5538" s="17"/>
      <c r="X5538" s="17"/>
    </row>
    <row r="5539" spans="7:24" x14ac:dyDescent="0.2">
      <c r="G5539" s="8"/>
      <c r="H5539" s="8"/>
      <c r="I5539" s="17"/>
      <c r="J5539" s="17"/>
      <c r="K5539" s="17"/>
      <c r="L5539" s="17"/>
      <c r="M5539" s="17"/>
      <c r="N5539" s="17"/>
      <c r="O5539" s="17"/>
      <c r="P5539" s="17"/>
      <c r="Q5539" s="17"/>
      <c r="R5539" s="17"/>
      <c r="S5539" s="17"/>
      <c r="T5539" s="17"/>
      <c r="U5539" s="17"/>
      <c r="V5539" s="17"/>
      <c r="W5539" s="17"/>
      <c r="X5539" s="17"/>
    </row>
    <row r="5540" spans="7:24" x14ac:dyDescent="0.2">
      <c r="G5540" s="8"/>
      <c r="H5540" s="8"/>
      <c r="I5540" s="17"/>
      <c r="J5540" s="17"/>
      <c r="K5540" s="17"/>
      <c r="L5540" s="17"/>
      <c r="M5540" s="17"/>
      <c r="N5540" s="17"/>
      <c r="O5540" s="17"/>
      <c r="P5540" s="17"/>
      <c r="Q5540" s="17"/>
      <c r="R5540" s="17"/>
      <c r="S5540" s="17"/>
      <c r="T5540" s="17"/>
      <c r="U5540" s="17"/>
      <c r="V5540" s="17"/>
      <c r="W5540" s="17"/>
      <c r="X5540" s="17"/>
    </row>
    <row r="5541" spans="7:24" x14ac:dyDescent="0.2">
      <c r="G5541" s="8"/>
      <c r="H5541" s="8"/>
      <c r="I5541" s="17"/>
      <c r="J5541" s="17"/>
      <c r="K5541" s="17"/>
      <c r="L5541" s="17"/>
      <c r="M5541" s="17"/>
      <c r="N5541" s="17"/>
      <c r="O5541" s="17"/>
      <c r="P5541" s="17"/>
      <c r="Q5541" s="17"/>
      <c r="R5541" s="17"/>
      <c r="S5541" s="17"/>
      <c r="T5541" s="17"/>
      <c r="U5541" s="17"/>
      <c r="V5541" s="17"/>
      <c r="W5541" s="17"/>
      <c r="X5541" s="17"/>
    </row>
    <row r="5542" spans="7:24" x14ac:dyDescent="0.2">
      <c r="G5542" s="8"/>
      <c r="H5542" s="8"/>
      <c r="I5542" s="17"/>
      <c r="J5542" s="17"/>
      <c r="K5542" s="17"/>
      <c r="L5542" s="17"/>
      <c r="M5542" s="17"/>
      <c r="N5542" s="17"/>
      <c r="O5542" s="17"/>
      <c r="P5542" s="17"/>
      <c r="Q5542" s="17"/>
      <c r="R5542" s="17"/>
      <c r="S5542" s="17"/>
      <c r="T5542" s="17"/>
      <c r="U5542" s="17"/>
      <c r="V5542" s="17"/>
      <c r="W5542" s="17"/>
      <c r="X5542" s="17"/>
    </row>
    <row r="5543" spans="7:24" x14ac:dyDescent="0.2">
      <c r="G5543" s="8"/>
      <c r="H5543" s="8"/>
      <c r="I5543" s="17"/>
      <c r="J5543" s="17"/>
      <c r="K5543" s="17"/>
      <c r="L5543" s="17"/>
      <c r="M5543" s="17"/>
      <c r="N5543" s="17"/>
      <c r="O5543" s="17"/>
      <c r="P5543" s="17"/>
      <c r="Q5543" s="17"/>
      <c r="R5543" s="17"/>
      <c r="S5543" s="17"/>
      <c r="T5543" s="17"/>
      <c r="U5543" s="17"/>
      <c r="V5543" s="17"/>
      <c r="W5543" s="17"/>
      <c r="X5543" s="17"/>
    </row>
    <row r="5544" spans="7:24" x14ac:dyDescent="0.2">
      <c r="G5544" s="8"/>
      <c r="H5544" s="8"/>
      <c r="I5544" s="17"/>
      <c r="J5544" s="17"/>
      <c r="K5544" s="17"/>
      <c r="L5544" s="17"/>
      <c r="M5544" s="17"/>
      <c r="N5544" s="17"/>
      <c r="O5544" s="17"/>
      <c r="P5544" s="17"/>
      <c r="Q5544" s="17"/>
      <c r="R5544" s="17"/>
      <c r="S5544" s="17"/>
      <c r="T5544" s="17"/>
      <c r="U5544" s="17"/>
      <c r="V5544" s="17"/>
      <c r="W5544" s="17"/>
      <c r="X5544" s="17"/>
    </row>
    <row r="5545" spans="7:24" x14ac:dyDescent="0.2">
      <c r="G5545" s="8"/>
      <c r="H5545" s="8"/>
      <c r="I5545" s="17"/>
      <c r="J5545" s="17"/>
      <c r="K5545" s="17"/>
      <c r="L5545" s="17"/>
      <c r="M5545" s="17"/>
      <c r="N5545" s="17"/>
      <c r="O5545" s="17"/>
      <c r="P5545" s="17"/>
      <c r="Q5545" s="17"/>
      <c r="R5545" s="17"/>
      <c r="S5545" s="17"/>
      <c r="T5545" s="17"/>
      <c r="U5545" s="17"/>
      <c r="V5545" s="17"/>
      <c r="W5545" s="17"/>
      <c r="X5545" s="17"/>
    </row>
    <row r="5546" spans="7:24" x14ac:dyDescent="0.2">
      <c r="G5546" s="8"/>
      <c r="H5546" s="8"/>
      <c r="I5546" s="17"/>
      <c r="J5546" s="17"/>
      <c r="K5546" s="17"/>
      <c r="L5546" s="17"/>
      <c r="M5546" s="17"/>
      <c r="N5546" s="17"/>
      <c r="O5546" s="17"/>
      <c r="P5546" s="17"/>
      <c r="Q5546" s="17"/>
      <c r="R5546" s="17"/>
      <c r="S5546" s="17"/>
      <c r="T5546" s="17"/>
      <c r="U5546" s="17"/>
      <c r="V5546" s="17"/>
      <c r="W5546" s="17"/>
      <c r="X5546" s="17"/>
    </row>
    <row r="5547" spans="7:24" x14ac:dyDescent="0.2">
      <c r="G5547" s="8"/>
      <c r="H5547" s="8"/>
      <c r="I5547" s="17"/>
      <c r="J5547" s="17"/>
      <c r="K5547" s="17"/>
      <c r="L5547" s="17"/>
      <c r="M5547" s="17"/>
      <c r="N5547" s="17"/>
      <c r="O5547" s="17"/>
      <c r="P5547" s="17"/>
      <c r="Q5547" s="17"/>
      <c r="R5547" s="17"/>
      <c r="S5547" s="17"/>
      <c r="T5547" s="17"/>
      <c r="U5547" s="17"/>
      <c r="V5547" s="17"/>
      <c r="W5547" s="17"/>
      <c r="X5547" s="17"/>
    </row>
    <row r="5548" spans="7:24" x14ac:dyDescent="0.2">
      <c r="G5548" s="8"/>
      <c r="H5548" s="8"/>
      <c r="I5548" s="17"/>
      <c r="J5548" s="17"/>
      <c r="K5548" s="17"/>
      <c r="L5548" s="17"/>
      <c r="M5548" s="17"/>
      <c r="N5548" s="17"/>
      <c r="O5548" s="17"/>
      <c r="P5548" s="17"/>
      <c r="Q5548" s="17"/>
      <c r="R5548" s="17"/>
      <c r="S5548" s="17"/>
      <c r="T5548" s="17"/>
      <c r="U5548" s="17"/>
      <c r="V5548" s="17"/>
      <c r="W5548" s="17"/>
      <c r="X5548" s="17"/>
    </row>
    <row r="5549" spans="7:24" x14ac:dyDescent="0.2">
      <c r="G5549" s="8"/>
      <c r="H5549" s="8"/>
      <c r="I5549" s="17"/>
      <c r="J5549" s="17"/>
      <c r="K5549" s="17"/>
      <c r="L5549" s="17"/>
      <c r="M5549" s="17"/>
      <c r="N5549" s="17"/>
      <c r="O5549" s="17"/>
      <c r="P5549" s="17"/>
      <c r="Q5549" s="17"/>
      <c r="R5549" s="17"/>
      <c r="S5549" s="17"/>
      <c r="T5549" s="17"/>
      <c r="U5549" s="17"/>
      <c r="V5549" s="17"/>
      <c r="W5549" s="17"/>
      <c r="X5549" s="17"/>
    </row>
    <row r="5550" spans="7:24" x14ac:dyDescent="0.2">
      <c r="G5550" s="8"/>
      <c r="H5550" s="8"/>
      <c r="I5550" s="17"/>
      <c r="J5550" s="17"/>
      <c r="K5550" s="17"/>
      <c r="L5550" s="17"/>
      <c r="M5550" s="17"/>
      <c r="N5550" s="17"/>
      <c r="O5550" s="17"/>
      <c r="P5550" s="17"/>
      <c r="Q5550" s="17"/>
      <c r="R5550" s="17"/>
      <c r="S5550" s="17"/>
      <c r="T5550" s="17"/>
      <c r="U5550" s="17"/>
      <c r="V5550" s="17"/>
      <c r="W5550" s="17"/>
      <c r="X5550" s="17"/>
    </row>
    <row r="5551" spans="7:24" x14ac:dyDescent="0.2">
      <c r="G5551" s="8"/>
      <c r="H5551" s="8"/>
      <c r="I5551" s="17"/>
      <c r="J5551" s="17"/>
      <c r="K5551" s="17"/>
      <c r="L5551" s="17"/>
      <c r="M5551" s="17"/>
      <c r="N5551" s="17"/>
      <c r="O5551" s="17"/>
      <c r="P5551" s="17"/>
      <c r="Q5551" s="17"/>
      <c r="R5551" s="17"/>
      <c r="S5551" s="17"/>
      <c r="T5551" s="17"/>
      <c r="U5551" s="17"/>
      <c r="V5551" s="17"/>
      <c r="W5551" s="17"/>
      <c r="X5551" s="17"/>
    </row>
    <row r="5552" spans="7:24" x14ac:dyDescent="0.2">
      <c r="G5552" s="8"/>
      <c r="H5552" s="8"/>
      <c r="I5552" s="17"/>
      <c r="J5552" s="17"/>
      <c r="K5552" s="17"/>
      <c r="L5552" s="17"/>
      <c r="M5552" s="17"/>
      <c r="N5552" s="17"/>
      <c r="O5552" s="17"/>
      <c r="P5552" s="17"/>
      <c r="Q5552" s="17"/>
      <c r="R5552" s="17"/>
      <c r="S5552" s="17"/>
      <c r="T5552" s="17"/>
      <c r="U5552" s="17"/>
      <c r="V5552" s="17"/>
      <c r="W5552" s="17"/>
      <c r="X5552" s="17"/>
    </row>
    <row r="5553" spans="7:24" x14ac:dyDescent="0.2">
      <c r="G5553" s="8"/>
      <c r="H5553" s="8"/>
      <c r="I5553" s="17"/>
      <c r="J5553" s="17"/>
      <c r="K5553" s="17"/>
      <c r="L5553" s="17"/>
      <c r="M5553" s="17"/>
      <c r="N5553" s="17"/>
      <c r="O5553" s="17"/>
      <c r="P5553" s="17"/>
      <c r="Q5553" s="17"/>
      <c r="R5553" s="17"/>
      <c r="S5553" s="17"/>
      <c r="T5553" s="17"/>
      <c r="U5553" s="17"/>
      <c r="V5553" s="17"/>
      <c r="W5553" s="17"/>
      <c r="X5553" s="17"/>
    </row>
    <row r="5554" spans="7:24" x14ac:dyDescent="0.2">
      <c r="G5554" s="8"/>
      <c r="H5554" s="8"/>
      <c r="I5554" s="17"/>
      <c r="J5554" s="17"/>
      <c r="K5554" s="17"/>
      <c r="L5554" s="17"/>
      <c r="M5554" s="17"/>
      <c r="N5554" s="17"/>
      <c r="O5554" s="17"/>
      <c r="P5554" s="17"/>
      <c r="Q5554" s="17"/>
      <c r="R5554" s="17"/>
      <c r="S5554" s="17"/>
      <c r="T5554" s="17"/>
      <c r="U5554" s="17"/>
      <c r="V5554" s="17"/>
      <c r="W5554" s="17"/>
      <c r="X5554" s="17"/>
    </row>
    <row r="5555" spans="7:24" x14ac:dyDescent="0.2">
      <c r="G5555" s="8"/>
      <c r="H5555" s="8"/>
      <c r="I5555" s="17"/>
      <c r="J5555" s="17"/>
      <c r="K5555" s="17"/>
      <c r="L5555" s="17"/>
      <c r="M5555" s="17"/>
      <c r="N5555" s="17"/>
      <c r="O5555" s="17"/>
      <c r="P5555" s="17"/>
      <c r="Q5555" s="17"/>
      <c r="R5555" s="17"/>
      <c r="S5555" s="17"/>
      <c r="T5555" s="17"/>
      <c r="U5555" s="17"/>
      <c r="V5555" s="17"/>
      <c r="W5555" s="17"/>
      <c r="X5555" s="17"/>
    </row>
    <row r="5556" spans="7:24" x14ac:dyDescent="0.2">
      <c r="G5556" s="8"/>
      <c r="H5556" s="8"/>
      <c r="I5556" s="17"/>
      <c r="J5556" s="17"/>
      <c r="K5556" s="17"/>
      <c r="L5556" s="17"/>
      <c r="M5556" s="17"/>
      <c r="N5556" s="17"/>
      <c r="O5556" s="17"/>
      <c r="P5556" s="17"/>
      <c r="Q5556" s="17"/>
      <c r="R5556" s="17"/>
      <c r="S5556" s="17"/>
      <c r="T5556" s="17"/>
      <c r="U5556" s="17"/>
      <c r="V5556" s="17"/>
      <c r="W5556" s="17"/>
      <c r="X5556" s="17"/>
    </row>
    <row r="5557" spans="7:24" x14ac:dyDescent="0.2">
      <c r="G5557" s="8"/>
      <c r="H5557" s="8"/>
      <c r="I5557" s="17"/>
      <c r="J5557" s="17"/>
      <c r="K5557" s="17"/>
      <c r="L5557" s="17"/>
      <c r="M5557" s="17"/>
      <c r="N5557" s="17"/>
      <c r="O5557" s="17"/>
      <c r="P5557" s="17"/>
      <c r="Q5557" s="17"/>
      <c r="R5557" s="17"/>
      <c r="S5557" s="17"/>
      <c r="T5557" s="17"/>
      <c r="U5557" s="17"/>
      <c r="V5557" s="17"/>
      <c r="W5557" s="17"/>
      <c r="X5557" s="17"/>
    </row>
    <row r="5558" spans="7:24" x14ac:dyDescent="0.2">
      <c r="G5558" s="8"/>
      <c r="H5558" s="8"/>
      <c r="I5558" s="17"/>
      <c r="J5558" s="17"/>
      <c r="K5558" s="17"/>
      <c r="L5558" s="17"/>
      <c r="M5558" s="17"/>
      <c r="N5558" s="17"/>
      <c r="O5558" s="17"/>
      <c r="P5558" s="17"/>
      <c r="Q5558" s="17"/>
      <c r="R5558" s="17"/>
      <c r="S5558" s="17"/>
      <c r="T5558" s="17"/>
      <c r="U5558" s="17"/>
      <c r="V5558" s="17"/>
      <c r="W5558" s="17"/>
      <c r="X5558" s="17"/>
    </row>
    <row r="5559" spans="7:24" x14ac:dyDescent="0.2">
      <c r="G5559" s="8"/>
      <c r="H5559" s="8"/>
      <c r="I5559" s="17"/>
      <c r="J5559" s="17"/>
      <c r="K5559" s="17"/>
      <c r="L5559" s="17"/>
      <c r="M5559" s="17"/>
      <c r="N5559" s="17"/>
      <c r="O5559" s="17"/>
      <c r="P5559" s="17"/>
      <c r="Q5559" s="17"/>
      <c r="R5559" s="17"/>
      <c r="S5559" s="17"/>
      <c r="T5559" s="17"/>
      <c r="U5559" s="17"/>
      <c r="V5559" s="17"/>
      <c r="W5559" s="17"/>
      <c r="X5559" s="17"/>
    </row>
    <row r="5560" spans="7:24" x14ac:dyDescent="0.2">
      <c r="G5560" s="8"/>
      <c r="H5560" s="8"/>
      <c r="I5560" s="17"/>
      <c r="J5560" s="17"/>
      <c r="K5560" s="17"/>
      <c r="L5560" s="17"/>
      <c r="M5560" s="17"/>
      <c r="N5560" s="17"/>
      <c r="O5560" s="17"/>
      <c r="P5560" s="17"/>
      <c r="Q5560" s="17"/>
      <c r="R5560" s="17"/>
      <c r="S5560" s="17"/>
      <c r="T5560" s="17"/>
      <c r="U5560" s="17"/>
      <c r="V5560" s="17"/>
      <c r="W5560" s="17"/>
      <c r="X5560" s="17"/>
    </row>
    <row r="5561" spans="7:24" x14ac:dyDescent="0.2">
      <c r="G5561" s="8"/>
      <c r="H5561" s="8"/>
      <c r="I5561" s="17"/>
      <c r="J5561" s="17"/>
      <c r="K5561" s="17"/>
      <c r="L5561" s="17"/>
      <c r="M5561" s="17"/>
      <c r="N5561" s="17"/>
      <c r="O5561" s="17"/>
      <c r="P5561" s="17"/>
      <c r="Q5561" s="17"/>
      <c r="R5561" s="17"/>
      <c r="S5561" s="17"/>
      <c r="T5561" s="17"/>
      <c r="U5561" s="17"/>
      <c r="V5561" s="17"/>
      <c r="W5561" s="17"/>
      <c r="X5561" s="17"/>
    </row>
    <row r="5562" spans="7:24" x14ac:dyDescent="0.2">
      <c r="G5562" s="8"/>
      <c r="H5562" s="8"/>
      <c r="I5562" s="17"/>
      <c r="J5562" s="17"/>
      <c r="K5562" s="17"/>
      <c r="L5562" s="17"/>
      <c r="M5562" s="17"/>
      <c r="N5562" s="17"/>
      <c r="O5562" s="17"/>
      <c r="P5562" s="17"/>
      <c r="Q5562" s="17"/>
      <c r="R5562" s="17"/>
      <c r="S5562" s="17"/>
      <c r="T5562" s="17"/>
      <c r="U5562" s="17"/>
      <c r="V5562" s="17"/>
      <c r="W5562" s="17"/>
      <c r="X5562" s="17"/>
    </row>
    <row r="5563" spans="7:24" x14ac:dyDescent="0.2">
      <c r="G5563" s="8"/>
      <c r="H5563" s="8"/>
      <c r="I5563" s="17"/>
      <c r="J5563" s="17"/>
      <c r="K5563" s="17"/>
      <c r="L5563" s="17"/>
      <c r="M5563" s="17"/>
      <c r="N5563" s="17"/>
      <c r="O5563" s="17"/>
      <c r="P5563" s="17"/>
      <c r="Q5563" s="17"/>
      <c r="R5563" s="17"/>
      <c r="S5563" s="17"/>
      <c r="T5563" s="17"/>
      <c r="U5563" s="17"/>
      <c r="V5563" s="17"/>
      <c r="W5563" s="17"/>
      <c r="X5563" s="17"/>
    </row>
    <row r="5564" spans="7:24" x14ac:dyDescent="0.2">
      <c r="G5564" s="8"/>
      <c r="H5564" s="8"/>
      <c r="I5564" s="17"/>
      <c r="J5564" s="17"/>
      <c r="K5564" s="17"/>
      <c r="L5564" s="17"/>
      <c r="M5564" s="17"/>
      <c r="N5564" s="17"/>
      <c r="O5564" s="17"/>
      <c r="P5564" s="17"/>
      <c r="Q5564" s="17"/>
      <c r="R5564" s="17"/>
      <c r="S5564" s="17"/>
      <c r="T5564" s="17"/>
      <c r="U5564" s="17"/>
      <c r="V5564" s="17"/>
      <c r="W5564" s="17"/>
      <c r="X5564" s="17"/>
    </row>
    <row r="5565" spans="7:24" x14ac:dyDescent="0.2">
      <c r="G5565" s="8"/>
      <c r="H5565" s="8"/>
      <c r="I5565" s="17"/>
      <c r="J5565" s="17"/>
      <c r="K5565" s="17"/>
      <c r="L5565" s="17"/>
      <c r="M5565" s="17"/>
      <c r="N5565" s="17"/>
      <c r="O5565" s="17"/>
      <c r="P5565" s="17"/>
      <c r="Q5565" s="17"/>
      <c r="R5565" s="17"/>
      <c r="S5565" s="17"/>
      <c r="T5565" s="17"/>
      <c r="U5565" s="17"/>
      <c r="V5565" s="17"/>
      <c r="W5565" s="17"/>
      <c r="X5565" s="17"/>
    </row>
    <row r="5566" spans="7:24" x14ac:dyDescent="0.2">
      <c r="G5566" s="8"/>
      <c r="H5566" s="8"/>
      <c r="I5566" s="17"/>
      <c r="J5566" s="17"/>
      <c r="K5566" s="17"/>
      <c r="L5566" s="17"/>
      <c r="M5566" s="17"/>
      <c r="N5566" s="17"/>
      <c r="O5566" s="17"/>
      <c r="P5566" s="17"/>
      <c r="Q5566" s="17"/>
      <c r="R5566" s="17"/>
      <c r="S5566" s="17"/>
      <c r="T5566" s="17"/>
      <c r="U5566" s="17"/>
      <c r="V5566" s="17"/>
      <c r="W5566" s="17"/>
      <c r="X5566" s="17"/>
    </row>
    <row r="5567" spans="7:24" x14ac:dyDescent="0.2">
      <c r="G5567" s="8"/>
      <c r="H5567" s="8"/>
      <c r="I5567" s="17"/>
      <c r="J5567" s="17"/>
      <c r="K5567" s="17"/>
      <c r="L5567" s="17"/>
      <c r="M5567" s="17"/>
      <c r="N5567" s="17"/>
      <c r="O5567" s="17"/>
      <c r="P5567" s="17"/>
      <c r="Q5567" s="17"/>
      <c r="R5567" s="17"/>
      <c r="S5567" s="17"/>
      <c r="T5567" s="17"/>
      <c r="U5567" s="17"/>
      <c r="V5567" s="17"/>
      <c r="W5567" s="17"/>
      <c r="X5567" s="17"/>
    </row>
    <row r="5568" spans="7:24" x14ac:dyDescent="0.2">
      <c r="G5568" s="8"/>
      <c r="H5568" s="8"/>
      <c r="I5568" s="17"/>
      <c r="J5568" s="17"/>
      <c r="K5568" s="17"/>
      <c r="L5568" s="17"/>
      <c r="M5568" s="17"/>
      <c r="N5568" s="17"/>
      <c r="O5568" s="17"/>
      <c r="P5568" s="17"/>
      <c r="Q5568" s="17"/>
      <c r="R5568" s="17"/>
      <c r="S5568" s="17"/>
      <c r="T5568" s="17"/>
      <c r="U5568" s="17"/>
      <c r="V5568" s="17"/>
      <c r="W5568" s="17"/>
      <c r="X5568" s="17"/>
    </row>
    <row r="5569" spans="7:24" x14ac:dyDescent="0.2">
      <c r="G5569" s="8"/>
      <c r="H5569" s="8"/>
      <c r="I5569" s="17"/>
      <c r="J5569" s="17"/>
      <c r="K5569" s="17"/>
      <c r="L5569" s="17"/>
      <c r="M5569" s="17"/>
      <c r="N5569" s="17"/>
      <c r="O5569" s="17"/>
      <c r="P5569" s="17"/>
      <c r="Q5569" s="17"/>
      <c r="R5569" s="17"/>
      <c r="S5569" s="17"/>
      <c r="T5569" s="17"/>
      <c r="U5569" s="17"/>
      <c r="V5569" s="17"/>
      <c r="W5569" s="17"/>
      <c r="X5569" s="17"/>
    </row>
    <row r="5570" spans="7:24" x14ac:dyDescent="0.2">
      <c r="G5570" s="8"/>
      <c r="H5570" s="8"/>
      <c r="I5570" s="17"/>
      <c r="J5570" s="17"/>
      <c r="K5570" s="17"/>
      <c r="L5570" s="17"/>
      <c r="M5570" s="17"/>
      <c r="N5570" s="17"/>
      <c r="O5570" s="17"/>
      <c r="P5570" s="17"/>
      <c r="Q5570" s="17"/>
      <c r="R5570" s="17"/>
      <c r="S5570" s="17"/>
      <c r="T5570" s="17"/>
      <c r="U5570" s="17"/>
      <c r="V5570" s="17"/>
      <c r="W5570" s="17"/>
      <c r="X5570" s="17"/>
    </row>
    <row r="5571" spans="7:24" x14ac:dyDescent="0.2">
      <c r="G5571" s="8"/>
      <c r="H5571" s="8"/>
      <c r="I5571" s="17"/>
      <c r="J5571" s="17"/>
      <c r="K5571" s="17"/>
      <c r="L5571" s="17"/>
      <c r="M5571" s="17"/>
      <c r="N5571" s="17"/>
      <c r="O5571" s="17"/>
      <c r="P5571" s="17"/>
      <c r="Q5571" s="17"/>
      <c r="R5571" s="17"/>
      <c r="S5571" s="17"/>
      <c r="T5571" s="17"/>
      <c r="U5571" s="17"/>
      <c r="V5571" s="17"/>
      <c r="W5571" s="17"/>
      <c r="X5571" s="17"/>
    </row>
    <row r="5572" spans="7:24" x14ac:dyDescent="0.2">
      <c r="G5572" s="8"/>
      <c r="H5572" s="8"/>
      <c r="I5572" s="17"/>
      <c r="J5572" s="17"/>
      <c r="K5572" s="17"/>
      <c r="L5572" s="17"/>
      <c r="M5572" s="17"/>
      <c r="N5572" s="17"/>
      <c r="O5572" s="17"/>
      <c r="P5572" s="17"/>
      <c r="Q5572" s="17"/>
      <c r="R5572" s="17"/>
      <c r="S5572" s="17"/>
      <c r="T5572" s="17"/>
      <c r="U5572" s="17"/>
      <c r="V5572" s="17"/>
      <c r="W5572" s="17"/>
      <c r="X5572" s="17"/>
    </row>
    <row r="5573" spans="7:24" x14ac:dyDescent="0.2">
      <c r="G5573" s="8"/>
      <c r="H5573" s="8"/>
      <c r="I5573" s="17"/>
      <c r="J5573" s="17"/>
      <c r="K5573" s="17"/>
      <c r="L5573" s="17"/>
      <c r="M5573" s="17"/>
      <c r="N5573" s="17"/>
      <c r="O5573" s="17"/>
      <c r="P5573" s="17"/>
      <c r="Q5573" s="17"/>
      <c r="R5573" s="17"/>
      <c r="S5573" s="17"/>
      <c r="T5573" s="17"/>
      <c r="U5573" s="17"/>
      <c r="V5573" s="17"/>
      <c r="W5573" s="17"/>
      <c r="X5573" s="17"/>
    </row>
    <row r="5574" spans="7:24" x14ac:dyDescent="0.2">
      <c r="G5574" s="8"/>
      <c r="H5574" s="8"/>
      <c r="I5574" s="17"/>
      <c r="J5574" s="17"/>
      <c r="K5574" s="17"/>
      <c r="L5574" s="17"/>
      <c r="M5574" s="17"/>
      <c r="N5574" s="17"/>
      <c r="O5574" s="17"/>
      <c r="P5574" s="17"/>
      <c r="Q5574" s="17"/>
      <c r="R5574" s="17"/>
      <c r="S5574" s="17"/>
      <c r="T5574" s="17"/>
      <c r="U5574" s="17"/>
      <c r="V5574" s="17"/>
      <c r="W5574" s="17"/>
      <c r="X5574" s="17"/>
    </row>
    <row r="5575" spans="7:24" x14ac:dyDescent="0.2">
      <c r="G5575" s="8"/>
      <c r="H5575" s="8"/>
      <c r="I5575" s="17"/>
      <c r="J5575" s="17"/>
      <c r="K5575" s="17"/>
      <c r="L5575" s="17"/>
      <c r="M5575" s="17"/>
      <c r="N5575" s="17"/>
      <c r="O5575" s="17"/>
      <c r="P5575" s="17"/>
      <c r="Q5575" s="17"/>
      <c r="R5575" s="17"/>
      <c r="S5575" s="17"/>
      <c r="T5575" s="17"/>
      <c r="U5575" s="17"/>
      <c r="V5575" s="17"/>
      <c r="W5575" s="17"/>
      <c r="X5575" s="17"/>
    </row>
    <row r="5576" spans="7:24" x14ac:dyDescent="0.2">
      <c r="G5576" s="8"/>
      <c r="H5576" s="8"/>
      <c r="I5576" s="17"/>
      <c r="J5576" s="17"/>
      <c r="K5576" s="17"/>
      <c r="L5576" s="17"/>
      <c r="M5576" s="17"/>
      <c r="N5576" s="17"/>
      <c r="O5576" s="17"/>
      <c r="P5576" s="17"/>
      <c r="Q5576" s="17"/>
      <c r="R5576" s="17"/>
      <c r="S5576" s="17"/>
      <c r="T5576" s="17"/>
      <c r="U5576" s="17"/>
      <c r="V5576" s="17"/>
      <c r="W5576" s="17"/>
      <c r="X5576" s="17"/>
    </row>
    <row r="5577" spans="7:24" x14ac:dyDescent="0.2">
      <c r="G5577" s="8"/>
      <c r="H5577" s="8"/>
      <c r="I5577" s="17"/>
      <c r="J5577" s="17"/>
      <c r="K5577" s="17"/>
      <c r="L5577" s="17"/>
      <c r="M5577" s="17"/>
      <c r="N5577" s="17"/>
      <c r="O5577" s="17"/>
      <c r="P5577" s="17"/>
      <c r="Q5577" s="17"/>
      <c r="R5577" s="17"/>
      <c r="S5577" s="17"/>
      <c r="T5577" s="17"/>
      <c r="U5577" s="17"/>
      <c r="V5577" s="17"/>
      <c r="W5577" s="17"/>
      <c r="X5577" s="17"/>
    </row>
    <row r="5578" spans="7:24" x14ac:dyDescent="0.2">
      <c r="G5578" s="8"/>
      <c r="H5578" s="8"/>
      <c r="I5578" s="17"/>
      <c r="J5578" s="17"/>
      <c r="K5578" s="17"/>
      <c r="L5578" s="17"/>
      <c r="M5578" s="17"/>
      <c r="N5578" s="17"/>
      <c r="O5578" s="17"/>
      <c r="P5578" s="17"/>
      <c r="Q5578" s="17"/>
      <c r="R5578" s="17"/>
      <c r="S5578" s="17"/>
      <c r="T5578" s="17"/>
      <c r="U5578" s="17"/>
      <c r="V5578" s="17"/>
      <c r="W5578" s="17"/>
      <c r="X5578" s="17"/>
    </row>
    <row r="5579" spans="7:24" x14ac:dyDescent="0.2">
      <c r="G5579" s="8"/>
      <c r="H5579" s="8"/>
      <c r="I5579" s="17"/>
      <c r="J5579" s="17"/>
      <c r="K5579" s="17"/>
      <c r="L5579" s="17"/>
      <c r="M5579" s="17"/>
      <c r="N5579" s="17"/>
      <c r="O5579" s="17"/>
      <c r="P5579" s="17"/>
      <c r="Q5579" s="17"/>
      <c r="R5579" s="17"/>
      <c r="S5579" s="17"/>
      <c r="T5579" s="17"/>
      <c r="U5579" s="17"/>
      <c r="V5579" s="17"/>
      <c r="W5579" s="17"/>
      <c r="X5579" s="17"/>
    </row>
    <row r="5580" spans="7:24" x14ac:dyDescent="0.2">
      <c r="G5580" s="8"/>
      <c r="H5580" s="8"/>
      <c r="I5580" s="17"/>
      <c r="J5580" s="17"/>
      <c r="K5580" s="17"/>
      <c r="L5580" s="17"/>
      <c r="M5580" s="17"/>
      <c r="N5580" s="17"/>
      <c r="O5580" s="17"/>
      <c r="P5580" s="17"/>
      <c r="Q5580" s="17"/>
      <c r="R5580" s="17"/>
      <c r="S5580" s="17"/>
      <c r="T5580" s="17"/>
      <c r="U5580" s="17"/>
      <c r="V5580" s="17"/>
      <c r="W5580" s="17"/>
      <c r="X5580" s="17"/>
    </row>
    <row r="5581" spans="7:24" x14ac:dyDescent="0.2">
      <c r="G5581" s="8"/>
      <c r="H5581" s="8"/>
      <c r="I5581" s="17"/>
      <c r="J5581" s="17"/>
      <c r="K5581" s="17"/>
      <c r="L5581" s="17"/>
      <c r="M5581" s="17"/>
      <c r="N5581" s="17"/>
      <c r="O5581" s="17"/>
      <c r="P5581" s="17"/>
      <c r="Q5581" s="17"/>
      <c r="R5581" s="17"/>
      <c r="S5581" s="17"/>
      <c r="T5581" s="17"/>
      <c r="U5581" s="17"/>
      <c r="V5581" s="17"/>
      <c r="W5581" s="17"/>
      <c r="X5581" s="17"/>
    </row>
    <row r="5582" spans="7:24" x14ac:dyDescent="0.2">
      <c r="G5582" s="8"/>
      <c r="H5582" s="8"/>
      <c r="I5582" s="17"/>
      <c r="J5582" s="17"/>
      <c r="K5582" s="17"/>
      <c r="L5582" s="17"/>
      <c r="M5582" s="17"/>
      <c r="N5582" s="17"/>
      <c r="O5582" s="17"/>
      <c r="P5582" s="17"/>
      <c r="Q5582" s="17"/>
      <c r="R5582" s="17"/>
      <c r="S5582" s="17"/>
      <c r="T5582" s="17"/>
      <c r="U5582" s="17"/>
      <c r="V5582" s="17"/>
      <c r="W5582" s="17"/>
      <c r="X5582" s="17"/>
    </row>
    <row r="5583" spans="7:24" x14ac:dyDescent="0.2">
      <c r="G5583" s="8"/>
      <c r="H5583" s="8"/>
      <c r="I5583" s="17"/>
      <c r="J5583" s="17"/>
      <c r="K5583" s="17"/>
      <c r="L5583" s="17"/>
      <c r="M5583" s="17"/>
      <c r="N5583" s="17"/>
      <c r="O5583" s="17"/>
      <c r="P5583" s="17"/>
      <c r="Q5583" s="17"/>
      <c r="R5583" s="17"/>
      <c r="S5583" s="17"/>
      <c r="T5583" s="17"/>
      <c r="U5583" s="17"/>
      <c r="V5583" s="17"/>
      <c r="W5583" s="17"/>
      <c r="X5583" s="17"/>
    </row>
    <row r="5584" spans="7:24" x14ac:dyDescent="0.2">
      <c r="G5584" s="8"/>
      <c r="H5584" s="8"/>
      <c r="I5584" s="17"/>
      <c r="J5584" s="17"/>
      <c r="K5584" s="17"/>
      <c r="L5584" s="17"/>
      <c r="M5584" s="17"/>
      <c r="N5584" s="17"/>
      <c r="O5584" s="17"/>
      <c r="P5584" s="17"/>
      <c r="Q5584" s="17"/>
      <c r="R5584" s="17"/>
      <c r="S5584" s="17"/>
      <c r="T5584" s="17"/>
      <c r="U5584" s="17"/>
      <c r="V5584" s="17"/>
      <c r="W5584" s="17"/>
      <c r="X5584" s="17"/>
    </row>
    <row r="5585" spans="7:24" x14ac:dyDescent="0.2">
      <c r="G5585" s="8"/>
      <c r="H5585" s="8"/>
      <c r="I5585" s="17"/>
      <c r="J5585" s="17"/>
      <c r="K5585" s="17"/>
      <c r="L5585" s="17"/>
      <c r="M5585" s="17"/>
      <c r="N5585" s="17"/>
      <c r="O5585" s="17"/>
      <c r="P5585" s="17"/>
      <c r="Q5585" s="17"/>
      <c r="R5585" s="17"/>
      <c r="S5585" s="17"/>
      <c r="T5585" s="17"/>
      <c r="U5585" s="17"/>
      <c r="V5585" s="17"/>
      <c r="W5585" s="17"/>
      <c r="X5585" s="17"/>
    </row>
    <row r="5586" spans="7:24" x14ac:dyDescent="0.2">
      <c r="G5586" s="8"/>
      <c r="H5586" s="8"/>
      <c r="I5586" s="17"/>
      <c r="J5586" s="17"/>
      <c r="K5586" s="17"/>
      <c r="L5586" s="17"/>
      <c r="M5586" s="17"/>
      <c r="N5586" s="17"/>
      <c r="O5586" s="17"/>
      <c r="P5586" s="17"/>
      <c r="Q5586" s="17"/>
      <c r="R5586" s="17"/>
      <c r="S5586" s="17"/>
      <c r="T5586" s="17"/>
      <c r="U5586" s="17"/>
      <c r="V5586" s="17"/>
      <c r="W5586" s="17"/>
      <c r="X5586" s="17"/>
    </row>
    <row r="5587" spans="7:24" x14ac:dyDescent="0.2">
      <c r="G5587" s="8"/>
      <c r="H5587" s="8"/>
      <c r="I5587" s="17"/>
      <c r="J5587" s="17"/>
      <c r="K5587" s="17"/>
      <c r="L5587" s="17"/>
      <c r="M5587" s="17"/>
      <c r="N5587" s="17"/>
      <c r="O5587" s="17"/>
      <c r="P5587" s="17"/>
      <c r="Q5587" s="17"/>
      <c r="R5587" s="17"/>
      <c r="S5587" s="17"/>
      <c r="T5587" s="17"/>
      <c r="U5587" s="17"/>
      <c r="V5587" s="17"/>
      <c r="W5587" s="17"/>
      <c r="X5587" s="17"/>
    </row>
    <row r="5588" spans="7:24" x14ac:dyDescent="0.2">
      <c r="G5588" s="8"/>
      <c r="H5588" s="8"/>
      <c r="I5588" s="17"/>
      <c r="J5588" s="17"/>
      <c r="K5588" s="17"/>
      <c r="L5588" s="17"/>
      <c r="M5588" s="17"/>
      <c r="N5588" s="17"/>
      <c r="O5588" s="17"/>
      <c r="P5588" s="17"/>
      <c r="Q5588" s="17"/>
      <c r="R5588" s="17"/>
      <c r="S5588" s="17"/>
      <c r="T5588" s="17"/>
      <c r="U5588" s="17"/>
      <c r="V5588" s="17"/>
      <c r="W5588" s="17"/>
      <c r="X5588" s="17"/>
    </row>
    <row r="5589" spans="7:24" x14ac:dyDescent="0.2">
      <c r="G5589" s="8"/>
      <c r="H5589" s="8"/>
      <c r="I5589" s="17"/>
      <c r="J5589" s="17"/>
      <c r="K5589" s="17"/>
      <c r="L5589" s="17"/>
      <c r="M5589" s="17"/>
      <c r="N5589" s="17"/>
      <c r="O5589" s="17"/>
      <c r="P5589" s="17"/>
      <c r="Q5589" s="17"/>
      <c r="R5589" s="17"/>
      <c r="S5589" s="17"/>
      <c r="T5589" s="17"/>
      <c r="U5589" s="17"/>
      <c r="V5589" s="17"/>
      <c r="W5589" s="17"/>
      <c r="X5589" s="17"/>
    </row>
    <row r="5590" spans="7:24" x14ac:dyDescent="0.2">
      <c r="G5590" s="8"/>
      <c r="H5590" s="8"/>
      <c r="I5590" s="17"/>
      <c r="J5590" s="17"/>
      <c r="K5590" s="17"/>
      <c r="L5590" s="17"/>
      <c r="M5590" s="17"/>
      <c r="N5590" s="17"/>
      <c r="O5590" s="17"/>
      <c r="P5590" s="17"/>
      <c r="Q5590" s="17"/>
      <c r="R5590" s="17"/>
      <c r="S5590" s="17"/>
      <c r="T5590" s="17"/>
      <c r="U5590" s="17"/>
      <c r="V5590" s="17"/>
      <c r="W5590" s="17"/>
      <c r="X5590" s="17"/>
    </row>
    <row r="5591" spans="7:24" x14ac:dyDescent="0.2">
      <c r="G5591" s="8"/>
      <c r="H5591" s="8"/>
      <c r="I5591" s="17"/>
      <c r="J5591" s="17"/>
      <c r="K5591" s="17"/>
      <c r="L5591" s="17"/>
      <c r="M5591" s="17"/>
      <c r="N5591" s="17"/>
      <c r="O5591" s="17"/>
      <c r="P5591" s="17"/>
      <c r="Q5591" s="17"/>
      <c r="R5591" s="17"/>
      <c r="S5591" s="17"/>
      <c r="T5591" s="17"/>
      <c r="U5591" s="17"/>
      <c r="V5591" s="17"/>
      <c r="W5591" s="17"/>
      <c r="X5591" s="17"/>
    </row>
    <row r="5592" spans="7:24" x14ac:dyDescent="0.2">
      <c r="G5592" s="8"/>
      <c r="H5592" s="8"/>
      <c r="I5592" s="17"/>
      <c r="J5592" s="17"/>
      <c r="K5592" s="17"/>
      <c r="L5592" s="17"/>
      <c r="M5592" s="17"/>
      <c r="N5592" s="17"/>
      <c r="O5592" s="17"/>
      <c r="P5592" s="17"/>
      <c r="Q5592" s="17"/>
      <c r="R5592" s="17"/>
      <c r="S5592" s="17"/>
      <c r="T5592" s="17"/>
      <c r="U5592" s="17"/>
      <c r="V5592" s="17"/>
      <c r="W5592" s="17"/>
      <c r="X5592" s="17"/>
    </row>
    <row r="5593" spans="7:24" x14ac:dyDescent="0.2">
      <c r="G5593" s="8"/>
      <c r="H5593" s="8"/>
      <c r="I5593" s="17"/>
      <c r="J5593" s="17"/>
      <c r="K5593" s="17"/>
      <c r="L5593" s="17"/>
      <c r="M5593" s="17"/>
      <c r="N5593" s="17"/>
      <c r="O5593" s="17"/>
      <c r="P5593" s="17"/>
      <c r="Q5593" s="17"/>
      <c r="R5593" s="17"/>
      <c r="S5593" s="17"/>
      <c r="T5593" s="17"/>
      <c r="U5593" s="17"/>
      <c r="V5593" s="17"/>
      <c r="W5593" s="17"/>
      <c r="X5593" s="17"/>
    </row>
    <row r="5594" spans="7:24" x14ac:dyDescent="0.2">
      <c r="G5594" s="8"/>
      <c r="H5594" s="8"/>
      <c r="I5594" s="17"/>
      <c r="J5594" s="17"/>
      <c r="K5594" s="17"/>
      <c r="L5594" s="17"/>
      <c r="M5594" s="17"/>
      <c r="N5594" s="17"/>
      <c r="O5594" s="17"/>
      <c r="P5594" s="17"/>
      <c r="Q5594" s="17"/>
      <c r="R5594" s="17"/>
      <c r="S5594" s="17"/>
      <c r="T5594" s="17"/>
      <c r="U5594" s="17"/>
      <c r="V5594" s="17"/>
      <c r="W5594" s="17"/>
      <c r="X5594" s="17"/>
    </row>
    <row r="5595" spans="7:24" x14ac:dyDescent="0.2">
      <c r="G5595" s="8"/>
      <c r="H5595" s="8"/>
      <c r="I5595" s="17"/>
      <c r="J5595" s="17"/>
      <c r="K5595" s="17"/>
      <c r="L5595" s="17"/>
      <c r="M5595" s="17"/>
      <c r="N5595" s="17"/>
      <c r="O5595" s="17"/>
      <c r="P5595" s="17"/>
      <c r="Q5595" s="17"/>
      <c r="R5595" s="17"/>
      <c r="S5595" s="17"/>
      <c r="T5595" s="17"/>
      <c r="U5595" s="17"/>
      <c r="V5595" s="17"/>
      <c r="W5595" s="17"/>
      <c r="X5595" s="17"/>
    </row>
    <row r="5596" spans="7:24" x14ac:dyDescent="0.2">
      <c r="G5596" s="8"/>
      <c r="H5596" s="8"/>
      <c r="I5596" s="17"/>
      <c r="J5596" s="17"/>
      <c r="K5596" s="17"/>
      <c r="L5596" s="17"/>
      <c r="M5596" s="17"/>
      <c r="N5596" s="17"/>
      <c r="O5596" s="17"/>
      <c r="P5596" s="17"/>
      <c r="Q5596" s="17"/>
      <c r="R5596" s="17"/>
      <c r="S5596" s="17"/>
      <c r="T5596" s="17"/>
      <c r="U5596" s="17"/>
      <c r="V5596" s="17"/>
      <c r="W5596" s="17"/>
      <c r="X5596" s="17"/>
    </row>
    <row r="5597" spans="7:24" x14ac:dyDescent="0.2">
      <c r="G5597" s="8"/>
      <c r="H5597" s="8"/>
      <c r="I5597" s="17"/>
      <c r="J5597" s="17"/>
      <c r="K5597" s="17"/>
      <c r="L5597" s="17"/>
      <c r="M5597" s="17"/>
      <c r="N5597" s="17"/>
      <c r="O5597" s="17"/>
      <c r="P5597" s="17"/>
      <c r="Q5597" s="17"/>
      <c r="R5597" s="17"/>
      <c r="S5597" s="17"/>
      <c r="T5597" s="17"/>
      <c r="U5597" s="17"/>
      <c r="V5597" s="17"/>
      <c r="W5597" s="17"/>
      <c r="X5597" s="17"/>
    </row>
    <row r="5598" spans="7:24" x14ac:dyDescent="0.2">
      <c r="G5598" s="8"/>
      <c r="H5598" s="8"/>
      <c r="I5598" s="17"/>
      <c r="J5598" s="17"/>
      <c r="K5598" s="17"/>
      <c r="L5598" s="17"/>
      <c r="M5598" s="17"/>
      <c r="N5598" s="17"/>
      <c r="O5598" s="17"/>
      <c r="P5598" s="17"/>
      <c r="Q5598" s="17"/>
      <c r="R5598" s="17"/>
      <c r="S5598" s="17"/>
      <c r="T5598" s="17"/>
      <c r="U5598" s="17"/>
      <c r="V5598" s="17"/>
      <c r="W5598" s="17"/>
      <c r="X5598" s="17"/>
    </row>
    <row r="5599" spans="7:24" x14ac:dyDescent="0.2">
      <c r="G5599" s="8"/>
      <c r="H5599" s="8"/>
      <c r="I5599" s="17"/>
      <c r="J5599" s="17"/>
      <c r="K5599" s="17"/>
      <c r="L5599" s="17"/>
      <c r="M5599" s="17"/>
      <c r="N5599" s="17"/>
      <c r="O5599" s="17"/>
      <c r="P5599" s="17"/>
      <c r="Q5599" s="17"/>
      <c r="R5599" s="17"/>
      <c r="S5599" s="17"/>
      <c r="T5599" s="17"/>
      <c r="U5599" s="17"/>
      <c r="V5599" s="17"/>
      <c r="W5599" s="17"/>
      <c r="X5599" s="17"/>
    </row>
    <row r="5600" spans="7:24" x14ac:dyDescent="0.2">
      <c r="G5600" s="8"/>
      <c r="H5600" s="8"/>
      <c r="I5600" s="17"/>
      <c r="J5600" s="17"/>
      <c r="K5600" s="17"/>
      <c r="L5600" s="17"/>
      <c r="M5600" s="17"/>
      <c r="N5600" s="17"/>
      <c r="O5600" s="17"/>
      <c r="P5600" s="17"/>
      <c r="Q5600" s="17"/>
      <c r="R5600" s="17"/>
      <c r="S5600" s="17"/>
      <c r="T5600" s="17"/>
      <c r="U5600" s="17"/>
      <c r="V5600" s="17"/>
      <c r="W5600" s="17"/>
      <c r="X5600" s="17"/>
    </row>
    <row r="5601" spans="7:24" x14ac:dyDescent="0.2">
      <c r="G5601" s="8"/>
      <c r="H5601" s="8"/>
      <c r="I5601" s="17"/>
      <c r="J5601" s="17"/>
      <c r="K5601" s="17"/>
      <c r="L5601" s="17"/>
      <c r="M5601" s="17"/>
      <c r="N5601" s="17"/>
      <c r="O5601" s="17"/>
      <c r="P5601" s="17"/>
      <c r="Q5601" s="17"/>
      <c r="R5601" s="17"/>
      <c r="S5601" s="17"/>
      <c r="T5601" s="17"/>
      <c r="U5601" s="17"/>
      <c r="V5601" s="17"/>
      <c r="W5601" s="17"/>
      <c r="X5601" s="17"/>
    </row>
    <row r="5602" spans="7:24" x14ac:dyDescent="0.2">
      <c r="G5602" s="8"/>
      <c r="H5602" s="8"/>
      <c r="I5602" s="17"/>
      <c r="J5602" s="17"/>
      <c r="K5602" s="17"/>
      <c r="L5602" s="17"/>
      <c r="M5602" s="17"/>
      <c r="N5602" s="17"/>
      <c r="O5602" s="17"/>
      <c r="P5602" s="17"/>
      <c r="Q5602" s="17"/>
      <c r="R5602" s="17"/>
      <c r="S5602" s="17"/>
      <c r="T5602" s="17"/>
      <c r="U5602" s="17"/>
      <c r="V5602" s="17"/>
      <c r="W5602" s="17"/>
      <c r="X5602" s="17"/>
    </row>
    <row r="5603" spans="7:24" x14ac:dyDescent="0.2">
      <c r="G5603" s="8"/>
      <c r="H5603" s="8"/>
      <c r="I5603" s="17"/>
      <c r="J5603" s="17"/>
      <c r="K5603" s="17"/>
      <c r="L5603" s="17"/>
      <c r="M5603" s="17"/>
      <c r="N5603" s="17"/>
      <c r="O5603" s="17"/>
      <c r="P5603" s="17"/>
      <c r="Q5603" s="17"/>
      <c r="R5603" s="17"/>
      <c r="S5603" s="17"/>
      <c r="T5603" s="17"/>
      <c r="U5603" s="17"/>
      <c r="V5603" s="17"/>
      <c r="W5603" s="17"/>
      <c r="X5603" s="17"/>
    </row>
    <row r="5604" spans="7:24" x14ac:dyDescent="0.2">
      <c r="G5604" s="8"/>
      <c r="H5604" s="8"/>
      <c r="I5604" s="17"/>
      <c r="J5604" s="17"/>
      <c r="K5604" s="17"/>
      <c r="L5604" s="17"/>
      <c r="M5604" s="17"/>
      <c r="N5604" s="17"/>
      <c r="O5604" s="17"/>
      <c r="P5604" s="17"/>
      <c r="Q5604" s="17"/>
      <c r="R5604" s="17"/>
      <c r="S5604" s="17"/>
      <c r="T5604" s="17"/>
      <c r="U5604" s="17"/>
      <c r="V5604" s="17"/>
      <c r="W5604" s="17"/>
      <c r="X5604" s="17"/>
    </row>
    <row r="5605" spans="7:24" x14ac:dyDescent="0.2">
      <c r="G5605" s="8"/>
      <c r="H5605" s="8"/>
      <c r="I5605" s="17"/>
      <c r="J5605" s="17"/>
      <c r="K5605" s="17"/>
      <c r="L5605" s="17"/>
      <c r="M5605" s="17"/>
      <c r="N5605" s="17"/>
      <c r="O5605" s="17"/>
      <c r="P5605" s="17"/>
      <c r="Q5605" s="17"/>
      <c r="R5605" s="17"/>
      <c r="S5605" s="17"/>
      <c r="T5605" s="17"/>
      <c r="U5605" s="17"/>
      <c r="V5605" s="17"/>
      <c r="W5605" s="17"/>
      <c r="X5605" s="17"/>
    </row>
    <row r="5606" spans="7:24" x14ac:dyDescent="0.2">
      <c r="G5606" s="8"/>
      <c r="H5606" s="8"/>
      <c r="I5606" s="17"/>
      <c r="J5606" s="17"/>
      <c r="K5606" s="17"/>
      <c r="L5606" s="17"/>
      <c r="M5606" s="17"/>
      <c r="N5606" s="17"/>
      <c r="O5606" s="17"/>
      <c r="P5606" s="17"/>
      <c r="Q5606" s="17"/>
      <c r="R5606" s="17"/>
      <c r="S5606" s="17"/>
      <c r="T5606" s="17"/>
      <c r="U5606" s="17"/>
      <c r="V5606" s="17"/>
      <c r="W5606" s="17"/>
      <c r="X5606" s="17"/>
    </row>
    <row r="5607" spans="7:24" x14ac:dyDescent="0.2">
      <c r="G5607" s="8"/>
      <c r="H5607" s="8"/>
      <c r="I5607" s="17"/>
      <c r="J5607" s="17"/>
      <c r="K5607" s="17"/>
      <c r="L5607" s="17"/>
      <c r="M5607" s="17"/>
      <c r="N5607" s="17"/>
      <c r="O5607" s="17"/>
      <c r="P5607" s="17"/>
      <c r="Q5607" s="17"/>
      <c r="R5607" s="17"/>
      <c r="S5607" s="17"/>
      <c r="T5607" s="17"/>
      <c r="U5607" s="17"/>
      <c r="V5607" s="17"/>
      <c r="W5607" s="17"/>
      <c r="X5607" s="17"/>
    </row>
    <row r="5608" spans="7:24" x14ac:dyDescent="0.2">
      <c r="G5608" s="8"/>
      <c r="H5608" s="8"/>
      <c r="I5608" s="17"/>
      <c r="J5608" s="17"/>
      <c r="K5608" s="17"/>
      <c r="L5608" s="17"/>
      <c r="M5608" s="17"/>
      <c r="N5608" s="17"/>
      <c r="O5608" s="17"/>
      <c r="P5608" s="17"/>
      <c r="Q5608" s="17"/>
      <c r="R5608" s="17"/>
      <c r="S5608" s="17"/>
      <c r="T5608" s="17"/>
      <c r="U5608" s="17"/>
      <c r="V5608" s="17"/>
      <c r="W5608" s="17"/>
      <c r="X5608" s="17"/>
    </row>
    <row r="5609" spans="7:24" x14ac:dyDescent="0.2">
      <c r="G5609" s="8"/>
      <c r="H5609" s="8"/>
      <c r="I5609" s="17"/>
      <c r="J5609" s="17"/>
      <c r="K5609" s="17"/>
      <c r="L5609" s="17"/>
      <c r="M5609" s="17"/>
      <c r="N5609" s="17"/>
      <c r="O5609" s="17"/>
      <c r="P5609" s="17"/>
      <c r="Q5609" s="17"/>
      <c r="R5609" s="17"/>
      <c r="S5609" s="17"/>
      <c r="T5609" s="17"/>
      <c r="U5609" s="17"/>
      <c r="V5609" s="17"/>
      <c r="W5609" s="17"/>
      <c r="X5609" s="17"/>
    </row>
    <row r="5610" spans="7:24" x14ac:dyDescent="0.2">
      <c r="G5610" s="8"/>
      <c r="H5610" s="8"/>
      <c r="I5610" s="17"/>
      <c r="J5610" s="17"/>
      <c r="K5610" s="17"/>
      <c r="L5610" s="17"/>
      <c r="M5610" s="17"/>
      <c r="N5610" s="17"/>
      <c r="O5610" s="17"/>
      <c r="P5610" s="17"/>
      <c r="Q5610" s="17"/>
      <c r="R5610" s="17"/>
      <c r="S5610" s="17"/>
      <c r="T5610" s="17"/>
      <c r="U5610" s="17"/>
      <c r="V5610" s="17"/>
      <c r="W5610" s="17"/>
      <c r="X5610" s="17"/>
    </row>
    <row r="5611" spans="7:24" x14ac:dyDescent="0.2">
      <c r="G5611" s="8"/>
      <c r="H5611" s="8"/>
      <c r="I5611" s="17"/>
      <c r="J5611" s="17"/>
      <c r="K5611" s="17"/>
      <c r="L5611" s="17"/>
      <c r="M5611" s="17"/>
      <c r="N5611" s="17"/>
      <c r="O5611" s="17"/>
      <c r="P5611" s="17"/>
      <c r="Q5611" s="17"/>
      <c r="R5611" s="17"/>
      <c r="S5611" s="17"/>
      <c r="T5611" s="17"/>
      <c r="U5611" s="17"/>
      <c r="V5611" s="17"/>
      <c r="W5611" s="17"/>
      <c r="X5611" s="17"/>
    </row>
    <row r="5612" spans="7:24" x14ac:dyDescent="0.2">
      <c r="G5612" s="8"/>
      <c r="H5612" s="8"/>
      <c r="I5612" s="17"/>
      <c r="J5612" s="17"/>
      <c r="K5612" s="17"/>
      <c r="L5612" s="17"/>
      <c r="M5612" s="17"/>
      <c r="N5612" s="17"/>
      <c r="O5612" s="17"/>
      <c r="P5612" s="17"/>
      <c r="Q5612" s="17"/>
      <c r="R5612" s="17"/>
      <c r="S5612" s="17"/>
      <c r="T5612" s="17"/>
      <c r="U5612" s="17"/>
      <c r="V5612" s="17"/>
      <c r="W5612" s="17"/>
      <c r="X5612" s="17"/>
    </row>
    <row r="5613" spans="7:24" x14ac:dyDescent="0.2">
      <c r="G5613" s="8"/>
      <c r="H5613" s="8"/>
      <c r="I5613" s="17"/>
      <c r="J5613" s="17"/>
      <c r="K5613" s="17"/>
      <c r="L5613" s="17"/>
      <c r="M5613" s="17"/>
      <c r="N5613" s="17"/>
      <c r="O5613" s="17"/>
      <c r="P5613" s="17"/>
      <c r="Q5613" s="17"/>
      <c r="R5613" s="17"/>
      <c r="S5613" s="17"/>
      <c r="T5613" s="17"/>
      <c r="U5613" s="17"/>
      <c r="V5613" s="17"/>
      <c r="W5613" s="17"/>
      <c r="X5613" s="17"/>
    </row>
    <row r="5614" spans="7:24" x14ac:dyDescent="0.2">
      <c r="G5614" s="8"/>
      <c r="H5614" s="8"/>
      <c r="I5614" s="17"/>
      <c r="J5614" s="17"/>
      <c r="K5614" s="17"/>
      <c r="L5614" s="17"/>
      <c r="M5614" s="17"/>
      <c r="N5614" s="17"/>
      <c r="O5614" s="17"/>
      <c r="P5614" s="17"/>
      <c r="Q5614" s="17"/>
      <c r="R5614" s="17"/>
      <c r="S5614" s="17"/>
      <c r="T5614" s="17"/>
      <c r="U5614" s="17"/>
      <c r="V5614" s="17"/>
      <c r="W5614" s="17"/>
      <c r="X5614" s="17"/>
    </row>
    <row r="5615" spans="7:24" x14ac:dyDescent="0.2">
      <c r="G5615" s="8"/>
      <c r="H5615" s="8"/>
      <c r="I5615" s="17"/>
      <c r="J5615" s="17"/>
      <c r="K5615" s="17"/>
      <c r="L5615" s="17"/>
      <c r="M5615" s="17"/>
      <c r="N5615" s="17"/>
      <c r="O5615" s="17"/>
      <c r="P5615" s="17"/>
      <c r="Q5615" s="17"/>
      <c r="R5615" s="17"/>
      <c r="S5615" s="17"/>
      <c r="T5615" s="17"/>
      <c r="U5615" s="17"/>
      <c r="V5615" s="17"/>
      <c r="W5615" s="17"/>
      <c r="X5615" s="17"/>
    </row>
    <row r="5616" spans="7:24" x14ac:dyDescent="0.2">
      <c r="G5616" s="8"/>
      <c r="H5616" s="8"/>
      <c r="I5616" s="17"/>
      <c r="J5616" s="17"/>
      <c r="K5616" s="17"/>
      <c r="L5616" s="17"/>
      <c r="M5616" s="17"/>
      <c r="N5616" s="17"/>
      <c r="O5616" s="17"/>
      <c r="P5616" s="17"/>
      <c r="Q5616" s="17"/>
      <c r="R5616" s="17"/>
      <c r="S5616" s="17"/>
      <c r="T5616" s="17"/>
      <c r="U5616" s="17"/>
      <c r="V5616" s="17"/>
      <c r="W5616" s="17"/>
      <c r="X5616" s="17"/>
    </row>
    <row r="5617" spans="7:24" x14ac:dyDescent="0.2">
      <c r="G5617" s="8"/>
      <c r="H5617" s="8"/>
      <c r="I5617" s="17"/>
      <c r="J5617" s="17"/>
      <c r="K5617" s="17"/>
      <c r="L5617" s="17"/>
      <c r="M5617" s="17"/>
      <c r="N5617" s="17"/>
      <c r="O5617" s="17"/>
      <c r="P5617" s="17"/>
      <c r="Q5617" s="17"/>
      <c r="R5617" s="17"/>
      <c r="S5617" s="17"/>
      <c r="T5617" s="17"/>
      <c r="U5617" s="17"/>
      <c r="V5617" s="17"/>
      <c r="W5617" s="17"/>
      <c r="X5617" s="17"/>
    </row>
    <row r="5618" spans="7:24" x14ac:dyDescent="0.2">
      <c r="G5618" s="8"/>
      <c r="H5618" s="8"/>
      <c r="I5618" s="17"/>
      <c r="J5618" s="17"/>
      <c r="K5618" s="17"/>
      <c r="L5618" s="17"/>
      <c r="M5618" s="17"/>
      <c r="N5618" s="17"/>
      <c r="O5618" s="17"/>
      <c r="P5618" s="17"/>
      <c r="Q5618" s="17"/>
      <c r="R5618" s="17"/>
      <c r="S5618" s="17"/>
      <c r="T5618" s="17"/>
      <c r="U5618" s="17"/>
      <c r="V5618" s="17"/>
      <c r="W5618" s="17"/>
      <c r="X5618" s="17"/>
    </row>
    <row r="5619" spans="7:24" x14ac:dyDescent="0.2">
      <c r="G5619" s="8"/>
      <c r="H5619" s="8"/>
      <c r="I5619" s="17"/>
      <c r="J5619" s="17"/>
      <c r="K5619" s="17"/>
      <c r="L5619" s="17"/>
      <c r="M5619" s="17"/>
      <c r="N5619" s="17"/>
      <c r="O5619" s="17"/>
      <c r="P5619" s="17"/>
      <c r="Q5619" s="17"/>
      <c r="R5619" s="17"/>
      <c r="S5619" s="17"/>
      <c r="T5619" s="17"/>
      <c r="U5619" s="17"/>
      <c r="V5619" s="17"/>
      <c r="W5619" s="17"/>
      <c r="X5619" s="17"/>
    </row>
    <row r="5620" spans="7:24" x14ac:dyDescent="0.2">
      <c r="G5620" s="8"/>
      <c r="H5620" s="8"/>
      <c r="I5620" s="17"/>
      <c r="J5620" s="17"/>
      <c r="K5620" s="17"/>
      <c r="L5620" s="17"/>
      <c r="M5620" s="17"/>
      <c r="N5620" s="17"/>
      <c r="O5620" s="17"/>
      <c r="P5620" s="17"/>
      <c r="Q5620" s="17"/>
      <c r="R5620" s="17"/>
      <c r="S5620" s="17"/>
      <c r="T5620" s="17"/>
      <c r="U5620" s="17"/>
      <c r="V5620" s="17"/>
      <c r="W5620" s="17"/>
      <c r="X5620" s="17"/>
    </row>
    <row r="5621" spans="7:24" x14ac:dyDescent="0.2">
      <c r="G5621" s="8"/>
      <c r="H5621" s="8"/>
      <c r="I5621" s="17"/>
      <c r="J5621" s="17"/>
      <c r="K5621" s="17"/>
      <c r="L5621" s="17"/>
      <c r="M5621" s="17"/>
      <c r="N5621" s="17"/>
      <c r="O5621" s="17"/>
      <c r="P5621" s="17"/>
      <c r="Q5621" s="17"/>
      <c r="R5621" s="17"/>
      <c r="S5621" s="17"/>
      <c r="T5621" s="17"/>
      <c r="U5621" s="17"/>
      <c r="V5621" s="17"/>
      <c r="W5621" s="17"/>
      <c r="X5621" s="17"/>
    </row>
    <row r="5622" spans="7:24" x14ac:dyDescent="0.2">
      <c r="G5622" s="8"/>
      <c r="H5622" s="8"/>
      <c r="I5622" s="17"/>
      <c r="J5622" s="17"/>
      <c r="K5622" s="17"/>
      <c r="L5622" s="17"/>
      <c r="M5622" s="17"/>
      <c r="N5622" s="17"/>
      <c r="O5622" s="17"/>
      <c r="P5622" s="17"/>
      <c r="Q5622" s="17"/>
      <c r="R5622" s="17"/>
      <c r="S5622" s="17"/>
      <c r="T5622" s="17"/>
      <c r="U5622" s="17"/>
      <c r="V5622" s="17"/>
      <c r="W5622" s="17"/>
      <c r="X5622" s="17"/>
    </row>
    <row r="5623" spans="7:24" x14ac:dyDescent="0.2">
      <c r="G5623" s="8"/>
      <c r="H5623" s="8"/>
      <c r="I5623" s="17"/>
      <c r="J5623" s="17"/>
      <c r="K5623" s="17"/>
      <c r="L5623" s="17"/>
      <c r="M5623" s="17"/>
      <c r="N5623" s="17"/>
      <c r="O5623" s="17"/>
      <c r="P5623" s="17"/>
      <c r="Q5623" s="17"/>
      <c r="R5623" s="17"/>
      <c r="S5623" s="17"/>
      <c r="T5623" s="17"/>
      <c r="U5623" s="17"/>
      <c r="V5623" s="17"/>
      <c r="W5623" s="17"/>
      <c r="X5623" s="17"/>
    </row>
    <row r="5624" spans="7:24" x14ac:dyDescent="0.2">
      <c r="G5624" s="8"/>
      <c r="H5624" s="8"/>
      <c r="I5624" s="17"/>
      <c r="J5624" s="17"/>
      <c r="K5624" s="17"/>
      <c r="L5624" s="17"/>
      <c r="M5624" s="17"/>
      <c r="N5624" s="17"/>
      <c r="O5624" s="17"/>
      <c r="P5624" s="17"/>
      <c r="Q5624" s="17"/>
      <c r="R5624" s="17"/>
      <c r="S5624" s="17"/>
      <c r="T5624" s="17"/>
      <c r="U5624" s="17"/>
      <c r="V5624" s="17"/>
      <c r="W5624" s="17"/>
      <c r="X5624" s="17"/>
    </row>
    <row r="5625" spans="7:24" x14ac:dyDescent="0.2">
      <c r="G5625" s="8"/>
      <c r="H5625" s="8"/>
      <c r="I5625" s="17"/>
      <c r="J5625" s="17"/>
      <c r="K5625" s="17"/>
      <c r="L5625" s="17"/>
      <c r="M5625" s="17"/>
      <c r="N5625" s="17"/>
      <c r="O5625" s="17"/>
      <c r="P5625" s="17"/>
      <c r="Q5625" s="17"/>
      <c r="R5625" s="17"/>
      <c r="S5625" s="17"/>
      <c r="T5625" s="17"/>
      <c r="U5625" s="17"/>
      <c r="V5625" s="17"/>
      <c r="W5625" s="17"/>
      <c r="X5625" s="17"/>
    </row>
    <row r="5626" spans="7:24" x14ac:dyDescent="0.2">
      <c r="G5626" s="8"/>
      <c r="H5626" s="8"/>
      <c r="I5626" s="17"/>
      <c r="J5626" s="17"/>
      <c r="K5626" s="17"/>
      <c r="L5626" s="17"/>
      <c r="M5626" s="17"/>
      <c r="N5626" s="17"/>
      <c r="O5626" s="17"/>
      <c r="P5626" s="17"/>
      <c r="Q5626" s="17"/>
      <c r="R5626" s="17"/>
      <c r="S5626" s="17"/>
      <c r="T5626" s="17"/>
      <c r="U5626" s="17"/>
      <c r="V5626" s="17"/>
      <c r="W5626" s="17"/>
      <c r="X5626" s="17"/>
    </row>
    <row r="5627" spans="7:24" x14ac:dyDescent="0.2">
      <c r="G5627" s="8"/>
      <c r="H5627" s="8"/>
      <c r="I5627" s="17"/>
      <c r="J5627" s="17"/>
      <c r="K5627" s="17"/>
      <c r="L5627" s="17"/>
      <c r="M5627" s="17"/>
      <c r="N5627" s="17"/>
      <c r="O5627" s="17"/>
      <c r="P5627" s="17"/>
      <c r="Q5627" s="17"/>
      <c r="R5627" s="17"/>
      <c r="S5627" s="17"/>
      <c r="T5627" s="17"/>
      <c r="U5627" s="17"/>
      <c r="V5627" s="17"/>
      <c r="W5627" s="17"/>
      <c r="X5627" s="17"/>
    </row>
    <row r="5628" spans="7:24" x14ac:dyDescent="0.2">
      <c r="G5628" s="8"/>
      <c r="H5628" s="8"/>
      <c r="I5628" s="17"/>
      <c r="J5628" s="17"/>
      <c r="K5628" s="17"/>
      <c r="L5628" s="17"/>
      <c r="M5628" s="17"/>
      <c r="N5628" s="17"/>
      <c r="O5628" s="17"/>
      <c r="P5628" s="17"/>
      <c r="Q5628" s="17"/>
      <c r="R5628" s="17"/>
      <c r="S5628" s="17"/>
      <c r="T5628" s="17"/>
      <c r="U5628" s="17"/>
      <c r="V5628" s="17"/>
      <c r="W5628" s="17"/>
      <c r="X5628" s="17"/>
    </row>
    <row r="5629" spans="7:24" x14ac:dyDescent="0.2">
      <c r="G5629" s="8"/>
      <c r="H5629" s="8"/>
      <c r="I5629" s="17"/>
      <c r="J5629" s="17"/>
      <c r="K5629" s="17"/>
      <c r="L5629" s="17"/>
      <c r="M5629" s="17"/>
      <c r="N5629" s="17"/>
      <c r="O5629" s="17"/>
      <c r="P5629" s="17"/>
      <c r="Q5629" s="17"/>
      <c r="R5629" s="17"/>
      <c r="S5629" s="17"/>
      <c r="T5629" s="17"/>
      <c r="U5629" s="17"/>
      <c r="V5629" s="17"/>
      <c r="W5629" s="17"/>
      <c r="X5629" s="17"/>
    </row>
    <row r="5630" spans="7:24" x14ac:dyDescent="0.2">
      <c r="G5630" s="8"/>
      <c r="H5630" s="8"/>
      <c r="I5630" s="17"/>
      <c r="J5630" s="17"/>
      <c r="K5630" s="17"/>
      <c r="L5630" s="17"/>
      <c r="M5630" s="17"/>
      <c r="N5630" s="17"/>
      <c r="O5630" s="17"/>
      <c r="P5630" s="17"/>
      <c r="Q5630" s="17"/>
      <c r="R5630" s="17"/>
      <c r="S5630" s="17"/>
      <c r="T5630" s="17"/>
      <c r="U5630" s="17"/>
      <c r="V5630" s="17"/>
      <c r="W5630" s="17"/>
      <c r="X5630" s="17"/>
    </row>
    <row r="5631" spans="7:24" x14ac:dyDescent="0.2">
      <c r="G5631" s="8"/>
      <c r="H5631" s="8"/>
      <c r="I5631" s="17"/>
      <c r="J5631" s="17"/>
      <c r="K5631" s="17"/>
      <c r="L5631" s="17"/>
      <c r="M5631" s="17"/>
      <c r="N5631" s="17"/>
      <c r="O5631" s="17"/>
      <c r="P5631" s="17"/>
      <c r="Q5631" s="17"/>
      <c r="R5631" s="17"/>
      <c r="S5631" s="17"/>
      <c r="T5631" s="17"/>
      <c r="U5631" s="17"/>
      <c r="V5631" s="17"/>
      <c r="W5631" s="17"/>
      <c r="X5631" s="17"/>
    </row>
    <row r="5632" spans="7:24" x14ac:dyDescent="0.2">
      <c r="G5632" s="8"/>
      <c r="H5632" s="8"/>
      <c r="I5632" s="17"/>
      <c r="J5632" s="17"/>
      <c r="K5632" s="17"/>
      <c r="L5632" s="17"/>
      <c r="M5632" s="17"/>
      <c r="N5632" s="17"/>
      <c r="O5632" s="17"/>
      <c r="P5632" s="17"/>
      <c r="Q5632" s="17"/>
      <c r="R5632" s="17"/>
      <c r="S5632" s="17"/>
      <c r="T5632" s="17"/>
      <c r="U5632" s="17"/>
      <c r="V5632" s="17"/>
      <c r="W5632" s="17"/>
      <c r="X5632" s="17"/>
    </row>
    <row r="5633" spans="7:24" x14ac:dyDescent="0.2">
      <c r="G5633" s="8"/>
      <c r="H5633" s="8"/>
      <c r="I5633" s="17"/>
      <c r="J5633" s="17"/>
      <c r="K5633" s="17"/>
      <c r="L5633" s="17"/>
      <c r="M5633" s="17"/>
      <c r="N5633" s="17"/>
      <c r="O5633" s="17"/>
      <c r="P5633" s="17"/>
      <c r="Q5633" s="17"/>
      <c r="R5633" s="17"/>
      <c r="S5633" s="17"/>
      <c r="T5633" s="17"/>
      <c r="U5633" s="17"/>
      <c r="V5633" s="17"/>
      <c r="W5633" s="17"/>
      <c r="X5633" s="17"/>
    </row>
    <row r="5634" spans="7:24" x14ac:dyDescent="0.2">
      <c r="G5634" s="8"/>
      <c r="H5634" s="8"/>
      <c r="I5634" s="17"/>
      <c r="J5634" s="17"/>
      <c r="K5634" s="17"/>
      <c r="L5634" s="17"/>
      <c r="M5634" s="17"/>
      <c r="N5634" s="17"/>
      <c r="O5634" s="17"/>
      <c r="P5634" s="17"/>
      <c r="Q5634" s="17"/>
      <c r="R5634" s="17"/>
      <c r="S5634" s="17"/>
      <c r="T5634" s="17"/>
      <c r="U5634" s="17"/>
      <c r="V5634" s="17"/>
      <c r="W5634" s="17"/>
      <c r="X5634" s="17"/>
    </row>
    <row r="5635" spans="7:24" x14ac:dyDescent="0.2">
      <c r="G5635" s="8"/>
      <c r="H5635" s="8"/>
      <c r="I5635" s="17"/>
      <c r="J5635" s="17"/>
      <c r="K5635" s="17"/>
      <c r="L5635" s="17"/>
      <c r="M5635" s="17"/>
      <c r="N5635" s="17"/>
      <c r="O5635" s="17"/>
      <c r="P5635" s="17"/>
      <c r="Q5635" s="17"/>
      <c r="R5635" s="17"/>
      <c r="S5635" s="17"/>
      <c r="T5635" s="17"/>
      <c r="U5635" s="17"/>
      <c r="V5635" s="17"/>
      <c r="W5635" s="17"/>
      <c r="X5635" s="17"/>
    </row>
    <row r="5636" spans="7:24" x14ac:dyDescent="0.2">
      <c r="G5636" s="8"/>
      <c r="H5636" s="8"/>
      <c r="I5636" s="17"/>
      <c r="J5636" s="17"/>
      <c r="K5636" s="17"/>
      <c r="L5636" s="17"/>
      <c r="M5636" s="17"/>
      <c r="N5636" s="17"/>
      <c r="O5636" s="17"/>
      <c r="P5636" s="17"/>
      <c r="Q5636" s="17"/>
      <c r="R5636" s="17"/>
      <c r="S5636" s="17"/>
      <c r="T5636" s="17"/>
      <c r="U5636" s="17"/>
      <c r="V5636" s="17"/>
      <c r="W5636" s="17"/>
      <c r="X5636" s="17"/>
    </row>
    <row r="5637" spans="7:24" x14ac:dyDescent="0.2">
      <c r="G5637" s="8"/>
      <c r="H5637" s="8"/>
      <c r="I5637" s="17"/>
      <c r="J5637" s="17"/>
      <c r="K5637" s="17"/>
      <c r="L5637" s="17"/>
      <c r="M5637" s="17"/>
      <c r="N5637" s="17"/>
      <c r="O5637" s="17"/>
      <c r="P5637" s="17"/>
      <c r="Q5637" s="17"/>
      <c r="R5637" s="17"/>
      <c r="S5637" s="17"/>
      <c r="T5637" s="17"/>
      <c r="U5637" s="17"/>
      <c r="V5637" s="17"/>
      <c r="W5637" s="17"/>
      <c r="X5637" s="17"/>
    </row>
    <row r="5638" spans="7:24" x14ac:dyDescent="0.2">
      <c r="G5638" s="8"/>
      <c r="H5638" s="8"/>
      <c r="I5638" s="17"/>
      <c r="J5638" s="17"/>
      <c r="K5638" s="17"/>
      <c r="L5638" s="17"/>
      <c r="M5638" s="17"/>
      <c r="N5638" s="17"/>
      <c r="O5638" s="17"/>
      <c r="P5638" s="17"/>
      <c r="Q5638" s="17"/>
      <c r="R5638" s="17"/>
      <c r="S5638" s="17"/>
      <c r="T5638" s="17"/>
      <c r="U5638" s="17"/>
      <c r="V5638" s="17"/>
      <c r="W5638" s="17"/>
      <c r="X5638" s="17"/>
    </row>
    <row r="5639" spans="7:24" x14ac:dyDescent="0.2">
      <c r="G5639" s="8"/>
      <c r="H5639" s="8"/>
      <c r="I5639" s="17"/>
      <c r="J5639" s="17"/>
      <c r="K5639" s="17"/>
      <c r="L5639" s="17"/>
      <c r="M5639" s="17"/>
      <c r="N5639" s="17"/>
      <c r="O5639" s="17"/>
      <c r="P5639" s="17"/>
      <c r="Q5639" s="17"/>
      <c r="R5639" s="17"/>
      <c r="S5639" s="17"/>
      <c r="T5639" s="17"/>
      <c r="U5639" s="17"/>
      <c r="V5639" s="17"/>
      <c r="W5639" s="17"/>
      <c r="X5639" s="17"/>
    </row>
    <row r="5640" spans="7:24" x14ac:dyDescent="0.2">
      <c r="G5640" s="8"/>
      <c r="H5640" s="8"/>
      <c r="I5640" s="17"/>
      <c r="J5640" s="17"/>
      <c r="K5640" s="17"/>
      <c r="L5640" s="17"/>
      <c r="M5640" s="17"/>
      <c r="N5640" s="17"/>
      <c r="O5640" s="17"/>
      <c r="P5640" s="17"/>
      <c r="Q5640" s="17"/>
      <c r="R5640" s="17"/>
      <c r="S5640" s="17"/>
      <c r="T5640" s="17"/>
      <c r="U5640" s="17"/>
      <c r="V5640" s="17"/>
      <c r="W5640" s="17"/>
      <c r="X5640" s="17"/>
    </row>
    <row r="5641" spans="7:24" x14ac:dyDescent="0.2">
      <c r="G5641" s="8"/>
      <c r="H5641" s="8"/>
      <c r="I5641" s="17"/>
      <c r="J5641" s="17"/>
      <c r="K5641" s="17"/>
      <c r="L5641" s="17"/>
      <c r="M5641" s="17"/>
      <c r="N5641" s="17"/>
      <c r="O5641" s="17"/>
      <c r="P5641" s="17"/>
      <c r="Q5641" s="17"/>
      <c r="R5641" s="17"/>
      <c r="S5641" s="17"/>
      <c r="T5641" s="17"/>
      <c r="U5641" s="17"/>
      <c r="V5641" s="17"/>
      <c r="W5641" s="17"/>
      <c r="X5641" s="17"/>
    </row>
    <row r="5642" spans="7:24" x14ac:dyDescent="0.2">
      <c r="G5642" s="8"/>
      <c r="H5642" s="8"/>
      <c r="I5642" s="17"/>
      <c r="J5642" s="17"/>
      <c r="K5642" s="17"/>
      <c r="L5642" s="17"/>
      <c r="M5642" s="17"/>
      <c r="N5642" s="17"/>
      <c r="O5642" s="17"/>
      <c r="P5642" s="17"/>
      <c r="Q5642" s="17"/>
      <c r="R5642" s="17"/>
      <c r="S5642" s="17"/>
      <c r="T5642" s="17"/>
      <c r="U5642" s="17"/>
      <c r="V5642" s="17"/>
      <c r="W5642" s="17"/>
      <c r="X5642" s="17"/>
    </row>
    <row r="5643" spans="7:24" x14ac:dyDescent="0.2">
      <c r="G5643" s="8"/>
      <c r="H5643" s="8"/>
      <c r="I5643" s="17"/>
      <c r="J5643" s="17"/>
      <c r="K5643" s="17"/>
      <c r="L5643" s="17"/>
      <c r="M5643" s="17"/>
      <c r="N5643" s="17"/>
      <c r="O5643" s="17"/>
      <c r="P5643" s="17"/>
      <c r="Q5643" s="17"/>
      <c r="R5643" s="17"/>
      <c r="S5643" s="17"/>
      <c r="T5643" s="17"/>
      <c r="U5643" s="17"/>
      <c r="V5643" s="17"/>
      <c r="W5643" s="17"/>
      <c r="X5643" s="17"/>
    </row>
    <row r="5644" spans="7:24" x14ac:dyDescent="0.2">
      <c r="G5644" s="8"/>
      <c r="H5644" s="8"/>
      <c r="I5644" s="17"/>
      <c r="J5644" s="17"/>
      <c r="K5644" s="17"/>
      <c r="L5644" s="17"/>
      <c r="M5644" s="17"/>
      <c r="N5644" s="17"/>
      <c r="O5644" s="17"/>
      <c r="P5644" s="17"/>
      <c r="Q5644" s="17"/>
      <c r="R5644" s="17"/>
      <c r="S5644" s="17"/>
      <c r="T5644" s="17"/>
      <c r="U5644" s="17"/>
      <c r="V5644" s="17"/>
      <c r="W5644" s="17"/>
      <c r="X5644" s="17"/>
    </row>
    <row r="5645" spans="7:24" x14ac:dyDescent="0.2">
      <c r="G5645" s="8"/>
      <c r="H5645" s="8"/>
      <c r="I5645" s="17"/>
      <c r="J5645" s="17"/>
      <c r="K5645" s="17"/>
      <c r="L5645" s="17"/>
      <c r="M5645" s="17"/>
      <c r="N5645" s="17"/>
      <c r="O5645" s="17"/>
      <c r="P5645" s="17"/>
      <c r="Q5645" s="17"/>
      <c r="R5645" s="17"/>
      <c r="S5645" s="17"/>
      <c r="T5645" s="17"/>
      <c r="U5645" s="17"/>
      <c r="V5645" s="17"/>
      <c r="W5645" s="17"/>
      <c r="X5645" s="17"/>
    </row>
    <row r="5646" spans="7:24" x14ac:dyDescent="0.2">
      <c r="G5646" s="8"/>
      <c r="H5646" s="8"/>
      <c r="I5646" s="17"/>
      <c r="J5646" s="17"/>
      <c r="K5646" s="17"/>
      <c r="L5646" s="17"/>
      <c r="M5646" s="17"/>
      <c r="N5646" s="17"/>
      <c r="O5646" s="17"/>
      <c r="P5646" s="17"/>
      <c r="Q5646" s="17"/>
      <c r="R5646" s="17"/>
      <c r="S5646" s="17"/>
      <c r="T5646" s="17"/>
      <c r="U5646" s="17"/>
      <c r="V5646" s="17"/>
      <c r="W5646" s="17"/>
      <c r="X5646" s="17"/>
    </row>
    <row r="5647" spans="7:24" x14ac:dyDescent="0.2">
      <c r="G5647" s="8"/>
      <c r="H5647" s="8"/>
      <c r="I5647" s="17"/>
      <c r="J5647" s="17"/>
      <c r="K5647" s="17"/>
      <c r="L5647" s="17"/>
      <c r="M5647" s="17"/>
      <c r="N5647" s="17"/>
      <c r="O5647" s="17"/>
      <c r="P5647" s="17"/>
      <c r="Q5647" s="17"/>
      <c r="R5647" s="17"/>
      <c r="S5647" s="17"/>
      <c r="T5647" s="17"/>
      <c r="U5647" s="17"/>
      <c r="V5647" s="17"/>
      <c r="W5647" s="17"/>
      <c r="X5647" s="17"/>
    </row>
    <row r="5648" spans="7:24" x14ac:dyDescent="0.2">
      <c r="G5648" s="8"/>
      <c r="H5648" s="8"/>
      <c r="I5648" s="17"/>
      <c r="J5648" s="17"/>
      <c r="K5648" s="17"/>
      <c r="L5648" s="17"/>
      <c r="M5648" s="17"/>
      <c r="N5648" s="17"/>
      <c r="O5648" s="17"/>
      <c r="P5648" s="17"/>
      <c r="Q5648" s="17"/>
      <c r="R5648" s="17"/>
      <c r="S5648" s="17"/>
      <c r="T5648" s="17"/>
      <c r="U5648" s="17"/>
      <c r="V5648" s="17"/>
      <c r="W5648" s="17"/>
      <c r="X5648" s="17"/>
    </row>
    <row r="5649" spans="7:24" x14ac:dyDescent="0.2">
      <c r="G5649" s="8"/>
      <c r="H5649" s="8"/>
      <c r="I5649" s="17"/>
      <c r="J5649" s="17"/>
      <c r="K5649" s="17"/>
      <c r="L5649" s="17"/>
      <c r="M5649" s="17"/>
      <c r="N5649" s="17"/>
      <c r="O5649" s="17"/>
      <c r="P5649" s="17"/>
      <c r="Q5649" s="17"/>
      <c r="R5649" s="17"/>
      <c r="S5649" s="17"/>
      <c r="T5649" s="17"/>
      <c r="U5649" s="17"/>
      <c r="V5649" s="17"/>
      <c r="W5649" s="17"/>
      <c r="X5649" s="17"/>
    </row>
    <row r="5650" spans="7:24" x14ac:dyDescent="0.2">
      <c r="G5650" s="8"/>
      <c r="H5650" s="8"/>
      <c r="I5650" s="17"/>
      <c r="J5650" s="17"/>
      <c r="K5650" s="17"/>
      <c r="L5650" s="17"/>
      <c r="M5650" s="17"/>
      <c r="N5650" s="17"/>
      <c r="O5650" s="17"/>
      <c r="P5650" s="17"/>
      <c r="Q5650" s="17"/>
      <c r="R5650" s="17"/>
      <c r="S5650" s="17"/>
      <c r="T5650" s="17"/>
      <c r="U5650" s="17"/>
      <c r="V5650" s="17"/>
      <c r="W5650" s="17"/>
      <c r="X5650" s="17"/>
    </row>
    <row r="5651" spans="7:24" x14ac:dyDescent="0.2">
      <c r="G5651" s="8"/>
      <c r="H5651" s="8"/>
      <c r="I5651" s="17"/>
      <c r="J5651" s="17"/>
      <c r="K5651" s="17"/>
      <c r="L5651" s="17"/>
      <c r="M5651" s="17"/>
      <c r="N5651" s="17"/>
      <c r="O5651" s="17"/>
      <c r="P5651" s="17"/>
      <c r="Q5651" s="17"/>
      <c r="R5651" s="17"/>
      <c r="S5651" s="17"/>
      <c r="T5651" s="17"/>
      <c r="U5651" s="17"/>
      <c r="V5651" s="17"/>
      <c r="W5651" s="17"/>
      <c r="X5651" s="17"/>
    </row>
    <row r="5652" spans="7:24" x14ac:dyDescent="0.2">
      <c r="G5652" s="8"/>
      <c r="H5652" s="8"/>
      <c r="I5652" s="17"/>
      <c r="J5652" s="17"/>
      <c r="K5652" s="17"/>
      <c r="L5652" s="17"/>
      <c r="M5652" s="17"/>
      <c r="N5652" s="17"/>
      <c r="O5652" s="17"/>
      <c r="P5652" s="17"/>
      <c r="Q5652" s="17"/>
      <c r="R5652" s="17"/>
      <c r="S5652" s="17"/>
      <c r="T5652" s="17"/>
      <c r="U5652" s="17"/>
      <c r="V5652" s="17"/>
      <c r="W5652" s="17"/>
      <c r="X5652" s="17"/>
    </row>
    <row r="5653" spans="7:24" x14ac:dyDescent="0.2">
      <c r="G5653" s="8"/>
      <c r="H5653" s="8"/>
      <c r="I5653" s="17"/>
      <c r="J5653" s="17"/>
      <c r="K5653" s="17"/>
      <c r="L5653" s="17"/>
      <c r="M5653" s="17"/>
      <c r="N5653" s="17"/>
      <c r="O5653" s="17"/>
      <c r="P5653" s="17"/>
      <c r="Q5653" s="17"/>
      <c r="R5653" s="17"/>
      <c r="S5653" s="17"/>
      <c r="T5653" s="17"/>
      <c r="U5653" s="17"/>
      <c r="V5653" s="17"/>
      <c r="W5653" s="17"/>
      <c r="X5653" s="17"/>
    </row>
    <row r="5654" spans="7:24" x14ac:dyDescent="0.2">
      <c r="G5654" s="8"/>
      <c r="H5654" s="8"/>
      <c r="I5654" s="17"/>
      <c r="J5654" s="17"/>
      <c r="K5654" s="17"/>
      <c r="L5654" s="17"/>
      <c r="M5654" s="17"/>
      <c r="N5654" s="17"/>
      <c r="O5654" s="17"/>
      <c r="P5654" s="17"/>
      <c r="Q5654" s="17"/>
      <c r="R5654" s="17"/>
      <c r="S5654" s="17"/>
      <c r="T5654" s="17"/>
      <c r="U5654" s="17"/>
      <c r="V5654" s="17"/>
      <c r="W5654" s="17"/>
      <c r="X5654" s="17"/>
    </row>
    <row r="5655" spans="7:24" x14ac:dyDescent="0.2">
      <c r="G5655" s="8"/>
      <c r="H5655" s="8"/>
      <c r="I5655" s="17"/>
      <c r="J5655" s="17"/>
      <c r="K5655" s="17"/>
      <c r="L5655" s="17"/>
      <c r="M5655" s="17"/>
      <c r="N5655" s="17"/>
      <c r="O5655" s="17"/>
      <c r="P5655" s="17"/>
      <c r="Q5655" s="17"/>
      <c r="R5655" s="17"/>
      <c r="S5655" s="17"/>
      <c r="T5655" s="17"/>
      <c r="U5655" s="17"/>
      <c r="V5655" s="17"/>
      <c r="W5655" s="17"/>
      <c r="X5655" s="17"/>
    </row>
    <row r="5656" spans="7:24" x14ac:dyDescent="0.2">
      <c r="G5656" s="8"/>
      <c r="H5656" s="8"/>
      <c r="I5656" s="17"/>
      <c r="J5656" s="17"/>
      <c r="K5656" s="17"/>
      <c r="L5656" s="17"/>
      <c r="M5656" s="17"/>
      <c r="N5656" s="17"/>
      <c r="O5656" s="17"/>
      <c r="P5656" s="17"/>
      <c r="Q5656" s="17"/>
      <c r="R5656" s="17"/>
      <c r="S5656" s="17"/>
      <c r="T5656" s="17"/>
      <c r="U5656" s="17"/>
      <c r="V5656" s="17"/>
      <c r="W5656" s="17"/>
      <c r="X5656" s="17"/>
    </row>
    <row r="5657" spans="7:24" x14ac:dyDescent="0.2">
      <c r="G5657" s="8"/>
      <c r="H5657" s="8"/>
      <c r="I5657" s="17"/>
      <c r="J5657" s="17"/>
      <c r="K5657" s="17"/>
      <c r="L5657" s="17"/>
      <c r="M5657" s="17"/>
      <c r="N5657" s="17"/>
      <c r="O5657" s="17"/>
      <c r="P5657" s="17"/>
      <c r="Q5657" s="17"/>
      <c r="R5657" s="17"/>
      <c r="S5657" s="17"/>
      <c r="T5657" s="17"/>
      <c r="U5657" s="17"/>
      <c r="V5657" s="17"/>
      <c r="W5657" s="17"/>
      <c r="X5657" s="17"/>
    </row>
    <row r="5658" spans="7:24" x14ac:dyDescent="0.2">
      <c r="G5658" s="8"/>
      <c r="H5658" s="8"/>
      <c r="I5658" s="17"/>
      <c r="J5658" s="17"/>
      <c r="K5658" s="17"/>
      <c r="L5658" s="17"/>
      <c r="M5658" s="17"/>
      <c r="N5658" s="17"/>
      <c r="O5658" s="17"/>
      <c r="P5658" s="17"/>
      <c r="Q5658" s="17"/>
      <c r="R5658" s="17"/>
      <c r="S5658" s="17"/>
      <c r="T5658" s="17"/>
      <c r="U5658" s="17"/>
      <c r="V5658" s="17"/>
      <c r="W5658" s="17"/>
      <c r="X5658" s="17"/>
    </row>
    <row r="5659" spans="7:24" x14ac:dyDescent="0.2">
      <c r="G5659" s="8"/>
      <c r="H5659" s="8"/>
      <c r="I5659" s="17"/>
      <c r="J5659" s="17"/>
      <c r="K5659" s="17"/>
      <c r="L5659" s="17"/>
      <c r="M5659" s="17"/>
      <c r="N5659" s="17"/>
      <c r="O5659" s="17"/>
      <c r="P5659" s="17"/>
      <c r="Q5659" s="17"/>
      <c r="R5659" s="17"/>
      <c r="S5659" s="17"/>
      <c r="T5659" s="17"/>
      <c r="U5659" s="17"/>
      <c r="V5659" s="17"/>
      <c r="W5659" s="17"/>
      <c r="X5659" s="17"/>
    </row>
    <row r="5660" spans="7:24" x14ac:dyDescent="0.2">
      <c r="G5660" s="8"/>
      <c r="H5660" s="8"/>
      <c r="I5660" s="17"/>
      <c r="J5660" s="17"/>
      <c r="K5660" s="17"/>
      <c r="L5660" s="17"/>
      <c r="M5660" s="17"/>
      <c r="N5660" s="17"/>
      <c r="O5660" s="17"/>
      <c r="P5660" s="17"/>
      <c r="Q5660" s="17"/>
      <c r="R5660" s="17"/>
      <c r="S5660" s="17"/>
      <c r="T5660" s="17"/>
      <c r="U5660" s="17"/>
      <c r="V5660" s="17"/>
      <c r="W5660" s="17"/>
      <c r="X5660" s="17"/>
    </row>
    <row r="5661" spans="7:24" x14ac:dyDescent="0.2">
      <c r="G5661" s="8"/>
      <c r="H5661" s="8"/>
      <c r="I5661" s="17"/>
      <c r="J5661" s="17"/>
      <c r="K5661" s="17"/>
      <c r="L5661" s="17"/>
      <c r="M5661" s="17"/>
      <c r="N5661" s="17"/>
      <c r="O5661" s="17"/>
      <c r="P5661" s="17"/>
      <c r="Q5661" s="17"/>
      <c r="R5661" s="17"/>
      <c r="S5661" s="17"/>
      <c r="T5661" s="17"/>
      <c r="U5661" s="17"/>
      <c r="V5661" s="17"/>
      <c r="W5661" s="17"/>
      <c r="X5661" s="17"/>
    </row>
    <row r="5662" spans="7:24" x14ac:dyDescent="0.2">
      <c r="G5662" s="8"/>
      <c r="H5662" s="8"/>
      <c r="I5662" s="17"/>
      <c r="J5662" s="17"/>
      <c r="K5662" s="17"/>
      <c r="L5662" s="17"/>
      <c r="M5662" s="17"/>
      <c r="N5662" s="17"/>
      <c r="O5662" s="17"/>
      <c r="P5662" s="17"/>
      <c r="Q5662" s="17"/>
      <c r="R5662" s="17"/>
      <c r="S5662" s="17"/>
      <c r="T5662" s="17"/>
      <c r="U5662" s="17"/>
      <c r="V5662" s="17"/>
      <c r="W5662" s="17"/>
      <c r="X5662" s="17"/>
    </row>
    <row r="5663" spans="7:24" x14ac:dyDescent="0.2">
      <c r="G5663" s="8"/>
      <c r="H5663" s="8"/>
      <c r="I5663" s="17"/>
      <c r="J5663" s="17"/>
      <c r="K5663" s="17"/>
      <c r="L5663" s="17"/>
      <c r="M5663" s="17"/>
      <c r="N5663" s="17"/>
      <c r="O5663" s="17"/>
      <c r="P5663" s="17"/>
      <c r="Q5663" s="17"/>
      <c r="R5663" s="17"/>
      <c r="S5663" s="17"/>
      <c r="T5663" s="17"/>
      <c r="U5663" s="17"/>
      <c r="V5663" s="17"/>
      <c r="W5663" s="17"/>
      <c r="X5663" s="17"/>
    </row>
    <row r="5664" spans="7:24" x14ac:dyDescent="0.2">
      <c r="G5664" s="8"/>
      <c r="H5664" s="8"/>
      <c r="I5664" s="17"/>
      <c r="J5664" s="17"/>
      <c r="K5664" s="17"/>
      <c r="L5664" s="17"/>
      <c r="M5664" s="17"/>
      <c r="N5664" s="17"/>
      <c r="O5664" s="17"/>
      <c r="P5664" s="17"/>
      <c r="Q5664" s="17"/>
      <c r="R5664" s="17"/>
      <c r="S5664" s="17"/>
      <c r="T5664" s="17"/>
      <c r="U5664" s="17"/>
      <c r="V5664" s="17"/>
      <c r="W5664" s="17"/>
      <c r="X5664" s="17"/>
    </row>
    <row r="5665" spans="7:24" x14ac:dyDescent="0.2">
      <c r="G5665" s="8"/>
      <c r="H5665" s="8"/>
      <c r="I5665" s="17"/>
      <c r="J5665" s="17"/>
      <c r="K5665" s="17"/>
      <c r="L5665" s="17"/>
      <c r="M5665" s="17"/>
      <c r="N5665" s="17"/>
      <c r="O5665" s="17"/>
      <c r="P5665" s="17"/>
      <c r="Q5665" s="17"/>
      <c r="R5665" s="17"/>
      <c r="S5665" s="17"/>
      <c r="T5665" s="17"/>
      <c r="U5665" s="17"/>
      <c r="V5665" s="17"/>
      <c r="W5665" s="17"/>
      <c r="X5665" s="17"/>
    </row>
    <row r="5666" spans="7:24" x14ac:dyDescent="0.2">
      <c r="G5666" s="8"/>
      <c r="H5666" s="8"/>
      <c r="I5666" s="17"/>
      <c r="J5666" s="17"/>
      <c r="K5666" s="17"/>
      <c r="L5666" s="17"/>
      <c r="M5666" s="17"/>
      <c r="N5666" s="17"/>
      <c r="O5666" s="17"/>
      <c r="P5666" s="17"/>
      <c r="Q5666" s="17"/>
      <c r="R5666" s="17"/>
      <c r="S5666" s="17"/>
      <c r="T5666" s="17"/>
      <c r="U5666" s="17"/>
      <c r="V5666" s="17"/>
      <c r="W5666" s="17"/>
      <c r="X5666" s="17"/>
    </row>
    <row r="5667" spans="7:24" x14ac:dyDescent="0.2">
      <c r="G5667" s="8"/>
      <c r="H5667" s="8"/>
      <c r="I5667" s="17"/>
      <c r="J5667" s="17"/>
      <c r="K5667" s="17"/>
      <c r="L5667" s="17"/>
      <c r="M5667" s="17"/>
      <c r="N5667" s="17"/>
      <c r="O5667" s="17"/>
      <c r="P5667" s="17"/>
      <c r="Q5667" s="17"/>
      <c r="R5667" s="17"/>
      <c r="S5667" s="17"/>
      <c r="T5667" s="17"/>
      <c r="U5667" s="17"/>
      <c r="V5667" s="17"/>
      <c r="W5667" s="17"/>
      <c r="X5667" s="17"/>
    </row>
    <row r="5668" spans="7:24" x14ac:dyDescent="0.2">
      <c r="G5668" s="8"/>
      <c r="H5668" s="8"/>
      <c r="I5668" s="17"/>
      <c r="J5668" s="17"/>
      <c r="K5668" s="17"/>
      <c r="L5668" s="17"/>
      <c r="M5668" s="17"/>
      <c r="N5668" s="17"/>
      <c r="O5668" s="17"/>
      <c r="P5668" s="17"/>
      <c r="Q5668" s="17"/>
      <c r="R5668" s="17"/>
      <c r="S5668" s="17"/>
      <c r="T5668" s="17"/>
      <c r="U5668" s="17"/>
      <c r="V5668" s="17"/>
      <c r="W5668" s="17"/>
      <c r="X5668" s="17"/>
    </row>
    <row r="5669" spans="7:24" x14ac:dyDescent="0.2">
      <c r="G5669" s="8"/>
      <c r="H5669" s="8"/>
      <c r="I5669" s="17"/>
      <c r="J5669" s="17"/>
      <c r="K5669" s="17"/>
      <c r="L5669" s="17"/>
      <c r="M5669" s="17"/>
      <c r="N5669" s="17"/>
      <c r="O5669" s="17"/>
      <c r="P5669" s="17"/>
      <c r="Q5669" s="17"/>
      <c r="R5669" s="17"/>
      <c r="S5669" s="17"/>
      <c r="T5669" s="17"/>
      <c r="U5669" s="17"/>
      <c r="V5669" s="17"/>
      <c r="W5669" s="17"/>
      <c r="X5669" s="17"/>
    </row>
    <row r="5670" spans="7:24" x14ac:dyDescent="0.2">
      <c r="G5670" s="8"/>
      <c r="H5670" s="8"/>
      <c r="I5670" s="17"/>
      <c r="J5670" s="17"/>
      <c r="K5670" s="17"/>
      <c r="L5670" s="17"/>
      <c r="M5670" s="17"/>
      <c r="N5670" s="17"/>
      <c r="O5670" s="17"/>
      <c r="P5670" s="17"/>
      <c r="Q5670" s="17"/>
      <c r="R5670" s="17"/>
      <c r="S5670" s="17"/>
      <c r="T5670" s="17"/>
      <c r="U5670" s="17"/>
      <c r="V5670" s="17"/>
      <c r="W5670" s="17"/>
      <c r="X5670" s="17"/>
    </row>
    <row r="5671" spans="7:24" x14ac:dyDescent="0.2">
      <c r="G5671" s="8"/>
      <c r="H5671" s="8"/>
      <c r="I5671" s="17"/>
      <c r="J5671" s="17"/>
      <c r="K5671" s="17"/>
      <c r="L5671" s="17"/>
      <c r="M5671" s="17"/>
      <c r="N5671" s="17"/>
      <c r="O5671" s="17"/>
      <c r="P5671" s="17"/>
      <c r="Q5671" s="17"/>
      <c r="R5671" s="17"/>
      <c r="S5671" s="17"/>
      <c r="T5671" s="17"/>
      <c r="U5671" s="17"/>
      <c r="V5671" s="17"/>
      <c r="W5671" s="17"/>
      <c r="X5671" s="17"/>
    </row>
    <row r="5672" spans="7:24" x14ac:dyDescent="0.2">
      <c r="G5672" s="8"/>
      <c r="H5672" s="8"/>
      <c r="I5672" s="17"/>
      <c r="J5672" s="17"/>
      <c r="K5672" s="17"/>
      <c r="L5672" s="17"/>
      <c r="M5672" s="17"/>
      <c r="N5672" s="17"/>
      <c r="O5672" s="17"/>
      <c r="P5672" s="17"/>
      <c r="Q5672" s="17"/>
      <c r="R5672" s="17"/>
      <c r="S5672" s="17"/>
      <c r="T5672" s="17"/>
      <c r="U5672" s="17"/>
      <c r="V5672" s="17"/>
      <c r="W5672" s="17"/>
      <c r="X5672" s="17"/>
    </row>
    <row r="5673" spans="7:24" x14ac:dyDescent="0.2">
      <c r="G5673" s="8"/>
      <c r="H5673" s="8"/>
      <c r="I5673" s="17"/>
      <c r="J5673" s="17"/>
      <c r="K5673" s="17"/>
      <c r="L5673" s="17"/>
      <c r="M5673" s="17"/>
      <c r="N5673" s="17"/>
      <c r="O5673" s="17"/>
      <c r="P5673" s="17"/>
      <c r="Q5673" s="17"/>
      <c r="R5673" s="17"/>
      <c r="S5673" s="17"/>
      <c r="T5673" s="17"/>
      <c r="U5673" s="17"/>
      <c r="V5673" s="17"/>
      <c r="W5673" s="17"/>
      <c r="X5673" s="17"/>
    </row>
    <row r="5674" spans="7:24" x14ac:dyDescent="0.2">
      <c r="G5674" s="8"/>
      <c r="H5674" s="8"/>
      <c r="I5674" s="17"/>
      <c r="J5674" s="17"/>
      <c r="K5674" s="17"/>
      <c r="L5674" s="17"/>
      <c r="M5674" s="17"/>
      <c r="N5674" s="17"/>
      <c r="O5674" s="17"/>
      <c r="P5674" s="17"/>
      <c r="Q5674" s="17"/>
      <c r="R5674" s="17"/>
      <c r="S5674" s="17"/>
      <c r="T5674" s="17"/>
      <c r="U5674" s="17"/>
      <c r="V5674" s="17"/>
      <c r="W5674" s="17"/>
      <c r="X5674" s="17"/>
    </row>
    <row r="5675" spans="7:24" x14ac:dyDescent="0.2">
      <c r="G5675" s="8"/>
      <c r="H5675" s="8"/>
      <c r="I5675" s="17"/>
      <c r="J5675" s="17"/>
      <c r="K5675" s="17"/>
      <c r="L5675" s="17"/>
      <c r="M5675" s="17"/>
      <c r="N5675" s="17"/>
      <c r="O5675" s="17"/>
      <c r="P5675" s="17"/>
      <c r="Q5675" s="17"/>
      <c r="R5675" s="17"/>
      <c r="S5675" s="17"/>
      <c r="T5675" s="17"/>
      <c r="U5675" s="17"/>
      <c r="V5675" s="17"/>
      <c r="W5675" s="17"/>
      <c r="X5675" s="17"/>
    </row>
    <row r="5676" spans="7:24" x14ac:dyDescent="0.2">
      <c r="G5676" s="8"/>
      <c r="H5676" s="8"/>
      <c r="I5676" s="17"/>
      <c r="J5676" s="17"/>
      <c r="K5676" s="17"/>
      <c r="L5676" s="17"/>
      <c r="M5676" s="17"/>
      <c r="N5676" s="17"/>
      <c r="O5676" s="17"/>
      <c r="P5676" s="17"/>
      <c r="Q5676" s="17"/>
      <c r="R5676" s="17"/>
      <c r="S5676" s="17"/>
      <c r="T5676" s="17"/>
      <c r="U5676" s="17"/>
      <c r="V5676" s="17"/>
      <c r="W5676" s="17"/>
      <c r="X5676" s="17"/>
    </row>
    <row r="5677" spans="7:24" x14ac:dyDescent="0.2">
      <c r="G5677" s="8"/>
      <c r="H5677" s="8"/>
      <c r="I5677" s="17"/>
      <c r="J5677" s="17"/>
      <c r="K5677" s="17"/>
      <c r="L5677" s="17"/>
      <c r="M5677" s="17"/>
      <c r="N5677" s="17"/>
      <c r="O5677" s="17"/>
      <c r="P5677" s="17"/>
      <c r="Q5677" s="17"/>
      <c r="R5677" s="17"/>
      <c r="S5677" s="17"/>
      <c r="T5677" s="17"/>
      <c r="U5677" s="17"/>
      <c r="V5677" s="17"/>
      <c r="W5677" s="17"/>
      <c r="X5677" s="17"/>
    </row>
    <row r="5678" spans="7:24" x14ac:dyDescent="0.2">
      <c r="G5678" s="8"/>
      <c r="H5678" s="8"/>
      <c r="I5678" s="17"/>
      <c r="J5678" s="17"/>
      <c r="K5678" s="17"/>
      <c r="L5678" s="17"/>
      <c r="M5678" s="17"/>
      <c r="N5678" s="17"/>
      <c r="O5678" s="17"/>
      <c r="P5678" s="17"/>
      <c r="Q5678" s="17"/>
      <c r="R5678" s="17"/>
      <c r="S5678" s="17"/>
      <c r="T5678" s="17"/>
      <c r="U5678" s="17"/>
      <c r="V5678" s="17"/>
      <c r="W5678" s="17"/>
      <c r="X5678" s="17"/>
    </row>
    <row r="5679" spans="7:24" x14ac:dyDescent="0.2">
      <c r="G5679" s="8"/>
      <c r="H5679" s="8"/>
      <c r="I5679" s="17"/>
      <c r="J5679" s="17"/>
      <c r="K5679" s="17"/>
      <c r="L5679" s="17"/>
      <c r="M5679" s="17"/>
      <c r="N5679" s="17"/>
      <c r="O5679" s="17"/>
      <c r="P5679" s="17"/>
      <c r="Q5679" s="17"/>
      <c r="R5679" s="17"/>
      <c r="S5679" s="17"/>
      <c r="T5679" s="17"/>
      <c r="U5679" s="17"/>
      <c r="V5679" s="17"/>
      <c r="W5679" s="17"/>
      <c r="X5679" s="17"/>
    </row>
    <row r="5680" spans="7:24" x14ac:dyDescent="0.2">
      <c r="G5680" s="8"/>
      <c r="H5680" s="8"/>
      <c r="I5680" s="17"/>
      <c r="J5680" s="17"/>
      <c r="K5680" s="17"/>
      <c r="L5680" s="17"/>
      <c r="M5680" s="17"/>
      <c r="N5680" s="17"/>
      <c r="O5680" s="17"/>
      <c r="P5680" s="17"/>
      <c r="Q5680" s="17"/>
      <c r="R5680" s="17"/>
      <c r="S5680" s="17"/>
      <c r="T5680" s="17"/>
      <c r="U5680" s="17"/>
      <c r="V5680" s="17"/>
      <c r="W5680" s="17"/>
      <c r="X5680" s="17"/>
    </row>
    <row r="5681" spans="7:24" x14ac:dyDescent="0.2">
      <c r="G5681" s="8"/>
      <c r="H5681" s="8"/>
      <c r="I5681" s="17"/>
      <c r="J5681" s="17"/>
      <c r="K5681" s="17"/>
      <c r="L5681" s="17"/>
      <c r="M5681" s="17"/>
      <c r="N5681" s="17"/>
      <c r="O5681" s="17"/>
      <c r="P5681" s="17"/>
      <c r="Q5681" s="17"/>
      <c r="R5681" s="17"/>
      <c r="S5681" s="17"/>
      <c r="T5681" s="17"/>
      <c r="U5681" s="17"/>
      <c r="V5681" s="17"/>
      <c r="W5681" s="17"/>
      <c r="X5681" s="17"/>
    </row>
    <row r="5682" spans="7:24" x14ac:dyDescent="0.2">
      <c r="G5682" s="8"/>
      <c r="H5682" s="8"/>
      <c r="I5682" s="17"/>
      <c r="J5682" s="17"/>
      <c r="K5682" s="17"/>
      <c r="L5682" s="17"/>
      <c r="M5682" s="17"/>
      <c r="N5682" s="17"/>
      <c r="O5682" s="17"/>
      <c r="P5682" s="17"/>
      <c r="Q5682" s="17"/>
      <c r="R5682" s="17"/>
      <c r="S5682" s="17"/>
      <c r="T5682" s="17"/>
      <c r="U5682" s="17"/>
      <c r="V5682" s="17"/>
      <c r="W5682" s="17"/>
      <c r="X5682" s="17"/>
    </row>
    <row r="5683" spans="7:24" x14ac:dyDescent="0.2">
      <c r="G5683" s="8"/>
      <c r="H5683" s="8"/>
      <c r="I5683" s="17"/>
      <c r="J5683" s="17"/>
      <c r="K5683" s="17"/>
      <c r="L5683" s="17"/>
      <c r="M5683" s="17"/>
      <c r="N5683" s="17"/>
      <c r="O5683" s="17"/>
      <c r="P5683" s="17"/>
      <c r="Q5683" s="17"/>
      <c r="R5683" s="17"/>
      <c r="S5683" s="17"/>
      <c r="T5683" s="17"/>
      <c r="U5683" s="17"/>
      <c r="V5683" s="17"/>
      <c r="W5683" s="17"/>
      <c r="X5683" s="17"/>
    </row>
    <row r="5684" spans="7:24" x14ac:dyDescent="0.2">
      <c r="G5684" s="8"/>
      <c r="H5684" s="8"/>
      <c r="I5684" s="17"/>
      <c r="J5684" s="17"/>
      <c r="K5684" s="17"/>
      <c r="L5684" s="17"/>
      <c r="M5684" s="17"/>
      <c r="N5684" s="17"/>
      <c r="O5684" s="17"/>
      <c r="P5684" s="17"/>
      <c r="Q5684" s="17"/>
      <c r="R5684" s="17"/>
      <c r="S5684" s="17"/>
      <c r="T5684" s="17"/>
      <c r="U5684" s="17"/>
      <c r="V5684" s="17"/>
      <c r="W5684" s="17"/>
      <c r="X5684" s="17"/>
    </row>
    <row r="5685" spans="7:24" x14ac:dyDescent="0.2">
      <c r="G5685" s="8"/>
      <c r="H5685" s="8"/>
      <c r="I5685" s="17"/>
      <c r="J5685" s="17"/>
      <c r="K5685" s="17"/>
      <c r="L5685" s="17"/>
      <c r="M5685" s="17"/>
      <c r="N5685" s="17"/>
      <c r="O5685" s="17"/>
      <c r="P5685" s="17"/>
      <c r="Q5685" s="17"/>
      <c r="R5685" s="17"/>
      <c r="S5685" s="17"/>
      <c r="T5685" s="17"/>
      <c r="U5685" s="17"/>
      <c r="V5685" s="17"/>
      <c r="W5685" s="17"/>
      <c r="X5685" s="17"/>
    </row>
    <row r="5686" spans="7:24" x14ac:dyDescent="0.2">
      <c r="G5686" s="8"/>
      <c r="H5686" s="8"/>
      <c r="I5686" s="17"/>
      <c r="J5686" s="17"/>
      <c r="K5686" s="17"/>
      <c r="L5686" s="17"/>
      <c r="M5686" s="17"/>
      <c r="N5686" s="17"/>
      <c r="O5686" s="17"/>
      <c r="P5686" s="17"/>
      <c r="Q5686" s="17"/>
      <c r="R5686" s="17"/>
      <c r="S5686" s="17"/>
      <c r="T5686" s="17"/>
      <c r="U5686" s="17"/>
      <c r="V5686" s="17"/>
      <c r="W5686" s="17"/>
      <c r="X5686" s="17"/>
    </row>
    <row r="5687" spans="7:24" x14ac:dyDescent="0.2">
      <c r="G5687" s="8"/>
      <c r="H5687" s="8"/>
      <c r="I5687" s="17"/>
      <c r="J5687" s="17"/>
      <c r="K5687" s="17"/>
      <c r="L5687" s="17"/>
      <c r="M5687" s="17"/>
      <c r="N5687" s="17"/>
      <c r="O5687" s="17"/>
      <c r="P5687" s="17"/>
      <c r="Q5687" s="17"/>
      <c r="R5687" s="17"/>
      <c r="S5687" s="17"/>
      <c r="T5687" s="17"/>
      <c r="U5687" s="17"/>
      <c r="V5687" s="17"/>
      <c r="W5687" s="17"/>
      <c r="X5687" s="17"/>
    </row>
    <row r="5688" spans="7:24" x14ac:dyDescent="0.2">
      <c r="G5688" s="8"/>
      <c r="H5688" s="8"/>
      <c r="I5688" s="17"/>
      <c r="J5688" s="17"/>
      <c r="K5688" s="17"/>
      <c r="L5688" s="17"/>
      <c r="M5688" s="17"/>
      <c r="N5688" s="17"/>
      <c r="O5688" s="17"/>
      <c r="P5688" s="17"/>
      <c r="Q5688" s="17"/>
      <c r="R5688" s="17"/>
      <c r="S5688" s="17"/>
      <c r="T5688" s="17"/>
      <c r="U5688" s="17"/>
      <c r="V5688" s="17"/>
      <c r="W5688" s="17"/>
      <c r="X5688" s="17"/>
    </row>
    <row r="5689" spans="7:24" x14ac:dyDescent="0.2">
      <c r="G5689" s="8"/>
      <c r="H5689" s="8"/>
      <c r="I5689" s="17"/>
      <c r="J5689" s="17"/>
      <c r="K5689" s="17"/>
      <c r="L5689" s="17"/>
      <c r="M5689" s="17"/>
      <c r="N5689" s="17"/>
      <c r="O5689" s="17"/>
      <c r="P5689" s="17"/>
      <c r="Q5689" s="17"/>
      <c r="R5689" s="17"/>
      <c r="S5689" s="17"/>
      <c r="T5689" s="17"/>
      <c r="U5689" s="17"/>
      <c r="V5689" s="17"/>
      <c r="W5689" s="17"/>
      <c r="X5689" s="17"/>
    </row>
    <row r="5690" spans="7:24" x14ac:dyDescent="0.2">
      <c r="G5690" s="8"/>
      <c r="H5690" s="8"/>
      <c r="I5690" s="17"/>
      <c r="J5690" s="17"/>
      <c r="K5690" s="17"/>
      <c r="L5690" s="17"/>
      <c r="M5690" s="17"/>
      <c r="N5690" s="17"/>
      <c r="O5690" s="17"/>
      <c r="P5690" s="17"/>
      <c r="Q5690" s="17"/>
      <c r="R5690" s="17"/>
      <c r="S5690" s="17"/>
      <c r="T5690" s="17"/>
      <c r="U5690" s="17"/>
      <c r="V5690" s="17"/>
      <c r="W5690" s="17"/>
      <c r="X5690" s="17"/>
    </row>
    <row r="5691" spans="7:24" x14ac:dyDescent="0.2">
      <c r="G5691" s="8"/>
      <c r="H5691" s="8"/>
      <c r="I5691" s="17"/>
      <c r="J5691" s="17"/>
      <c r="K5691" s="17"/>
      <c r="L5691" s="17"/>
      <c r="M5691" s="17"/>
      <c r="N5691" s="17"/>
      <c r="O5691" s="17"/>
      <c r="P5691" s="17"/>
      <c r="Q5691" s="17"/>
      <c r="R5691" s="17"/>
      <c r="S5691" s="17"/>
      <c r="T5691" s="17"/>
      <c r="U5691" s="17"/>
      <c r="V5691" s="17"/>
      <c r="W5691" s="17"/>
      <c r="X5691" s="17"/>
    </row>
    <row r="5692" spans="7:24" x14ac:dyDescent="0.2">
      <c r="G5692" s="8"/>
      <c r="H5692" s="8"/>
      <c r="I5692" s="17"/>
      <c r="J5692" s="17"/>
      <c r="K5692" s="17"/>
      <c r="L5692" s="17"/>
      <c r="M5692" s="17"/>
      <c r="N5692" s="17"/>
      <c r="O5692" s="17"/>
      <c r="P5692" s="17"/>
      <c r="Q5692" s="17"/>
      <c r="R5692" s="17"/>
      <c r="S5692" s="17"/>
      <c r="T5692" s="17"/>
      <c r="U5692" s="17"/>
      <c r="V5692" s="17"/>
      <c r="W5692" s="17"/>
      <c r="X5692" s="17"/>
    </row>
    <row r="5693" spans="7:24" x14ac:dyDescent="0.2">
      <c r="G5693" s="8"/>
      <c r="H5693" s="8"/>
      <c r="I5693" s="17"/>
      <c r="J5693" s="17"/>
      <c r="K5693" s="17"/>
      <c r="L5693" s="17"/>
      <c r="M5693" s="17"/>
      <c r="N5693" s="17"/>
      <c r="O5693" s="17"/>
      <c r="P5693" s="17"/>
      <c r="Q5693" s="17"/>
      <c r="R5693" s="17"/>
      <c r="S5693" s="17"/>
      <c r="T5693" s="17"/>
      <c r="U5693" s="17"/>
      <c r="V5693" s="17"/>
      <c r="W5693" s="17"/>
      <c r="X5693" s="17"/>
    </row>
    <row r="5694" spans="7:24" x14ac:dyDescent="0.2">
      <c r="G5694" s="8"/>
      <c r="H5694" s="8"/>
      <c r="I5694" s="17"/>
      <c r="J5694" s="17"/>
      <c r="K5694" s="17"/>
      <c r="L5694" s="17"/>
      <c r="M5694" s="17"/>
      <c r="N5694" s="17"/>
      <c r="O5694" s="17"/>
      <c r="P5694" s="17"/>
      <c r="Q5694" s="17"/>
      <c r="R5694" s="17"/>
      <c r="S5694" s="17"/>
      <c r="T5694" s="17"/>
      <c r="U5694" s="17"/>
      <c r="V5694" s="17"/>
      <c r="W5694" s="17"/>
      <c r="X5694" s="17"/>
    </row>
    <row r="5695" spans="7:24" x14ac:dyDescent="0.2">
      <c r="G5695" s="8"/>
      <c r="H5695" s="8"/>
      <c r="I5695" s="17"/>
      <c r="J5695" s="17"/>
      <c r="K5695" s="17"/>
      <c r="L5695" s="17"/>
      <c r="M5695" s="17"/>
      <c r="N5695" s="17"/>
      <c r="O5695" s="17"/>
      <c r="P5695" s="17"/>
      <c r="Q5695" s="17"/>
      <c r="R5695" s="17"/>
      <c r="S5695" s="17"/>
      <c r="T5695" s="17"/>
      <c r="U5695" s="17"/>
      <c r="V5695" s="17"/>
      <c r="W5695" s="17"/>
      <c r="X5695" s="17"/>
    </row>
    <row r="5696" spans="7:24" x14ac:dyDescent="0.2">
      <c r="G5696" s="8"/>
      <c r="H5696" s="8"/>
      <c r="I5696" s="17"/>
      <c r="J5696" s="17"/>
      <c r="K5696" s="17"/>
      <c r="L5696" s="17"/>
      <c r="M5696" s="17"/>
      <c r="N5696" s="17"/>
      <c r="O5696" s="17"/>
      <c r="P5696" s="17"/>
      <c r="Q5696" s="17"/>
      <c r="R5696" s="17"/>
      <c r="S5696" s="17"/>
      <c r="T5696" s="17"/>
      <c r="U5696" s="17"/>
      <c r="V5696" s="17"/>
      <c r="W5696" s="17"/>
      <c r="X5696" s="17"/>
    </row>
    <row r="5697" spans="7:24" x14ac:dyDescent="0.2">
      <c r="G5697" s="8"/>
      <c r="H5697" s="8"/>
      <c r="I5697" s="17"/>
      <c r="J5697" s="17"/>
      <c r="K5697" s="17"/>
      <c r="L5697" s="17"/>
      <c r="M5697" s="17"/>
      <c r="N5697" s="17"/>
      <c r="O5697" s="17"/>
      <c r="P5697" s="17"/>
      <c r="Q5697" s="17"/>
      <c r="R5697" s="17"/>
      <c r="S5697" s="17"/>
      <c r="T5697" s="17"/>
      <c r="U5697" s="17"/>
      <c r="V5697" s="17"/>
      <c r="W5697" s="17"/>
      <c r="X5697" s="17"/>
    </row>
    <row r="5698" spans="7:24" x14ac:dyDescent="0.2">
      <c r="G5698" s="8"/>
      <c r="H5698" s="8"/>
      <c r="I5698" s="17"/>
      <c r="J5698" s="17"/>
      <c r="K5698" s="17"/>
      <c r="L5698" s="17"/>
      <c r="M5698" s="17"/>
      <c r="N5698" s="17"/>
      <c r="O5698" s="17"/>
      <c r="P5698" s="17"/>
      <c r="Q5698" s="17"/>
      <c r="R5698" s="17"/>
      <c r="S5698" s="17"/>
      <c r="T5698" s="17"/>
      <c r="U5698" s="17"/>
      <c r="V5698" s="17"/>
      <c r="W5698" s="17"/>
      <c r="X5698" s="17"/>
    </row>
    <row r="5699" spans="7:24" x14ac:dyDescent="0.2">
      <c r="G5699" s="8"/>
      <c r="H5699" s="8"/>
      <c r="I5699" s="17"/>
      <c r="J5699" s="17"/>
      <c r="K5699" s="17"/>
      <c r="L5699" s="17"/>
      <c r="M5699" s="17"/>
      <c r="N5699" s="17"/>
      <c r="O5699" s="17"/>
      <c r="P5699" s="17"/>
      <c r="Q5699" s="17"/>
      <c r="R5699" s="17"/>
      <c r="S5699" s="17"/>
      <c r="T5699" s="17"/>
      <c r="U5699" s="17"/>
      <c r="V5699" s="17"/>
      <c r="W5699" s="17"/>
      <c r="X5699" s="17"/>
    </row>
    <row r="5700" spans="7:24" x14ac:dyDescent="0.2">
      <c r="G5700" s="8"/>
      <c r="H5700" s="8"/>
      <c r="I5700" s="17"/>
      <c r="J5700" s="17"/>
      <c r="K5700" s="17"/>
      <c r="L5700" s="17"/>
      <c r="M5700" s="17"/>
      <c r="N5700" s="17"/>
      <c r="O5700" s="17"/>
      <c r="P5700" s="17"/>
      <c r="Q5700" s="17"/>
      <c r="R5700" s="17"/>
      <c r="S5700" s="17"/>
      <c r="T5700" s="17"/>
      <c r="U5700" s="17"/>
      <c r="V5700" s="17"/>
      <c r="W5700" s="17"/>
      <c r="X5700" s="17"/>
    </row>
    <row r="5701" spans="7:24" x14ac:dyDescent="0.2">
      <c r="G5701" s="8"/>
      <c r="H5701" s="8"/>
      <c r="I5701" s="17"/>
      <c r="J5701" s="17"/>
      <c r="K5701" s="17"/>
      <c r="L5701" s="17"/>
      <c r="M5701" s="17"/>
      <c r="N5701" s="17"/>
      <c r="O5701" s="17"/>
      <c r="P5701" s="17"/>
      <c r="Q5701" s="17"/>
      <c r="R5701" s="17"/>
      <c r="S5701" s="17"/>
      <c r="T5701" s="17"/>
      <c r="U5701" s="17"/>
      <c r="V5701" s="17"/>
      <c r="W5701" s="17"/>
      <c r="X5701" s="17"/>
    </row>
    <row r="5702" spans="7:24" x14ac:dyDescent="0.2">
      <c r="G5702" s="8"/>
      <c r="H5702" s="8"/>
      <c r="I5702" s="17"/>
      <c r="J5702" s="17"/>
      <c r="K5702" s="17"/>
      <c r="L5702" s="17"/>
      <c r="M5702" s="17"/>
      <c r="N5702" s="17"/>
      <c r="O5702" s="17"/>
      <c r="P5702" s="17"/>
      <c r="Q5702" s="17"/>
      <c r="R5702" s="17"/>
      <c r="S5702" s="17"/>
      <c r="T5702" s="17"/>
      <c r="U5702" s="17"/>
      <c r="V5702" s="17"/>
      <c r="W5702" s="17"/>
      <c r="X5702" s="17"/>
    </row>
    <row r="5703" spans="7:24" x14ac:dyDescent="0.2">
      <c r="G5703" s="8"/>
      <c r="H5703" s="8"/>
      <c r="I5703" s="17"/>
      <c r="J5703" s="17"/>
      <c r="K5703" s="17"/>
      <c r="L5703" s="17"/>
      <c r="M5703" s="17"/>
      <c r="N5703" s="17"/>
      <c r="O5703" s="17"/>
      <c r="P5703" s="17"/>
      <c r="Q5703" s="17"/>
      <c r="R5703" s="17"/>
      <c r="S5703" s="17"/>
      <c r="T5703" s="17"/>
      <c r="U5703" s="17"/>
      <c r="V5703" s="17"/>
      <c r="W5703" s="17"/>
      <c r="X5703" s="17"/>
    </row>
    <row r="5704" spans="7:24" x14ac:dyDescent="0.2">
      <c r="G5704" s="8"/>
      <c r="H5704" s="8"/>
      <c r="I5704" s="17"/>
      <c r="J5704" s="17"/>
      <c r="K5704" s="17"/>
      <c r="L5704" s="17"/>
      <c r="M5704" s="17"/>
      <c r="N5704" s="17"/>
      <c r="O5704" s="17"/>
      <c r="P5704" s="17"/>
      <c r="Q5704" s="17"/>
      <c r="R5704" s="17"/>
      <c r="S5704" s="17"/>
      <c r="T5704" s="17"/>
      <c r="U5704" s="17"/>
      <c r="V5704" s="17"/>
      <c r="W5704" s="17"/>
      <c r="X5704" s="17"/>
    </row>
    <row r="5705" spans="7:24" x14ac:dyDescent="0.2">
      <c r="G5705" s="8"/>
      <c r="H5705" s="8"/>
      <c r="I5705" s="17"/>
      <c r="J5705" s="17"/>
      <c r="K5705" s="17"/>
      <c r="L5705" s="17"/>
      <c r="M5705" s="17"/>
      <c r="N5705" s="17"/>
      <c r="O5705" s="17"/>
      <c r="P5705" s="17"/>
      <c r="Q5705" s="17"/>
      <c r="R5705" s="17"/>
      <c r="S5705" s="17"/>
      <c r="T5705" s="17"/>
      <c r="U5705" s="17"/>
      <c r="V5705" s="17"/>
      <c r="W5705" s="17"/>
      <c r="X5705" s="17"/>
    </row>
    <row r="5706" spans="7:24" x14ac:dyDescent="0.2">
      <c r="G5706" s="8"/>
      <c r="H5706" s="8"/>
      <c r="I5706" s="17"/>
      <c r="J5706" s="17"/>
      <c r="K5706" s="17"/>
      <c r="L5706" s="17"/>
      <c r="M5706" s="17"/>
      <c r="N5706" s="17"/>
      <c r="O5706" s="17"/>
      <c r="P5706" s="17"/>
      <c r="Q5706" s="17"/>
      <c r="R5706" s="17"/>
      <c r="S5706" s="17"/>
      <c r="T5706" s="17"/>
      <c r="U5706" s="17"/>
      <c r="V5706" s="17"/>
      <c r="W5706" s="17"/>
      <c r="X5706" s="17"/>
    </row>
    <row r="5707" spans="7:24" x14ac:dyDescent="0.2">
      <c r="G5707" s="8"/>
      <c r="H5707" s="8"/>
      <c r="I5707" s="17"/>
      <c r="J5707" s="17"/>
      <c r="K5707" s="17"/>
      <c r="L5707" s="17"/>
      <c r="M5707" s="17"/>
      <c r="N5707" s="17"/>
      <c r="O5707" s="17"/>
      <c r="P5707" s="17"/>
      <c r="Q5707" s="17"/>
      <c r="R5707" s="17"/>
      <c r="S5707" s="17"/>
      <c r="T5707" s="17"/>
      <c r="U5707" s="17"/>
      <c r="V5707" s="17"/>
      <c r="W5707" s="17"/>
      <c r="X5707" s="17"/>
    </row>
    <row r="5708" spans="7:24" x14ac:dyDescent="0.2">
      <c r="G5708" s="8"/>
      <c r="H5708" s="8"/>
      <c r="I5708" s="17"/>
      <c r="J5708" s="17"/>
      <c r="K5708" s="17"/>
      <c r="L5708" s="17"/>
      <c r="M5708" s="17"/>
      <c r="N5708" s="17"/>
      <c r="O5708" s="17"/>
      <c r="P5708" s="17"/>
      <c r="Q5708" s="17"/>
      <c r="R5708" s="17"/>
      <c r="S5708" s="17"/>
      <c r="T5708" s="17"/>
      <c r="U5708" s="17"/>
      <c r="V5708" s="17"/>
      <c r="W5708" s="17"/>
      <c r="X5708" s="17"/>
    </row>
    <row r="5709" spans="7:24" x14ac:dyDescent="0.2">
      <c r="G5709" s="8"/>
      <c r="H5709" s="8"/>
      <c r="I5709" s="17"/>
      <c r="J5709" s="17"/>
      <c r="K5709" s="17"/>
      <c r="L5709" s="17"/>
      <c r="M5709" s="17"/>
      <c r="N5709" s="17"/>
      <c r="O5709" s="17"/>
      <c r="P5709" s="17"/>
      <c r="Q5709" s="17"/>
      <c r="R5709" s="17"/>
      <c r="S5709" s="17"/>
      <c r="T5709" s="17"/>
      <c r="U5709" s="17"/>
      <c r="V5709" s="17"/>
      <c r="W5709" s="17"/>
      <c r="X5709" s="17"/>
    </row>
    <row r="5710" spans="7:24" x14ac:dyDescent="0.2">
      <c r="G5710" s="8"/>
      <c r="H5710" s="8"/>
      <c r="I5710" s="17"/>
      <c r="J5710" s="17"/>
      <c r="K5710" s="17"/>
      <c r="L5710" s="17"/>
      <c r="M5710" s="17"/>
      <c r="N5710" s="17"/>
      <c r="O5710" s="17"/>
      <c r="P5710" s="17"/>
      <c r="Q5710" s="17"/>
      <c r="R5710" s="17"/>
      <c r="S5710" s="17"/>
      <c r="T5710" s="17"/>
      <c r="U5710" s="17"/>
      <c r="V5710" s="17"/>
      <c r="W5710" s="17"/>
      <c r="X5710" s="17"/>
    </row>
    <row r="5711" spans="7:24" x14ac:dyDescent="0.2">
      <c r="G5711" s="8"/>
      <c r="H5711" s="8"/>
      <c r="I5711" s="17"/>
      <c r="J5711" s="17"/>
      <c r="K5711" s="17"/>
      <c r="L5711" s="17"/>
      <c r="M5711" s="17"/>
      <c r="N5711" s="17"/>
      <c r="O5711" s="17"/>
      <c r="P5711" s="17"/>
      <c r="Q5711" s="17"/>
      <c r="R5711" s="17"/>
      <c r="S5711" s="17"/>
      <c r="T5711" s="17"/>
      <c r="U5711" s="17"/>
      <c r="V5711" s="17"/>
      <c r="W5711" s="17"/>
      <c r="X5711" s="17"/>
    </row>
    <row r="5712" spans="7:24" x14ac:dyDescent="0.2">
      <c r="G5712" s="8"/>
      <c r="H5712" s="8"/>
      <c r="I5712" s="17"/>
      <c r="J5712" s="17"/>
      <c r="K5712" s="17"/>
      <c r="L5712" s="17"/>
      <c r="M5712" s="17"/>
      <c r="N5712" s="17"/>
      <c r="O5712" s="17"/>
      <c r="P5712" s="17"/>
      <c r="Q5712" s="17"/>
      <c r="R5712" s="17"/>
      <c r="S5712" s="17"/>
      <c r="T5712" s="17"/>
      <c r="U5712" s="17"/>
      <c r="V5712" s="17"/>
      <c r="W5712" s="17"/>
      <c r="X5712" s="17"/>
    </row>
    <row r="5713" spans="7:24" x14ac:dyDescent="0.2">
      <c r="G5713" s="8"/>
      <c r="H5713" s="8"/>
      <c r="I5713" s="17"/>
      <c r="J5713" s="17"/>
      <c r="K5713" s="17"/>
      <c r="L5713" s="17"/>
      <c r="M5713" s="17"/>
      <c r="N5713" s="17"/>
      <c r="O5713" s="17"/>
      <c r="P5713" s="17"/>
      <c r="Q5713" s="17"/>
      <c r="R5713" s="17"/>
      <c r="S5713" s="17"/>
      <c r="T5713" s="17"/>
      <c r="U5713" s="17"/>
      <c r="V5713" s="17"/>
      <c r="W5713" s="17"/>
      <c r="X5713" s="17"/>
    </row>
    <row r="5714" spans="7:24" x14ac:dyDescent="0.2">
      <c r="G5714" s="8"/>
      <c r="H5714" s="8"/>
      <c r="I5714" s="17"/>
      <c r="J5714" s="17"/>
      <c r="K5714" s="17"/>
      <c r="L5714" s="17"/>
      <c r="M5714" s="17"/>
      <c r="N5714" s="17"/>
      <c r="O5714" s="17"/>
      <c r="P5714" s="17"/>
      <c r="Q5714" s="17"/>
      <c r="R5714" s="17"/>
      <c r="S5714" s="17"/>
      <c r="T5714" s="17"/>
      <c r="U5714" s="17"/>
      <c r="V5714" s="17"/>
      <c r="W5714" s="17"/>
      <c r="X5714" s="17"/>
    </row>
    <row r="5715" spans="7:24" x14ac:dyDescent="0.2">
      <c r="G5715" s="8"/>
      <c r="H5715" s="8"/>
      <c r="I5715" s="17"/>
      <c r="J5715" s="17"/>
      <c r="K5715" s="17"/>
      <c r="L5715" s="17"/>
      <c r="M5715" s="17"/>
      <c r="N5715" s="17"/>
      <c r="O5715" s="17"/>
      <c r="P5715" s="17"/>
      <c r="Q5715" s="17"/>
      <c r="R5715" s="17"/>
      <c r="S5715" s="17"/>
      <c r="T5715" s="17"/>
      <c r="U5715" s="17"/>
      <c r="V5715" s="17"/>
      <c r="W5715" s="17"/>
      <c r="X5715" s="17"/>
    </row>
    <row r="5716" spans="7:24" x14ac:dyDescent="0.2">
      <c r="G5716" s="8"/>
      <c r="H5716" s="8"/>
      <c r="I5716" s="17"/>
      <c r="J5716" s="17"/>
      <c r="K5716" s="17"/>
      <c r="L5716" s="17"/>
      <c r="M5716" s="17"/>
      <c r="N5716" s="17"/>
      <c r="O5716" s="17"/>
      <c r="P5716" s="17"/>
      <c r="Q5716" s="17"/>
      <c r="R5716" s="17"/>
      <c r="S5716" s="17"/>
      <c r="T5716" s="17"/>
      <c r="U5716" s="17"/>
      <c r="V5716" s="17"/>
      <c r="W5716" s="17"/>
      <c r="X5716" s="17"/>
    </row>
    <row r="5717" spans="7:24" x14ac:dyDescent="0.2">
      <c r="G5717" s="8"/>
      <c r="H5717" s="8"/>
      <c r="I5717" s="17"/>
      <c r="J5717" s="17"/>
      <c r="K5717" s="17"/>
      <c r="L5717" s="17"/>
      <c r="M5717" s="17"/>
      <c r="N5717" s="17"/>
      <c r="O5717" s="17"/>
      <c r="P5717" s="17"/>
      <c r="Q5717" s="17"/>
      <c r="R5717" s="17"/>
      <c r="S5717" s="17"/>
      <c r="T5717" s="17"/>
      <c r="U5717" s="17"/>
      <c r="V5717" s="17"/>
      <c r="W5717" s="17"/>
      <c r="X5717" s="17"/>
    </row>
    <row r="5718" spans="7:24" x14ac:dyDescent="0.2">
      <c r="G5718" s="8"/>
      <c r="H5718" s="8"/>
      <c r="I5718" s="17"/>
      <c r="J5718" s="17"/>
      <c r="K5718" s="17"/>
      <c r="L5718" s="17"/>
      <c r="M5718" s="17"/>
      <c r="N5718" s="17"/>
      <c r="O5718" s="17"/>
      <c r="P5718" s="17"/>
      <c r="Q5718" s="17"/>
      <c r="R5718" s="17"/>
      <c r="S5718" s="17"/>
      <c r="T5718" s="17"/>
      <c r="U5718" s="17"/>
      <c r="V5718" s="17"/>
      <c r="W5718" s="17"/>
      <c r="X5718" s="17"/>
    </row>
    <row r="5719" spans="7:24" x14ac:dyDescent="0.2">
      <c r="G5719" s="8"/>
      <c r="H5719" s="8"/>
      <c r="I5719" s="17"/>
      <c r="J5719" s="17"/>
      <c r="K5719" s="17"/>
      <c r="L5719" s="17"/>
      <c r="M5719" s="17"/>
      <c r="N5719" s="17"/>
      <c r="O5719" s="17"/>
      <c r="P5719" s="17"/>
      <c r="Q5719" s="17"/>
      <c r="R5719" s="17"/>
      <c r="S5719" s="17"/>
      <c r="T5719" s="17"/>
      <c r="U5719" s="17"/>
      <c r="V5719" s="17"/>
      <c r="W5719" s="17"/>
      <c r="X5719" s="17"/>
    </row>
    <row r="5720" spans="7:24" x14ac:dyDescent="0.2">
      <c r="G5720" s="8"/>
      <c r="H5720" s="8"/>
      <c r="I5720" s="17"/>
      <c r="J5720" s="17"/>
      <c r="K5720" s="17"/>
      <c r="L5720" s="17"/>
      <c r="M5720" s="17"/>
      <c r="N5720" s="17"/>
      <c r="O5720" s="17"/>
      <c r="P5720" s="17"/>
      <c r="Q5720" s="17"/>
      <c r="R5720" s="17"/>
      <c r="S5720" s="17"/>
      <c r="T5720" s="17"/>
      <c r="U5720" s="17"/>
      <c r="V5720" s="17"/>
      <c r="W5720" s="17"/>
      <c r="X5720" s="17"/>
    </row>
    <row r="5721" spans="7:24" x14ac:dyDescent="0.2">
      <c r="G5721" s="8"/>
      <c r="H5721" s="8"/>
      <c r="I5721" s="17"/>
      <c r="J5721" s="17"/>
      <c r="K5721" s="17"/>
      <c r="L5721" s="17"/>
      <c r="M5721" s="17"/>
      <c r="N5721" s="17"/>
      <c r="O5721" s="17"/>
      <c r="P5721" s="17"/>
      <c r="Q5721" s="17"/>
      <c r="R5721" s="17"/>
      <c r="S5721" s="17"/>
      <c r="T5721" s="17"/>
      <c r="U5721" s="17"/>
      <c r="V5721" s="17"/>
      <c r="W5721" s="17"/>
      <c r="X5721" s="17"/>
    </row>
    <row r="5722" spans="7:24" x14ac:dyDescent="0.2">
      <c r="G5722" s="8"/>
      <c r="H5722" s="8"/>
      <c r="I5722" s="17"/>
      <c r="J5722" s="17"/>
      <c r="K5722" s="17"/>
      <c r="L5722" s="17"/>
      <c r="M5722" s="17"/>
      <c r="N5722" s="17"/>
      <c r="O5722" s="17"/>
      <c r="P5722" s="17"/>
      <c r="Q5722" s="17"/>
      <c r="R5722" s="17"/>
      <c r="S5722" s="17"/>
      <c r="T5722" s="17"/>
      <c r="U5722" s="17"/>
      <c r="V5722" s="17"/>
      <c r="W5722" s="17"/>
      <c r="X5722" s="17"/>
    </row>
    <row r="5723" spans="7:24" x14ac:dyDescent="0.2">
      <c r="G5723" s="8"/>
      <c r="H5723" s="8"/>
      <c r="I5723" s="17"/>
      <c r="J5723" s="17"/>
      <c r="K5723" s="17"/>
      <c r="L5723" s="17"/>
      <c r="M5723" s="17"/>
      <c r="N5723" s="17"/>
      <c r="O5723" s="17"/>
      <c r="P5723" s="17"/>
      <c r="Q5723" s="17"/>
      <c r="R5723" s="17"/>
      <c r="S5723" s="17"/>
      <c r="T5723" s="17"/>
      <c r="U5723" s="17"/>
      <c r="V5723" s="17"/>
      <c r="W5723" s="17"/>
      <c r="X5723" s="17"/>
    </row>
    <row r="5724" spans="7:24" x14ac:dyDescent="0.2">
      <c r="G5724" s="8"/>
      <c r="H5724" s="8"/>
      <c r="I5724" s="17"/>
      <c r="J5724" s="17"/>
      <c r="K5724" s="17"/>
      <c r="L5724" s="17"/>
      <c r="M5724" s="17"/>
      <c r="N5724" s="17"/>
      <c r="O5724" s="17"/>
      <c r="P5724" s="17"/>
      <c r="Q5724" s="17"/>
      <c r="R5724" s="17"/>
      <c r="S5724" s="17"/>
      <c r="T5724" s="17"/>
      <c r="U5724" s="17"/>
      <c r="V5724" s="17"/>
      <c r="W5724" s="17"/>
      <c r="X5724" s="17"/>
    </row>
    <row r="5725" spans="7:24" x14ac:dyDescent="0.2">
      <c r="G5725" s="8"/>
      <c r="H5725" s="8"/>
      <c r="I5725" s="17"/>
      <c r="J5725" s="17"/>
      <c r="K5725" s="17"/>
      <c r="L5725" s="17"/>
      <c r="M5725" s="17"/>
      <c r="N5725" s="17"/>
      <c r="O5725" s="17"/>
      <c r="P5725" s="17"/>
      <c r="Q5725" s="17"/>
      <c r="R5725" s="17"/>
      <c r="S5725" s="17"/>
      <c r="T5725" s="17"/>
      <c r="U5725" s="17"/>
      <c r="V5725" s="17"/>
      <c r="W5725" s="17"/>
      <c r="X5725" s="17"/>
    </row>
    <row r="5726" spans="7:24" x14ac:dyDescent="0.2">
      <c r="G5726" s="8"/>
      <c r="H5726" s="8"/>
      <c r="I5726" s="17"/>
      <c r="J5726" s="17"/>
      <c r="K5726" s="17"/>
      <c r="L5726" s="17"/>
      <c r="M5726" s="17"/>
      <c r="N5726" s="17"/>
      <c r="O5726" s="17"/>
      <c r="P5726" s="17"/>
      <c r="Q5726" s="17"/>
      <c r="R5726" s="17"/>
      <c r="S5726" s="17"/>
      <c r="T5726" s="17"/>
      <c r="U5726" s="17"/>
      <c r="V5726" s="17"/>
      <c r="W5726" s="17"/>
      <c r="X5726" s="17"/>
    </row>
    <row r="5727" spans="7:24" x14ac:dyDescent="0.2">
      <c r="G5727" s="8"/>
      <c r="H5727" s="8"/>
      <c r="I5727" s="17"/>
      <c r="J5727" s="17"/>
      <c r="K5727" s="17"/>
      <c r="L5727" s="17"/>
      <c r="M5727" s="17"/>
      <c r="N5727" s="17"/>
      <c r="O5727" s="17"/>
      <c r="P5727" s="17"/>
      <c r="Q5727" s="17"/>
      <c r="R5727" s="17"/>
      <c r="S5727" s="17"/>
      <c r="T5727" s="17"/>
      <c r="U5727" s="17"/>
      <c r="V5727" s="17"/>
      <c r="W5727" s="17"/>
      <c r="X5727" s="17"/>
    </row>
    <row r="5728" spans="7:24" x14ac:dyDescent="0.2">
      <c r="G5728" s="8"/>
      <c r="H5728" s="8"/>
      <c r="I5728" s="17"/>
      <c r="J5728" s="17"/>
      <c r="K5728" s="17"/>
      <c r="L5728" s="17"/>
      <c r="M5728" s="17"/>
      <c r="N5728" s="17"/>
      <c r="O5728" s="17"/>
      <c r="P5728" s="17"/>
      <c r="Q5728" s="17"/>
      <c r="R5728" s="17"/>
      <c r="S5728" s="17"/>
      <c r="T5728" s="17"/>
      <c r="U5728" s="17"/>
      <c r="V5728" s="17"/>
      <c r="W5728" s="17"/>
      <c r="X5728" s="17"/>
    </row>
    <row r="5729" spans="7:24" x14ac:dyDescent="0.2">
      <c r="G5729" s="8"/>
      <c r="H5729" s="8"/>
      <c r="I5729" s="17"/>
      <c r="J5729" s="17"/>
      <c r="K5729" s="17"/>
      <c r="L5729" s="17"/>
      <c r="M5729" s="17"/>
      <c r="N5729" s="17"/>
      <c r="O5729" s="17"/>
      <c r="P5729" s="17"/>
      <c r="Q5729" s="17"/>
      <c r="R5729" s="17"/>
      <c r="S5729" s="17"/>
      <c r="T5729" s="17"/>
      <c r="U5729" s="17"/>
      <c r="V5729" s="17"/>
      <c r="W5729" s="17"/>
      <c r="X5729" s="17"/>
    </row>
    <row r="5730" spans="7:24" x14ac:dyDescent="0.2">
      <c r="G5730" s="8"/>
      <c r="H5730" s="8"/>
      <c r="I5730" s="17"/>
      <c r="J5730" s="17"/>
      <c r="K5730" s="17"/>
      <c r="L5730" s="17"/>
      <c r="M5730" s="17"/>
      <c r="N5730" s="17"/>
      <c r="O5730" s="17"/>
      <c r="P5730" s="17"/>
      <c r="Q5730" s="17"/>
      <c r="R5730" s="17"/>
      <c r="S5730" s="17"/>
      <c r="T5730" s="17"/>
      <c r="U5730" s="17"/>
      <c r="V5730" s="17"/>
      <c r="W5730" s="17"/>
      <c r="X5730" s="17"/>
    </row>
    <row r="5731" spans="7:24" x14ac:dyDescent="0.2">
      <c r="G5731" s="8"/>
      <c r="H5731" s="8"/>
      <c r="I5731" s="17"/>
      <c r="J5731" s="17"/>
      <c r="K5731" s="17"/>
      <c r="L5731" s="17"/>
      <c r="M5731" s="17"/>
      <c r="N5731" s="17"/>
      <c r="O5731" s="17"/>
      <c r="P5731" s="17"/>
      <c r="Q5731" s="17"/>
      <c r="R5731" s="17"/>
      <c r="S5731" s="17"/>
      <c r="T5731" s="17"/>
      <c r="U5731" s="17"/>
      <c r="V5731" s="17"/>
      <c r="W5731" s="17"/>
      <c r="X5731" s="17"/>
    </row>
    <row r="5732" spans="7:24" x14ac:dyDescent="0.2">
      <c r="G5732" s="8"/>
      <c r="H5732" s="8"/>
      <c r="I5732" s="17"/>
      <c r="J5732" s="17"/>
      <c r="K5732" s="17"/>
      <c r="L5732" s="17"/>
      <c r="M5732" s="17"/>
      <c r="N5732" s="17"/>
      <c r="O5732" s="17"/>
      <c r="P5732" s="17"/>
      <c r="Q5732" s="17"/>
      <c r="R5732" s="17"/>
      <c r="S5732" s="17"/>
      <c r="T5732" s="17"/>
      <c r="U5732" s="17"/>
      <c r="V5732" s="17"/>
      <c r="W5732" s="17"/>
      <c r="X5732" s="17"/>
    </row>
    <row r="5733" spans="7:24" x14ac:dyDescent="0.2">
      <c r="G5733" s="8"/>
      <c r="H5733" s="8"/>
      <c r="I5733" s="17"/>
      <c r="J5733" s="17"/>
      <c r="K5733" s="17"/>
      <c r="L5733" s="17"/>
      <c r="M5733" s="17"/>
      <c r="N5733" s="17"/>
      <c r="O5733" s="17"/>
      <c r="P5733" s="17"/>
      <c r="Q5733" s="17"/>
      <c r="R5733" s="17"/>
      <c r="S5733" s="17"/>
      <c r="T5733" s="17"/>
      <c r="U5733" s="17"/>
      <c r="V5733" s="17"/>
      <c r="W5733" s="17"/>
      <c r="X5733" s="17"/>
    </row>
    <row r="5734" spans="7:24" x14ac:dyDescent="0.2">
      <c r="G5734" s="8"/>
      <c r="H5734" s="8"/>
      <c r="I5734" s="17"/>
      <c r="J5734" s="17"/>
      <c r="K5734" s="17"/>
      <c r="L5734" s="17"/>
      <c r="M5734" s="17"/>
      <c r="N5734" s="17"/>
      <c r="O5734" s="17"/>
      <c r="P5734" s="17"/>
      <c r="Q5734" s="17"/>
      <c r="R5734" s="17"/>
      <c r="S5734" s="17"/>
      <c r="T5734" s="17"/>
      <c r="U5734" s="17"/>
      <c r="V5734" s="17"/>
      <c r="W5734" s="17"/>
      <c r="X5734" s="17"/>
    </row>
    <row r="5735" spans="7:24" x14ac:dyDescent="0.2">
      <c r="G5735" s="8"/>
      <c r="H5735" s="8"/>
      <c r="I5735" s="17"/>
      <c r="J5735" s="17"/>
      <c r="K5735" s="17"/>
      <c r="L5735" s="17"/>
      <c r="M5735" s="17"/>
      <c r="N5735" s="17"/>
      <c r="O5735" s="17"/>
      <c r="P5735" s="17"/>
      <c r="Q5735" s="17"/>
      <c r="R5735" s="17"/>
      <c r="S5735" s="17"/>
      <c r="T5735" s="17"/>
      <c r="U5735" s="17"/>
      <c r="V5735" s="17"/>
      <c r="W5735" s="17"/>
      <c r="X5735" s="17"/>
    </row>
    <row r="5736" spans="7:24" x14ac:dyDescent="0.2">
      <c r="G5736" s="8"/>
      <c r="H5736" s="8"/>
      <c r="I5736" s="17"/>
      <c r="J5736" s="17"/>
      <c r="K5736" s="17"/>
      <c r="L5736" s="17"/>
      <c r="M5736" s="17"/>
      <c r="N5736" s="17"/>
      <c r="O5736" s="17"/>
      <c r="P5736" s="17"/>
      <c r="Q5736" s="17"/>
      <c r="R5736" s="17"/>
      <c r="S5736" s="17"/>
      <c r="T5736" s="17"/>
      <c r="U5736" s="17"/>
      <c r="V5736" s="17"/>
      <c r="W5736" s="17"/>
      <c r="X5736" s="17"/>
    </row>
    <row r="5737" spans="7:24" x14ac:dyDescent="0.2">
      <c r="G5737" s="8"/>
      <c r="H5737" s="8"/>
      <c r="I5737" s="17"/>
      <c r="J5737" s="17"/>
      <c r="K5737" s="17"/>
      <c r="L5737" s="17"/>
      <c r="M5737" s="17"/>
      <c r="N5737" s="17"/>
      <c r="O5737" s="17"/>
      <c r="P5737" s="17"/>
      <c r="Q5737" s="17"/>
      <c r="R5737" s="17"/>
      <c r="S5737" s="17"/>
      <c r="T5737" s="17"/>
      <c r="U5737" s="17"/>
      <c r="V5737" s="17"/>
      <c r="W5737" s="17"/>
      <c r="X5737" s="17"/>
    </row>
    <row r="5738" spans="7:24" x14ac:dyDescent="0.2">
      <c r="G5738" s="8"/>
      <c r="H5738" s="8"/>
      <c r="I5738" s="17"/>
      <c r="J5738" s="17"/>
      <c r="K5738" s="17"/>
      <c r="L5738" s="17"/>
      <c r="M5738" s="17"/>
      <c r="N5738" s="17"/>
      <c r="O5738" s="17"/>
      <c r="P5738" s="17"/>
      <c r="Q5738" s="17"/>
      <c r="R5738" s="17"/>
      <c r="S5738" s="17"/>
      <c r="T5738" s="17"/>
      <c r="U5738" s="17"/>
      <c r="V5738" s="17"/>
      <c r="W5738" s="17"/>
      <c r="X5738" s="17"/>
    </row>
    <row r="5739" spans="7:24" x14ac:dyDescent="0.2">
      <c r="G5739" s="8"/>
      <c r="H5739" s="8"/>
      <c r="I5739" s="17"/>
      <c r="J5739" s="17"/>
      <c r="K5739" s="17"/>
      <c r="L5739" s="17"/>
      <c r="M5739" s="17"/>
      <c r="N5739" s="17"/>
      <c r="O5739" s="17"/>
      <c r="P5739" s="17"/>
      <c r="Q5739" s="17"/>
      <c r="R5739" s="17"/>
      <c r="S5739" s="17"/>
      <c r="T5739" s="17"/>
      <c r="U5739" s="17"/>
      <c r="V5739" s="17"/>
      <c r="W5739" s="17"/>
      <c r="X5739" s="17"/>
    </row>
    <row r="5740" spans="7:24" x14ac:dyDescent="0.2">
      <c r="G5740" s="8"/>
      <c r="H5740" s="8"/>
      <c r="I5740" s="17"/>
      <c r="J5740" s="17"/>
      <c r="K5740" s="17"/>
      <c r="L5740" s="17"/>
      <c r="M5740" s="17"/>
      <c r="N5740" s="17"/>
      <c r="O5740" s="17"/>
      <c r="P5740" s="17"/>
      <c r="Q5740" s="17"/>
      <c r="R5740" s="17"/>
      <c r="S5740" s="17"/>
      <c r="T5740" s="17"/>
      <c r="U5740" s="17"/>
      <c r="V5740" s="17"/>
      <c r="W5740" s="17"/>
      <c r="X5740" s="17"/>
    </row>
    <row r="5741" spans="7:24" x14ac:dyDescent="0.2">
      <c r="G5741" s="8"/>
      <c r="H5741" s="8"/>
      <c r="I5741" s="17"/>
      <c r="J5741" s="17"/>
      <c r="K5741" s="17"/>
      <c r="L5741" s="17"/>
      <c r="M5741" s="17"/>
      <c r="N5741" s="17"/>
      <c r="O5741" s="17"/>
      <c r="P5741" s="17"/>
      <c r="Q5741" s="17"/>
      <c r="R5741" s="17"/>
      <c r="S5741" s="17"/>
      <c r="T5741" s="17"/>
      <c r="U5741" s="17"/>
      <c r="V5741" s="17"/>
      <c r="W5741" s="17"/>
      <c r="X5741" s="17"/>
    </row>
    <row r="5742" spans="7:24" x14ac:dyDescent="0.2">
      <c r="G5742" s="8"/>
      <c r="H5742" s="8"/>
      <c r="I5742" s="17"/>
      <c r="J5742" s="17"/>
      <c r="K5742" s="17"/>
      <c r="L5742" s="17"/>
      <c r="M5742" s="17"/>
      <c r="N5742" s="17"/>
      <c r="O5742" s="17"/>
      <c r="P5742" s="17"/>
      <c r="Q5742" s="17"/>
      <c r="R5742" s="17"/>
      <c r="S5742" s="17"/>
      <c r="T5742" s="17"/>
      <c r="U5742" s="17"/>
      <c r="V5742" s="17"/>
      <c r="W5742" s="17"/>
      <c r="X5742" s="17"/>
    </row>
    <row r="5743" spans="7:24" x14ac:dyDescent="0.2">
      <c r="G5743" s="8"/>
      <c r="H5743" s="8"/>
      <c r="I5743" s="17"/>
      <c r="J5743" s="17"/>
      <c r="K5743" s="17"/>
      <c r="L5743" s="17"/>
      <c r="M5743" s="17"/>
      <c r="N5743" s="17"/>
      <c r="O5743" s="17"/>
      <c r="P5743" s="17"/>
      <c r="Q5743" s="17"/>
      <c r="R5743" s="17"/>
      <c r="S5743" s="17"/>
      <c r="T5743" s="17"/>
      <c r="U5743" s="17"/>
      <c r="V5743" s="17"/>
      <c r="W5743" s="17"/>
      <c r="X5743" s="17"/>
    </row>
    <row r="5744" spans="7:24" x14ac:dyDescent="0.2">
      <c r="G5744" s="8"/>
      <c r="H5744" s="8"/>
      <c r="I5744" s="17"/>
      <c r="J5744" s="17"/>
      <c r="K5744" s="17"/>
      <c r="L5744" s="17"/>
      <c r="M5744" s="17"/>
      <c r="N5744" s="17"/>
      <c r="O5744" s="17"/>
      <c r="P5744" s="17"/>
      <c r="Q5744" s="17"/>
      <c r="R5744" s="17"/>
      <c r="S5744" s="17"/>
      <c r="T5744" s="17"/>
      <c r="U5744" s="17"/>
      <c r="V5744" s="17"/>
      <c r="W5744" s="17"/>
      <c r="X5744" s="17"/>
    </row>
    <row r="5745" spans="7:24" x14ac:dyDescent="0.2">
      <c r="G5745" s="8"/>
      <c r="H5745" s="8"/>
      <c r="I5745" s="17"/>
      <c r="J5745" s="17"/>
      <c r="K5745" s="17"/>
      <c r="L5745" s="17"/>
      <c r="M5745" s="17"/>
      <c r="N5745" s="17"/>
      <c r="O5745" s="17"/>
      <c r="P5745" s="17"/>
      <c r="Q5745" s="17"/>
      <c r="R5745" s="17"/>
      <c r="S5745" s="17"/>
      <c r="T5745" s="17"/>
      <c r="U5745" s="17"/>
      <c r="V5745" s="17"/>
      <c r="W5745" s="17"/>
      <c r="X5745" s="17"/>
    </row>
    <row r="5746" spans="7:24" x14ac:dyDescent="0.2">
      <c r="G5746" s="8"/>
      <c r="H5746" s="8"/>
      <c r="I5746" s="17"/>
      <c r="J5746" s="17"/>
      <c r="K5746" s="17"/>
      <c r="L5746" s="17"/>
      <c r="M5746" s="17"/>
      <c r="N5746" s="17"/>
      <c r="O5746" s="17"/>
      <c r="P5746" s="17"/>
      <c r="Q5746" s="17"/>
      <c r="R5746" s="17"/>
      <c r="S5746" s="17"/>
      <c r="T5746" s="17"/>
      <c r="U5746" s="17"/>
      <c r="V5746" s="17"/>
      <c r="W5746" s="17"/>
      <c r="X5746" s="17"/>
    </row>
    <row r="5747" spans="7:24" x14ac:dyDescent="0.2">
      <c r="G5747" s="8"/>
      <c r="H5747" s="8"/>
      <c r="I5747" s="17"/>
      <c r="J5747" s="17"/>
      <c r="K5747" s="17"/>
      <c r="L5747" s="17"/>
      <c r="M5747" s="17"/>
      <c r="N5747" s="17"/>
      <c r="O5747" s="17"/>
      <c r="P5747" s="17"/>
      <c r="Q5747" s="17"/>
      <c r="R5747" s="17"/>
      <c r="S5747" s="17"/>
      <c r="T5747" s="17"/>
      <c r="U5747" s="17"/>
      <c r="V5747" s="17"/>
      <c r="W5747" s="17"/>
      <c r="X5747" s="17"/>
    </row>
    <row r="5748" spans="7:24" x14ac:dyDescent="0.2">
      <c r="G5748" s="8"/>
      <c r="H5748" s="8"/>
      <c r="I5748" s="17"/>
      <c r="J5748" s="17"/>
      <c r="K5748" s="17"/>
      <c r="L5748" s="17"/>
      <c r="M5748" s="17"/>
      <c r="N5748" s="17"/>
      <c r="O5748" s="17"/>
      <c r="P5748" s="17"/>
      <c r="Q5748" s="17"/>
      <c r="R5748" s="17"/>
      <c r="S5748" s="17"/>
      <c r="T5748" s="17"/>
      <c r="U5748" s="17"/>
      <c r="V5748" s="17"/>
      <c r="W5748" s="17"/>
      <c r="X5748" s="17"/>
    </row>
    <row r="5749" spans="7:24" x14ac:dyDescent="0.2">
      <c r="G5749" s="8"/>
      <c r="H5749" s="8"/>
      <c r="I5749" s="17"/>
      <c r="J5749" s="17"/>
      <c r="K5749" s="17"/>
      <c r="L5749" s="17"/>
      <c r="M5749" s="17"/>
      <c r="N5749" s="17"/>
      <c r="O5749" s="17"/>
      <c r="P5749" s="17"/>
      <c r="Q5749" s="17"/>
      <c r="R5749" s="17"/>
      <c r="S5749" s="17"/>
      <c r="T5749" s="17"/>
      <c r="U5749" s="17"/>
      <c r="V5749" s="17"/>
      <c r="W5749" s="17"/>
      <c r="X5749" s="17"/>
    </row>
    <row r="5750" spans="7:24" x14ac:dyDescent="0.2">
      <c r="G5750" s="8"/>
      <c r="H5750" s="8"/>
      <c r="I5750" s="17"/>
      <c r="J5750" s="17"/>
      <c r="K5750" s="17"/>
      <c r="L5750" s="17"/>
      <c r="M5750" s="17"/>
      <c r="N5750" s="17"/>
      <c r="O5750" s="17"/>
      <c r="P5750" s="17"/>
      <c r="Q5750" s="17"/>
      <c r="R5750" s="17"/>
      <c r="S5750" s="17"/>
      <c r="T5750" s="17"/>
      <c r="U5750" s="17"/>
      <c r="V5750" s="17"/>
      <c r="W5750" s="17"/>
      <c r="X5750" s="17"/>
    </row>
    <row r="5751" spans="7:24" x14ac:dyDescent="0.2">
      <c r="G5751" s="8"/>
      <c r="H5751" s="8"/>
      <c r="I5751" s="17"/>
      <c r="J5751" s="17"/>
      <c r="K5751" s="17"/>
      <c r="L5751" s="17"/>
      <c r="M5751" s="17"/>
      <c r="N5751" s="17"/>
      <c r="O5751" s="17"/>
      <c r="P5751" s="17"/>
      <c r="Q5751" s="17"/>
      <c r="R5751" s="17"/>
      <c r="S5751" s="17"/>
      <c r="T5751" s="17"/>
      <c r="U5751" s="17"/>
      <c r="V5751" s="17"/>
      <c r="W5751" s="17"/>
      <c r="X5751" s="17"/>
    </row>
    <row r="5752" spans="7:24" x14ac:dyDescent="0.2">
      <c r="G5752" s="8"/>
      <c r="H5752" s="8"/>
      <c r="I5752" s="17"/>
      <c r="J5752" s="17"/>
      <c r="K5752" s="17"/>
      <c r="L5752" s="17"/>
      <c r="M5752" s="17"/>
      <c r="N5752" s="17"/>
      <c r="O5752" s="17"/>
      <c r="P5752" s="17"/>
      <c r="Q5752" s="17"/>
      <c r="R5752" s="17"/>
      <c r="S5752" s="17"/>
      <c r="T5752" s="17"/>
      <c r="U5752" s="17"/>
      <c r="V5752" s="17"/>
      <c r="W5752" s="17"/>
      <c r="X5752" s="17"/>
    </row>
    <row r="5753" spans="7:24" x14ac:dyDescent="0.2">
      <c r="G5753" s="8"/>
      <c r="H5753" s="8"/>
      <c r="I5753" s="17"/>
      <c r="J5753" s="17"/>
      <c r="K5753" s="17"/>
      <c r="L5753" s="17"/>
      <c r="M5753" s="17"/>
      <c r="N5753" s="17"/>
      <c r="O5753" s="17"/>
      <c r="P5753" s="17"/>
      <c r="Q5753" s="17"/>
      <c r="R5753" s="17"/>
      <c r="S5753" s="17"/>
      <c r="T5753" s="17"/>
      <c r="U5753" s="17"/>
      <c r="V5753" s="17"/>
      <c r="W5753" s="17"/>
      <c r="X5753" s="17"/>
    </row>
    <row r="5754" spans="7:24" x14ac:dyDescent="0.2">
      <c r="G5754" s="8"/>
      <c r="H5754" s="8"/>
      <c r="I5754" s="17"/>
      <c r="J5754" s="17"/>
      <c r="K5754" s="17"/>
      <c r="L5754" s="17"/>
      <c r="M5754" s="17"/>
      <c r="N5754" s="17"/>
      <c r="O5754" s="17"/>
      <c r="P5754" s="17"/>
      <c r="Q5754" s="17"/>
      <c r="R5754" s="17"/>
      <c r="S5754" s="17"/>
      <c r="T5754" s="17"/>
      <c r="U5754" s="17"/>
      <c r="V5754" s="17"/>
      <c r="W5754" s="17"/>
      <c r="X5754" s="17"/>
    </row>
    <row r="5755" spans="7:24" x14ac:dyDescent="0.2">
      <c r="G5755" s="8"/>
      <c r="H5755" s="8"/>
      <c r="I5755" s="17"/>
      <c r="J5755" s="17"/>
      <c r="K5755" s="17"/>
      <c r="L5755" s="17"/>
      <c r="M5755" s="17"/>
      <c r="N5755" s="17"/>
      <c r="O5755" s="17"/>
      <c r="P5755" s="17"/>
      <c r="Q5755" s="17"/>
      <c r="R5755" s="17"/>
      <c r="S5755" s="17"/>
      <c r="T5755" s="17"/>
      <c r="U5755" s="17"/>
      <c r="V5755" s="17"/>
      <c r="W5755" s="17"/>
      <c r="X5755" s="17"/>
    </row>
    <row r="5756" spans="7:24" x14ac:dyDescent="0.2">
      <c r="G5756" s="8"/>
      <c r="H5756" s="8"/>
      <c r="I5756" s="17"/>
      <c r="J5756" s="17"/>
      <c r="K5756" s="17"/>
      <c r="L5756" s="17"/>
      <c r="M5756" s="17"/>
      <c r="N5756" s="17"/>
      <c r="O5756" s="17"/>
      <c r="P5756" s="17"/>
      <c r="Q5756" s="17"/>
      <c r="R5756" s="17"/>
      <c r="S5756" s="17"/>
      <c r="T5756" s="17"/>
      <c r="U5756" s="17"/>
      <c r="V5756" s="17"/>
      <c r="W5756" s="17"/>
      <c r="X5756" s="17"/>
    </row>
    <row r="5757" spans="7:24" x14ac:dyDescent="0.2">
      <c r="G5757" s="8"/>
      <c r="H5757" s="8"/>
      <c r="I5757" s="17"/>
      <c r="J5757" s="17"/>
      <c r="K5757" s="17"/>
      <c r="L5757" s="17"/>
      <c r="M5757" s="17"/>
      <c r="N5757" s="17"/>
      <c r="O5757" s="17"/>
      <c r="P5757" s="17"/>
      <c r="Q5757" s="17"/>
      <c r="R5757" s="17"/>
      <c r="S5757" s="17"/>
      <c r="T5757" s="17"/>
      <c r="U5757" s="17"/>
      <c r="V5757" s="17"/>
      <c r="W5757" s="17"/>
      <c r="X5757" s="17"/>
    </row>
    <row r="5758" spans="7:24" x14ac:dyDescent="0.2">
      <c r="G5758" s="8"/>
      <c r="H5758" s="8"/>
      <c r="I5758" s="17"/>
      <c r="J5758" s="17"/>
      <c r="K5758" s="17"/>
      <c r="L5758" s="17"/>
      <c r="M5758" s="17"/>
      <c r="N5758" s="17"/>
      <c r="O5758" s="17"/>
      <c r="P5758" s="17"/>
      <c r="Q5758" s="17"/>
      <c r="R5758" s="17"/>
      <c r="S5758" s="17"/>
      <c r="T5758" s="17"/>
      <c r="U5758" s="17"/>
      <c r="V5758" s="17"/>
      <c r="W5758" s="17"/>
      <c r="X5758" s="17"/>
    </row>
    <row r="5759" spans="7:24" x14ac:dyDescent="0.2">
      <c r="G5759" s="8"/>
      <c r="H5759" s="8"/>
      <c r="I5759" s="17"/>
      <c r="J5759" s="17"/>
      <c r="K5759" s="17"/>
      <c r="L5759" s="17"/>
      <c r="M5759" s="17"/>
      <c r="N5759" s="17"/>
      <c r="O5759" s="17"/>
      <c r="P5759" s="17"/>
      <c r="Q5759" s="17"/>
      <c r="R5759" s="17"/>
      <c r="S5759" s="17"/>
      <c r="T5759" s="17"/>
      <c r="U5759" s="17"/>
      <c r="V5759" s="17"/>
      <c r="W5759" s="17"/>
      <c r="X5759" s="17"/>
    </row>
    <row r="5760" spans="7:24" x14ac:dyDescent="0.2">
      <c r="G5760" s="8"/>
      <c r="H5760" s="8"/>
      <c r="I5760" s="17"/>
      <c r="J5760" s="17"/>
      <c r="K5760" s="17"/>
      <c r="L5760" s="17"/>
      <c r="M5760" s="17"/>
      <c r="N5760" s="17"/>
      <c r="O5760" s="17"/>
      <c r="P5760" s="17"/>
      <c r="Q5760" s="17"/>
      <c r="R5760" s="17"/>
      <c r="S5760" s="17"/>
      <c r="T5760" s="17"/>
      <c r="U5760" s="17"/>
      <c r="V5760" s="17"/>
      <c r="W5760" s="17"/>
      <c r="X5760" s="17"/>
    </row>
    <row r="5761" spans="7:24" x14ac:dyDescent="0.2">
      <c r="G5761" s="8"/>
      <c r="H5761" s="8"/>
      <c r="I5761" s="17"/>
      <c r="J5761" s="17"/>
      <c r="K5761" s="17"/>
      <c r="L5761" s="17"/>
      <c r="M5761" s="17"/>
      <c r="N5761" s="17"/>
      <c r="O5761" s="17"/>
      <c r="P5761" s="17"/>
      <c r="Q5761" s="17"/>
      <c r="R5761" s="17"/>
      <c r="S5761" s="17"/>
      <c r="T5761" s="17"/>
      <c r="U5761" s="17"/>
      <c r="V5761" s="17"/>
      <c r="W5761" s="17"/>
      <c r="X5761" s="17"/>
    </row>
    <row r="5762" spans="7:24" x14ac:dyDescent="0.2">
      <c r="G5762" s="8"/>
      <c r="H5762" s="8"/>
      <c r="I5762" s="17"/>
      <c r="J5762" s="17"/>
      <c r="K5762" s="17"/>
      <c r="L5762" s="17"/>
      <c r="M5762" s="17"/>
      <c r="N5762" s="17"/>
      <c r="O5762" s="17"/>
      <c r="P5762" s="17"/>
      <c r="Q5762" s="17"/>
      <c r="R5762" s="17"/>
      <c r="S5762" s="17"/>
      <c r="T5762" s="17"/>
      <c r="U5762" s="17"/>
      <c r="V5762" s="17"/>
      <c r="W5762" s="17"/>
      <c r="X5762" s="17"/>
    </row>
    <row r="5763" spans="7:24" x14ac:dyDescent="0.2">
      <c r="G5763" s="8"/>
      <c r="H5763" s="8"/>
      <c r="I5763" s="17"/>
      <c r="J5763" s="17"/>
      <c r="K5763" s="17"/>
      <c r="L5763" s="17"/>
      <c r="M5763" s="17"/>
      <c r="N5763" s="17"/>
      <c r="O5763" s="17"/>
      <c r="P5763" s="17"/>
      <c r="Q5763" s="17"/>
      <c r="R5763" s="17"/>
      <c r="S5763" s="17"/>
      <c r="T5763" s="17"/>
      <c r="U5763" s="17"/>
      <c r="V5763" s="17"/>
      <c r="W5763" s="17"/>
      <c r="X5763" s="17"/>
    </row>
    <row r="5764" spans="7:24" x14ac:dyDescent="0.2">
      <c r="G5764" s="8"/>
      <c r="H5764" s="8"/>
      <c r="I5764" s="17"/>
      <c r="J5764" s="17"/>
      <c r="K5764" s="17"/>
      <c r="L5764" s="17"/>
      <c r="M5764" s="17"/>
      <c r="N5764" s="17"/>
      <c r="O5764" s="17"/>
      <c r="P5764" s="17"/>
      <c r="Q5764" s="17"/>
      <c r="R5764" s="17"/>
      <c r="S5764" s="17"/>
      <c r="T5764" s="17"/>
      <c r="U5764" s="17"/>
      <c r="V5764" s="17"/>
      <c r="W5764" s="17"/>
      <c r="X5764" s="17"/>
    </row>
    <row r="5765" spans="7:24" x14ac:dyDescent="0.2">
      <c r="G5765" s="8"/>
      <c r="H5765" s="8"/>
      <c r="I5765" s="17"/>
      <c r="J5765" s="17"/>
      <c r="K5765" s="17"/>
      <c r="L5765" s="17"/>
      <c r="M5765" s="17"/>
      <c r="N5765" s="17"/>
      <c r="O5765" s="17"/>
      <c r="P5765" s="17"/>
      <c r="Q5765" s="17"/>
      <c r="R5765" s="17"/>
      <c r="S5765" s="17"/>
      <c r="T5765" s="17"/>
      <c r="U5765" s="17"/>
      <c r="V5765" s="17"/>
      <c r="W5765" s="17"/>
      <c r="X5765" s="17"/>
    </row>
    <row r="5766" spans="7:24" x14ac:dyDescent="0.2">
      <c r="G5766" s="8"/>
      <c r="H5766" s="8"/>
      <c r="I5766" s="17"/>
      <c r="J5766" s="17"/>
      <c r="K5766" s="17"/>
      <c r="L5766" s="17"/>
      <c r="M5766" s="17"/>
      <c r="N5766" s="17"/>
      <c r="O5766" s="17"/>
      <c r="P5766" s="17"/>
      <c r="Q5766" s="17"/>
      <c r="R5766" s="17"/>
      <c r="S5766" s="17"/>
      <c r="T5766" s="17"/>
      <c r="U5766" s="17"/>
      <c r="V5766" s="17"/>
      <c r="W5766" s="17"/>
      <c r="X5766" s="17"/>
    </row>
    <row r="5767" spans="7:24" x14ac:dyDescent="0.2">
      <c r="G5767" s="8"/>
      <c r="H5767" s="8"/>
      <c r="I5767" s="17"/>
      <c r="J5767" s="17"/>
      <c r="K5767" s="17"/>
      <c r="L5767" s="17"/>
      <c r="M5767" s="17"/>
      <c r="N5767" s="17"/>
      <c r="O5767" s="17"/>
      <c r="P5767" s="17"/>
      <c r="Q5767" s="17"/>
      <c r="R5767" s="17"/>
      <c r="S5767" s="17"/>
      <c r="T5767" s="17"/>
      <c r="U5767" s="17"/>
      <c r="V5767" s="17"/>
      <c r="W5767" s="17"/>
      <c r="X5767" s="17"/>
    </row>
    <row r="5768" spans="7:24" x14ac:dyDescent="0.2">
      <c r="G5768" s="8"/>
      <c r="H5768" s="8"/>
      <c r="I5768" s="17"/>
      <c r="J5768" s="17"/>
      <c r="K5768" s="17"/>
      <c r="L5768" s="17"/>
      <c r="M5768" s="17"/>
      <c r="N5768" s="17"/>
      <c r="O5768" s="17"/>
      <c r="P5768" s="17"/>
      <c r="Q5768" s="17"/>
      <c r="R5768" s="17"/>
      <c r="S5768" s="17"/>
      <c r="T5768" s="17"/>
      <c r="U5768" s="17"/>
      <c r="V5768" s="17"/>
      <c r="W5768" s="17"/>
      <c r="X5768" s="17"/>
    </row>
    <row r="5769" spans="7:24" x14ac:dyDescent="0.2">
      <c r="G5769" s="8"/>
      <c r="H5769" s="8"/>
      <c r="I5769" s="17"/>
      <c r="J5769" s="17"/>
      <c r="K5769" s="17"/>
      <c r="L5769" s="17"/>
      <c r="M5769" s="17"/>
      <c r="N5769" s="17"/>
      <c r="O5769" s="17"/>
      <c r="P5769" s="17"/>
      <c r="Q5769" s="17"/>
      <c r="R5769" s="17"/>
      <c r="S5769" s="17"/>
      <c r="T5769" s="17"/>
      <c r="U5769" s="17"/>
      <c r="V5769" s="17"/>
      <c r="W5769" s="17"/>
      <c r="X5769" s="17"/>
    </row>
    <row r="5770" spans="7:24" x14ac:dyDescent="0.2">
      <c r="G5770" s="8"/>
      <c r="H5770" s="8"/>
      <c r="I5770" s="17"/>
      <c r="J5770" s="17"/>
      <c r="K5770" s="17"/>
      <c r="L5770" s="17"/>
      <c r="M5770" s="17"/>
      <c r="N5770" s="17"/>
      <c r="O5770" s="17"/>
      <c r="P5770" s="17"/>
      <c r="Q5770" s="17"/>
      <c r="R5770" s="17"/>
      <c r="S5770" s="17"/>
      <c r="T5770" s="17"/>
      <c r="U5770" s="17"/>
      <c r="V5770" s="17"/>
      <c r="W5770" s="17"/>
      <c r="X5770" s="17"/>
    </row>
    <row r="5771" spans="7:24" x14ac:dyDescent="0.2">
      <c r="G5771" s="8"/>
      <c r="H5771" s="8"/>
      <c r="I5771" s="17"/>
      <c r="J5771" s="17"/>
      <c r="K5771" s="17"/>
      <c r="L5771" s="17"/>
      <c r="M5771" s="17"/>
      <c r="N5771" s="17"/>
      <c r="O5771" s="17"/>
      <c r="P5771" s="17"/>
      <c r="Q5771" s="17"/>
      <c r="R5771" s="17"/>
      <c r="S5771" s="17"/>
      <c r="T5771" s="17"/>
      <c r="U5771" s="17"/>
      <c r="V5771" s="17"/>
      <c r="W5771" s="17"/>
      <c r="X5771" s="17"/>
    </row>
    <row r="5772" spans="7:24" x14ac:dyDescent="0.2">
      <c r="G5772" s="8"/>
      <c r="H5772" s="8"/>
      <c r="I5772" s="17"/>
      <c r="J5772" s="17"/>
      <c r="K5772" s="17"/>
      <c r="L5772" s="17"/>
      <c r="M5772" s="17"/>
      <c r="N5772" s="17"/>
      <c r="O5772" s="17"/>
      <c r="P5772" s="17"/>
      <c r="Q5772" s="17"/>
      <c r="R5772" s="17"/>
      <c r="S5772" s="17"/>
      <c r="T5772" s="17"/>
      <c r="U5772" s="17"/>
      <c r="V5772" s="17"/>
      <c r="W5772" s="17"/>
      <c r="X5772" s="17"/>
    </row>
    <row r="5773" spans="7:24" x14ac:dyDescent="0.2">
      <c r="G5773" s="8"/>
      <c r="H5773" s="8"/>
      <c r="I5773" s="17"/>
      <c r="J5773" s="17"/>
      <c r="K5773" s="17"/>
      <c r="L5773" s="17"/>
      <c r="M5773" s="17"/>
      <c r="N5773" s="17"/>
      <c r="O5773" s="17"/>
      <c r="P5773" s="17"/>
      <c r="Q5773" s="17"/>
      <c r="R5773" s="17"/>
      <c r="S5773" s="17"/>
      <c r="T5773" s="17"/>
      <c r="U5773" s="17"/>
      <c r="V5773" s="17"/>
      <c r="W5773" s="17"/>
      <c r="X5773" s="17"/>
    </row>
    <row r="5774" spans="7:24" x14ac:dyDescent="0.2">
      <c r="G5774" s="8"/>
      <c r="H5774" s="8"/>
      <c r="I5774" s="17"/>
      <c r="J5774" s="17"/>
      <c r="K5774" s="17"/>
      <c r="L5774" s="17"/>
      <c r="M5774" s="17"/>
      <c r="N5774" s="17"/>
      <c r="O5774" s="17"/>
      <c r="P5774" s="17"/>
      <c r="Q5774" s="17"/>
      <c r="R5774" s="17"/>
      <c r="S5774" s="17"/>
      <c r="T5774" s="17"/>
      <c r="U5774" s="17"/>
      <c r="V5774" s="17"/>
      <c r="W5774" s="17"/>
      <c r="X5774" s="17"/>
    </row>
    <row r="5775" spans="7:24" x14ac:dyDescent="0.2">
      <c r="G5775" s="8"/>
      <c r="H5775" s="8"/>
      <c r="I5775" s="17"/>
      <c r="J5775" s="17"/>
      <c r="K5775" s="17"/>
      <c r="L5775" s="17"/>
      <c r="M5775" s="17"/>
      <c r="N5775" s="17"/>
      <c r="O5775" s="17"/>
      <c r="P5775" s="17"/>
      <c r="Q5775" s="17"/>
      <c r="R5775" s="17"/>
      <c r="S5775" s="17"/>
      <c r="T5775" s="17"/>
      <c r="U5775" s="17"/>
      <c r="V5775" s="17"/>
      <c r="W5775" s="17"/>
      <c r="X5775" s="17"/>
    </row>
    <row r="5776" spans="7:24" x14ac:dyDescent="0.2">
      <c r="G5776" s="8"/>
      <c r="H5776" s="8"/>
      <c r="I5776" s="17"/>
      <c r="J5776" s="17"/>
      <c r="K5776" s="17"/>
      <c r="L5776" s="17"/>
      <c r="M5776" s="17"/>
      <c r="N5776" s="17"/>
      <c r="O5776" s="17"/>
      <c r="P5776" s="17"/>
      <c r="Q5776" s="17"/>
      <c r="R5776" s="17"/>
      <c r="S5776" s="17"/>
      <c r="T5776" s="17"/>
      <c r="U5776" s="17"/>
      <c r="V5776" s="17"/>
      <c r="W5776" s="17"/>
      <c r="X5776" s="17"/>
    </row>
    <row r="5777" spans="7:24" x14ac:dyDescent="0.2">
      <c r="G5777" s="8"/>
      <c r="H5777" s="8"/>
      <c r="I5777" s="17"/>
      <c r="J5777" s="17"/>
      <c r="K5777" s="17"/>
      <c r="L5777" s="17"/>
      <c r="M5777" s="17"/>
      <c r="N5777" s="17"/>
      <c r="O5777" s="17"/>
      <c r="P5777" s="17"/>
      <c r="Q5777" s="17"/>
      <c r="R5777" s="17"/>
      <c r="S5777" s="17"/>
      <c r="T5777" s="17"/>
      <c r="U5777" s="17"/>
      <c r="V5777" s="17"/>
      <c r="W5777" s="17"/>
      <c r="X5777" s="17"/>
    </row>
    <row r="5778" spans="7:24" x14ac:dyDescent="0.2">
      <c r="G5778" s="8"/>
      <c r="H5778" s="8"/>
      <c r="I5778" s="17"/>
      <c r="J5778" s="17"/>
      <c r="K5778" s="17"/>
      <c r="L5778" s="17"/>
      <c r="M5778" s="17"/>
      <c r="N5778" s="17"/>
      <c r="O5778" s="17"/>
      <c r="P5778" s="17"/>
      <c r="Q5778" s="17"/>
      <c r="R5778" s="17"/>
      <c r="S5778" s="17"/>
      <c r="T5778" s="17"/>
      <c r="U5778" s="17"/>
      <c r="V5778" s="17"/>
      <c r="W5778" s="17"/>
      <c r="X5778" s="17"/>
    </row>
    <row r="5779" spans="7:24" x14ac:dyDescent="0.2">
      <c r="G5779" s="8"/>
      <c r="H5779" s="8"/>
      <c r="I5779" s="17"/>
      <c r="J5779" s="17"/>
      <c r="K5779" s="17"/>
      <c r="L5779" s="17"/>
      <c r="M5779" s="17"/>
      <c r="N5779" s="17"/>
      <c r="O5779" s="17"/>
      <c r="P5779" s="17"/>
      <c r="Q5779" s="17"/>
      <c r="R5779" s="17"/>
      <c r="S5779" s="17"/>
      <c r="T5779" s="17"/>
      <c r="U5779" s="17"/>
      <c r="V5779" s="17"/>
      <c r="W5779" s="17"/>
      <c r="X5779" s="17"/>
    </row>
    <row r="5780" spans="7:24" x14ac:dyDescent="0.2">
      <c r="G5780" s="8"/>
      <c r="H5780" s="8"/>
      <c r="I5780" s="17"/>
      <c r="J5780" s="17"/>
      <c r="K5780" s="17"/>
      <c r="L5780" s="17"/>
      <c r="M5780" s="17"/>
      <c r="N5780" s="17"/>
      <c r="O5780" s="17"/>
      <c r="P5780" s="17"/>
      <c r="Q5780" s="17"/>
      <c r="R5780" s="17"/>
      <c r="S5780" s="17"/>
      <c r="T5780" s="17"/>
      <c r="U5780" s="17"/>
      <c r="V5780" s="17"/>
      <c r="W5780" s="17"/>
      <c r="X5780" s="17"/>
    </row>
    <row r="5781" spans="7:24" x14ac:dyDescent="0.2">
      <c r="G5781" s="8"/>
      <c r="H5781" s="8"/>
      <c r="I5781" s="17"/>
      <c r="J5781" s="17"/>
      <c r="K5781" s="17"/>
      <c r="L5781" s="17"/>
      <c r="M5781" s="17"/>
      <c r="N5781" s="17"/>
      <c r="O5781" s="17"/>
      <c r="P5781" s="17"/>
      <c r="Q5781" s="17"/>
      <c r="R5781" s="17"/>
      <c r="S5781" s="17"/>
      <c r="T5781" s="17"/>
      <c r="U5781" s="17"/>
      <c r="V5781" s="17"/>
      <c r="W5781" s="17"/>
      <c r="X5781" s="17"/>
    </row>
    <row r="5782" spans="7:24" x14ac:dyDescent="0.2">
      <c r="G5782" s="8"/>
      <c r="H5782" s="8"/>
      <c r="I5782" s="17"/>
      <c r="J5782" s="17"/>
      <c r="K5782" s="17"/>
      <c r="L5782" s="17"/>
      <c r="M5782" s="17"/>
      <c r="N5782" s="17"/>
      <c r="O5782" s="17"/>
      <c r="P5782" s="17"/>
      <c r="Q5782" s="17"/>
      <c r="R5782" s="17"/>
      <c r="S5782" s="17"/>
      <c r="T5782" s="17"/>
      <c r="U5782" s="17"/>
      <c r="V5782" s="17"/>
      <c r="W5782" s="17"/>
      <c r="X5782" s="17"/>
    </row>
    <row r="5783" spans="7:24" x14ac:dyDescent="0.2">
      <c r="G5783" s="8"/>
      <c r="H5783" s="8"/>
      <c r="I5783" s="17"/>
      <c r="J5783" s="17"/>
      <c r="K5783" s="17"/>
      <c r="L5783" s="17"/>
      <c r="M5783" s="17"/>
      <c r="N5783" s="17"/>
      <c r="O5783" s="17"/>
      <c r="P5783" s="17"/>
      <c r="Q5783" s="17"/>
      <c r="R5783" s="17"/>
      <c r="S5783" s="17"/>
      <c r="T5783" s="17"/>
      <c r="U5783" s="17"/>
      <c r="V5783" s="17"/>
      <c r="W5783" s="17"/>
      <c r="X5783" s="17"/>
    </row>
    <row r="5784" spans="7:24" x14ac:dyDescent="0.2">
      <c r="G5784" s="8"/>
      <c r="H5784" s="8"/>
      <c r="I5784" s="17"/>
      <c r="J5784" s="17"/>
      <c r="K5784" s="17"/>
      <c r="L5784" s="17"/>
      <c r="M5784" s="17"/>
      <c r="N5784" s="17"/>
      <c r="O5784" s="17"/>
      <c r="P5784" s="17"/>
      <c r="Q5784" s="17"/>
      <c r="R5784" s="17"/>
      <c r="S5784" s="17"/>
      <c r="T5784" s="17"/>
      <c r="U5784" s="17"/>
      <c r="V5784" s="17"/>
      <c r="W5784" s="17"/>
      <c r="X5784" s="17"/>
    </row>
    <row r="5785" spans="7:24" x14ac:dyDescent="0.2">
      <c r="G5785" s="8"/>
      <c r="H5785" s="8"/>
      <c r="I5785" s="17"/>
      <c r="J5785" s="17"/>
      <c r="K5785" s="17"/>
      <c r="L5785" s="17"/>
      <c r="M5785" s="17"/>
      <c r="N5785" s="17"/>
      <c r="O5785" s="17"/>
      <c r="P5785" s="17"/>
      <c r="Q5785" s="17"/>
      <c r="R5785" s="17"/>
      <c r="S5785" s="17"/>
      <c r="T5785" s="17"/>
      <c r="U5785" s="17"/>
      <c r="V5785" s="17"/>
      <c r="W5785" s="17"/>
      <c r="X5785" s="17"/>
    </row>
    <row r="5786" spans="7:24" x14ac:dyDescent="0.2">
      <c r="G5786" s="8"/>
      <c r="H5786" s="8"/>
      <c r="I5786" s="17"/>
      <c r="J5786" s="17"/>
      <c r="K5786" s="17"/>
      <c r="L5786" s="17"/>
      <c r="M5786" s="17"/>
      <c r="N5786" s="17"/>
      <c r="O5786" s="17"/>
      <c r="P5786" s="17"/>
      <c r="Q5786" s="17"/>
      <c r="R5786" s="17"/>
      <c r="S5786" s="17"/>
      <c r="T5786" s="17"/>
      <c r="U5786" s="17"/>
      <c r="V5786" s="17"/>
      <c r="W5786" s="17"/>
      <c r="X5786" s="17"/>
    </row>
    <row r="5787" spans="7:24" x14ac:dyDescent="0.2">
      <c r="G5787" s="8"/>
      <c r="H5787" s="8"/>
      <c r="I5787" s="17"/>
      <c r="J5787" s="17"/>
      <c r="K5787" s="17"/>
      <c r="L5787" s="17"/>
      <c r="M5787" s="17"/>
      <c r="N5787" s="17"/>
      <c r="O5787" s="17"/>
      <c r="P5787" s="17"/>
      <c r="Q5787" s="17"/>
      <c r="R5787" s="17"/>
      <c r="S5787" s="17"/>
      <c r="T5787" s="17"/>
      <c r="U5787" s="17"/>
      <c r="V5787" s="17"/>
      <c r="W5787" s="17"/>
      <c r="X5787" s="17"/>
    </row>
    <row r="5788" spans="7:24" x14ac:dyDescent="0.2">
      <c r="G5788" s="8"/>
      <c r="H5788" s="8"/>
      <c r="I5788" s="17"/>
      <c r="J5788" s="17"/>
      <c r="K5788" s="17"/>
      <c r="L5788" s="17"/>
      <c r="M5788" s="17"/>
      <c r="N5788" s="17"/>
      <c r="O5788" s="17"/>
      <c r="P5788" s="17"/>
      <c r="Q5788" s="17"/>
      <c r="R5788" s="17"/>
      <c r="S5788" s="17"/>
      <c r="T5788" s="17"/>
      <c r="U5788" s="17"/>
      <c r="V5788" s="17"/>
      <c r="W5788" s="17"/>
      <c r="X5788" s="17"/>
    </row>
    <row r="5789" spans="7:24" x14ac:dyDescent="0.2">
      <c r="G5789" s="8"/>
      <c r="H5789" s="8"/>
      <c r="I5789" s="17"/>
      <c r="J5789" s="17"/>
      <c r="K5789" s="17"/>
      <c r="L5789" s="17"/>
      <c r="M5789" s="17"/>
      <c r="N5789" s="17"/>
      <c r="O5789" s="17"/>
      <c r="P5789" s="17"/>
      <c r="Q5789" s="17"/>
      <c r="R5789" s="17"/>
      <c r="S5789" s="17"/>
      <c r="T5789" s="17"/>
      <c r="U5789" s="17"/>
      <c r="V5789" s="17"/>
      <c r="W5789" s="17"/>
      <c r="X5789" s="17"/>
    </row>
    <row r="5790" spans="7:24" x14ac:dyDescent="0.2">
      <c r="G5790" s="8"/>
      <c r="H5790" s="8"/>
      <c r="I5790" s="17"/>
      <c r="J5790" s="17"/>
      <c r="K5790" s="17"/>
      <c r="L5790" s="17"/>
      <c r="M5790" s="17"/>
      <c r="N5790" s="17"/>
      <c r="O5790" s="17"/>
      <c r="P5790" s="17"/>
      <c r="Q5790" s="17"/>
      <c r="R5790" s="17"/>
      <c r="S5790" s="17"/>
      <c r="T5790" s="17"/>
      <c r="U5790" s="17"/>
      <c r="V5790" s="17"/>
      <c r="W5790" s="17"/>
      <c r="X5790" s="17"/>
    </row>
    <row r="5791" spans="7:24" x14ac:dyDescent="0.2">
      <c r="G5791" s="8"/>
      <c r="H5791" s="8"/>
      <c r="I5791" s="17"/>
      <c r="J5791" s="17"/>
      <c r="K5791" s="17"/>
      <c r="L5791" s="17"/>
      <c r="M5791" s="17"/>
      <c r="N5791" s="17"/>
      <c r="O5791" s="17"/>
      <c r="P5791" s="17"/>
      <c r="Q5791" s="17"/>
      <c r="R5791" s="17"/>
      <c r="S5791" s="17"/>
      <c r="T5791" s="17"/>
      <c r="U5791" s="17"/>
      <c r="V5791" s="17"/>
      <c r="W5791" s="17"/>
      <c r="X5791" s="17"/>
    </row>
    <row r="5792" spans="7:24" x14ac:dyDescent="0.2">
      <c r="G5792" s="8"/>
      <c r="H5792" s="8"/>
      <c r="I5792" s="17"/>
      <c r="J5792" s="17"/>
      <c r="K5792" s="17"/>
      <c r="L5792" s="17"/>
      <c r="M5792" s="17"/>
      <c r="N5792" s="17"/>
      <c r="O5792" s="17"/>
      <c r="P5792" s="17"/>
      <c r="Q5792" s="17"/>
      <c r="R5792" s="17"/>
      <c r="S5792" s="17"/>
      <c r="T5792" s="17"/>
      <c r="U5792" s="17"/>
      <c r="V5792" s="17"/>
      <c r="W5792" s="17"/>
      <c r="X5792" s="17"/>
    </row>
    <row r="5793" spans="7:24" x14ac:dyDescent="0.2">
      <c r="G5793" s="8"/>
      <c r="H5793" s="8"/>
      <c r="I5793" s="17"/>
      <c r="J5793" s="17"/>
      <c r="K5793" s="17"/>
      <c r="L5793" s="17"/>
      <c r="M5793" s="17"/>
      <c r="N5793" s="17"/>
      <c r="O5793" s="17"/>
      <c r="P5793" s="17"/>
      <c r="Q5793" s="17"/>
      <c r="R5793" s="17"/>
      <c r="S5793" s="17"/>
      <c r="T5793" s="17"/>
      <c r="U5793" s="17"/>
      <c r="V5793" s="17"/>
      <c r="W5793" s="17"/>
      <c r="X5793" s="17"/>
    </row>
    <row r="5794" spans="7:24" x14ac:dyDescent="0.2">
      <c r="G5794" s="8"/>
      <c r="H5794" s="8"/>
      <c r="I5794" s="17"/>
      <c r="J5794" s="17"/>
      <c r="K5794" s="17"/>
      <c r="L5794" s="17"/>
      <c r="M5794" s="17"/>
      <c r="N5794" s="17"/>
      <c r="O5794" s="17"/>
      <c r="P5794" s="17"/>
      <c r="Q5794" s="17"/>
      <c r="R5794" s="17"/>
      <c r="S5794" s="17"/>
      <c r="T5794" s="17"/>
      <c r="U5794" s="17"/>
      <c r="V5794" s="17"/>
      <c r="W5794" s="17"/>
      <c r="X5794" s="17"/>
    </row>
    <row r="5795" spans="7:24" x14ac:dyDescent="0.2">
      <c r="G5795" s="8"/>
      <c r="H5795" s="8"/>
      <c r="I5795" s="17"/>
      <c r="J5795" s="17"/>
      <c r="K5795" s="17"/>
      <c r="L5795" s="17"/>
      <c r="M5795" s="17"/>
      <c r="N5795" s="17"/>
      <c r="O5795" s="17"/>
      <c r="P5795" s="17"/>
      <c r="Q5795" s="17"/>
      <c r="R5795" s="17"/>
      <c r="S5795" s="17"/>
      <c r="T5795" s="17"/>
      <c r="U5795" s="17"/>
      <c r="V5795" s="17"/>
      <c r="W5795" s="17"/>
      <c r="X5795" s="17"/>
    </row>
    <row r="5796" spans="7:24" x14ac:dyDescent="0.2">
      <c r="G5796" s="8"/>
      <c r="H5796" s="8"/>
      <c r="I5796" s="17"/>
      <c r="J5796" s="17"/>
      <c r="K5796" s="17"/>
      <c r="L5796" s="17"/>
      <c r="M5796" s="17"/>
      <c r="N5796" s="17"/>
      <c r="O5796" s="17"/>
      <c r="P5796" s="17"/>
      <c r="Q5796" s="17"/>
      <c r="R5796" s="17"/>
      <c r="S5796" s="17"/>
      <c r="T5796" s="17"/>
      <c r="U5796" s="17"/>
      <c r="V5796" s="17"/>
      <c r="W5796" s="17"/>
      <c r="X5796" s="17"/>
    </row>
    <row r="5797" spans="7:24" x14ac:dyDescent="0.2">
      <c r="G5797" s="8"/>
      <c r="H5797" s="8"/>
      <c r="I5797" s="17"/>
      <c r="J5797" s="17"/>
      <c r="K5797" s="17"/>
      <c r="L5797" s="17"/>
      <c r="M5797" s="17"/>
      <c r="N5797" s="17"/>
      <c r="O5797" s="17"/>
      <c r="P5797" s="17"/>
      <c r="Q5797" s="17"/>
      <c r="R5797" s="17"/>
      <c r="S5797" s="17"/>
      <c r="T5797" s="17"/>
      <c r="U5797" s="17"/>
      <c r="V5797" s="17"/>
      <c r="W5797" s="17"/>
      <c r="X5797" s="17"/>
    </row>
    <row r="5798" spans="7:24" x14ac:dyDescent="0.2">
      <c r="G5798" s="8"/>
      <c r="H5798" s="8"/>
      <c r="I5798" s="17"/>
      <c r="J5798" s="17"/>
      <c r="K5798" s="17"/>
      <c r="L5798" s="17"/>
      <c r="M5798" s="17"/>
      <c r="N5798" s="17"/>
      <c r="O5798" s="17"/>
      <c r="P5798" s="17"/>
      <c r="Q5798" s="17"/>
      <c r="R5798" s="17"/>
      <c r="S5798" s="17"/>
      <c r="T5798" s="17"/>
      <c r="U5798" s="17"/>
      <c r="V5798" s="17"/>
      <c r="W5798" s="17"/>
      <c r="X5798" s="17"/>
    </row>
    <row r="5799" spans="7:24" x14ac:dyDescent="0.2">
      <c r="G5799" s="8"/>
      <c r="H5799" s="8"/>
      <c r="I5799" s="17"/>
      <c r="J5799" s="17"/>
      <c r="K5799" s="17"/>
      <c r="L5799" s="17"/>
      <c r="M5799" s="17"/>
      <c r="N5799" s="17"/>
      <c r="O5799" s="17"/>
      <c r="P5799" s="17"/>
      <c r="Q5799" s="17"/>
      <c r="R5799" s="17"/>
      <c r="S5799" s="17"/>
      <c r="T5799" s="17"/>
      <c r="U5799" s="17"/>
      <c r="V5799" s="17"/>
      <c r="W5799" s="17"/>
      <c r="X5799" s="17"/>
    </row>
    <row r="5800" spans="7:24" x14ac:dyDescent="0.2">
      <c r="G5800" s="8"/>
      <c r="H5800" s="8"/>
      <c r="I5800" s="17"/>
      <c r="J5800" s="17"/>
      <c r="K5800" s="17"/>
      <c r="L5800" s="17"/>
      <c r="M5800" s="17"/>
      <c r="N5800" s="17"/>
      <c r="O5800" s="17"/>
      <c r="P5800" s="17"/>
      <c r="Q5800" s="17"/>
      <c r="R5800" s="17"/>
      <c r="S5800" s="17"/>
      <c r="T5800" s="17"/>
      <c r="U5800" s="17"/>
      <c r="V5800" s="17"/>
      <c r="W5800" s="17"/>
      <c r="X5800" s="17"/>
    </row>
    <row r="5801" spans="7:24" x14ac:dyDescent="0.2">
      <c r="G5801" s="8"/>
      <c r="H5801" s="8"/>
      <c r="I5801" s="17"/>
      <c r="J5801" s="17"/>
      <c r="K5801" s="17"/>
      <c r="L5801" s="17"/>
      <c r="M5801" s="17"/>
      <c r="N5801" s="17"/>
      <c r="O5801" s="17"/>
      <c r="P5801" s="17"/>
      <c r="Q5801" s="17"/>
      <c r="R5801" s="17"/>
      <c r="S5801" s="17"/>
      <c r="T5801" s="17"/>
      <c r="U5801" s="17"/>
      <c r="V5801" s="17"/>
      <c r="W5801" s="17"/>
      <c r="X5801" s="17"/>
    </row>
    <row r="5802" spans="7:24" x14ac:dyDescent="0.2">
      <c r="G5802" s="8"/>
      <c r="H5802" s="8"/>
      <c r="I5802" s="17"/>
      <c r="J5802" s="17"/>
      <c r="K5802" s="17"/>
      <c r="L5802" s="17"/>
      <c r="M5802" s="17"/>
      <c r="N5802" s="17"/>
      <c r="O5802" s="17"/>
      <c r="P5802" s="17"/>
      <c r="Q5802" s="17"/>
      <c r="R5802" s="17"/>
      <c r="S5802" s="17"/>
      <c r="T5802" s="17"/>
      <c r="U5802" s="17"/>
      <c r="V5802" s="17"/>
      <c r="W5802" s="17"/>
      <c r="X5802" s="17"/>
    </row>
    <row r="5803" spans="7:24" x14ac:dyDescent="0.2">
      <c r="G5803" s="8"/>
      <c r="H5803" s="8"/>
      <c r="I5803" s="17"/>
      <c r="J5803" s="17"/>
      <c r="K5803" s="17"/>
      <c r="L5803" s="17"/>
      <c r="M5803" s="17"/>
      <c r="N5803" s="17"/>
      <c r="O5803" s="17"/>
      <c r="P5803" s="17"/>
      <c r="Q5803" s="17"/>
      <c r="R5803" s="17"/>
      <c r="S5803" s="17"/>
      <c r="T5803" s="17"/>
      <c r="U5803" s="17"/>
      <c r="V5803" s="17"/>
      <c r="W5803" s="17"/>
      <c r="X5803" s="17"/>
    </row>
    <row r="5804" spans="7:24" x14ac:dyDescent="0.2">
      <c r="G5804" s="8"/>
      <c r="H5804" s="8"/>
      <c r="I5804" s="17"/>
      <c r="J5804" s="17"/>
      <c r="K5804" s="17"/>
      <c r="L5804" s="17"/>
      <c r="M5804" s="17"/>
      <c r="N5804" s="17"/>
      <c r="O5804" s="17"/>
      <c r="P5804" s="17"/>
      <c r="Q5804" s="17"/>
      <c r="R5804" s="17"/>
      <c r="S5804" s="17"/>
      <c r="T5804" s="17"/>
      <c r="U5804" s="17"/>
      <c r="V5804" s="17"/>
      <c r="W5804" s="17"/>
      <c r="X5804" s="17"/>
    </row>
    <row r="5805" spans="7:24" x14ac:dyDescent="0.2">
      <c r="G5805" s="8"/>
      <c r="H5805" s="8"/>
      <c r="I5805" s="17"/>
      <c r="J5805" s="17"/>
      <c r="K5805" s="17"/>
      <c r="L5805" s="17"/>
      <c r="M5805" s="17"/>
      <c r="N5805" s="17"/>
      <c r="O5805" s="17"/>
      <c r="P5805" s="17"/>
      <c r="Q5805" s="17"/>
      <c r="R5805" s="17"/>
      <c r="S5805" s="17"/>
      <c r="T5805" s="17"/>
      <c r="U5805" s="17"/>
      <c r="V5805" s="17"/>
      <c r="W5805" s="17"/>
      <c r="X5805" s="17"/>
    </row>
    <row r="5806" spans="7:24" x14ac:dyDescent="0.2">
      <c r="G5806" s="8"/>
      <c r="H5806" s="8"/>
      <c r="I5806" s="17"/>
      <c r="J5806" s="17"/>
      <c r="K5806" s="17"/>
      <c r="L5806" s="17"/>
      <c r="M5806" s="17"/>
      <c r="N5806" s="17"/>
      <c r="O5806" s="17"/>
      <c r="P5806" s="17"/>
      <c r="Q5806" s="17"/>
      <c r="R5806" s="17"/>
      <c r="S5806" s="17"/>
      <c r="T5806" s="17"/>
      <c r="U5806" s="17"/>
      <c r="V5806" s="17"/>
      <c r="W5806" s="17"/>
      <c r="X5806" s="17"/>
    </row>
    <row r="5807" spans="7:24" x14ac:dyDescent="0.2">
      <c r="G5807" s="8"/>
      <c r="H5807" s="8"/>
      <c r="I5807" s="17"/>
      <c r="J5807" s="17"/>
      <c r="K5807" s="17"/>
      <c r="L5807" s="17"/>
      <c r="M5807" s="17"/>
      <c r="N5807" s="17"/>
      <c r="O5807" s="17"/>
      <c r="P5807" s="17"/>
      <c r="Q5807" s="17"/>
      <c r="R5807" s="17"/>
      <c r="S5807" s="17"/>
      <c r="T5807" s="17"/>
      <c r="U5807" s="17"/>
      <c r="V5807" s="17"/>
      <c r="W5807" s="17"/>
      <c r="X5807" s="17"/>
    </row>
    <row r="5808" spans="7:24" x14ac:dyDescent="0.2">
      <c r="G5808" s="8"/>
      <c r="H5808" s="8"/>
      <c r="I5808" s="17"/>
      <c r="J5808" s="17"/>
      <c r="K5808" s="17"/>
      <c r="L5808" s="17"/>
      <c r="M5808" s="17"/>
      <c r="N5808" s="17"/>
      <c r="O5808" s="17"/>
      <c r="P5808" s="17"/>
      <c r="Q5808" s="17"/>
      <c r="R5808" s="17"/>
      <c r="S5808" s="17"/>
      <c r="T5808" s="17"/>
      <c r="U5808" s="17"/>
      <c r="V5808" s="17"/>
      <c r="W5808" s="17"/>
      <c r="X5808" s="17"/>
    </row>
    <row r="5809" spans="7:24" x14ac:dyDescent="0.2">
      <c r="G5809" s="8"/>
      <c r="H5809" s="8"/>
      <c r="I5809" s="17"/>
      <c r="J5809" s="17"/>
      <c r="K5809" s="17"/>
      <c r="L5809" s="17"/>
      <c r="M5809" s="17"/>
      <c r="N5809" s="17"/>
      <c r="O5809" s="17"/>
      <c r="P5809" s="17"/>
      <c r="Q5809" s="17"/>
      <c r="R5809" s="17"/>
      <c r="S5809" s="17"/>
      <c r="T5809" s="17"/>
      <c r="U5809" s="17"/>
      <c r="V5809" s="17"/>
      <c r="W5809" s="17"/>
      <c r="X5809" s="17"/>
    </row>
    <row r="5810" spans="7:24" x14ac:dyDescent="0.2">
      <c r="G5810" s="8"/>
      <c r="H5810" s="8"/>
      <c r="I5810" s="17"/>
      <c r="J5810" s="17"/>
      <c r="K5810" s="17"/>
      <c r="L5810" s="17"/>
      <c r="M5810" s="17"/>
      <c r="N5810" s="17"/>
      <c r="O5810" s="17"/>
      <c r="P5810" s="17"/>
      <c r="Q5810" s="17"/>
      <c r="R5810" s="17"/>
      <c r="S5810" s="17"/>
      <c r="T5810" s="17"/>
      <c r="U5810" s="17"/>
      <c r="V5810" s="17"/>
      <c r="W5810" s="17"/>
      <c r="X5810" s="17"/>
    </row>
    <row r="5811" spans="7:24" x14ac:dyDescent="0.2">
      <c r="G5811" s="8"/>
      <c r="H5811" s="8"/>
      <c r="I5811" s="17"/>
      <c r="J5811" s="17"/>
      <c r="K5811" s="17"/>
      <c r="L5811" s="17"/>
      <c r="M5811" s="17"/>
      <c r="N5811" s="17"/>
      <c r="O5811" s="17"/>
      <c r="P5811" s="17"/>
      <c r="Q5811" s="17"/>
      <c r="R5811" s="17"/>
      <c r="S5811" s="17"/>
      <c r="T5811" s="17"/>
      <c r="U5811" s="17"/>
      <c r="V5811" s="17"/>
      <c r="W5811" s="17"/>
      <c r="X5811" s="17"/>
    </row>
    <row r="5812" spans="7:24" x14ac:dyDescent="0.2">
      <c r="G5812" s="8"/>
      <c r="H5812" s="8"/>
      <c r="I5812" s="17"/>
      <c r="J5812" s="17"/>
      <c r="K5812" s="17"/>
      <c r="L5812" s="17"/>
      <c r="M5812" s="17"/>
      <c r="N5812" s="17"/>
      <c r="O5812" s="17"/>
      <c r="P5812" s="17"/>
      <c r="Q5812" s="17"/>
      <c r="R5812" s="17"/>
      <c r="S5812" s="17"/>
      <c r="T5812" s="17"/>
      <c r="U5812" s="17"/>
      <c r="V5812" s="17"/>
      <c r="W5812" s="17"/>
      <c r="X5812" s="17"/>
    </row>
    <row r="5813" spans="7:24" x14ac:dyDescent="0.2">
      <c r="G5813" s="8"/>
      <c r="H5813" s="8"/>
      <c r="I5813" s="17"/>
      <c r="J5813" s="17"/>
      <c r="K5813" s="17"/>
      <c r="L5813" s="17"/>
      <c r="M5813" s="17"/>
      <c r="N5813" s="17"/>
      <c r="O5813" s="17"/>
      <c r="P5813" s="17"/>
      <c r="Q5813" s="17"/>
      <c r="R5813" s="17"/>
      <c r="S5813" s="17"/>
      <c r="T5813" s="17"/>
      <c r="U5813" s="17"/>
      <c r="V5813" s="17"/>
      <c r="W5813" s="17"/>
      <c r="X5813" s="17"/>
    </row>
    <row r="5814" spans="7:24" x14ac:dyDescent="0.2">
      <c r="G5814" s="8"/>
      <c r="H5814" s="8"/>
      <c r="I5814" s="17"/>
      <c r="J5814" s="17"/>
      <c r="K5814" s="17"/>
      <c r="L5814" s="17"/>
      <c r="M5814" s="17"/>
      <c r="N5814" s="17"/>
      <c r="O5814" s="17"/>
      <c r="P5814" s="17"/>
      <c r="Q5814" s="17"/>
      <c r="R5814" s="17"/>
      <c r="S5814" s="17"/>
      <c r="T5814" s="17"/>
      <c r="U5814" s="17"/>
      <c r="V5814" s="17"/>
      <c r="W5814" s="17"/>
      <c r="X5814" s="17"/>
    </row>
    <row r="5815" spans="7:24" x14ac:dyDescent="0.2">
      <c r="G5815" s="8"/>
      <c r="H5815" s="8"/>
      <c r="I5815" s="17"/>
      <c r="J5815" s="17"/>
      <c r="K5815" s="17"/>
      <c r="L5815" s="17"/>
      <c r="M5815" s="17"/>
      <c r="N5815" s="17"/>
      <c r="O5815" s="17"/>
      <c r="P5815" s="17"/>
      <c r="Q5815" s="17"/>
      <c r="R5815" s="17"/>
      <c r="S5815" s="17"/>
      <c r="T5815" s="17"/>
      <c r="U5815" s="17"/>
      <c r="V5815" s="17"/>
      <c r="W5815" s="17"/>
      <c r="X5815" s="17"/>
    </row>
    <row r="5816" spans="7:24" x14ac:dyDescent="0.2">
      <c r="G5816" s="8"/>
      <c r="H5816" s="8"/>
      <c r="I5816" s="17"/>
      <c r="J5816" s="17"/>
      <c r="K5816" s="17"/>
      <c r="L5816" s="17"/>
      <c r="M5816" s="17"/>
      <c r="N5816" s="17"/>
      <c r="O5816" s="17"/>
      <c r="P5816" s="17"/>
      <c r="Q5816" s="17"/>
      <c r="R5816" s="17"/>
      <c r="S5816" s="17"/>
      <c r="T5816" s="17"/>
      <c r="U5816" s="17"/>
      <c r="V5816" s="17"/>
      <c r="W5816" s="17"/>
      <c r="X5816" s="17"/>
    </row>
    <row r="5817" spans="7:24" x14ac:dyDescent="0.2">
      <c r="G5817" s="8"/>
      <c r="H5817" s="8"/>
      <c r="I5817" s="17"/>
      <c r="J5817" s="17"/>
      <c r="K5817" s="17"/>
      <c r="L5817" s="17"/>
      <c r="M5817" s="17"/>
      <c r="N5817" s="17"/>
      <c r="O5817" s="17"/>
      <c r="P5817" s="17"/>
      <c r="Q5817" s="17"/>
      <c r="R5817" s="17"/>
      <c r="S5817" s="17"/>
      <c r="T5817" s="17"/>
      <c r="U5817" s="17"/>
      <c r="V5817" s="17"/>
      <c r="W5817" s="17"/>
      <c r="X5817" s="17"/>
    </row>
    <row r="5818" spans="7:24" x14ac:dyDescent="0.2">
      <c r="G5818" s="8"/>
      <c r="H5818" s="8"/>
      <c r="I5818" s="17"/>
      <c r="J5818" s="17"/>
      <c r="K5818" s="17"/>
      <c r="L5818" s="17"/>
      <c r="M5818" s="17"/>
      <c r="N5818" s="17"/>
      <c r="O5818" s="17"/>
      <c r="P5818" s="17"/>
      <c r="Q5818" s="17"/>
      <c r="R5818" s="17"/>
      <c r="S5818" s="17"/>
      <c r="T5818" s="17"/>
      <c r="U5818" s="17"/>
      <c r="V5818" s="17"/>
      <c r="W5818" s="17"/>
      <c r="X5818" s="17"/>
    </row>
    <row r="5819" spans="7:24" x14ac:dyDescent="0.2">
      <c r="G5819" s="8"/>
      <c r="H5819" s="8"/>
      <c r="I5819" s="17"/>
      <c r="J5819" s="17"/>
      <c r="K5819" s="17"/>
      <c r="L5819" s="17"/>
      <c r="M5819" s="17"/>
      <c r="N5819" s="17"/>
      <c r="O5819" s="17"/>
      <c r="P5819" s="17"/>
      <c r="Q5819" s="17"/>
      <c r="R5819" s="17"/>
      <c r="S5819" s="17"/>
      <c r="T5819" s="17"/>
      <c r="U5819" s="17"/>
      <c r="V5819" s="17"/>
      <c r="W5819" s="17"/>
      <c r="X5819" s="17"/>
    </row>
    <row r="5820" spans="7:24" x14ac:dyDescent="0.2">
      <c r="G5820" s="8"/>
      <c r="H5820" s="8"/>
      <c r="I5820" s="17"/>
      <c r="J5820" s="17"/>
      <c r="K5820" s="17"/>
      <c r="L5820" s="17"/>
      <c r="M5820" s="17"/>
      <c r="N5820" s="17"/>
      <c r="O5820" s="17"/>
      <c r="P5820" s="17"/>
      <c r="Q5820" s="17"/>
      <c r="R5820" s="17"/>
      <c r="S5820" s="17"/>
      <c r="T5820" s="17"/>
      <c r="U5820" s="17"/>
      <c r="V5820" s="17"/>
      <c r="W5820" s="17"/>
      <c r="X5820" s="17"/>
    </row>
    <row r="5821" spans="7:24" x14ac:dyDescent="0.2">
      <c r="G5821" s="8"/>
      <c r="H5821" s="8"/>
      <c r="I5821" s="17"/>
      <c r="J5821" s="17"/>
      <c r="K5821" s="17"/>
      <c r="L5821" s="17"/>
      <c r="M5821" s="17"/>
      <c r="N5821" s="17"/>
      <c r="O5821" s="17"/>
      <c r="P5821" s="17"/>
      <c r="Q5821" s="17"/>
      <c r="R5821" s="17"/>
      <c r="S5821" s="17"/>
      <c r="T5821" s="17"/>
      <c r="U5821" s="17"/>
      <c r="V5821" s="17"/>
      <c r="W5821" s="17"/>
      <c r="X5821" s="17"/>
    </row>
    <row r="5822" spans="7:24" x14ac:dyDescent="0.2">
      <c r="G5822" s="8"/>
      <c r="H5822" s="8"/>
      <c r="I5822" s="17"/>
      <c r="J5822" s="17"/>
      <c r="K5822" s="17"/>
      <c r="L5822" s="17"/>
      <c r="M5822" s="17"/>
      <c r="N5822" s="17"/>
      <c r="O5822" s="17"/>
      <c r="P5822" s="17"/>
      <c r="Q5822" s="17"/>
      <c r="R5822" s="17"/>
      <c r="S5822" s="17"/>
      <c r="T5822" s="17"/>
      <c r="U5822" s="17"/>
      <c r="V5822" s="17"/>
      <c r="W5822" s="17"/>
      <c r="X5822" s="17"/>
    </row>
    <row r="5823" spans="7:24" x14ac:dyDescent="0.2">
      <c r="G5823" s="8"/>
      <c r="H5823" s="8"/>
      <c r="I5823" s="17"/>
      <c r="J5823" s="17"/>
      <c r="K5823" s="17"/>
      <c r="L5823" s="17"/>
      <c r="M5823" s="17"/>
      <c r="N5823" s="17"/>
      <c r="O5823" s="17"/>
      <c r="P5823" s="17"/>
      <c r="Q5823" s="17"/>
      <c r="R5823" s="17"/>
      <c r="S5823" s="17"/>
      <c r="T5823" s="17"/>
      <c r="U5823" s="17"/>
      <c r="V5823" s="17"/>
      <c r="W5823" s="17"/>
      <c r="X5823" s="17"/>
    </row>
    <row r="5824" spans="7:24" x14ac:dyDescent="0.2">
      <c r="G5824" s="8"/>
      <c r="H5824" s="8"/>
      <c r="I5824" s="17"/>
      <c r="J5824" s="17"/>
      <c r="K5824" s="17"/>
      <c r="L5824" s="17"/>
      <c r="M5824" s="17"/>
      <c r="N5824" s="17"/>
      <c r="O5824" s="17"/>
      <c r="P5824" s="17"/>
      <c r="Q5824" s="17"/>
      <c r="R5824" s="17"/>
      <c r="S5824" s="17"/>
      <c r="T5824" s="17"/>
      <c r="U5824" s="17"/>
      <c r="V5824" s="17"/>
      <c r="W5824" s="17"/>
      <c r="X5824" s="17"/>
    </row>
    <row r="5825" spans="7:24" x14ac:dyDescent="0.2">
      <c r="G5825" s="8"/>
      <c r="H5825" s="8"/>
      <c r="I5825" s="17"/>
      <c r="J5825" s="17"/>
      <c r="K5825" s="17"/>
      <c r="L5825" s="17"/>
      <c r="M5825" s="17"/>
      <c r="N5825" s="17"/>
      <c r="O5825" s="17"/>
      <c r="P5825" s="17"/>
      <c r="Q5825" s="17"/>
      <c r="R5825" s="17"/>
      <c r="S5825" s="17"/>
      <c r="T5825" s="17"/>
      <c r="U5825" s="17"/>
      <c r="V5825" s="17"/>
      <c r="W5825" s="17"/>
      <c r="X5825" s="17"/>
    </row>
    <row r="5826" spans="7:24" x14ac:dyDescent="0.2">
      <c r="G5826" s="8"/>
      <c r="H5826" s="8"/>
      <c r="I5826" s="17"/>
      <c r="J5826" s="17"/>
      <c r="K5826" s="17"/>
      <c r="L5826" s="17"/>
      <c r="M5826" s="17"/>
      <c r="N5826" s="17"/>
      <c r="O5826" s="17"/>
      <c r="P5826" s="17"/>
      <c r="Q5826" s="17"/>
      <c r="R5826" s="17"/>
      <c r="S5826" s="17"/>
      <c r="T5826" s="17"/>
      <c r="U5826" s="17"/>
      <c r="V5826" s="17"/>
      <c r="W5826" s="17"/>
      <c r="X5826" s="17"/>
    </row>
    <row r="5827" spans="7:24" x14ac:dyDescent="0.2">
      <c r="G5827" s="8"/>
      <c r="H5827" s="8"/>
      <c r="I5827" s="17"/>
      <c r="J5827" s="17"/>
      <c r="K5827" s="17"/>
      <c r="L5827" s="17"/>
      <c r="M5827" s="17"/>
      <c r="N5827" s="17"/>
      <c r="O5827" s="17"/>
      <c r="P5827" s="17"/>
      <c r="Q5827" s="17"/>
      <c r="R5827" s="17"/>
      <c r="S5827" s="17"/>
      <c r="T5827" s="17"/>
      <c r="U5827" s="17"/>
      <c r="V5827" s="17"/>
      <c r="W5827" s="17"/>
      <c r="X5827" s="17"/>
    </row>
    <row r="5828" spans="7:24" x14ac:dyDescent="0.2">
      <c r="G5828" s="8"/>
      <c r="H5828" s="8"/>
      <c r="I5828" s="17"/>
      <c r="J5828" s="17"/>
      <c r="K5828" s="17"/>
      <c r="L5828" s="17"/>
      <c r="M5828" s="17"/>
      <c r="N5828" s="17"/>
      <c r="O5828" s="17"/>
      <c r="P5828" s="17"/>
      <c r="Q5828" s="17"/>
      <c r="R5828" s="17"/>
      <c r="S5828" s="17"/>
      <c r="T5828" s="17"/>
      <c r="U5828" s="17"/>
      <c r="V5828" s="17"/>
      <c r="W5828" s="17"/>
      <c r="X5828" s="17"/>
    </row>
    <row r="5829" spans="7:24" x14ac:dyDescent="0.2">
      <c r="G5829" s="8"/>
      <c r="H5829" s="8"/>
      <c r="I5829" s="17"/>
      <c r="J5829" s="17"/>
      <c r="K5829" s="17"/>
      <c r="L5829" s="17"/>
      <c r="M5829" s="17"/>
      <c r="N5829" s="17"/>
      <c r="O5829" s="17"/>
      <c r="P5829" s="17"/>
      <c r="Q5829" s="17"/>
      <c r="R5829" s="17"/>
      <c r="S5829" s="17"/>
      <c r="T5829" s="17"/>
      <c r="U5829" s="17"/>
      <c r="V5829" s="17"/>
      <c r="W5829" s="17"/>
      <c r="X5829" s="17"/>
    </row>
    <row r="5830" spans="7:24" x14ac:dyDescent="0.2">
      <c r="G5830" s="8"/>
      <c r="H5830" s="8"/>
      <c r="I5830" s="17"/>
      <c r="J5830" s="17"/>
      <c r="K5830" s="17"/>
      <c r="L5830" s="17"/>
      <c r="M5830" s="17"/>
      <c r="N5830" s="17"/>
      <c r="O5830" s="17"/>
      <c r="P5830" s="17"/>
      <c r="Q5830" s="17"/>
      <c r="R5830" s="17"/>
      <c r="S5830" s="17"/>
      <c r="T5830" s="17"/>
      <c r="U5830" s="17"/>
      <c r="V5830" s="17"/>
      <c r="W5830" s="17"/>
      <c r="X5830" s="17"/>
    </row>
    <row r="5831" spans="7:24" x14ac:dyDescent="0.2">
      <c r="G5831" s="8"/>
      <c r="H5831" s="8"/>
      <c r="I5831" s="17"/>
      <c r="J5831" s="17"/>
      <c r="K5831" s="17"/>
      <c r="L5831" s="17"/>
      <c r="M5831" s="17"/>
      <c r="N5831" s="17"/>
      <c r="O5831" s="17"/>
      <c r="P5831" s="17"/>
      <c r="Q5831" s="17"/>
      <c r="R5831" s="17"/>
      <c r="S5831" s="17"/>
      <c r="T5831" s="17"/>
      <c r="U5831" s="17"/>
      <c r="V5831" s="17"/>
      <c r="W5831" s="17"/>
      <c r="X5831" s="17"/>
    </row>
    <row r="5832" spans="7:24" x14ac:dyDescent="0.2">
      <c r="G5832" s="8"/>
      <c r="H5832" s="8"/>
      <c r="I5832" s="17"/>
      <c r="J5832" s="17"/>
      <c r="K5832" s="17"/>
      <c r="L5832" s="17"/>
      <c r="M5832" s="17"/>
      <c r="N5832" s="17"/>
      <c r="O5832" s="17"/>
      <c r="P5832" s="17"/>
      <c r="Q5832" s="17"/>
      <c r="R5832" s="17"/>
      <c r="S5832" s="17"/>
      <c r="T5832" s="17"/>
      <c r="U5832" s="17"/>
      <c r="V5832" s="17"/>
      <c r="W5832" s="17"/>
      <c r="X5832" s="17"/>
    </row>
    <row r="5833" spans="7:24" x14ac:dyDescent="0.2">
      <c r="G5833" s="8"/>
      <c r="H5833" s="8"/>
      <c r="I5833" s="17"/>
      <c r="J5833" s="17"/>
      <c r="K5833" s="17"/>
      <c r="L5833" s="17"/>
      <c r="M5833" s="17"/>
      <c r="N5833" s="17"/>
      <c r="O5833" s="17"/>
      <c r="P5833" s="17"/>
      <c r="Q5833" s="17"/>
      <c r="R5833" s="17"/>
      <c r="S5833" s="17"/>
      <c r="T5833" s="17"/>
      <c r="U5833" s="17"/>
      <c r="V5833" s="17"/>
      <c r="W5833" s="17"/>
      <c r="X5833" s="17"/>
    </row>
    <row r="5834" spans="7:24" x14ac:dyDescent="0.2">
      <c r="G5834" s="8"/>
      <c r="H5834" s="8"/>
      <c r="I5834" s="17"/>
      <c r="J5834" s="17"/>
      <c r="K5834" s="17"/>
      <c r="L5834" s="17"/>
      <c r="M5834" s="17"/>
      <c r="N5834" s="17"/>
      <c r="O5834" s="17"/>
      <c r="P5834" s="17"/>
      <c r="Q5834" s="17"/>
      <c r="R5834" s="17"/>
      <c r="S5834" s="17"/>
      <c r="T5834" s="17"/>
      <c r="U5834" s="17"/>
      <c r="V5834" s="17"/>
      <c r="W5834" s="17"/>
      <c r="X5834" s="17"/>
    </row>
    <row r="5835" spans="7:24" x14ac:dyDescent="0.2">
      <c r="G5835" s="8"/>
      <c r="H5835" s="8"/>
      <c r="I5835" s="17"/>
      <c r="J5835" s="17"/>
      <c r="K5835" s="17"/>
      <c r="L5835" s="17"/>
      <c r="M5835" s="17"/>
      <c r="N5835" s="17"/>
      <c r="O5835" s="17"/>
      <c r="P5835" s="17"/>
      <c r="Q5835" s="17"/>
      <c r="R5835" s="17"/>
      <c r="S5835" s="17"/>
      <c r="T5835" s="17"/>
      <c r="U5835" s="17"/>
      <c r="V5835" s="17"/>
      <c r="W5835" s="17"/>
      <c r="X5835" s="17"/>
    </row>
    <row r="5836" spans="7:24" x14ac:dyDescent="0.2">
      <c r="G5836" s="8"/>
      <c r="H5836" s="8"/>
      <c r="I5836" s="17"/>
      <c r="J5836" s="17"/>
      <c r="K5836" s="17"/>
      <c r="L5836" s="17"/>
      <c r="M5836" s="17"/>
      <c r="N5836" s="17"/>
      <c r="O5836" s="17"/>
      <c r="P5836" s="17"/>
      <c r="Q5836" s="17"/>
      <c r="R5836" s="17"/>
      <c r="S5836" s="17"/>
      <c r="T5836" s="17"/>
      <c r="U5836" s="17"/>
      <c r="V5836" s="17"/>
      <c r="W5836" s="17"/>
      <c r="X5836" s="17"/>
    </row>
    <row r="5837" spans="7:24" x14ac:dyDescent="0.2">
      <c r="G5837" s="8"/>
      <c r="H5837" s="8"/>
      <c r="I5837" s="17"/>
      <c r="J5837" s="17"/>
      <c r="K5837" s="17"/>
      <c r="L5837" s="17"/>
      <c r="M5837" s="17"/>
      <c r="N5837" s="17"/>
      <c r="O5837" s="17"/>
      <c r="P5837" s="17"/>
      <c r="Q5837" s="17"/>
      <c r="R5837" s="17"/>
      <c r="S5837" s="17"/>
      <c r="T5837" s="17"/>
      <c r="U5837" s="17"/>
      <c r="V5837" s="17"/>
      <c r="W5837" s="17"/>
      <c r="X5837" s="17"/>
    </row>
    <row r="5838" spans="7:24" x14ac:dyDescent="0.2">
      <c r="G5838" s="8"/>
      <c r="H5838" s="8"/>
      <c r="I5838" s="17"/>
      <c r="J5838" s="17"/>
      <c r="K5838" s="17"/>
      <c r="L5838" s="17"/>
      <c r="M5838" s="17"/>
      <c r="N5838" s="17"/>
      <c r="O5838" s="17"/>
      <c r="P5838" s="17"/>
      <c r="Q5838" s="17"/>
      <c r="R5838" s="17"/>
      <c r="S5838" s="17"/>
      <c r="T5838" s="17"/>
      <c r="U5838" s="17"/>
      <c r="V5838" s="17"/>
      <c r="W5838" s="17"/>
      <c r="X5838" s="17"/>
    </row>
    <row r="5839" spans="7:24" x14ac:dyDescent="0.2">
      <c r="G5839" s="8"/>
      <c r="H5839" s="8"/>
      <c r="I5839" s="17"/>
      <c r="J5839" s="17"/>
      <c r="K5839" s="17"/>
      <c r="L5839" s="17"/>
      <c r="M5839" s="17"/>
      <c r="N5839" s="17"/>
      <c r="O5839" s="17"/>
      <c r="P5839" s="17"/>
      <c r="Q5839" s="17"/>
      <c r="R5839" s="17"/>
      <c r="S5839" s="17"/>
      <c r="T5839" s="17"/>
      <c r="U5839" s="17"/>
      <c r="V5839" s="17"/>
      <c r="W5839" s="17"/>
      <c r="X5839" s="17"/>
    </row>
    <row r="5840" spans="7:24" x14ac:dyDescent="0.2">
      <c r="G5840" s="8"/>
      <c r="H5840" s="8"/>
      <c r="I5840" s="17"/>
      <c r="J5840" s="17"/>
      <c r="K5840" s="17"/>
      <c r="L5840" s="17"/>
      <c r="M5840" s="17"/>
      <c r="N5840" s="17"/>
      <c r="O5840" s="17"/>
      <c r="P5840" s="17"/>
      <c r="Q5840" s="17"/>
      <c r="R5840" s="17"/>
      <c r="S5840" s="17"/>
      <c r="T5840" s="17"/>
      <c r="U5840" s="17"/>
      <c r="V5840" s="17"/>
      <c r="W5840" s="17"/>
      <c r="X5840" s="17"/>
    </row>
    <row r="5841" spans="7:24" x14ac:dyDescent="0.2">
      <c r="G5841" s="8"/>
      <c r="H5841" s="8"/>
      <c r="I5841" s="17"/>
      <c r="J5841" s="17"/>
      <c r="K5841" s="17"/>
      <c r="L5841" s="17"/>
      <c r="M5841" s="17"/>
      <c r="N5841" s="17"/>
      <c r="O5841" s="17"/>
      <c r="P5841" s="17"/>
      <c r="Q5841" s="17"/>
      <c r="R5841" s="17"/>
      <c r="S5841" s="17"/>
      <c r="T5841" s="17"/>
      <c r="U5841" s="17"/>
      <c r="V5841" s="17"/>
      <c r="W5841" s="17"/>
      <c r="X5841" s="17"/>
    </row>
    <row r="5842" spans="7:24" x14ac:dyDescent="0.2">
      <c r="G5842" s="8"/>
      <c r="H5842" s="8"/>
      <c r="I5842" s="17"/>
      <c r="J5842" s="17"/>
      <c r="K5842" s="17"/>
      <c r="L5842" s="17"/>
      <c r="M5842" s="17"/>
      <c r="N5842" s="17"/>
      <c r="O5842" s="17"/>
      <c r="P5842" s="17"/>
      <c r="Q5842" s="17"/>
      <c r="R5842" s="17"/>
      <c r="S5842" s="17"/>
      <c r="T5842" s="17"/>
      <c r="U5842" s="17"/>
      <c r="V5842" s="17"/>
      <c r="W5842" s="17"/>
      <c r="X5842" s="17"/>
    </row>
    <row r="5843" spans="7:24" x14ac:dyDescent="0.2">
      <c r="G5843" s="8"/>
      <c r="H5843" s="8"/>
      <c r="I5843" s="17"/>
      <c r="J5843" s="17"/>
      <c r="K5843" s="17"/>
      <c r="L5843" s="17"/>
      <c r="M5843" s="17"/>
      <c r="N5843" s="17"/>
      <c r="O5843" s="17"/>
      <c r="P5843" s="17"/>
      <c r="Q5843" s="17"/>
      <c r="R5843" s="17"/>
      <c r="S5843" s="17"/>
      <c r="T5843" s="17"/>
      <c r="U5843" s="17"/>
      <c r="V5843" s="17"/>
      <c r="W5843" s="17"/>
      <c r="X5843" s="17"/>
    </row>
    <row r="5844" spans="7:24" x14ac:dyDescent="0.2">
      <c r="G5844" s="8"/>
      <c r="H5844" s="8"/>
      <c r="I5844" s="17"/>
      <c r="J5844" s="17"/>
      <c r="K5844" s="17"/>
      <c r="L5844" s="17"/>
      <c r="M5844" s="17"/>
      <c r="N5844" s="17"/>
      <c r="O5844" s="17"/>
      <c r="P5844" s="17"/>
      <c r="Q5844" s="17"/>
      <c r="R5844" s="17"/>
      <c r="S5844" s="17"/>
      <c r="T5844" s="17"/>
      <c r="U5844" s="17"/>
      <c r="V5844" s="17"/>
      <c r="W5844" s="17"/>
      <c r="X5844" s="17"/>
    </row>
    <row r="5845" spans="7:24" x14ac:dyDescent="0.2">
      <c r="G5845" s="8"/>
      <c r="H5845" s="8"/>
      <c r="I5845" s="17"/>
      <c r="J5845" s="17"/>
      <c r="K5845" s="17"/>
      <c r="L5845" s="17"/>
      <c r="M5845" s="17"/>
      <c r="N5845" s="17"/>
      <c r="O5845" s="17"/>
      <c r="P5845" s="17"/>
      <c r="Q5845" s="17"/>
      <c r="R5845" s="17"/>
      <c r="S5845" s="17"/>
      <c r="T5845" s="17"/>
      <c r="U5845" s="17"/>
      <c r="V5845" s="17"/>
      <c r="W5845" s="17"/>
      <c r="X5845" s="17"/>
    </row>
    <row r="5846" spans="7:24" x14ac:dyDescent="0.2">
      <c r="G5846" s="8"/>
      <c r="H5846" s="8"/>
      <c r="I5846" s="17"/>
      <c r="J5846" s="17"/>
      <c r="K5846" s="17"/>
      <c r="L5846" s="17"/>
      <c r="M5846" s="17"/>
      <c r="N5846" s="17"/>
      <c r="O5846" s="17"/>
      <c r="P5846" s="17"/>
      <c r="Q5846" s="17"/>
      <c r="R5846" s="17"/>
      <c r="S5846" s="17"/>
      <c r="T5846" s="17"/>
      <c r="U5846" s="17"/>
      <c r="V5846" s="17"/>
      <c r="W5846" s="17"/>
      <c r="X5846" s="17"/>
    </row>
    <row r="5847" spans="7:24" x14ac:dyDescent="0.2">
      <c r="G5847" s="8"/>
      <c r="H5847" s="8"/>
      <c r="I5847" s="17"/>
      <c r="J5847" s="17"/>
      <c r="K5847" s="17"/>
      <c r="L5847" s="17"/>
      <c r="M5847" s="17"/>
      <c r="N5847" s="17"/>
      <c r="O5847" s="17"/>
      <c r="P5847" s="17"/>
      <c r="Q5847" s="17"/>
      <c r="R5847" s="17"/>
      <c r="S5847" s="17"/>
      <c r="T5847" s="17"/>
      <c r="U5847" s="17"/>
      <c r="V5847" s="17"/>
      <c r="W5847" s="17"/>
      <c r="X5847" s="17"/>
    </row>
    <row r="5848" spans="7:24" x14ac:dyDescent="0.2">
      <c r="G5848" s="8"/>
      <c r="H5848" s="8"/>
      <c r="I5848" s="17"/>
      <c r="J5848" s="17"/>
      <c r="K5848" s="17"/>
      <c r="L5848" s="17"/>
      <c r="M5848" s="17"/>
      <c r="N5848" s="17"/>
      <c r="O5848" s="17"/>
      <c r="P5848" s="17"/>
      <c r="Q5848" s="17"/>
      <c r="R5848" s="17"/>
      <c r="S5848" s="17"/>
      <c r="T5848" s="17"/>
      <c r="U5848" s="17"/>
      <c r="V5848" s="17"/>
      <c r="W5848" s="17"/>
      <c r="X5848" s="17"/>
    </row>
    <row r="5849" spans="7:24" x14ac:dyDescent="0.2">
      <c r="G5849" s="8"/>
      <c r="H5849" s="8"/>
      <c r="I5849" s="17"/>
      <c r="J5849" s="17"/>
      <c r="K5849" s="17"/>
      <c r="L5849" s="17"/>
      <c r="M5849" s="17"/>
      <c r="N5849" s="17"/>
      <c r="O5849" s="17"/>
      <c r="P5849" s="17"/>
      <c r="Q5849" s="17"/>
      <c r="R5849" s="17"/>
      <c r="S5849" s="17"/>
      <c r="T5849" s="17"/>
      <c r="U5849" s="17"/>
      <c r="V5849" s="17"/>
      <c r="W5849" s="17"/>
      <c r="X5849" s="17"/>
    </row>
    <row r="5850" spans="7:24" x14ac:dyDescent="0.2">
      <c r="G5850" s="8"/>
      <c r="H5850" s="8"/>
      <c r="I5850" s="17"/>
      <c r="J5850" s="17"/>
      <c r="K5850" s="17"/>
      <c r="L5850" s="17"/>
      <c r="M5850" s="17"/>
      <c r="N5850" s="17"/>
      <c r="O5850" s="17"/>
      <c r="P5850" s="17"/>
      <c r="Q5850" s="17"/>
      <c r="R5850" s="17"/>
      <c r="S5850" s="17"/>
      <c r="T5850" s="17"/>
      <c r="U5850" s="17"/>
      <c r="V5850" s="17"/>
      <c r="W5850" s="17"/>
      <c r="X5850" s="17"/>
    </row>
    <row r="5851" spans="7:24" x14ac:dyDescent="0.2">
      <c r="G5851" s="8"/>
      <c r="H5851" s="8"/>
      <c r="I5851" s="17"/>
      <c r="J5851" s="17"/>
      <c r="K5851" s="17"/>
      <c r="L5851" s="17"/>
      <c r="M5851" s="17"/>
      <c r="N5851" s="17"/>
      <c r="O5851" s="17"/>
      <c r="P5851" s="17"/>
      <c r="Q5851" s="17"/>
      <c r="R5851" s="17"/>
      <c r="S5851" s="17"/>
      <c r="T5851" s="17"/>
      <c r="U5851" s="17"/>
      <c r="V5851" s="17"/>
      <c r="W5851" s="17"/>
      <c r="X5851" s="17"/>
    </row>
    <row r="5852" spans="7:24" x14ac:dyDescent="0.2">
      <c r="G5852" s="8"/>
      <c r="H5852" s="8"/>
      <c r="I5852" s="17"/>
      <c r="J5852" s="17"/>
      <c r="K5852" s="17"/>
      <c r="L5852" s="17"/>
      <c r="M5852" s="17"/>
      <c r="N5852" s="17"/>
      <c r="O5852" s="17"/>
      <c r="P5852" s="17"/>
      <c r="Q5852" s="17"/>
      <c r="R5852" s="17"/>
      <c r="S5852" s="17"/>
      <c r="T5852" s="17"/>
      <c r="U5852" s="17"/>
      <c r="V5852" s="17"/>
      <c r="W5852" s="17"/>
      <c r="X5852" s="17"/>
    </row>
    <row r="5853" spans="7:24" x14ac:dyDescent="0.2">
      <c r="G5853" s="8"/>
      <c r="H5853" s="8"/>
      <c r="I5853" s="17"/>
      <c r="J5853" s="17"/>
      <c r="K5853" s="17"/>
      <c r="L5853" s="17"/>
      <c r="M5853" s="17"/>
      <c r="N5853" s="17"/>
      <c r="O5853" s="17"/>
      <c r="P5853" s="17"/>
      <c r="Q5853" s="17"/>
      <c r="R5853" s="17"/>
      <c r="S5853" s="17"/>
      <c r="T5853" s="17"/>
      <c r="U5853" s="17"/>
      <c r="V5853" s="17"/>
      <c r="W5853" s="17"/>
      <c r="X5853" s="17"/>
    </row>
    <row r="5854" spans="7:24" x14ac:dyDescent="0.2">
      <c r="G5854" s="8"/>
      <c r="H5854" s="8"/>
      <c r="I5854" s="17"/>
      <c r="J5854" s="17"/>
      <c r="K5854" s="17"/>
      <c r="L5854" s="17"/>
      <c r="M5854" s="17"/>
      <c r="N5854" s="17"/>
      <c r="O5854" s="17"/>
      <c r="P5854" s="17"/>
      <c r="Q5854" s="17"/>
      <c r="R5854" s="17"/>
      <c r="S5854" s="17"/>
      <c r="T5854" s="17"/>
      <c r="U5854" s="17"/>
      <c r="V5854" s="17"/>
      <c r="W5854" s="17"/>
      <c r="X5854" s="17"/>
    </row>
    <row r="5855" spans="7:24" x14ac:dyDescent="0.2">
      <c r="G5855" s="8"/>
      <c r="H5855" s="8"/>
      <c r="I5855" s="17"/>
      <c r="J5855" s="17"/>
      <c r="K5855" s="17"/>
      <c r="L5855" s="17"/>
      <c r="M5855" s="17"/>
      <c r="N5855" s="17"/>
      <c r="O5855" s="17"/>
      <c r="P5855" s="17"/>
      <c r="Q5855" s="17"/>
      <c r="R5855" s="17"/>
      <c r="S5855" s="17"/>
      <c r="T5855" s="17"/>
      <c r="U5855" s="17"/>
      <c r="V5855" s="17"/>
      <c r="W5855" s="17"/>
      <c r="X5855" s="17"/>
    </row>
    <row r="5856" spans="7:24" x14ac:dyDescent="0.2">
      <c r="G5856" s="8"/>
      <c r="H5856" s="8"/>
      <c r="I5856" s="17"/>
      <c r="J5856" s="17"/>
      <c r="K5856" s="17"/>
      <c r="L5856" s="17"/>
      <c r="M5856" s="17"/>
      <c r="N5856" s="17"/>
      <c r="O5856" s="17"/>
      <c r="P5856" s="17"/>
      <c r="Q5856" s="17"/>
      <c r="R5856" s="17"/>
      <c r="S5856" s="17"/>
      <c r="T5856" s="17"/>
      <c r="U5856" s="17"/>
      <c r="V5856" s="17"/>
      <c r="W5856" s="17"/>
      <c r="X5856" s="17"/>
    </row>
    <row r="5857" spans="7:24" x14ac:dyDescent="0.2">
      <c r="G5857" s="8"/>
      <c r="H5857" s="8"/>
      <c r="I5857" s="17"/>
      <c r="J5857" s="17"/>
      <c r="K5857" s="17"/>
      <c r="L5857" s="17"/>
      <c r="M5857" s="17"/>
      <c r="N5857" s="17"/>
      <c r="O5857" s="17"/>
      <c r="P5857" s="17"/>
      <c r="Q5857" s="17"/>
      <c r="R5857" s="17"/>
      <c r="S5857" s="17"/>
      <c r="T5857" s="17"/>
      <c r="U5857" s="17"/>
      <c r="V5857" s="17"/>
      <c r="W5857" s="17"/>
      <c r="X5857" s="17"/>
    </row>
    <row r="5858" spans="7:24" x14ac:dyDescent="0.2">
      <c r="G5858" s="8"/>
      <c r="H5858" s="8"/>
      <c r="I5858" s="17"/>
      <c r="J5858" s="17"/>
      <c r="K5858" s="17"/>
      <c r="L5858" s="17"/>
      <c r="M5858" s="17"/>
      <c r="N5858" s="17"/>
      <c r="O5858" s="17"/>
      <c r="P5858" s="17"/>
      <c r="Q5858" s="17"/>
      <c r="R5858" s="17"/>
      <c r="S5858" s="17"/>
      <c r="T5858" s="17"/>
      <c r="U5858" s="17"/>
      <c r="V5858" s="17"/>
      <c r="W5858" s="17"/>
      <c r="X5858" s="17"/>
    </row>
    <row r="5859" spans="7:24" x14ac:dyDescent="0.2">
      <c r="G5859" s="8"/>
      <c r="H5859" s="8"/>
      <c r="I5859" s="17"/>
      <c r="J5859" s="17"/>
      <c r="K5859" s="17"/>
      <c r="L5859" s="17"/>
      <c r="M5859" s="17"/>
      <c r="N5859" s="17"/>
      <c r="O5859" s="17"/>
      <c r="P5859" s="17"/>
      <c r="Q5859" s="17"/>
      <c r="R5859" s="17"/>
      <c r="S5859" s="17"/>
      <c r="T5859" s="17"/>
      <c r="U5859" s="17"/>
      <c r="V5859" s="17"/>
      <c r="W5859" s="17"/>
      <c r="X5859" s="17"/>
    </row>
    <row r="5860" spans="7:24" x14ac:dyDescent="0.2">
      <c r="G5860" s="8"/>
      <c r="H5860" s="8"/>
      <c r="I5860" s="17"/>
      <c r="J5860" s="17"/>
      <c r="K5860" s="17"/>
      <c r="L5860" s="17"/>
      <c r="M5860" s="17"/>
      <c r="N5860" s="17"/>
      <c r="O5860" s="17"/>
      <c r="P5860" s="17"/>
      <c r="Q5860" s="17"/>
      <c r="R5860" s="17"/>
      <c r="S5860" s="17"/>
      <c r="T5860" s="17"/>
      <c r="U5860" s="17"/>
      <c r="V5860" s="17"/>
      <c r="W5860" s="17"/>
      <c r="X5860" s="17"/>
    </row>
    <row r="5861" spans="7:24" x14ac:dyDescent="0.2">
      <c r="G5861" s="8"/>
      <c r="H5861" s="8"/>
      <c r="I5861" s="17"/>
      <c r="J5861" s="17"/>
      <c r="K5861" s="17"/>
      <c r="L5861" s="17"/>
      <c r="M5861" s="17"/>
      <c r="N5861" s="17"/>
      <c r="O5861" s="17"/>
      <c r="P5861" s="17"/>
      <c r="Q5861" s="17"/>
      <c r="R5861" s="17"/>
      <c r="S5861" s="17"/>
      <c r="T5861" s="17"/>
      <c r="U5861" s="17"/>
      <c r="V5861" s="17"/>
      <c r="W5861" s="17"/>
      <c r="X5861" s="17"/>
    </row>
    <row r="5862" spans="7:24" x14ac:dyDescent="0.2">
      <c r="G5862" s="8"/>
      <c r="H5862" s="8"/>
      <c r="I5862" s="17"/>
      <c r="J5862" s="17"/>
      <c r="K5862" s="17"/>
      <c r="L5862" s="17"/>
      <c r="M5862" s="17"/>
      <c r="N5862" s="17"/>
      <c r="O5862" s="17"/>
      <c r="P5862" s="17"/>
      <c r="Q5862" s="17"/>
      <c r="R5862" s="17"/>
      <c r="S5862" s="17"/>
      <c r="T5862" s="17"/>
      <c r="U5862" s="17"/>
      <c r="V5862" s="17"/>
      <c r="W5862" s="17"/>
      <c r="X5862" s="17"/>
    </row>
    <row r="5863" spans="7:24" x14ac:dyDescent="0.2">
      <c r="G5863" s="8"/>
      <c r="H5863" s="8"/>
      <c r="I5863" s="17"/>
      <c r="J5863" s="17"/>
      <c r="K5863" s="17"/>
      <c r="L5863" s="17"/>
      <c r="M5863" s="17"/>
      <c r="N5863" s="17"/>
      <c r="O5863" s="17"/>
      <c r="P5863" s="17"/>
      <c r="Q5863" s="17"/>
      <c r="R5863" s="17"/>
      <c r="S5863" s="17"/>
      <c r="T5863" s="17"/>
      <c r="U5863" s="17"/>
      <c r="V5863" s="17"/>
      <c r="W5863" s="17"/>
      <c r="X5863" s="17"/>
    </row>
    <row r="5864" spans="7:24" x14ac:dyDescent="0.2">
      <c r="G5864" s="8"/>
      <c r="H5864" s="8"/>
      <c r="I5864" s="17"/>
      <c r="J5864" s="17"/>
      <c r="K5864" s="17"/>
      <c r="L5864" s="17"/>
      <c r="M5864" s="17"/>
      <c r="N5864" s="17"/>
      <c r="O5864" s="17"/>
      <c r="P5864" s="17"/>
      <c r="Q5864" s="17"/>
      <c r="R5864" s="17"/>
      <c r="S5864" s="17"/>
      <c r="T5864" s="17"/>
      <c r="U5864" s="17"/>
      <c r="V5864" s="17"/>
      <c r="W5864" s="17"/>
      <c r="X5864" s="17"/>
    </row>
  </sheetData>
  <mergeCells count="7">
    <mergeCell ref="A4:H4"/>
    <mergeCell ref="A1:H1"/>
    <mergeCell ref="I1:N1"/>
    <mergeCell ref="O1:T1"/>
    <mergeCell ref="A2:H2"/>
    <mergeCell ref="A3:H3"/>
    <mergeCell ref="I3:T3"/>
  </mergeCells>
  <pageMargins left="0.7" right="0.7" top="0.75" bottom="0.75" header="0.3" footer="0.3"/>
  <pageSetup orientation="portrait" horizontalDpi="0" verticalDpi="0"/>
  <customProperties>
    <customPr name="Ibp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Kasavaraj -MSCG</dc:creator>
  <cp:lastModifiedBy>Surya Chandrakasan</cp:lastModifiedBy>
  <dcterms:created xsi:type="dcterms:W3CDTF">2025-09-15T02:09:36Z</dcterms:created>
  <dcterms:modified xsi:type="dcterms:W3CDTF">2025-09-16T13:32:56Z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b37a9c00-dc0a-4b99-844a-3486c01f0e1e</vt:lpwstr>
  </property>
</Properties>
</file>