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F729267F-40DA-44EF-AA15-398D45163B02}" xr6:coauthVersionLast="47" xr6:coauthVersionMax="47" xr10:uidLastSave="{00000000-0000-0000-0000-000000000000}"/>
  <bookViews>
    <workbookView xWindow="-108" yWindow="-108" windowWidth="23256" windowHeight="12456" firstSheet="3"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Sheet8" sheetId="10" r:id="rId8"/>
    <sheet name="Chart1" sheetId="12" r:id="rId9"/>
    <sheet name="Sheet9" sheetId="11" r:id="rId10"/>
    <sheet name="Data" sheetId="1" r:id="rId11"/>
    <sheet name="layout" sheetId="2" r:id="rId12"/>
  </sheets>
  <definedNames>
    <definedName name="_xlchart.v1.0" hidden="1">'waterfall chart'!$D$5:$D$8</definedName>
    <definedName name="_xlchart.v1.1" hidden="1">'waterfall chart'!$E$4</definedName>
    <definedName name="_xlchart.v1.10" hidden="1">'waterfall chart'!$E$5:$E$8</definedName>
    <definedName name="_xlchart.v1.11" hidden="1">'waterfall chart'!$D$5:$D$8</definedName>
    <definedName name="_xlchart.v1.12" hidden="1">'waterfall chart'!$E$4</definedName>
    <definedName name="_xlchart.v1.13" hidden="1">'waterfall chart'!$E$5:$E$8</definedName>
    <definedName name="_xlchart.v1.2" hidden="1">'waterfall chart'!$E$5:$E$8</definedName>
    <definedName name="_xlchart.v1.8" hidden="1">'waterfall chart'!$D$5:$D$8</definedName>
    <definedName name="_xlchart.v1.9" hidden="1">'waterfall chart'!$E$4</definedName>
    <definedName name="_xlchart.v5.14" hidden="1">'map chart'!$D$4</definedName>
    <definedName name="_xlchart.v5.15" hidden="1">'map chart'!$D$5:$D$53</definedName>
    <definedName name="_xlchart.v5.16" hidden="1">'map chart'!$E$4</definedName>
    <definedName name="_xlchart.v5.17" hidden="1">'map chart'!$E$5:$E$53</definedName>
    <definedName name="_xlchart.v5.3" hidden="1">'map chart'!$D$4</definedName>
    <definedName name="_xlchart.v5.4" hidden="1">'map chart'!$D$5:$D$53</definedName>
    <definedName name="_xlchart.v5.5" hidden="1">'map chart'!$E$3</definedName>
    <definedName name="_xlchart.v5.6" hidden="1">'map chart'!$E$4</definedName>
    <definedName name="_xlchart.v5.7" hidden="1">'map chart'!$E$5:$E$53</definedName>
    <definedName name="Slicer_Region">#N/A</definedName>
    <definedName name="Slicer_Segment">#N/A</definedName>
    <definedName name="Slicer_Year">#N/A</definedName>
  </definedNames>
  <calcPr calcId="191029"/>
  <pivotCaches>
    <pivotCache cacheId="19"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43" i="6" l="1"/>
  <c r="D44" i="6"/>
  <c r="D45" i="6"/>
  <c r="D46" i="6"/>
  <c r="D47" i="6"/>
  <c r="D48" i="6"/>
  <c r="D49" i="6"/>
  <c r="D50" i="6"/>
  <c r="D51" i="6"/>
  <c r="D52" i="6"/>
  <c r="D53" i="6"/>
  <c r="D16" i="6"/>
  <c r="D17" i="6"/>
  <c r="D18" i="6"/>
  <c r="D19" i="6"/>
  <c r="D20" i="6"/>
  <c r="D21" i="6"/>
  <c r="D22" i="6"/>
  <c r="D23" i="6"/>
  <c r="D24" i="6"/>
  <c r="D25" i="6"/>
  <c r="D26" i="6"/>
  <c r="D27" i="6"/>
  <c r="D28" i="6"/>
  <c r="D29" i="6"/>
  <c r="D30" i="6"/>
  <c r="D31" i="6"/>
  <c r="D32" i="6"/>
  <c r="D33" i="6"/>
  <c r="D34" i="6"/>
  <c r="D35" i="6"/>
  <c r="D36" i="6"/>
  <c r="D37" i="6"/>
  <c r="D38" i="6"/>
  <c r="D39" i="6"/>
  <c r="D40" i="6"/>
  <c r="D41" i="6"/>
  <c r="D42" i="6"/>
  <c r="D6" i="6"/>
  <c r="D7" i="6"/>
  <c r="D8" i="6"/>
  <c r="D9" i="6"/>
  <c r="D10" i="6"/>
  <c r="D11" i="6"/>
  <c r="D12" i="6"/>
  <c r="D13" i="6"/>
  <c r="D14" i="6"/>
  <c r="D15" i="6"/>
  <c r="D5" i="6"/>
  <c r="D8" i="4"/>
  <c r="D6" i="4"/>
  <c r="D7" i="4"/>
  <c r="D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2" i="9"/>
  <c r="K12" i="9"/>
  <c r="J12" i="9"/>
  <c r="I12" i="9"/>
  <c r="H12" i="9"/>
  <c r="P17" i="8"/>
  <c r="L18" i="8"/>
  <c r="I18" i="8"/>
  <c r="F19" i="8"/>
  <c r="B18" i="8"/>
  <c r="E6" i="6"/>
  <c r="E14" i="6"/>
  <c r="E22" i="6"/>
  <c r="E30" i="6"/>
  <c r="E38" i="6"/>
  <c r="E46" i="6"/>
  <c r="E44" i="6"/>
  <c r="E7" i="6"/>
  <c r="E15" i="6"/>
  <c r="E23" i="6"/>
  <c r="E31" i="6"/>
  <c r="E39" i="6"/>
  <c r="E47" i="6"/>
  <c r="E52" i="6"/>
  <c r="E8" i="6"/>
  <c r="E16" i="6"/>
  <c r="E24" i="6"/>
  <c r="E32" i="6"/>
  <c r="E40" i="6"/>
  <c r="E48" i="6"/>
  <c r="E36" i="6"/>
  <c r="E13" i="6"/>
  <c r="E45" i="6"/>
  <c r="E9" i="6"/>
  <c r="E17" i="6"/>
  <c r="E25" i="6"/>
  <c r="E33" i="6"/>
  <c r="E41" i="6"/>
  <c r="E49" i="6"/>
  <c r="E28" i="6"/>
  <c r="E37" i="6"/>
  <c r="E10" i="6"/>
  <c r="E18" i="6"/>
  <c r="E26" i="6"/>
  <c r="E34" i="6"/>
  <c r="E42" i="6"/>
  <c r="E50" i="6"/>
  <c r="E20" i="6"/>
  <c r="E29" i="6"/>
  <c r="E11" i="6"/>
  <c r="E19" i="6"/>
  <c r="E27" i="6"/>
  <c r="E35" i="6"/>
  <c r="E43" i="6"/>
  <c r="E51" i="6"/>
  <c r="E12" i="6"/>
  <c r="E21" i="6"/>
  <c r="E53" i="6"/>
  <c r="E5" i="6"/>
  <c r="E8" i="4"/>
  <c r="E6" i="4"/>
  <c r="E7" i="4"/>
  <c r="E5" i="4"/>
</calcChain>
</file>

<file path=xl/sharedStrings.xml><?xml version="1.0" encoding="utf-8"?>
<sst xmlns="http://schemas.openxmlformats.org/spreadsheetml/2006/main" count="130096" uniqueCount="10961">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</sst>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Green]\▲0.00%;[Red]\ \▼0.00%"/>
    <numFmt numFmtId="165" formatCode="0.0000"/>
    <numFmt numFmtId="166" formatCode="&quot;$&quot;\ 0.00,\ &quot;K&quot;"/>
    <numFmt numFmtId="169" formatCode="&quot;$&quot;#,##0.00"/>
    <numFmt numFmtId="170" formatCode="&quot;#&quot;\ 0"/>
    <numFmt numFmtId="173"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badi Extra Light"/>
      <family val="2"/>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7" xfId="0" applyBorder="1"/>
    <xf numFmtId="0" fontId="0" fillId="0" borderId="4" xfId="0" applyBorder="1"/>
    <xf numFmtId="0" fontId="0" fillId="0" borderId="1" xfId="0" applyBorder="1" applyAlignment="1">
      <alignment horizontal="left"/>
    </xf>
    <xf numFmtId="0" fontId="0" fillId="0" borderId="8" xfId="0" applyBorder="1" applyAlignment="1">
      <alignment horizontal="left"/>
    </xf>
    <xf numFmtId="0" fontId="0" fillId="0" borderId="4" xfId="0" applyNumberFormat="1" applyBorder="1"/>
    <xf numFmtId="0" fontId="0" fillId="0" borderId="6" xfId="0" applyNumberFormat="1" applyBorder="1"/>
    <xf numFmtId="0" fontId="0" fillId="0" borderId="9" xfId="0" applyBorder="1"/>
    <xf numFmtId="0" fontId="0" fillId="0" borderId="1" xfId="0" applyNumberFormat="1" applyBorder="1"/>
    <xf numFmtId="0" fontId="0" fillId="0" borderId="9" xfId="0" applyNumberFormat="1" applyBorder="1"/>
    <xf numFmtId="165" fontId="0" fillId="0" borderId="9" xfId="0" applyNumberFormat="1" applyBorder="1"/>
    <xf numFmtId="165" fontId="0" fillId="0" borderId="0" xfId="0" applyNumberFormat="1"/>
    <xf numFmtId="165" fontId="0" fillId="0" borderId="1" xfId="0" applyNumberFormat="1" applyBorder="1"/>
    <xf numFmtId="166" fontId="0" fillId="0" borderId="9" xfId="0" applyNumberFormat="1" applyBorder="1"/>
    <xf numFmtId="166" fontId="0" fillId="0" borderId="1" xfId="0" applyNumberFormat="1" applyBorder="1"/>
    <xf numFmtId="166" fontId="0" fillId="0" borderId="8" xfId="0" applyNumberFormat="1" applyBorder="1"/>
    <xf numFmtId="166" fontId="0" fillId="0" borderId="10"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9" fontId="0" fillId="0" borderId="0" xfId="0" applyNumberFormat="1"/>
    <xf numFmtId="44" fontId="0" fillId="0" borderId="0" xfId="1" applyFont="1"/>
    <xf numFmtId="170" fontId="0" fillId="0" borderId="0" xfId="0" applyNumberFormat="1"/>
    <xf numFmtId="10" fontId="0" fillId="0" borderId="0" xfId="2" applyNumberFormat="1" applyFont="1"/>
    <xf numFmtId="0" fontId="0" fillId="0" borderId="2" xfId="0" applyNumberFormat="1" applyBorder="1"/>
    <xf numFmtId="0" fontId="0" fillId="0" borderId="11" xfId="0" applyNumberFormat="1" applyBorder="1"/>
    <xf numFmtId="0" fontId="0" fillId="0" borderId="7"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0" fillId="0" borderId="0" xfId="0" applyAlignment="1">
      <alignment horizontal="center"/>
    </xf>
    <xf numFmtId="0" fontId="6" fillId="0" borderId="0" xfId="0" applyFont="1"/>
    <xf numFmtId="173" fontId="7" fillId="0" borderId="0" xfId="0" applyNumberFormat="1" applyFont="1" applyAlignment="1">
      <alignment horizontal="center" vertical="center"/>
    </xf>
    <xf numFmtId="164" fontId="7"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107">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numFmt numFmtId="166" formatCode="&quot;$&quot;\ 0.00,\ &quot;K&quot;"/>
    </dxf>
    <dxf>
      <numFmt numFmtId="166" formatCode="&quot;$&quot;\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6" formatCode="&quot;$&quot;\ 0.00,\ &quot;K&quot;"/>
    </dxf>
    <dxf>
      <numFmt numFmtId="166" formatCode="&quot;$&quot;\ 0.00,\ &quot;K&quot;"/>
    </dxf>
    <dxf>
      <numFmt numFmtId="165" formatCode="0.0000"/>
    </dxf>
    <dxf>
      <numFmt numFmtId="165" formatCode="0.0000"/>
    </dxf>
    <dxf>
      <numFmt numFmtId="165" formatCode="0.0000"/>
    </dxf>
    <dxf>
      <numFmt numFmtId="165" formatCode="0.0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1D392F03-8374-4C46-BA1C-4AB7067E8E57}">
      <tableStyleElement type="wholeTable" dxfId="97"/>
      <tableStyleElement type="headerRow" dxfId="96"/>
    </tableStyle>
    <tableStyle name="Data-style" pivot="0" count="3" xr9:uid="{00000000-0011-0000-FFFF-FFFF00000000}">
      <tableStyleElement type="headerRow" dxfId="106"/>
      <tableStyleElement type="firstRowStripe" dxfId="105"/>
      <tableStyleElement type="secondRowStripe" dxfId="104"/>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1.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9.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hartsheet" Target="chartsheets/sheet1.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extLst>
            <c:ext xmlns:c16="http://schemas.microsoft.com/office/drawing/2014/chart" uri="{C3380CC4-5D6E-409C-BE32-E72D297353CC}">
              <c16:uniqueId val="{00000001-FB86-4B84-8B0F-2291D219AB67}"/>
            </c:ext>
          </c:extLst>
        </c:ser>
        <c:dLbls>
          <c:showLegendKey val="0"/>
          <c:showVal val="0"/>
          <c:showCatName val="0"/>
          <c:showSerName val="0"/>
          <c:showPercent val="0"/>
          <c:showBubbleSize val="0"/>
        </c:dLbls>
        <c:axId val="278851968"/>
        <c:axId val="4503052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FB86-4B84-8B0F-2291D219AB67}"/>
            </c:ext>
          </c:extLst>
        </c:ser>
        <c:dLbls>
          <c:showLegendKey val="0"/>
          <c:showVal val="0"/>
          <c:showCatName val="0"/>
          <c:showSerName val="0"/>
          <c:showPercent val="0"/>
          <c:showBubbleSize val="0"/>
        </c:dLbls>
        <c:gapWidth val="219"/>
        <c:overlap val="-27"/>
        <c:axId val="284829440"/>
        <c:axId val="284830400"/>
      </c:barChart>
      <c:catAx>
        <c:axId val="2848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30400"/>
        <c:crosses val="autoZero"/>
        <c:auto val="1"/>
        <c:lblAlgn val="ctr"/>
        <c:lblOffset val="100"/>
        <c:noMultiLvlLbl val="0"/>
      </c:catAx>
      <c:valAx>
        <c:axId val="2848304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29440"/>
        <c:crosses val="autoZero"/>
        <c:crossBetween val="between"/>
      </c:valAx>
      <c:valAx>
        <c:axId val="45030528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851968"/>
        <c:crosses val="max"/>
        <c:crossBetween val="between"/>
      </c:valAx>
      <c:catAx>
        <c:axId val="278851968"/>
        <c:scaling>
          <c:orientation val="minMax"/>
        </c:scaling>
        <c:delete val="1"/>
        <c:axPos val="b"/>
        <c:numFmt formatCode="General" sourceLinked="1"/>
        <c:majorTickMark val="out"/>
        <c:minorTickMark val="none"/>
        <c:tickLblPos val="nextTo"/>
        <c:crossAx val="45030528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0-62E3-43DB-9C15-59B9F93193D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C25A-4A0E-A184-4EA38C9A7E77}"/>
            </c:ext>
          </c:extLst>
        </c:ser>
        <c:dLbls>
          <c:showLegendKey val="0"/>
          <c:showVal val="0"/>
          <c:showCatName val="0"/>
          <c:showSerName val="0"/>
          <c:showPercent val="0"/>
          <c:showBubbleSize val="0"/>
        </c:dLbls>
        <c:gapWidth val="182"/>
        <c:axId val="601435056"/>
        <c:axId val="601435536"/>
      </c:barChart>
      <c:catAx>
        <c:axId val="60143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35536"/>
        <c:crosses val="autoZero"/>
        <c:auto val="1"/>
        <c:lblAlgn val="ctr"/>
        <c:lblOffset val="100"/>
        <c:noMultiLvlLbl val="0"/>
      </c:catAx>
      <c:valAx>
        <c:axId val="601435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3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401062416998669E-2"/>
          <c:y val="0.14612307497707364"/>
          <c:w val="0.89433237271853983"/>
          <c:h val="0.7179487179487179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BBE9-415B-974E-D64BCD2B8EA6}"/>
            </c:ext>
          </c:extLst>
        </c:ser>
        <c:dLbls>
          <c:showLegendKey val="0"/>
          <c:showVal val="0"/>
          <c:showCatName val="0"/>
          <c:showSerName val="0"/>
          <c:showPercent val="0"/>
          <c:showBubbleSize val="0"/>
        </c:dLbls>
        <c:smooth val="0"/>
        <c:axId val="278352928"/>
        <c:axId val="450304320"/>
      </c:lineChart>
      <c:catAx>
        <c:axId val="278352928"/>
        <c:scaling>
          <c:orientation val="minMax"/>
        </c:scaling>
        <c:delete val="1"/>
        <c:axPos val="b"/>
        <c:numFmt formatCode="General" sourceLinked="1"/>
        <c:majorTickMark val="none"/>
        <c:minorTickMark val="none"/>
        <c:tickLblPos val="nextTo"/>
        <c:crossAx val="450304320"/>
        <c:crosses val="autoZero"/>
        <c:auto val="1"/>
        <c:lblAlgn val="ctr"/>
        <c:lblOffset val="100"/>
        <c:noMultiLvlLbl val="0"/>
      </c:catAx>
      <c:valAx>
        <c:axId val="450304320"/>
        <c:scaling>
          <c:orientation val="minMax"/>
        </c:scaling>
        <c:delete val="1"/>
        <c:axPos val="l"/>
        <c:numFmt formatCode="General" sourceLinked="1"/>
        <c:majorTickMark val="none"/>
        <c:minorTickMark val="none"/>
        <c:tickLblPos val="nextTo"/>
        <c:crossAx val="2783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18147073721045E-2"/>
          <c:y val="0.18719934598339141"/>
          <c:w val="0.84593837535014005"/>
          <c:h val="0.63696369636963701"/>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5926-4F27-9F79-9AAD87DE8246}"/>
            </c:ext>
          </c:extLst>
        </c:ser>
        <c:dLbls>
          <c:showLegendKey val="0"/>
          <c:showVal val="0"/>
          <c:showCatName val="0"/>
          <c:showSerName val="0"/>
          <c:showPercent val="0"/>
          <c:showBubbleSize val="0"/>
        </c:dLbls>
        <c:smooth val="0"/>
        <c:axId val="690701360"/>
        <c:axId val="690694160"/>
      </c:lineChart>
      <c:catAx>
        <c:axId val="690701360"/>
        <c:scaling>
          <c:orientation val="minMax"/>
        </c:scaling>
        <c:delete val="1"/>
        <c:axPos val="b"/>
        <c:numFmt formatCode="General" sourceLinked="1"/>
        <c:majorTickMark val="none"/>
        <c:minorTickMark val="none"/>
        <c:tickLblPos val="nextTo"/>
        <c:crossAx val="690694160"/>
        <c:crosses val="autoZero"/>
        <c:auto val="1"/>
        <c:lblAlgn val="ctr"/>
        <c:lblOffset val="100"/>
        <c:noMultiLvlLbl val="0"/>
      </c:catAx>
      <c:valAx>
        <c:axId val="690694160"/>
        <c:scaling>
          <c:orientation val="minMax"/>
        </c:scaling>
        <c:delete val="1"/>
        <c:axPos val="l"/>
        <c:numFmt formatCode="General" sourceLinked="1"/>
        <c:majorTickMark val="none"/>
        <c:minorTickMark val="none"/>
        <c:tickLblPos val="nextTo"/>
        <c:crossAx val="69070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8888888888895E-2"/>
          <c:y val="0.24444444444444444"/>
          <c:w val="0.84722222222222221"/>
          <c:h val="0.51111111111111107"/>
        </c:manualLayout>
      </c:layout>
      <c:lineChart>
        <c:grouping val="standard"/>
        <c:varyColors val="0"/>
        <c:ser>
          <c:idx val="0"/>
          <c:order val="0"/>
          <c:tx>
            <c:strRef>
              <c:f>KPI!$I$4</c:f>
              <c:strCache>
                <c:ptCount val="1"/>
                <c:pt idx="0">
                  <c:v>Total</c:v>
                </c:pt>
              </c:strCache>
            </c:strRef>
          </c:tx>
          <c:spPr>
            <a:ln w="28575" cap="rnd">
              <a:solidFill>
                <a:schemeClr val="accent1"/>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3C7B-4890-BEC1-2B418E39DB92}"/>
            </c:ext>
          </c:extLst>
        </c:ser>
        <c:dLbls>
          <c:showLegendKey val="0"/>
          <c:showVal val="0"/>
          <c:showCatName val="0"/>
          <c:showSerName val="0"/>
          <c:showPercent val="0"/>
          <c:showBubbleSize val="0"/>
        </c:dLbls>
        <c:smooth val="0"/>
        <c:axId val="690711440"/>
        <c:axId val="690703280"/>
      </c:lineChart>
      <c:catAx>
        <c:axId val="690711440"/>
        <c:scaling>
          <c:orientation val="minMax"/>
        </c:scaling>
        <c:delete val="1"/>
        <c:axPos val="b"/>
        <c:numFmt formatCode="General" sourceLinked="1"/>
        <c:majorTickMark val="none"/>
        <c:minorTickMark val="none"/>
        <c:tickLblPos val="nextTo"/>
        <c:crossAx val="690703280"/>
        <c:crosses val="autoZero"/>
        <c:auto val="1"/>
        <c:lblAlgn val="ctr"/>
        <c:lblOffset val="100"/>
        <c:noMultiLvlLbl val="0"/>
      </c:catAx>
      <c:valAx>
        <c:axId val="690703280"/>
        <c:scaling>
          <c:orientation val="minMax"/>
        </c:scaling>
        <c:delete val="1"/>
        <c:axPos val="l"/>
        <c:numFmt formatCode="General" sourceLinked="1"/>
        <c:majorTickMark val="none"/>
        <c:minorTickMark val="none"/>
        <c:tickLblPos val="nextTo"/>
        <c:crossAx val="69071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accent1"/>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D26D-462D-A50A-D911A420E2B4}"/>
            </c:ext>
          </c:extLst>
        </c:ser>
        <c:dLbls>
          <c:showLegendKey val="0"/>
          <c:showVal val="0"/>
          <c:showCatName val="0"/>
          <c:showSerName val="0"/>
          <c:showPercent val="0"/>
          <c:showBubbleSize val="0"/>
        </c:dLbls>
        <c:smooth val="0"/>
        <c:axId val="601421616"/>
        <c:axId val="601425456"/>
      </c:lineChart>
      <c:catAx>
        <c:axId val="601421616"/>
        <c:scaling>
          <c:orientation val="minMax"/>
        </c:scaling>
        <c:delete val="1"/>
        <c:axPos val="b"/>
        <c:numFmt formatCode="General" sourceLinked="1"/>
        <c:majorTickMark val="none"/>
        <c:minorTickMark val="none"/>
        <c:tickLblPos val="nextTo"/>
        <c:crossAx val="601425456"/>
        <c:crosses val="autoZero"/>
        <c:auto val="1"/>
        <c:lblAlgn val="ctr"/>
        <c:lblOffset val="100"/>
        <c:noMultiLvlLbl val="0"/>
      </c:catAx>
      <c:valAx>
        <c:axId val="601425456"/>
        <c:scaling>
          <c:orientation val="minMax"/>
        </c:scaling>
        <c:delete val="1"/>
        <c:axPos val="l"/>
        <c:numFmt formatCode="General" sourceLinked="1"/>
        <c:majorTickMark val="none"/>
        <c:minorTickMark val="none"/>
        <c:tickLblPos val="nextTo"/>
        <c:crossAx val="60142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472C-4ABC-A31E-44DA918281D4}"/>
            </c:ext>
          </c:extLst>
        </c:ser>
        <c:dLbls>
          <c:showLegendKey val="0"/>
          <c:showVal val="0"/>
          <c:showCatName val="0"/>
          <c:showSerName val="0"/>
          <c:showPercent val="0"/>
          <c:showBubbleSize val="0"/>
        </c:dLbls>
        <c:smooth val="0"/>
        <c:axId val="690713840"/>
        <c:axId val="690714320"/>
      </c:lineChart>
      <c:catAx>
        <c:axId val="690713840"/>
        <c:scaling>
          <c:orientation val="minMax"/>
        </c:scaling>
        <c:delete val="1"/>
        <c:axPos val="b"/>
        <c:numFmt formatCode="General" sourceLinked="1"/>
        <c:majorTickMark val="none"/>
        <c:minorTickMark val="none"/>
        <c:tickLblPos val="nextTo"/>
        <c:crossAx val="690714320"/>
        <c:crosses val="autoZero"/>
        <c:auto val="1"/>
        <c:lblAlgn val="ctr"/>
        <c:lblOffset val="100"/>
        <c:noMultiLvlLbl val="0"/>
      </c:catAx>
      <c:valAx>
        <c:axId val="690714320"/>
        <c:scaling>
          <c:orientation val="minMax"/>
        </c:scaling>
        <c:delete val="1"/>
        <c:axPos val="l"/>
        <c:numFmt formatCode="General" sourceLinked="1"/>
        <c:majorTickMark val="none"/>
        <c:minorTickMark val="none"/>
        <c:tickLblPos val="nextTo"/>
        <c:crossAx val="69071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113529926406259E-2"/>
          <c:y val="2.5641147266230277E-2"/>
          <c:w val="0.98583552055993018"/>
          <c:h val="0.97435885273376976"/>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3408-49A9-8424-16A06311206B}"/>
            </c:ext>
          </c:extLst>
        </c:ser>
        <c:dLbls>
          <c:showLegendKey val="0"/>
          <c:showVal val="0"/>
          <c:showCatName val="0"/>
          <c:showSerName val="0"/>
          <c:showPercent val="0"/>
          <c:showBubbleSize val="0"/>
        </c:dLbls>
        <c:smooth val="0"/>
        <c:axId val="278352928"/>
        <c:axId val="450304320"/>
      </c:lineChart>
      <c:catAx>
        <c:axId val="278352928"/>
        <c:scaling>
          <c:orientation val="minMax"/>
        </c:scaling>
        <c:delete val="1"/>
        <c:axPos val="b"/>
        <c:numFmt formatCode="General" sourceLinked="1"/>
        <c:majorTickMark val="none"/>
        <c:minorTickMark val="none"/>
        <c:tickLblPos val="nextTo"/>
        <c:crossAx val="450304320"/>
        <c:crosses val="autoZero"/>
        <c:auto val="1"/>
        <c:lblAlgn val="ctr"/>
        <c:lblOffset val="100"/>
        <c:noMultiLvlLbl val="0"/>
      </c:catAx>
      <c:valAx>
        <c:axId val="450304320"/>
        <c:scaling>
          <c:orientation val="minMax"/>
        </c:scaling>
        <c:delete val="1"/>
        <c:axPos val="l"/>
        <c:numFmt formatCode="General" sourceLinked="1"/>
        <c:majorTickMark val="none"/>
        <c:minorTickMark val="none"/>
        <c:tickLblPos val="nextTo"/>
        <c:crossAx val="278352928"/>
        <c:crosses val="autoZero"/>
        <c:crossBetween val="between"/>
      </c:val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18147073721045E-2"/>
          <c:y val="0.18719934598339141"/>
          <c:w val="0.84593837535014005"/>
          <c:h val="0.63696369636963701"/>
        </c:manualLayout>
      </c:layout>
      <c:lineChart>
        <c:grouping val="standard"/>
        <c:varyColors val="0"/>
        <c:ser>
          <c:idx val="0"/>
          <c:order val="0"/>
          <c:tx>
            <c:strRef>
              <c:f>KPI!$F$4</c:f>
              <c:strCache>
                <c:ptCount val="1"/>
                <c:pt idx="0">
                  <c:v>Total</c:v>
                </c:pt>
              </c:strCache>
            </c:strRef>
          </c:tx>
          <c:spPr>
            <a:ln w="28575" cap="rnd">
              <a:solidFill>
                <a:schemeClr val="bg1">
                  <a:lumMod val="75000"/>
                </a:schemeClr>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82E8-44E7-A779-AF412DF2F932}"/>
            </c:ext>
          </c:extLst>
        </c:ser>
        <c:dLbls>
          <c:showLegendKey val="0"/>
          <c:showVal val="0"/>
          <c:showCatName val="0"/>
          <c:showSerName val="0"/>
          <c:showPercent val="0"/>
          <c:showBubbleSize val="0"/>
        </c:dLbls>
        <c:smooth val="0"/>
        <c:axId val="690701360"/>
        <c:axId val="690694160"/>
      </c:lineChart>
      <c:catAx>
        <c:axId val="690701360"/>
        <c:scaling>
          <c:orientation val="minMax"/>
        </c:scaling>
        <c:delete val="1"/>
        <c:axPos val="b"/>
        <c:numFmt formatCode="General" sourceLinked="1"/>
        <c:majorTickMark val="none"/>
        <c:minorTickMark val="none"/>
        <c:tickLblPos val="nextTo"/>
        <c:crossAx val="690694160"/>
        <c:crosses val="autoZero"/>
        <c:auto val="1"/>
        <c:lblAlgn val="ctr"/>
        <c:lblOffset val="100"/>
        <c:noMultiLvlLbl val="0"/>
      </c:catAx>
      <c:valAx>
        <c:axId val="690694160"/>
        <c:scaling>
          <c:orientation val="minMax"/>
        </c:scaling>
        <c:delete val="1"/>
        <c:axPos val="l"/>
        <c:numFmt formatCode="General" sourceLinked="1"/>
        <c:majorTickMark val="none"/>
        <c:minorTickMark val="none"/>
        <c:tickLblPos val="nextTo"/>
        <c:crossAx val="69070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8888888888895E-2"/>
          <c:y val="0.24444444444444444"/>
          <c:w val="0.84722222222222221"/>
          <c:h val="0.51111111111111107"/>
        </c:manualLayout>
      </c:layout>
      <c:lineChart>
        <c:grouping val="standard"/>
        <c:varyColors val="0"/>
        <c:ser>
          <c:idx val="0"/>
          <c:order val="0"/>
          <c:tx>
            <c:strRef>
              <c:f>KPI!$I$4</c:f>
              <c:strCache>
                <c:ptCount val="1"/>
                <c:pt idx="0">
                  <c:v>Total</c:v>
                </c:pt>
              </c:strCache>
            </c:strRef>
          </c:tx>
          <c:spPr>
            <a:ln w="28575" cap="rnd">
              <a:solidFill>
                <a:schemeClr val="bg1">
                  <a:lumMod val="75000"/>
                </a:schemeClr>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589A-40EE-A3A1-B9720DF5053D}"/>
            </c:ext>
          </c:extLst>
        </c:ser>
        <c:dLbls>
          <c:showLegendKey val="0"/>
          <c:showVal val="0"/>
          <c:showCatName val="0"/>
          <c:showSerName val="0"/>
          <c:showPercent val="0"/>
          <c:showBubbleSize val="0"/>
        </c:dLbls>
        <c:smooth val="0"/>
        <c:axId val="690711440"/>
        <c:axId val="690703280"/>
      </c:lineChart>
      <c:catAx>
        <c:axId val="690711440"/>
        <c:scaling>
          <c:orientation val="minMax"/>
        </c:scaling>
        <c:delete val="1"/>
        <c:axPos val="b"/>
        <c:numFmt formatCode="General" sourceLinked="1"/>
        <c:majorTickMark val="none"/>
        <c:minorTickMark val="none"/>
        <c:tickLblPos val="nextTo"/>
        <c:crossAx val="690703280"/>
        <c:crosses val="autoZero"/>
        <c:auto val="1"/>
        <c:lblAlgn val="ctr"/>
        <c:lblOffset val="100"/>
        <c:noMultiLvlLbl val="0"/>
      </c:catAx>
      <c:valAx>
        <c:axId val="690703280"/>
        <c:scaling>
          <c:orientation val="minMax"/>
        </c:scaling>
        <c:delete val="1"/>
        <c:axPos val="l"/>
        <c:numFmt formatCode="General" sourceLinked="1"/>
        <c:majorTickMark val="none"/>
        <c:minorTickMark val="none"/>
        <c:tickLblPos val="nextTo"/>
        <c:crossAx val="69071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80203784570591E-2"/>
          <c:y val="0.26455026455026454"/>
          <c:w val="0.83988355167394468"/>
          <c:h val="0.41798941798941797"/>
        </c:manualLayout>
      </c:layout>
      <c:lineChart>
        <c:grouping val="standard"/>
        <c:varyColors val="0"/>
        <c:ser>
          <c:idx val="0"/>
          <c:order val="0"/>
          <c:tx>
            <c:strRef>
              <c:f>KPI!$L$4</c:f>
              <c:strCache>
                <c:ptCount val="1"/>
                <c:pt idx="0">
                  <c:v>Total</c:v>
                </c:pt>
              </c:strCache>
            </c:strRef>
          </c:tx>
          <c:spPr>
            <a:ln w="28575" cap="rnd">
              <a:solidFill>
                <a:schemeClr val="bg1">
                  <a:lumMod val="75000"/>
                </a:schemeClr>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A5A1-4B9B-8535-985C3BF8CA55}"/>
            </c:ext>
          </c:extLst>
        </c:ser>
        <c:dLbls>
          <c:showLegendKey val="0"/>
          <c:showVal val="0"/>
          <c:showCatName val="0"/>
          <c:showSerName val="0"/>
          <c:showPercent val="0"/>
          <c:showBubbleSize val="0"/>
        </c:dLbls>
        <c:smooth val="0"/>
        <c:axId val="601421616"/>
        <c:axId val="601425456"/>
      </c:lineChart>
      <c:catAx>
        <c:axId val="601421616"/>
        <c:scaling>
          <c:orientation val="minMax"/>
        </c:scaling>
        <c:delete val="1"/>
        <c:axPos val="b"/>
        <c:numFmt formatCode="General" sourceLinked="1"/>
        <c:majorTickMark val="none"/>
        <c:minorTickMark val="none"/>
        <c:tickLblPos val="nextTo"/>
        <c:crossAx val="601425456"/>
        <c:crosses val="autoZero"/>
        <c:auto val="1"/>
        <c:lblAlgn val="ctr"/>
        <c:lblOffset val="100"/>
        <c:noMultiLvlLbl val="0"/>
      </c:catAx>
      <c:valAx>
        <c:axId val="601425456"/>
        <c:scaling>
          <c:orientation val="minMax"/>
        </c:scaling>
        <c:delete val="1"/>
        <c:axPos val="l"/>
        <c:numFmt formatCode="General" sourceLinked="1"/>
        <c:majorTickMark val="none"/>
        <c:minorTickMark val="none"/>
        <c:tickLblPos val="nextTo"/>
        <c:crossAx val="60142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KPI!$P$3</c:f>
              <c:strCache>
                <c:ptCount val="1"/>
                <c:pt idx="0">
                  <c:v>Total</c:v>
                </c:pt>
              </c:strCache>
            </c:strRef>
          </c:tx>
          <c:spPr>
            <a:ln w="28575" cap="rnd">
              <a:solidFill>
                <a:schemeClr val="bg1">
                  <a:lumMod val="7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1813-4157-8401-B19B6F8AAEC1}"/>
            </c:ext>
          </c:extLst>
        </c:ser>
        <c:dLbls>
          <c:showLegendKey val="0"/>
          <c:showVal val="0"/>
          <c:showCatName val="0"/>
          <c:showSerName val="0"/>
          <c:showPercent val="0"/>
          <c:showBubbleSize val="0"/>
        </c:dLbls>
        <c:smooth val="0"/>
        <c:axId val="690713840"/>
        <c:axId val="690714320"/>
      </c:lineChart>
      <c:catAx>
        <c:axId val="690713840"/>
        <c:scaling>
          <c:orientation val="minMax"/>
        </c:scaling>
        <c:delete val="1"/>
        <c:axPos val="b"/>
        <c:numFmt formatCode="General" sourceLinked="1"/>
        <c:majorTickMark val="none"/>
        <c:minorTickMark val="none"/>
        <c:tickLblPos val="nextTo"/>
        <c:crossAx val="690714320"/>
        <c:crosses val="autoZero"/>
        <c:auto val="1"/>
        <c:lblAlgn val="ctr"/>
        <c:lblOffset val="100"/>
        <c:noMultiLvlLbl val="0"/>
      </c:catAx>
      <c:valAx>
        <c:axId val="690714320"/>
        <c:scaling>
          <c:orientation val="minMax"/>
        </c:scaling>
        <c:delete val="1"/>
        <c:axPos val="l"/>
        <c:numFmt formatCode="General" sourceLinked="1"/>
        <c:majorTickMark val="none"/>
        <c:minorTickMark val="none"/>
        <c:tickLblPos val="nextTo"/>
        <c:crossAx val="69071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843769536"/>
        <c:axId val="843774816"/>
      </c:barChart>
      <c:catAx>
        <c:axId val="8437695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74816"/>
        <c:crosses val="autoZero"/>
        <c:auto val="1"/>
        <c:lblAlgn val="ctr"/>
        <c:lblOffset val="100"/>
        <c:noMultiLvlLbl val="0"/>
      </c:catAx>
      <c:valAx>
        <c:axId val="84377481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6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18147073721045E-2"/>
          <c:y val="0.18719934598339141"/>
          <c:w val="0.84593837535014005"/>
          <c:h val="0.63696369636963701"/>
        </c:manualLayout>
      </c:layout>
      <c:lineChart>
        <c:grouping val="standard"/>
        <c:varyColors val="0"/>
        <c:ser>
          <c:idx val="0"/>
          <c:order val="0"/>
          <c:tx>
            <c:strRef>
              <c:f>KPI!$F$4</c:f>
              <c:strCache>
                <c:ptCount val="1"/>
                <c:pt idx="0">
                  <c:v>Total</c:v>
                </c:pt>
              </c:strCache>
            </c:strRef>
          </c:tx>
          <c:spPr>
            <a:ln w="28575" cap="rnd">
              <a:solidFill>
                <a:schemeClr val="bg1">
                  <a:lumMod val="75000"/>
                </a:schemeClr>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EFEC-4E3F-9357-56FFF227480C}"/>
            </c:ext>
          </c:extLst>
        </c:ser>
        <c:dLbls>
          <c:showLegendKey val="0"/>
          <c:showVal val="0"/>
          <c:showCatName val="0"/>
          <c:showSerName val="0"/>
          <c:showPercent val="0"/>
          <c:showBubbleSize val="0"/>
        </c:dLbls>
        <c:smooth val="0"/>
        <c:axId val="690701360"/>
        <c:axId val="690694160"/>
      </c:lineChart>
      <c:catAx>
        <c:axId val="690701360"/>
        <c:scaling>
          <c:orientation val="minMax"/>
        </c:scaling>
        <c:delete val="1"/>
        <c:axPos val="b"/>
        <c:numFmt formatCode="General" sourceLinked="1"/>
        <c:majorTickMark val="none"/>
        <c:minorTickMark val="none"/>
        <c:tickLblPos val="nextTo"/>
        <c:crossAx val="690694160"/>
        <c:crosses val="autoZero"/>
        <c:auto val="1"/>
        <c:lblAlgn val="ctr"/>
        <c:lblOffset val="100"/>
        <c:noMultiLvlLbl val="0"/>
      </c:catAx>
      <c:valAx>
        <c:axId val="690694160"/>
        <c:scaling>
          <c:orientation val="minMax"/>
        </c:scaling>
        <c:delete val="1"/>
        <c:axPos val="l"/>
        <c:numFmt formatCode="General" sourceLinked="1"/>
        <c:majorTickMark val="none"/>
        <c:minorTickMark val="none"/>
        <c:tickLblPos val="nextTo"/>
        <c:crossAx val="69070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8888888888895E-2"/>
          <c:y val="0.24444444444444444"/>
          <c:w val="0.84722222222222221"/>
          <c:h val="0.51111111111111107"/>
        </c:manualLayout>
      </c:layout>
      <c:lineChart>
        <c:grouping val="standard"/>
        <c:varyColors val="0"/>
        <c:ser>
          <c:idx val="0"/>
          <c:order val="0"/>
          <c:tx>
            <c:strRef>
              <c:f>KPI!$I$4</c:f>
              <c:strCache>
                <c:ptCount val="1"/>
                <c:pt idx="0">
                  <c:v>Total</c:v>
                </c:pt>
              </c:strCache>
            </c:strRef>
          </c:tx>
          <c:spPr>
            <a:ln w="28575" cap="rnd">
              <a:solidFill>
                <a:schemeClr val="bg1">
                  <a:lumMod val="75000"/>
                </a:schemeClr>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47FB-4326-8C21-F98C5F355405}"/>
            </c:ext>
          </c:extLst>
        </c:ser>
        <c:dLbls>
          <c:showLegendKey val="0"/>
          <c:showVal val="0"/>
          <c:showCatName val="0"/>
          <c:showSerName val="0"/>
          <c:showPercent val="0"/>
          <c:showBubbleSize val="0"/>
        </c:dLbls>
        <c:smooth val="0"/>
        <c:axId val="690711440"/>
        <c:axId val="690703280"/>
      </c:lineChart>
      <c:catAx>
        <c:axId val="690711440"/>
        <c:scaling>
          <c:orientation val="minMax"/>
        </c:scaling>
        <c:delete val="1"/>
        <c:axPos val="b"/>
        <c:numFmt formatCode="General" sourceLinked="1"/>
        <c:majorTickMark val="none"/>
        <c:minorTickMark val="none"/>
        <c:tickLblPos val="nextTo"/>
        <c:crossAx val="690703280"/>
        <c:crosses val="autoZero"/>
        <c:auto val="1"/>
        <c:lblAlgn val="ctr"/>
        <c:lblOffset val="100"/>
        <c:noMultiLvlLbl val="0"/>
      </c:catAx>
      <c:valAx>
        <c:axId val="690703280"/>
        <c:scaling>
          <c:orientation val="minMax"/>
        </c:scaling>
        <c:delete val="1"/>
        <c:axPos val="l"/>
        <c:numFmt formatCode="General" sourceLinked="1"/>
        <c:majorTickMark val="none"/>
        <c:minorTickMark val="none"/>
        <c:tickLblPos val="nextTo"/>
        <c:crossAx val="69071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80203784570591E-2"/>
          <c:y val="0.26455026455026454"/>
          <c:w val="0.83988355167394468"/>
          <c:h val="0.41798941798941797"/>
        </c:manualLayout>
      </c:layout>
      <c:lineChart>
        <c:grouping val="standard"/>
        <c:varyColors val="0"/>
        <c:ser>
          <c:idx val="0"/>
          <c:order val="0"/>
          <c:tx>
            <c:strRef>
              <c:f>KPI!$L$4</c:f>
              <c:strCache>
                <c:ptCount val="1"/>
                <c:pt idx="0">
                  <c:v>Total</c:v>
                </c:pt>
              </c:strCache>
            </c:strRef>
          </c:tx>
          <c:spPr>
            <a:ln w="28575" cap="rnd">
              <a:solidFill>
                <a:schemeClr val="bg1">
                  <a:lumMod val="75000"/>
                </a:schemeClr>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4495-407B-8070-FE6A3D4FF58E}"/>
            </c:ext>
          </c:extLst>
        </c:ser>
        <c:dLbls>
          <c:showLegendKey val="0"/>
          <c:showVal val="0"/>
          <c:showCatName val="0"/>
          <c:showSerName val="0"/>
          <c:showPercent val="0"/>
          <c:showBubbleSize val="0"/>
        </c:dLbls>
        <c:smooth val="0"/>
        <c:axId val="601421616"/>
        <c:axId val="601425456"/>
      </c:lineChart>
      <c:catAx>
        <c:axId val="601421616"/>
        <c:scaling>
          <c:orientation val="minMax"/>
        </c:scaling>
        <c:delete val="1"/>
        <c:axPos val="b"/>
        <c:numFmt formatCode="General" sourceLinked="1"/>
        <c:majorTickMark val="none"/>
        <c:minorTickMark val="none"/>
        <c:tickLblPos val="nextTo"/>
        <c:crossAx val="601425456"/>
        <c:crosses val="autoZero"/>
        <c:auto val="1"/>
        <c:lblAlgn val="ctr"/>
        <c:lblOffset val="100"/>
        <c:noMultiLvlLbl val="0"/>
      </c:catAx>
      <c:valAx>
        <c:axId val="601425456"/>
        <c:scaling>
          <c:orientation val="minMax"/>
        </c:scaling>
        <c:delete val="1"/>
        <c:axPos val="l"/>
        <c:numFmt formatCode="General" sourceLinked="1"/>
        <c:majorTickMark val="none"/>
        <c:minorTickMark val="none"/>
        <c:tickLblPos val="nextTo"/>
        <c:crossAx val="60142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KPI!$P$3</c:f>
              <c:strCache>
                <c:ptCount val="1"/>
                <c:pt idx="0">
                  <c:v>Total</c:v>
                </c:pt>
              </c:strCache>
            </c:strRef>
          </c:tx>
          <c:spPr>
            <a:ln w="28575" cap="rnd">
              <a:solidFill>
                <a:schemeClr val="bg1">
                  <a:lumMod val="7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E737-4F15-BDBC-435F62485611}"/>
            </c:ext>
          </c:extLst>
        </c:ser>
        <c:dLbls>
          <c:showLegendKey val="0"/>
          <c:showVal val="0"/>
          <c:showCatName val="0"/>
          <c:showSerName val="0"/>
          <c:showPercent val="0"/>
          <c:showBubbleSize val="0"/>
        </c:dLbls>
        <c:smooth val="0"/>
        <c:axId val="690713840"/>
        <c:axId val="690714320"/>
      </c:lineChart>
      <c:catAx>
        <c:axId val="690713840"/>
        <c:scaling>
          <c:orientation val="minMax"/>
        </c:scaling>
        <c:delete val="1"/>
        <c:axPos val="b"/>
        <c:numFmt formatCode="General" sourceLinked="1"/>
        <c:majorTickMark val="none"/>
        <c:minorTickMark val="none"/>
        <c:tickLblPos val="nextTo"/>
        <c:crossAx val="690714320"/>
        <c:crosses val="autoZero"/>
        <c:auto val="1"/>
        <c:lblAlgn val="ctr"/>
        <c:lblOffset val="100"/>
        <c:noMultiLvlLbl val="0"/>
      </c:catAx>
      <c:valAx>
        <c:axId val="690714320"/>
        <c:scaling>
          <c:orientation val="minMax"/>
        </c:scaling>
        <c:delete val="1"/>
        <c:axPos val="l"/>
        <c:numFmt formatCode="General" sourceLinked="1"/>
        <c:majorTickMark val="none"/>
        <c:minorTickMark val="none"/>
        <c:tickLblPos val="nextTo"/>
        <c:crossAx val="69071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accent1">
                <a:shade val="15000"/>
                <a:alpha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1">
                  <a:shade val="15000"/>
                  <a:alpha val="9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extLst>
            <c:ext xmlns:c16="http://schemas.microsoft.com/office/drawing/2014/chart" uri="{C3380CC4-5D6E-409C-BE32-E72D297353CC}">
              <c16:uniqueId val="{00000000-C2E5-4A05-AC5A-3E57B2C96708}"/>
            </c:ext>
          </c:extLst>
        </c:ser>
        <c:dLbls>
          <c:showLegendKey val="0"/>
          <c:showVal val="0"/>
          <c:showCatName val="0"/>
          <c:showSerName val="0"/>
          <c:showPercent val="0"/>
          <c:showBubbleSize val="0"/>
        </c:dLbls>
        <c:axId val="278851968"/>
        <c:axId val="45030528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1-C2E5-4A05-AC5A-3E57B2C96708}"/>
            </c:ext>
          </c:extLst>
        </c:ser>
        <c:dLbls>
          <c:showLegendKey val="0"/>
          <c:showVal val="0"/>
          <c:showCatName val="0"/>
          <c:showSerName val="0"/>
          <c:showPercent val="0"/>
          <c:showBubbleSize val="0"/>
        </c:dLbls>
        <c:gapWidth val="59"/>
        <c:axId val="284829440"/>
        <c:axId val="284830400"/>
      </c:barChart>
      <c:catAx>
        <c:axId val="2848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4830400"/>
        <c:crosses val="autoZero"/>
        <c:auto val="1"/>
        <c:lblAlgn val="ctr"/>
        <c:lblOffset val="100"/>
        <c:noMultiLvlLbl val="0"/>
      </c:catAx>
      <c:valAx>
        <c:axId val="2848304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4829440"/>
        <c:crosses val="autoZero"/>
        <c:crossBetween val="between"/>
      </c:valAx>
      <c:valAx>
        <c:axId val="4503052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851968"/>
        <c:crosses val="max"/>
        <c:crossBetween val="between"/>
      </c:valAx>
      <c:catAx>
        <c:axId val="278851968"/>
        <c:scaling>
          <c:orientation val="minMax"/>
        </c:scaling>
        <c:delete val="1"/>
        <c:axPos val="b"/>
        <c:numFmt formatCode="General" sourceLinked="1"/>
        <c:majorTickMark val="out"/>
        <c:minorTickMark val="none"/>
        <c:tickLblPos val="nextTo"/>
        <c:crossAx val="45030528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accent5">
                <a:lumMod val="40000"/>
                <a:lumOff val="60000"/>
              </a:schemeClr>
            </a:solidFill>
          </a:ln>
          <a:effectLst/>
        </c:spPr>
      </c:pivotFmt>
      <c:pivotFmt>
        <c:idx val="7"/>
        <c:spPr>
          <a:solidFill>
            <a:schemeClr val="accent6">
              <a:lumMod val="75000"/>
            </a:schemeClr>
          </a:solidFill>
          <a:ln w="19050">
            <a:solidFill>
              <a:schemeClr val="accent5">
                <a:lumMod val="40000"/>
                <a:lumOff val="60000"/>
              </a:schemeClr>
            </a:solidFill>
          </a:ln>
          <a:effectLst/>
        </c:spPr>
      </c:pivotFmt>
      <c:pivotFmt>
        <c:idx val="8"/>
        <c:spPr>
          <a:solidFill>
            <a:schemeClr val="bg2">
              <a:lumMod val="95000"/>
            </a:schemeClr>
          </a:solidFill>
          <a:ln w="19050">
            <a:solidFill>
              <a:schemeClr val="accent5">
                <a:lumMod val="40000"/>
                <a:lumOff val="60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398942695902389"/>
                  <c:h val="0.21810554930633666"/>
                </c:manualLayout>
              </c15:layout>
            </c:ext>
          </c:extLst>
        </c:dLbl>
      </c:pivotFmt>
    </c:pivotFmts>
    <c:plotArea>
      <c:layout>
        <c:manualLayout>
          <c:layoutTarget val="inner"/>
          <c:xMode val="edge"/>
          <c:yMode val="edge"/>
          <c:x val="6.945974883451185E-2"/>
          <c:y val="2.2817460317460327E-2"/>
          <c:w val="0.46506137865911235"/>
          <c:h val="0.97718253968253965"/>
        </c:manualLayout>
      </c:layout>
      <c:doughnutChart>
        <c:varyColors val="1"/>
        <c:ser>
          <c:idx val="0"/>
          <c:order val="0"/>
          <c:tx>
            <c:strRef>
              <c:f>'pie chart'!$B$3</c:f>
              <c:strCache>
                <c:ptCount val="1"/>
                <c:pt idx="0">
                  <c:v>Total</c:v>
                </c:pt>
              </c:strCache>
            </c:strRef>
          </c:tx>
          <c:spPr>
            <a:ln>
              <a:solidFill>
                <a:schemeClr val="accent5">
                  <a:lumMod val="40000"/>
                  <a:lumOff val="60000"/>
                </a:schemeClr>
              </a:solidFill>
            </a:ln>
          </c:spPr>
          <c:explosion val="2"/>
          <c:dPt>
            <c:idx val="0"/>
            <c:bubble3D val="0"/>
            <c:spPr>
              <a:solidFill>
                <a:schemeClr val="accent6">
                  <a:lumMod val="40000"/>
                  <a:lumOff val="60000"/>
                </a:schemeClr>
              </a:solidFill>
              <a:ln w="19050">
                <a:solidFill>
                  <a:schemeClr val="accent5">
                    <a:lumMod val="40000"/>
                    <a:lumOff val="60000"/>
                  </a:schemeClr>
                </a:solidFill>
              </a:ln>
              <a:effectLst/>
            </c:spPr>
            <c:extLst>
              <c:ext xmlns:c16="http://schemas.microsoft.com/office/drawing/2014/chart" uri="{C3380CC4-5D6E-409C-BE32-E72D297353CC}">
                <c16:uniqueId val="{00000001-9A46-4C16-910A-D586508E4D4D}"/>
              </c:ext>
            </c:extLst>
          </c:dPt>
          <c:dPt>
            <c:idx val="1"/>
            <c:bubble3D val="0"/>
            <c:spPr>
              <a:solidFill>
                <a:schemeClr val="accent6">
                  <a:lumMod val="75000"/>
                </a:schemeClr>
              </a:solidFill>
              <a:ln w="19050">
                <a:solidFill>
                  <a:schemeClr val="accent5">
                    <a:lumMod val="40000"/>
                    <a:lumOff val="60000"/>
                  </a:schemeClr>
                </a:solidFill>
              </a:ln>
              <a:effectLst/>
            </c:spPr>
            <c:extLst>
              <c:ext xmlns:c16="http://schemas.microsoft.com/office/drawing/2014/chart" uri="{C3380CC4-5D6E-409C-BE32-E72D297353CC}">
                <c16:uniqueId val="{00000003-9A46-4C16-910A-D586508E4D4D}"/>
              </c:ext>
            </c:extLst>
          </c:dPt>
          <c:dPt>
            <c:idx val="2"/>
            <c:bubble3D val="0"/>
            <c:spPr>
              <a:solidFill>
                <a:schemeClr val="bg2">
                  <a:lumMod val="95000"/>
                </a:schemeClr>
              </a:solidFill>
              <a:ln w="19050">
                <a:solidFill>
                  <a:schemeClr val="accent5">
                    <a:lumMod val="40000"/>
                    <a:lumOff val="60000"/>
                  </a:schemeClr>
                </a:solidFill>
              </a:ln>
              <a:effectLst/>
            </c:spPr>
            <c:extLst>
              <c:ext xmlns:c16="http://schemas.microsoft.com/office/drawing/2014/chart" uri="{C3380CC4-5D6E-409C-BE32-E72D297353CC}">
                <c16:uniqueId val="{00000005-9A46-4C16-910A-D586508E4D4D}"/>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398942695902389"/>
                      <c:h val="0.21810554930633666"/>
                    </c:manualLayout>
                  </c15:layout>
                </c:ext>
                <c:ext xmlns:c16="http://schemas.microsoft.com/office/drawing/2014/chart" uri="{C3380CC4-5D6E-409C-BE32-E72D297353CC}">
                  <c16:uniqueId val="{00000005-9A46-4C16-910A-D586508E4D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6-9A46-4C16-910A-D586508E4D4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0358705161855"/>
          <c:y val="3.2407407407407406E-2"/>
          <c:w val="0.70001115485564303"/>
          <c:h val="0.8416746864975212"/>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ECB2-450F-8DB3-D5A96B065B5C}"/>
            </c:ext>
          </c:extLst>
        </c:ser>
        <c:dLbls>
          <c:dLblPos val="outEnd"/>
          <c:showLegendKey val="0"/>
          <c:showVal val="1"/>
          <c:showCatName val="0"/>
          <c:showSerName val="0"/>
          <c:showPercent val="0"/>
          <c:showBubbleSize val="0"/>
        </c:dLbls>
        <c:gapWidth val="70"/>
        <c:axId val="601435056"/>
        <c:axId val="601435536"/>
      </c:barChart>
      <c:catAx>
        <c:axId val="60143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435536"/>
        <c:crosses val="autoZero"/>
        <c:auto val="1"/>
        <c:lblAlgn val="ctr"/>
        <c:lblOffset val="100"/>
        <c:noMultiLvlLbl val="0"/>
      </c:catAx>
      <c:valAx>
        <c:axId val="601435536"/>
        <c:scaling>
          <c:orientation val="minMax"/>
        </c:scaling>
        <c:delete val="1"/>
        <c:axPos val="b"/>
        <c:numFmt formatCode="General" sourceLinked="1"/>
        <c:majorTickMark val="none"/>
        <c:minorTickMark val="none"/>
        <c:tickLblPos val="nextTo"/>
        <c:crossAx val="6014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113529926406259E-2"/>
          <c:y val="0.23728075657209513"/>
          <c:w val="0.89433225258607385"/>
          <c:h val="0.76271924342790487"/>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15B1-4E3C-B8D8-8DD9C5EF9D91}"/>
            </c:ext>
          </c:extLst>
        </c:ser>
        <c:dLbls>
          <c:showLegendKey val="0"/>
          <c:showVal val="0"/>
          <c:showCatName val="0"/>
          <c:showSerName val="0"/>
          <c:showPercent val="0"/>
          <c:showBubbleSize val="0"/>
        </c:dLbls>
        <c:smooth val="0"/>
        <c:axId val="278352928"/>
        <c:axId val="450304320"/>
      </c:lineChart>
      <c:catAx>
        <c:axId val="278352928"/>
        <c:scaling>
          <c:orientation val="minMax"/>
        </c:scaling>
        <c:delete val="1"/>
        <c:axPos val="b"/>
        <c:numFmt formatCode="General" sourceLinked="1"/>
        <c:majorTickMark val="none"/>
        <c:minorTickMark val="none"/>
        <c:tickLblPos val="nextTo"/>
        <c:crossAx val="450304320"/>
        <c:crosses val="autoZero"/>
        <c:auto val="1"/>
        <c:lblAlgn val="ctr"/>
        <c:lblOffset val="100"/>
        <c:noMultiLvlLbl val="0"/>
      </c:catAx>
      <c:valAx>
        <c:axId val="450304320"/>
        <c:scaling>
          <c:orientation val="minMax"/>
        </c:scaling>
        <c:delete val="1"/>
        <c:axPos val="l"/>
        <c:numFmt formatCode="General" sourceLinked="1"/>
        <c:majorTickMark val="none"/>
        <c:minorTickMark val="none"/>
        <c:tickLblPos val="nextTo"/>
        <c:crossAx val="278352928"/>
        <c:crosses val="autoZero"/>
        <c:crossBetween val="between"/>
      </c:val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489EDF7-080B-46AF-9995-C12AA76E3C4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0A8DFFD1-E919-4CEE-98B4-A5F12D25D2E0}">
          <cx:tx>
            <cx:txData>
              <cx:f>_xlchart.v5.6</cx:f>
              <cx:v>sales</cx:v>
            </cx:txData>
          </cx:tx>
          <cx:dataId val="0"/>
          <cx:layoutPr>
            <cx:geography cultureLanguage="en-US" cultureRegion="US" attribution="Powered by Bing">
              <cx:geoCache provider="{E9337A44-BEBE-4D9F-B70C-5C5E7DAFC167}">
                <cx:binary>1HvZktw2tu2vOPR8KWMG0dE+EZfMzBpVGkqltvXCKEllzgQJguPXn0Vlya1KuyWfuL4nwvmgjEoO
2Njj2mtD//w4/+Nj9XDvfpjrqun/8XH+6VnmffuPH3/sP2YP9X3/vM4/OtvbX/3zj7b+0f76a/7x
4cdP7n7Km/RHRqj48WN27/zD/Oy//om3pQ/22n6897ltXg8Pbnnz0A+V779x7Q8v/XD/qc6bXd57
l3/09KdnF1WVNzbvn/3w0PjcL2+X9uGnZ0/uevbDj6fv+t26P1QQzQ+f8KwgzykTVEhJzOdP+OyH
yjbp4+UgNM+pCBWXoTxeN1/Wvrmv8fyfkeizPPefPrmHvseWPn9//eQT+XHh+tkPH+3Q+E1vKVT4
07O7JvcPn3649ff+AZvPexsfb4jttom728+7/vGp5v/rnyc/QA8nv3xlnFOlfe/S72xz8/DB3ffl
/Rf9/AW2oc8l05RrrcjnD3tqG2Oeh5RoZkx4vC6/rH20zZ+R6I9t8+8nT2xzs/9b2uai+ZTfN3+h
abh5bqgx2jxGjUFYPAkb9ZyFNCTKyKNpxFPT/AmB/tgyvz14YpiLm7+lYd4+zPd/YTbj9LlQPBQh
pUe106dmQcRwzpnRW9BsH2S7YyY9Rsx3xfljozw+dmKStz//LU1yYae/MFAEe060UFILcbQIP7EI
f75FiKLk8bp6apHvSfPHBjk+dWKPi//7t7THi7zv7eDyL3r5f68rPHzOlZYhEY9RclpX2HOhNd+K
/jFKTmzyZyT6Y7v8+8kT27x4+Te1TdM89Nb/lQGjnnNhqOBfivppChPPqQk54QxW+zp3vcj/hCz/
ySy/PXpql79nWTlz982nH97CMNUXJf2nsPn/iAhf5B+zPL1vvifCU9j6TbQunodaaKNDgI/tc4rW
5XPNCWDJBk62z+8i9/sS/ScX+fLkqYdc/C0j98Y6n/2wuy//2uDVzwUACAkpP+r/BBYi3wKgGMTu
o31w/esY/rNS/bGNnj59Yqeb3d/STi/L6j6z9V+YYLl8LkMOMz0ic3KaYDUQCRIs0Qijz5+nNvoz
Ev2xff795IltXl79LW3zr7z/aJs+/2sTnELoSK6+NFZP4SLoCA38LqWBgbYP4OTXAfSnRPpj63z1
6Il5/vX3THHki2r+F0rft/mao4WOYjy5839IVqHrloRLTSTq2tftNvo6QhHUlDyyVPrL3o993Ql/
9J/l+WPXOHn8yRb+l8ip/wxTfsMLu3t/v/9MC37FXX376uftgqw8efQxpP7QYEfdXXz66RkTIDV+
Ixu3VzwJxROlnTz3cN/7n54FSj03mnP0hyFXQL0Ehp0etktUs+eSMkNCw6UUKgTUabai/dMzTZ9z
KbYGBRwLA+mF/mj7nYbPUVolSisFbWY007+xsa9staTIVV82/Pj3D81Qv7J54/ufnnGkkvZ427a7
bUXKiFGUM42SHTII0H68fwPGF3fT/1PRwjV0KuVDSBM/mD1rRRtUMWnHfH0n5dCW9yJwsj803dIv
YufZLLM5DmxCPqSNE00QWzaX+tJkchl2pQma7nwyddW/qGTdBktky1m2H2Tpi9nuoKuq4HGqtaAP
erbL8KbKZl3dh6Fsk4+85p26SVXetTyqad5DFNFKV7/MKPFTs0sr6co2spOs62uqlw4ip3VNlytW
86b4NehHi2e+MukfKAlx9URH4L+YMFIJo2A+RuARX+tI0zofMpWFD8lkm6I797WoxHklxt7p87VP
fT7Fa95W+a8VSXKWHL69PEXP83R99KkoCIKHHJaCME/XXwse9oqo/FNBS17msbdc8iwyhgVdcXDz
lDq/c5lPRRYFIljb5tUk+NKzmIpVTfzSq6zpy8jajjt6Y2TY4dq3hYQLfy2jJqCcQKEbrigaO7jl
UxnnLA9Y5njwSQVuJGyXrjrV3aEKheckapxX6n0pSeJRhn4Lt+/bZltXGKEZk4ShYzxdtx0Wq23A
w0/pAp9T0Ujaqv85Ewlr0mgq8iF/2SSYg/goyyxjKvr28oCyJ9vW4OFEyIyQIUMMPd12Ksc8IHPG
PwW60h2P5USUvEcgBf7CrrmubvKAWvqCl90y3JY9IWsW9VleQSnflgQZ4akkkikRShkqqaANfmIA
r3JSLGWTfEzM2kh3Zru2TpZ9kNS9Wc6W0M2wyreX/P3mQx0qYMyQGMKNQC3+Oi4ynSVVsRD3SagJ
UX5YqFppeZBuGnqxz8NEqPdugNa7qFfg/99bsozO7Mfcknb6jiPQk0yGemmIQJQgUDnSaXgiTWrW
QprWBx+y3Ok6OJ99tgVEPdsMk5ZhKsQq4rzuF9ZGs2EcUsmcZMNt3apiiZuAuubW1Fntml0nrWNv
6jFv+g/f1tmWT7/Kt5pSTsASCkk1cjhXJ7lkmJLQkW6dP8zOOzgBGUoCZZF54jKIZsfH4LZlZbcF
jZ/s9pW36fA/VRalCoQlB3UfCi6Q2p6aLuxY75de2Q9NJQPk8ALZa52icSF+kVc8kcj7fTq48r4u
ZIOM6traUXkeBkUwllGXIdtumX/J8FSTr9V4JeaytfV30go99TG6KUkzpUO2ISJ1Up9mPjWtaVb+
oU+YCup94fu2Gl51q8/bJp66pYNwga5HXLNLV9tlF5brEtxObZtc9MZVRRrX60qWqzrrGp9EjSEq
8fEgSVC9UbVJ1zpm3MxIiSwoFtpcktVUeGuZJ1PXfSdMKRqvJw7AFA2NMopQLpWEsz7VPDyz6cZm
bN9raWUh45aEEq6YJIMxLqarDpDak+WYPatB4NrwOZ20NAlxaZ48V91hmPj3A1qcZnEGtGEQSJQy
viWSE7co57Kvk8y271uHKOr2vC9D8YLRjC9XvB8WqMMkY7W+q7N5WXQ0ZG7qshgJf1Jv0m5NgnNX
i2J954KhVzdhrjaAMIuxrsxZOcjNPLbnBi60jFqOb1pXlOu7tVLlVEakqrailUP7MJBtTIYf+eKA
RMJ6nmE7LosFX/1KUh/uWtnz/qD0sNmunNMcAKP7vLwJ02CZotDOBV5hAR4geR40GzbwrazL+7lX
TdcezOjoeCu4Xf21c2XioqqqHavjIE3q+TwVKK6/NGGTiHcjGSmcTIcpcMbYNRYQ5du54TSFQ/sa
DfmG8bWSnJ64Bk+WJqWmrd6vtO5dGs2M6LaPJlvY6oIP3YRE8e0VT7MR2yYWjKJu042xOV2xd6TP
pppPv/B12JxxGsSW/livSxRvNXZSvU8KvsIJJzb4Pn2hkVjgp98WY4OzT4KCa6WYRuGSjDABlPw0
KFY+Dl1gVP2uFk3teeTtIIMH22UdslFW9g3du0Tb/NXYhykyTptJm+7T0LPRRqHWUzVGnqXdVZWE
6nbmrgqXqJ+oGt/4MCB53Ml1tldwIpJFBRFJ3kYiUXQL9ozAD+2YAV1cJEXpt8gfheQvGep9u0S8
dHwez76949O8FnIUKMAN7Bq75egJnu64VEnWTF2v78ahIQCx0jkGEDuum98KgCxxntFphtvOpeH4
Sv1nZBuodnNpPhQTS26TWW0uzbp8rd153jK+pchu7Qk9dNXY9vnZKpcSUZdM9Yap6RLWiE5NO4TR
t7fETjJbCAQUomwiq8GCmE2epOqON/Vqi4bdhT7jiC3fppsAPuDDFrqf45gRskC2JJu3EEeu3FKK
azsUmiCjgPF0lttPtitxCqEyhRbn+VRteuiWyaqbpJtxV57xbYtLWqv+UAba8UMbupH38YJ6ge1+
Z2snHQC2ZigXjCJUiMRBkpOt+bmkuhrscsfTcctU3nVwrbVac/vRk7BkTbR4263vNGu2+lgHlsIg
s6qrdNmvtaI+PRgeDNMdUKqDOiZdcHgfH1dkkyYPDFxMTFW7ZbcBafM8Z+2EtOaBSLBg7hOCv9Bj
UaiiTgVU4b3OAh/LaigQEplhBf466mdLhdshjm8h7ZMYDQEXgK40kyHaTvI7qEunVahFdcHbsdYW
2eEIb1kWzmMZo7PM0uZ7aeGkHG1LCg5gT1CWiAJqehokpLCAkO2s3/YDhYf4xXs4FGo/9COKVli5
T6bAzn2kKr5A4dWYNIAsSHrQ0uTmyr/Sqg+T4pB4ESIZICDHNw6sCypAHSDw/dygUD2aLe2mBqqc
q7BBrCCKNnOk5bwZIihyii+zFGZ8Q2xtIYksS9SmUvmtT/22toXhT3MiNr8VASQJSgVQ0GlnAzjY
BymZl7dZtqgqifxQ8jZOJpIUN4qtwi37LnOqDSPDmCmyyLku7y5JNfBZRi3QTnDl0joQL5I60zzu
JjunH0lekfMpGYTalbqx1SdRVKt7U1tV4yDYSqvppRgpmdddWDRGtnEH/NgPh2mS4XjjuiyZbaRq
UtNrThw1u6ZxhsbF7AeXRHYOu7WIsmZ0Yo7TuRwRDOPqpqWK5kAWojgYRgdxqyq/iDQmMx2m4aw1
U0YT4Lck9Rc+00BmsV6raV3R1sIV24u5XJIh6vq2UIfR6JTvZB3M69tJWZa/G0SVJjsuPKPxgv7U
LpFKfW92JmdTGaeySs81437XWTKtV4lpCDmjE83YIQ36MCP7trS1uFvkmJbBnbFknt/Ofub+RdD7
JniDiqGHT9Ip5e5WPaaNjVprada/NvNalWdJDnbjsFoR1jYypeUsi7Vb+y78QOsibD5lrLXjvIOr
LN2DGfw0kbispp4W5z5pOhnu0AfISp0ldVCqG0N1UJZno2pZX2UPWdhwDy3PlIdOvFi5HeHSK3V9
m70Gy+wV2TeNaFt9MZgkz6rrRs5ll+6LMfXTeD3JJM3zQ2CFzdUb6Z2zF6oQWRoe4CuKl1E7rgRl
verDfDJRGgjV+V2WuLVYLqa0D7L8bMprVJu4NJNAgh3bfJA/22BQsr+Ac0xBEk8csIXeDC1Ql4n8
wsNZvayY1vjyxx+DPK9wjRh09S5ebS+6D+vQGTZeFsq1KTuncxBoHS+FLAd9NjcFratIinGri0QG
ObaTcomicj8nCwj2uJCZkenLZWqnVr8qkqCYqoMuecDai3JYTDi+VAWXuYk6YzZOQjsvs/KdTpMk
WK+EqHpoKlg6pOwXyNpdJq8CnjhdXdO8y2n1qiimIkz2U4FEkO5tjrmYi5GyNpGWMagI25M0W/Ju
R9qycOGu8SSQzc8sZQ3Wq4vKmLshDbsuduiDoVkWDjkqSExVtr0E8gOyRF1nNkwvsh67j9uMNlwd
imzaNMYrX+LL9pkPbptabylfjD4NdWwmb+EAawO8ceaNq3Ffe9xq5uUK9XWFxge1pE+wWpVRNJkN
zTfz0FZkTP6LVvOm50aYAlxSMAQOpgiaMszEQ9ehoekOLs+BtOIppIvu4jzM5BDAgmLohne+aIa8
gb6CbLVn2bAKOr8IC72JnMPS7Xqr4FlYgeNS9yEJ5s3BlAs2y8slwG+VqTfVjCPFrSixYTdBhhGj
GezxcT/Ocd59AOGW4Tc5t1bdllIkhsdiMiCAolZnFLp49J5k7Q1eqYtg21zil8/KGOA1Ln7EuEau
cvuL97J8wUnugttHVQfH278o+XgfmAJWvtCsrSEAbYJs/FDmqs3dWd7wBZvu2Irzt1HKeJqTWzTg
qTWRPBrKrqOHq6HzHlx60VCzJDKiZTYu6qWpBwstjayucAtrwbG5GDRHMpqoJMsGetNaMvxY6ZR0
H8xRg7ZFBCGvHfeUsRw9WtzaRk30fBnCrTsnR9Me3UMlZQX9KJHjib3U1bb5WS0Z/DSlblsmE5nC
j4vtiM7u1iAXg7/ETvmm3qMjrcMyQEpscnsLzV2P5zDS4PCu3meb6EeFBuu04g9bcSv0PiCyKYuL
lUk9t2cpAaNF9lM+WMS0KdKN+egn2DcfNes+UJU2cJ9eArFi824E2H3Zg8veXsjG7UuMaYivqiFb
ONSr3ORvBpVm091QpVWaH5o0xHuzjtOUn5f9oqm/4kdfyYveeH32qHJTjA7izDkv8RJUAIvFizYv
UedH2q2K3AG5FeG4a7vAN3lM+jTB4rLILFomX7XgNisQBqBsYKZsuNA23cJ5QH3Fb+UyqCI8lACL
83LJTV/N9twLS+o6royo6jFK+hS0ITV0wP2Z73p8ATTK6qbuBvy71BNINEkmCqqoA5df3YylT0AK
TK7A6jRL7fhONcmMLiBZ1s33J4NUXhxm3jFkmNBl1RDuqxoltt7PQZOY/kIalKr5F6LmAvkmrawt
y/NHOrnwVeaKw5BV6Hc/LqIXnJ+3RQZ1nPHPMdPZsILC+mQqk/Udz0I7+buOT9mkzv1x67NJe6iI
t/NaYkdlOvVyr1ZCkeW8E5v66NxuXgO+anPxI38a9uUEDdCBbfv1ec7w5eDguL/LQYUGUV6t4JWN
YGVjIlAWi6pf8JY63KEWuvWwoxx6+NWRZFmprFxyGJrOJewiTboV71iP1FuCthysYSdFCb40oSVa
37pG79TEvgIxIa/qUm3x5MWUg4RPy9AjVXKVLKh5/YJMUxzQ623KG3K+UQVsCEtw8UXVpHjcLRV2
+csEeJYEl1PSO5ffGF5sJKUdUO5e6DLhyr8WoLGWZD8nRbBkBzW1sup3oC6oEpEGCaTei5RTtOQo
hgbGXwOxYleqqbeyUctkczfHHIXzHTVZeAsmmuck5+PltMo60a/LdZiCWwcwDVZhbTuj3iPfwr+C
qV2hgUKQbQ9J2wRI/mgvN5aqyoFXgaxNbaf2vTJL1tEPYq5UdaNU1y7JQTDb++DXKafFnOxR0Xgl
o74C/x3EYUW1ewdGcir9W5J2RZrGiVx4Nr+ZNLBN98mM+dixX/okBDVx5sphrE0csLUv361iYMJG
A6rDjGafUgtMqbU0Ax3g5XVhWDzix0CPkZ4wmZp3jzs52rJrCxDEsZR82bb1Od1U1bjlP7OkWzYB
+t+CN+/r7Y7mM3ufFGz7TVIS4I4lXbYbEw52ot6jc99mG3mVtAjlFGgxuVn9Qtt9gUDdotLU25VH
lwWmRCYyEsMejAA+8+FbOg3S2M2L4zqizJHw1ZDpdLLRRBqw52JZE8Mupq7ZojwN1o0O7DEnwpcA
LPMX3Urg34Jg/nAD3nKTvMwxaXz/uJB0BiWtg6sEt8eOrcmLVZdR0bSDeF0eE1Z5JBo7nMSHNwRV
t5GQvVNOiF2d1p1NoqxTQ3A75LLFnv2EKd54mbN0g3GZmLGGHqtNrOFzwAW2RB2JEjlsQd6ybcy4
a6Z580mdrKzMI5n1TV3vs6JCNB6OCgEPvCW9Ev9XA+8VPQ2Kq4zxSoffIb5OGnpwOcgP8GCG5Kbo
72jlzGOGAL6a3WbWKkit03RGNEwWabYLxBZB1QjiJYvGvNtk/05397S325ZX2+CE4JAHxfonja0b
ZhtMvQZVdUyNBThgSIE+AJH07aVOCHREE9GEYC1QVvhXbW39VwPeKSy7MAGU/OIjpJytjbs2EeIl
zuBt3m1Uthl1yAtY2AonYLLH5PhtWZ5SCDiKBP8JqcTmMQ6Hn7OnsiQjZ6Bvi/TWYKqm3ueSbni8
70PN96sFdP6enn+/II7AgzhQoWEgF7eTgl9vvswcoVVNkjfd3KBQpCUq/oVeSqS5x8j+9gbpRtv9
e7yz7RDcLZGaspDhtPcpkTlXhUgbX6HJOmaMKVs30n5RfJHyMIs+HA9Fm6zu9TDxpdjVQ7Plc+6Q
GoJ+FahH35HoqadDIrRSoUHx0kYKUHQnRONiSDDphXdvqmNQTcB1iPF5KBPk9Twcc5ggE8OCyDQc
xQHQIsg2QYqWd8Majx06+4OsuZUkmpFalhipvsPtiI+E3uQLZ7yLp+M8qz2m2W9v4tSMMJwgnEhM
TCil4emUFXW382wOxpusL7fMtH4GQm0vm+H1EoSDwH+2+vNUl8QARAlJYMjto5Q60ZmegUZYSIab
x7I3p1lXRMQis9rI9TgO+z9bD5Q/DcEsInEjVH+XDviUgIke8+LmWJYAkjdr6LJCXDR9txWMby+4
5Zev3BQOgfHTdvwd51EEGM0TPnNa1jl3qyzPdRO4Usa6rjV/rxwC5nsh+PulYLoQE7xQoNPXp6mu
Tli9DKlKz49QZJRgR+BHrKvx9e1dnczW8Hac0DAYxm/H5oxCZn0a7g3xWVLMrflICtDUj2HFVLlB
RcfrrZ2cwrGpY1ILx3SkXYVJR1QBivax582s74qJIAl+R67jEZGvFA4OEyowOLhDOFJbeDrGJATz
Ip1n/ZlbGcn6PZPzdkpiIIIN9td+bTBoj22fgvM1UZ2s6GIjL1NP6yugCBwNSmNbtmCkrpkAJ0Je
1YlMU3u+ALNIe5PMeUnnJU4YRmG/9F1Xoz1zBRNNt6+rYWU+Jpaovt6FToICvOYztVy9Msc5Y6nQ
JPGXSVPTbn5RptlocJRnGFVOwdUUOEJyjgZI5/WuCooWLvIInHSAx7KoPMIddA4hipj6nF6PLVD5
WZtTVjOUFLSsGzyZRhYAaFsWon9p2AB1A/qpQd/wvtpAZnDEXC2GtrAbaUO65lHZ+5quUdM70+Q7
1eqqGKIvVEyHcp5FjwDrM7LDxG+Cftcu3MCF7kbeXaDnKRXbt6HFknWJbme8JJii5GlczXWPPg9z
hqqo7jjguOE3avFGtBeFIsFGUvSjA/+7HPtDMy0973ZZOdSgg8EMaUw/oiLzoU3iYLDpROqo4zjV
xF6ZzrR62qcdkk73Vi5mXO1bzEG2SRuwKWHqxvoew423eQsWPN3Bz3HM4ZC5jtIirinA8K8LWuI+
vJRqnth7KufFhzeinpL2dWNMUbJ90fQBQYeOhDb7GEfMMOPfN3aBbXfTzFa3RCQAYzLGgIxUhvEi
lmS6Lk3v+zXCmHzK0eWb0GFem2ekPxOk8tMHRepyyXaJQCPQRLVuavdzA0YoGKLwOAp8zJEd5vSp
ug5r1JPi0GSVYgPQ/Wf8B0J+w69L47dieHSN6jNKbXRVopV0Bid12mh0RNUUGTa1GmKwsmTRVAaj
eYviYsPbtjFBdahzmcooS9PpVi65LHZLPiVnuRj5eU74elG7eTwHw2LfaKdYPBuZ3ejcVwRc9uje
JnDqc5FK20eIvuxD4drq55TkdtcMhDRRkjlxQBMOqos18ipsyXtbIhybqVXXasrbnRZZBuuSwB0K
PYt9YfPh5VpUnuzRLfh9uBBewWNV/TFrh1tGRXvlRJBe1WPv97IHNY4DMun5aAezy8wUvtZt1uG8
QZt/yvsu2VVZm0aLaJqdTEx3Ga6sPixJg+l000qBV4dLE4ui0YcJr7wI0Sd+cLMdznAeI/nUmbI6
K2dardFiCnnICmJvW4GZQVSBOuqjgNv0bprX8L4KGgmKYajfTiHL94R5cimIyfLIBgG/FqAPD873
+O9BhU5eg9TMcY7Kc/OJYgSFPou29M3Iiiw/tEsT7Glf+zf9KECEIBXs+mUeLnnvljKS9RTGiTZJ
Fv6cj8wsFzgZMXzsmSjo3g6tR/uV19kSjfj/Wg+hl7reBUngLmuDYxI7QX3xeh55if6ttley97SL
kzCz96To2+tZC3LVK7p5aCK32W46TpczYPYLosvxAqx8cJmXPGO7ENnvE50m3kTrGtIM7Xwb/DK1
3fTQBcEcs5yu931fWIaTDi2ONa5rD8/NqraKcJLLDbt2ncr5Ug1pl0aEtvnNQjUSMVq9eJx4xS9F
SKr20s2dO7B2YFeyqucIDPQ7OS0fyZAkN4IifMZ+8DtQniSP0rke9U4ulu+F9s1Nmwn3y9LOwIoE
Y/e0j4YSZzPKWOepbKNg4OIeE3MbcVY1ZxYERsRI7V/PtClf99niy7j0Pr3rsqX72c1tzaJuHuY4
oa4togLyYRIcggtE4M3ZGos5nF4Z1mdV3KxjcV/U7Rph+FS/w//T76K2Helrg+HGRctcGA+OJJci
b8R9H6r5usAcYsQ4RAxYNPFRMgQdOuUhvVZhYPOooqW5dwHA1i4EbiwiWfTdKzWp8oBEr1Rs8lWf
e2qzVzg/hDMnU+bumG3as3GY6VnRjure8eRuQv9+t3b1Gp51rViioqvThwUKOcu8HoY94Oly652R
SeREh0lymfqIZON4oUzZnnXAxzRKdW/uTOPNBz63/G3hEvthXMf1YYCD70Zt2QuBAw9nBJVi182d
vwXuDSI5NeN14Pry/Upsc8YrmuDEGGjum2whArVsRkYiRR6Cp5KlOtcYGMVt3xRnpRzcHc6cccg/
sktKGn4oFO9/AV/YvTJN5s7pUpnbunbrVdoX3X7WSLloz+v8phHEX7pBTK+aPnFvXRiKj7wckRxY
t4w3YqkRPODaXlLuh6vZ6ekin2ZuwSeFzVmiarFD246Tn6BjzMUauOQ6QXp7vbIwuwtB6fzSraF/
i4KfniPY9IuVBh5nq1R+qEwirzF5pzz2tal24bo0HP7umsOaBvZVidHAq3S2bRfjxAo5uKnofmn9
IFI0/et67YwYrnCAqgRrUdu3KV9NjZxdz3uuy/CcYhYZj+0qXoZjyjExcMGnIGE4G3e9SLHmJl7q
GRh8pwdQ7eF1Kfmo/Z5YV1Y+qkybXE9Bm74C+1PdBGJp3lXe3eOZFAR0Tt/1NRBMMejiZjYFjoXK
luaXxrbs/RAkwxRX2URe4AjScJezcezOMlZxEZuM6iuRWBceDKkbc1lnYbvDfFms0Yg5/C40a62j
YvVmjGqeNDc2wDmEqyXoNHStyOTddWdGDKDo7Oh00YiufslnEbzWjcnbWM0us/vMtO5NkeZj/d/s
nVuTpDi+5D8RY4AAgdnaeeASt4y81yWrXmRVlV0IhEBISAg+/fHo6rn0nJ1ZG9uXfViztmnrqYrM
jACkv9x/7tnAit74nezE1NWBHlOQmoxFwZE6Y/aXLR+15cfb6BHWxeynYRL41Ka1FRcBrUAPVUQx
uVSptMzdQ8XpTUVs1H5Y6T5t1RQO2RUYIYvqNcKIeLdAIFg+pR1OpRrriFZLmmFwakfgTie3ZPSS
xj4c+w872Vjsys3PYWEvMRa78JwncCqO87CNuubOpPa1CFrRgwxqh0KXOmDtIKogKfxrR0DzlDFP
hudpi4L9uGY47VYhnePwuha9H6tYw1+4pwOW0xrg3l5PUNwufbx0VRZRcVmCzZv+cdiCrNgJPv4x
9LKGfiTFjR5TcSoflyXp86Xesj4bYgj/ZsLzkMN2rWy0xbJJIjvwq+BwjUs5Qn6u9sXPY0nkBkOK
2l6cxi5Jp6Zd0/VedJBv6953/kTaJMrrLA85hVTX6+gsWq1gk9qUbmW8wpXPlnh5CNLC00r2LDEl
TQSBRAgt8VOkAv3uCowmRKstPk4Ti0jTOh7buMIIx4OpAjMARG4tKc9etiCZKAYzm2/dUGElXfAX
pjDofPcDi9CcZw1XgyrTdo580QhJI8obFfspTe+jwGX2I0xmyU79nCffWue+7jtvP7ZcfW0LlfYl
jgnydQVz0rCc6WOIzSPEIpFp2HJ0vxu2eHjQpLMHx3VRqVntqqTAR1UpZSpf9ThktdbZVtq8S7C+
ukX+WFq2H+g0wF5sPbuH85mHVeTNOtc7NpvkqTCcvFKATbruHDQo3A+4YUpweut7NCnxrObR5I2h
tL2aaZxe7WyWtrG+dewMNbulZSB9cZZTP9fxOA8HMbP0dRRh1BQLn+4ES4P7WPjkLlYwU6fWwFQv
cCyq45i5b6Ol9rj7OB7KkGITrsPCzaZRUTY9gGtcl7PSKysLs4a+mkXbV0lmnCqLSDKwrQA17dlk
eHPNBvH9dWe6e2fw4+djD9+v1ngo13LfhH7ALo/Nv8vEUHc95gv8COwFu053sLTIKjsq/qnv2ugr
FEF/AExUHKewkAeqaP8U9KGunMz4WzjKj0MPQq3Fwe1AY9Z/mdZ4mcqUTNMXEjJ9sTFhvmTa93nV
QbS9MBXjTbchlPfOuwqHcPLY41hycWvU/RCc0K+CtdGbiMh6dXCU61TN05lAyv4EUyAWtzXNq5L0
4XyfMUYwt2JxvN2EyY9E3A7p2yhvu7aPzffJ5UHXDFkHgxYi95Sdx3Tspsrozi/wwPYJIiZd+6gi
A9aRMgu6Pr0flIm/c84XUcYDfoayHyjPK4GvW0GWwz3BN5WeZWZjWuMI7waNWUu0F6mm5bPCqY1X
QhESfsXGu+qyCPLVnYJFZPWi+uDUzWn88cYzHKLdCVt2W6Ae09T3363LFbYHnDwPk2WgtCaWkiss
RX2nNsAupW4x0ly9seq7iBffVQbypys7N/gfy7LhWcFDiXOaVVBX3x3cNFfCKXTN2DtygXjeAuXq
/I5hHjjrbwi8O3aQlC93yYbzWxlgHFnqgc1B2gSzBIsc7i79tJhh+EKV85UwxNRDGMzhg11p9ArX
Ly9AK2GGK7Nl5cNxxVB1weo3ro2fOe8xyhUYPUGXBNMD4WsUVJbdCMFNhqlqtHJIPoCUwU1UJVzy
PhHu0LoMFo8UVS8wpOnmdox1FdvmLsZMTUa2v43GjuIxnqLV1DhVMIElrcimXVU6su2wHYMw7sfk
MbOE5aWI5o58G4CzBmPlgtz37AAjT/jwXvApm4oKp22fqNLuXBpbUWy46VZz+Gr5UFpQ5slWj25j
UtxtOYOkUxnri0g9DQ6qFSk98PPCHrRVc/fWtiKZ2nrFowJ7BykhMurS+XnKlkOLWW08W24D+dPM
xru04eCy5NikMzzAVxbG8ISOCgDXMtZ6S4Kwf+qtErgOSQCMy/YgrOFNOOD3ePu/yaCgIT5H049b
XSju07dUpzF//SUiB+pmhCxDcZNs44h5dYeA7Q0pAMdw82fwHO70vU1Y6LMjeO8dz9scmaL7YtXK
A16OOQS4ACdb1q8Ztggsx8snyyEo5NcFA6V/CPsi3JLKtsbO4rjDdcPVwpbXT/13ktvRyTodFruN
d8Ti7e0lCqbi2FSAcYhkr2RJVZc1GQDajlxCa+dtAh/VLZhxcHZo54NSeY/1OFimWoCOuo8BmWF0
VwVWzK3oMETlybFbqNw2BXXYQeHtKqBedliTph190g2NWkECFdAOxim/7hj98oYFQ8bgzjlWKFtG
yVwkDd12khzhR8pPKrfDxwDUz1LGE0JxZWLx7DSgYOR7OApMWaDyuRbNlJmC106Dn/HlHs8wRffM
br/T/5eia90TRFx3gj7dXaeQkUrEmb3vo22TjSISEJkrYFCrYHjtC7/S84wRjpZkVFtS+nEV41Ev
IehKn6t1RGjIiXe1h0xgaU0kKzPso7ZeyL69mC5YPQaEYGgwgeKEyHqVpkedJYusmcz992BnflNl
1K5z9JKLTqQ1GtXGHxodBro0vcPRYNwDh9OI7iPeYJzQ5mR5Ktx7G/ib4oKJOh6rXfD2gPyYY8FB
2igHNBTPxVixMJmmJtlCc4rMRL8MbkggWFIWt1MFQbFLcUKlm3mQeRbaOg5Tu7wByQDOUWoF+q8C
azI7DEhRDN4J4tZDi5O3LJMZc/i9hxHoy5UI2lCRDZegNRMQe5si9AHmT0kgJfFmTZ2PaQGrLFj4
EXkKXBjq26AkYP5OsxrmvrIQzL7vAClwb7Di2QbhhPe5q0MWKf+04WLXScHyounBfPwWAKqCeNir
9hpgGTZfcbhc+TPtpb5NXSTuTphgsotOaNp9xxJJtiNxSf8yrYTdA99s31sd4ZPP190Do2MWysi+
d75UXbh+zH1qn1Y9cLwFxOvgWlM5YTWlEiEKkRYvEeRDWhf9tJ4jiBZdvYLZ+bySBPnGVJjkNCZ9
D2xSp68za6fDEo/hW6ZNVBYUfCTXw47kgNm3Erms7QFZz7irY2scwmbDCHC/6Fzhzm2mQc2ZcQem
2rLV48cthhuygdNwpUa6xQc4V/B/Q4LAY9064rD0BshhdOWiKLBH0poZQ8G4mXtilb22ceTyOkxb
RQ8ANNSH1dMFNPQy4l2CUqBfE83ztpQYwB/n4DbxGtRJjSVm6q0rM8EKYDJi7niNDb0HEQa55GmX
UADKPVMqa4QD+FeTUHbNPnu8pk2B+QFnkap2RP1cDR+bmBlfrUu6faFYLdydX0at6mF2+YtJ9WLx
7dJ0xoGggwok4+meDCy+y/kgKPAltslSR6y4CwIef9+GTlx8oMwTGMK+ApsWf0Nax47wP2ixVV1q
el3RNem22q5bb8pB5wtrLO/yAeuvJsNdH8VbeliyNf0UMK78A5QrQSAGTHIrByWjL10BEqOUAEQe
JpAvYUPXdMOhoIiRtphZmMpGRj3/IFKv1wr7JqY6zOc1J3rOb59b9riSFTI0iSf2kA+SvM2gP9rS
2eELMXJ608s0lRz1hi8UpCcArtbhlh/0lzZYwxazlQ+qAJPHvbaIHRnoLl/H1gZn3eOhrnUn6ONi
l+mypDMyKJqKK3QBegpYmH+CYtxR3AZt9l3FO2l8EpoXp7f4LNDeE1e9y9fbtBZKID0jJB5qTH4y
hI9ZvRcBBifZFf44prEbXpDi7WoNcavWuNWTaiapbTC+RHfjNnEwi2v0xtnm3wq2RKUyNkSkMxWN
zAf2E7hzWCdpsnzMMe4fo4RF3yeQ8W8hXpKWgccHhyjCG7JA+b0HfHBUbsFTl9tvAKeXJ2XDjZX5
MoURnoP9qWgDgYkmSuQR+4EeccwwpM4poBm8+rrOsf7cQ+yoc4+Dyoys8156Hk2fgnxIXntOElkl
UPXPSo0RLDoQoIKQH5uF+q8boaAH6e/YoIR0Nbx5pKvecKKdpHrRiZmS9HHp+YxV3uT5jZnSM3LZ
gBf81ssZXgOM0Okx2YD4bMc1RoYkrskU+oWfQ8tlv58BmG/LR9b5Nf2RjskkTv2UyyWpWKLDJahz
lyarxuIlQNnAawO30RdRl4U1gMBox9iYh1tXaZHp0J/t5qFillns00OSjGv+NRvHBYvKrMTgB6xj
KQ/TGnMe+Ik62LK2BWiTgP0CJo0xHrTXhow2Hhrg9UkKRJWr6bdwDjZqahitAAgbo9ZNcDipXStA
MamW3eB23IMzbJC2b/dwfnYkX3CE6YjPtP405StzfQ2DOMe5D1GmzvcPfT8ZO9VmzfIsakJFrJm/
W7G7aCvxVVS3VeuUYCQrd8WxMpwY4pt9UUGxvr2TJGvDYjjy1js6f7ZBu8dp2bFc4M/A6NPM3wWL
wYH5rt8MG7LKh0VO3eHf23N/dpfhGlL49MjOopADJh08mT+7hl26IZrUdvRdTOqWbZK/wA8pigEX
PJhgS/0fjMo/e/K374gYN8zKW3YYlu+tYuAfsQSIc/kSIi/xm/z1Hd0vqoako4Y1byhPLCA4F/oA
kY+uhyn46y3/0Z/w9Mt5/NUD8GNSSNa0/I9i1r/9538df5tuvRHm97rQv//f/+vWE/vX1/zXh0ni
n3/7V1AApX9vjf3nv3X7af72lfDD/PHT3ToU/vQf/6PO4a/9Bf9U2PCrX/Zf/OGf2hz+VG3y15KM
W98B2P8cF+NvLMD/6HP41an39xqHP17wR5FDgR5Z8FnI/ySE4jb6VeIAKesvWRID44npLacBDe1v
LQ7JrfkPiU/cYoCk8Tpcari1tyIHlNKSDKIz+jOh2yLrkf0nRQ5Yiv/s6YPzQF8EyWKQ84hEII7/
55tqk8viRtrll3CWeG7gi9SriMWLJ6l4l6PbzytCMLQC89tiJ9qYeCBE6i99nxlVMmqCJ+A42KS4
2txTAprtk9hjltzNnfc/+NL17Rli88wqNloSVDNOvQeLHbxhfqCftnRZn61WxJQaJDa78D4f3p3b
0qvDGfoT91Ovyx3btgTbja0aSKOXcN3XMy+S7uxSNzRYymdbZgiedOUoSfYOj3H4bQzpuR2G/QGz
vPu8dHPyIlhg99o6xX5iSpePbfC7/MmRwwLf9mXHgfhbwlr32bfYSOPN8J8BIRDOizbFUVl7+gTJ
qJC134h56tPW3+8Uim1Z6GT7iUNb8IyqhxUWl5PtgwtiKFKJolnZmjzqEMkkyTXmvYCmCf+jQCrX
8m+7ascTDkCmSR3jX6KNtL4iucyPhqYY8AqZDa9bxPkjILlzOsEmvoXb2mO7F7B248Qdwwm2RL1L
mb1K3u6I78FJpeW28diXUxTbveRijNoau0zxvkWhVxWy/TSs+ODsHehEpOqYmC+Wib7pDRL5OGpN
WTVANbjTkEdgv2zZiASGgoG8TUV3YJDBXxyV86nd+HQSQWi+84DlC5wZOUwVjl7qdR7W5RLR/Pe6
D3w4xQAdPlDj8BhRRsMSscz+scu2ySJuQ93bgC2+zGyy5HcRnygv+b55KFctLS6g4iGKtHLtm8GM
+nGE/F9B65wRtoRMUSer51MZojH6svQSO3HGffuUL+qnwVexp3DZZ8jlOZl+QgkfkhLY0rAiaLAv
P0ZNsuDEWD58Ytb3Z0eAQICL7MlZjZn7Bsw4h/mkXT2pMT0UAcFhoyczOURTQaBOdtH6uCPp2n+a
Q8G8e96DvJuGJtqDZTnSyHUv60b5k4SJGQ3vuLrxmlRc6g6frU9GHphrCLd96h7CjEqGo9Zc1DKC
oRgli/uypmt2zrco/tjm+B7MzDUSWK+J8W2zjiQCEh1FbjyxMVJI7DBZjnhCK1fE9LItiTgYKSQe
75vWPOlKtQIa8hjpEjUZU4PImqzmJWLIjYitDOgSN50vLIQuAnpDRHcxgkT3GLxo6acEwabiNECZ
ue4KjhW6HEDAh+N2yvyMz90ChJKlAyhQj7nGHQieJIToPW1ZbYwlFdGsOIAnXS6x1LLp+o2eiS/W
qyU7zlOzFMc5tXYpJ7nPd5mZ4SX0Vr4gZZ+MEC2y9Jj14/ISFOZ553gwxdT/BDH38WaQZkMu3nM9
JXWfwaWYwOt/CCwGwAHnncqMOBN1Po1edSKwauVyHKDlJgBWsh6ndBEj6bu2eeXiZMGALp5IMn4q
EngmSAm4Evv6qV/alywbeSMngBZsHseq70JMK94M+Unvmay8yG6f9rR+CAnhdei2AmB/sjfxkLlj
HvfxS6ZwNsbyJJot0emZpolsMiT/fdkiOXefFiJsZt/76ybT/TMZkuSNSngDXIDI94rzC7UL/QCW
2d6pNRs8FimDNYVOWDvKLmXBjxDpZYUnv90fb2pXifqe/ml3WBtFq/LTtCMubIOiv0INLKBWmNYf
WLzbasFpoAJu38JeF/ODtK47Ui3zO6Hjb6DtoejDhzp4JvcSh/ulkcaFiBfjQ3leBy4atpNxqLJ2
wKcdkx4Pah4UxY+u27CJ5AR0LC7C4ivOgvEKIcI89iZf3x3QncaNYj/KJQ6bMFdj3ScUep7J5Rsy
A/kT+mrUVrW4/G/AX3EGtsFDKvz4GDnb1RtQhQ9xEQ8/0Tq0fKFRm7xSCHDP88zbBinY8DCoxN67
fcnPSHTD5BxEIBq0tAxYdHlnXzvE+i85ZLVvxOCWRnJovYI7G+/zSJkT4ojRo0Hqp/LLbPFUrdtr
G8ksR3g36h4gIC3XEGUHUIsHdgp52leuN6KGDY4lc2gfo8L0p44F3VOApBoUUYdIUIs1vyb9EseI
G/EdaUyFw5To5UMXD+wjR7wUlSQoLvi6dTFEdMhC3TXGgf9kYgY0Y4/8d4mkZ7UTtX8gAGYrxXrI
SOjMX9qSzubj3K7xdedgd/Z1cm2JPE+P+23mLyAqote4dTGSiL2qt3VewGpuC/8MRwcn6z3zT+hC
YW2JhQk1Rl3vv3ExDx8ITygYgyzyDcgIUYVxslc97soLzvHP0BlhxLWaRMvyFs7wNWIArSvIpbct
aIfxNHmqu89JGrNxQTlRZrETiTDvH/eJO/hy4EsaG2VzvRHnIdAhXfqeLy5rmADHghgElmCc4SJX
6pshgyidPa4hmBTv52MnVnhCbcfOuJRDbcdxeCZqW+p0pBfbBqqeM939St/+R/Px/83o+4+T778c
tP+fnI8R4f+38/GfO+Z/zdS/v+aPETlP/nKbaUE5hphE/3FKzvO/oOYMODbQb/Cn2a0E4o+usyT6
C4Ia9NZGmaKIAmPy36ZkQv9C8Qe3lxWAuFOa/0dTcvLno1eKAxeBcApMNCVAUuN/7juzgFy6He0D
Z0Z2X5N5GL6lPcMjYSGyY4nd3c32NlCFjA3cCmstjq4Z1/J+zxjALYC6WBTDzr1TG8lHSL/j1wLN
S1PZItgE4Rw2RO0nthzkuI9fkcYhZxwQ4kfdrdlSQhsloCyGfK+wKLSyMQVCv12Wv1KQDS/aW/cY
um9y0rrkBilVnAL1F4DHDllLN4z7UYQKbfPDAqYI9WgbOB3Sxqz2xUh8SRbaikZls8AEJzDOEC1b
2L+xRro63rqz8DNkSDYU9r7dPCMHG7I9qVMd50kDaAs5cU2KPgIkBApmLjjqqjxn/Ep66vKGbBQS
VAA7GJJ7IKYfyij1ZVrC/cGaLYS5MJi7Fo7qj1y68UuydOlQubxFY8Mq5udN9e23mGNx7Pp4KpFq
OzgrgUVYmJi+y9eHPfXTEyI6CE2uOQgqmForBZfZiQfEs/xzMpAdrBk8fzOd0fthodsJW7nR6jJL
bvJMR5+i2RQxhjr5A/t4BIFaYuRLI3VmS7+8IqRoatSRmyZZN3Jiu4IPOAZivKRLS+t+2+1d7lcs
OLuJ5ovbsQ0CkUiLFnvxTK95KKHVaygYn4gE3gdZSZe9RT8CKC0XvXWIcb0tgfJntaYzctkFFKw9
7kuEBrNy2uHrrJ7t172N7OdBbCBo0kLq68r0fMfz3P0sNLqsynZbAlGbIeGPLhlht8AK6JGhKSDn
RhF190PgNbTozIpv89YP2PX9nB6B0U2yjPvVfO17BNeqlc2zKsVM2qcxL8boBPWge+FKkM9xK7vn
Yk/x3UhI9WukYmT9Zp7cRXHvkEG0Ez8F5AagbZOq48Wh22+L3EvLJYYC2fsvwdhqDPSy+G3VK9UH
8KJtUsJszrsG9mjxUvTZvlYw9qfgrW/BHHOgYygFyDEwYF7bxY9ETaRAlVAsmjbcZV2kS1TNMho/
4DqKj2tk+BP1vbk30YZZSceuaKJpna+cjQkaBdECUuN2nT7kZA6xTy2TqQNw0ddoapP72SUWyA3E
vgcAk/i1M+Uq8ZS/+TFCHQGk7wKQbyk8eH91Qf4sxL8mnLCgt/nCbX32YibEshGpD0M/wrhC6mo/
ydWuJUNonr1sqyPbhae8P81r9hTlvahVQveKkO5GceriFbEQ6hrjoRIzhpkrGuBxA21KCgNjO56q
UZr01eJUqMqti7CJIgNY8bELHxIl/fVG6RyTuUeSbjKopxFb22A0EU1OLG5FPC8v0OJDCt/aDR89
W4m8ZnaBz0k7sw9Fnajdhq/JblaJmZNmY/oQR3NwWq3+lMDufw5EXoga9WPrGVmUCxoOsvtJKY3x
TcQ1tLr9qKzcnjG5xWeLyFY55WmLc4wZnldN9MsABhqKeY/ZiBRDQxUuJMIH4DFNV0Yzf4BOWloJ
FThcuqvrL2rt8JVIMB8tZXODpoYv6MRJcTwNLn0fl8Abkf3MI4MvE6yVh4P3iSckOSM4OVURPpYD
LXLz2IXJl8IqmMM7KZppdcE9TuTs1N5W682Gn8dogbzRMlzk7V0bd7fs+AzZEt71XYwBKcJ8fkAP
0kcPpbwc+ulTTnGMkbn6keKKIREcv4SbLmq2DJ+Q03/M1r5/WubxLWGY8dHaQ7stPEhAtq4jEoVz
dKlWiPVluAoHcAVBMpykMKYjmy4qHL7hfzsz03Ln2T0KBsxFE3O39Kw93NoKjjFMrjoym0DGD6Vo
NS0Ev+iWJh3entq/cG/MPVzNBNnQqIxxG91luNrXsNUxGG87voRwxo9oIAiOCBDibtqm/WHTrEe3
zIQpK4fc+DxvW/FCdkQ+6hZw9LMI/PoI/eCdTjy8CNAqd3CE5iYway4rlaKpA8vsHMgyx+33gYa6
rVOI7aAk07jZkZqskfLYHga/M0jOEYoyRGurIE3MQ1x0z6kGFkqI4JV2DlalFrLScpCvbmDsGbNj
AjdYgzNBSWBNcJkKFq61iAn/Nnj2jRso0jE4+qfYF/4OkXPyksHPebUrSucWkl0MlWPlLW6dPgg/
p4aj3y/A/3AEUSukRUAFCfoDNr95wRGGVrv124EgJX2wKx1+ZgY43742xu72ui4JCG4NSvsBa0xw
7ZeOgqHlcn5JBz7UMx3FHcEBrUpZrI4oj+M/kmHAs1VMwPGosC+4CYcHNImgPiK9qfljRpsug9+C
5qQniiB1vcS9PsudkKchJwVKFzZQK2v0NUUQvZmjQLzK26idLjT+vEwJgnJrLCLcGVwMsNjDrIoS
Oh5wkNAgVEl2jJTu7kCDFQgrrNtpzDt/zhZskV7s2TkYkESsfx/+/v+c/L9tk/67LByjMhH1V/9a
R37Uv6GJ9x+l5z9e8seYjP7FW0c+UgT4PT0EXjZMhz/UZPymsr+gcyVHNgRqdYi/9fc5Gb9wKYsx
vGJWRvPpP9YCY4TGbJ0g0oVGTlQ7hsV/MidjFv4nNRlScprRNE4xxkOijv8pAifwGIjVFt1Tj5Qf
HBsCqRG6aStQVcFUkjyjVkCb4zSEoz5gU4uKtFyBwFWCuWn1DzOB519SMYsbkCsW8sJzlCr6zymi
RiKsMqFlCQtLnNp9DNenZZjDdxmqFUwdNWOXgzriOaoULHZxiD+YDrA0TkXSNmg26i+yH6OfpB0h
FBa3mp0AkeLKZ3l7oSLB7jS1Ow72dHhJ4VtBYJ32GvtS+AgyCBEYFKtY1AmBScERfFAa/hRJgo9I
CH1HKQqvZRr0OLcW9CHjrjt3+95fvYBKTdEn8HXtbdwkoQLiqseMv2iaYxU1k9+enEVgu1Yx9tmG
KLzjMrdQKBozD6ouQs7vZiZAYyFztLRr9r1b3fLRuIz3DyBvg9p0ij52OkzQLNOhVLcasg2KIAU9
V7ICA0lpsH9urzRdADPhSmxvbJvGMgDbaIHrsvYVVgRDbQbKlG6bDXfnDvvq3Y7D9FvSdREUt8SH
53YkrikycAkVehhkdKAoCYbA0BH1edMecQzk800Ft01eAjOGUxmkubIVsmn5Yy5WCixhSHBL9HuH
2ZZ6bva6T43RdTbQ7QtEgzl7wjvBZA94Sfoa0IOvu9ASiJQaPG7Q859UD0nDIU2dTJegZArzYZ3O
na0xeNLneU/Ac4+QvWrkhqdnSHH6sk0AUEM5R8+Ab9cGKFR2YQndkPDTafa+ojml9rBg0OkVgWLl
2yQxv7fYWVGJNwbqmrQ4rt2HCPtQdYlFsuaqKlKQqHmDDyJR8P/4qJ4SMfPpvI9dlIDMgNw1lhx9
lhpDjEkwrEOF71B0hVwnsOAIg0ktd3x6z9a0N181cvRVqrFbaxr4Qn0aNCxObG4mrDdeZGBoQ8yk
FfH+ZsrGQG4uaDvTxTVTLX+XM91UBUxS0BJVhjK4urRrDSIvHuwqBOmrGxd+l7Fx/RZLnmG2Matt
NoUOiLOHjJ9WBkQRMEqoQ/yE00E8nYowwWloiTaM1ysg/uUUaknRkNJ1T53for3iswNfOGl0Bh8n
llO09qmtgyHeT2DmFVPOXQHYWOC4QUIqDAqWwIeWLqpCBEl37Lxj0T5lI7R7bO5W0nuPrO7DYNJb
mwO1NW9Ju+GOSwIHgUnlCBTS7iGYpsEdHGPgYtIozHQth3x9i/ErElFo5Of2ckMddr/0+3Nhgx/B
Xox4poJs8lUOPyN9QCW22Q8LdmgAgeiEfvNsCpMy3yz/gJxPPB0RYNPIyoRJDxMogJ9+wkq0vQJR
89M5BhaPTqNhQIPSEPJ4PdMeB3cyKf1zDZKPqc3yKwGEgoYeETt1WsV/s3dmy3Ej17p+lf0CcGBI
TJcbNVexioMoitINgqJEAIl5Hp7+fEn1IFFtKXxutx12t+2miCoAmbnWv/4B+sGhgSCx9irNwBy1
1c8LmvJbBvasR+bcEifGiN3M7iHCpnMt4SJb3lFq3gzpdtSm6WoyxvLkgk7Cfq+adOd5zI4yI4J+
nPCsym1ULXKN15t1q1WzPmwtjFjWji/NU8mQbGN5UvM3WoLZG65Rk3GPoCJZIz4zec6piOTnpnaR
88BBeI/B1PCx1SfIWUDqgrXGXH6tSYgkueHASGiiSKwyjCXbjRO3UXPiBwQkPg0WXWCbTjWDG3pL
Hh9Fq9lYpM7wsio9kDNO6Ouph6RrYlMeBbbDsCHA4haObt1Y5Sbs8hEtTolKQZwR9vRegKNqdm/M
kfUwjMsHwSvcAWdMsEDwZjP3jje6t46dGOuoC2cqpRj5pl9AyywWJhqZhqHZCt3TdFeE1GhZbvYI
MrB9Ns5jU5bnpVscufPqEoJONz1GWG9gSOYkC+VTEmYMBQa9A/Ec5NSfc6hBl2U22rscfiXmQpxf
0a0xDSH1tBTZvMz73HI7FwhYIHIIj/QiI9MzLzX+P+by/0dxR2UX+u/rqbcJrH8Aj+oP/Qk8kkrE
8N3CX4Kqymem/ldF5RMxinc0pht/QIiUbn8ij+QvMObQPVT3sDHQ/P+NPJLagAsLYm3fMV8By/+k
ooJH82NFBfLIVF4lZVKlMe31FTL5nRFH4iRYLVK8H6facBkhV6VqdmfnVNWuBsAyGWKtuJnvqrSu
KfARMoYrffDsaR21mIvuG3QJ4corM+e4LK4IN9lQKj8icIlbWL252BmSc/A2xcPtQ419jI1WyELW
MEOdQVxrtsNVNuYeNj7ocumwc30RQYgMBPctx4XzCRfrsBhLJ5g5lv5mwX+g2Qw4+cQrayzDY9ty
BMB21OrPPqO+Zw9y5bqD5LaBMISiEpFKhwWrR1m5hg4rzCvf7KiMGHyfR3xKgnzo79rM1LZua4BO
ztmgI0hwjORdJeV8O8V6d8F5LmclalOxISBCi1fSU+q6wtYjOHiyusvsatgpti0z2XLeU0b5R1O1
PhSMO7p1uqG4TMqtXdgOW9Jrt/TaOU12WG+Faqcy1VglbInvDHNyNn4sPkWDar/KGUdL1ZL1qjkb
ShIvYsO8iVXjZqsWTpsB8Sa2xBvL1fBUKsY7DLlQYL12f3iVxs+OagmFag4b1SYaeY4shIEqXD3y
CwC6kujcqtZyjAu6zE41nPq4qZnTXzik8hdJC7cdUjFvW5tCOGrc9s50/Gc7DMu1ERrhylGNraNa
3JiRoi80RNOq/a0yG+EHdYWrWmOpmmTGsdPJUo1zolroKkXxrJpqu3TG9RJNp0zx8lEpShhnNOGN
U2m3A9SMd5lq0Ys0o39XbbtqV1ehn96iFUf5NAG7JsBp71PV8IvWnC6zAgEqBQcYNp8UQCFiYBpG
94vnghtkKNL7lSxKn18rZQNfrOLkjGv9OOv9F+DM8TrCyvPWHYosXlPM+neugio8mBEBFlfgF1W0
LBcBJIlj/aABhk/lbnmFPJBWAWwBg1DSidOMHqxqLITcvPbncrKWj0MDjXjDEJ8DTMYGGF0KjGUp
sKVO03HXKwBGqyFRYM6GLbRzBqdQKI0CbMC95MqTk7ZnHAqe0/IOricF8vQhrrvO0j1oSNMpgu88
hQaF6AgHfwpaYKJ57OUNFNJrDQDJUEiSn4k7JpjZpgBkaisXtAnYCSMs8Cd40Dll8TZ9BafyxDzB
HUSXq57U/AWdHuknCtEC0Psgeh+G6uyH+0rhXiODj02osDAGoh/ZDNtrU+FkmkLMsjSyD7NC0cQr
niapO/Ow0ZkfmCwr7egq9I34ko+DwuN6N292RFqYB9keFyC7TmF3dYemvECYqlA9OlckhCJf5xO1
zjhWyTb9AwUEYgmt7LZSGOGg0MJ5Sa0DY5npNldYYqFQxUrhi0s6OWcB5IgF1nhAnRGmaBXb8XYU
aCKMWaOGoL4bhREXwCsYho76u0JqAlSzNhpT3uBiANyJcxOYkve5rDEFdpzFv5cW0gVhgjVTt4c3
uJEm18ynn/BJFQfotTXkR+PJqQYbTTs0zU9tw1fW87ha4whgnphs5lsdmeG60iOmGIS+bDKE4Dcz
224QT+x3WUmxsXKL+dNCqxxQwIarAbrDVTJP8yd/ngCA80Sv39XN9K7QHVy8keld05FAUxj8rK9u
Ijs0Dha6kHZX4b5cBZkN8N4usjygUAlLRv1dprgq/l0n3Zeq1MdVZE7GdqSf7gMbNhIqI6fzggrJ
HOYTIslR0K0wUMcgAxWIhigqXrae2eEhENcTS7yocNTuH2Lc9g2xn2kllL4o7jlbtPo5he0w4wIp
e7gg8Wg612mDZUYgMffdp70nl6tJNM7tBMv5HQQQlkg68uodmm6wH1vcII/xks9t0C2W/bnj7U9W
BnaR8crQQlcEI+Ydd3WmYRAQGnpzLE3dO9YzmofOlwVC5Lo7IE+KrrEqzN4ROAFzCnskdxdD+hpX
PhP0j5Un2g3EjnxvQH18AkvRgZq9Br4+YxOBQ2xDd+a+MraWsQ8PQ+WxPqxhQD00Ldptxdb+guKE
+hzf7/Hcobe9mWEHALc68wRRzShgi0kbt75ATEv/AZVJ/VQ3evKRM5lmcMz7c6uoZ+Fg+y9kwMBH
i7PQusP/e/igpdDVcnhrriKw5YrKZr+y2pJXhluvyG6Ror3ZsHZzRYSDVwYnbn7lx/khdzGQMvYe
ekWgy5w2+4JOUIbHvDdh6eM4Ot6GtXAeOEf8DcpWqHjzbMLOct0qXBkpXpCHRhH30iTxBZtRFD74
aTHcTDgO8FbOsXaTvDL/zFcS4CsdMKsgdQyvLEHTz5eDj/roi+jq9A6VzLveXlB4MjgajqmRosVN
YxYrEr36ennlBbZji+2+2SZhvpnJmThXjBY+4nowfsWrof4EO3LYJiRQNGAZeQRrrp61Y2PI4aaw
2W8CvCK0Z6HP7fXcFCjrLM1DKEMr3OxdzPw++dFUYFyyhP2hMmAOrmUiIY35bi4/1ChTafhKq7uT
QklBtMmqL05XZQfWXCJ3zBjhm8wKs+CT0zy5jf4x9LtQbBi0pNPaGDR712ciuUO9pO+Qm7ho/PsC
xZ0n5I7tWXq0pwNde2q6V/PY1UcDJzkY4oKuflAsIBOKoNI0r5D1iE2to39wpInpR1z4jMXa6tbo
227d2rZ/lWkMPwM3LLv15Mrq0LoC6nueFc3HtJEd05yob40V6RblY0pqTbHphD9jx4DB/1eHAuoM
Ql6twfY+iyj237txkT8hgi23FmTAbD1haZADxaelthr9lB0R2xj9kIAtnv1FuJ8Gu8n2FXTPaGVG
9gJ30pqtz+7YxKcuNKwHRLZoULzcmkRQN0MbFCUwQoT/YovQpkfGL614RvIU1gNuLbHxhN4Fwkph
ozsWYXdr+x3yJUmOxcceskrIfG/seZf0FveYwjW++LVZo0nOnUg7eqUMHxO/K94zs8DW3yri6dS3
/bwbJBqR9dKg685dKz3IKL3Rlz55rAv3Es1Q+eJ8YMysbUavR+yEb8+t6HwUlS5uOhG+wsmaaCDz
2smoDT1YrrvaobAI7GYQn313MZ1AlFX0UAhkVErYKjT6XstgONQm+s7PoujSduayGc0lPJhoNXZY
tXXrpbIyJuh6f2Vo8cbpm/xrLE1FZuwd96sjkwb/wLaI16nTNe8j2w0/O6IMt0Op47nN01zaFeKE
/gy7Mz1ElFnM5kMb2XXSRFJgPS/klwporwga9ZdKizO2Fms8l2Edf8gg3t4nKOZ2emKTvGKE/VVT
YXjAC+4oihfmmZFOjUj7jYlMrpHi1tT93kt82FyFGaWPWO9BHYRMNMDQTGwUNVVlMn0Il+WUakZ1
HB1hXPENM4ynkuQ5XBKYDQnoSV7VyEp9qzjUGXbsZrp8qGZosCvDNJqnyKrdG0Sp2lcDT+XDf6cO
r5GGv5s6kJICM+bfd8l3cfnl6/8c2oxg6B9mD9/+4B+dMsmChqmbhsP89Vtn+1enzD/yfCH0bx20
orj/3SfzJyC+OzCu8VNU5J0/eez8OtzyAPhfBxJ/8vN/ECGQvvjH//4hjFD/qUfmpEYPQZYYcgys
0uAifd8j103EGvL9cq8xAwBZist3dGpdQtSLD73UtB8xPFLMhyqBclE9ZpGtHfTRvZhlj/dEvsQc
SK3Ib338Im7gID/YoQ4rR6kTtyWgzXrpNevQkOaxEljFbiWvbOC17qVSVT111Y2cxubJt/KzM2Zn
Sxt3YVeF666xfTLEcjuAZu0FQ5O89HqfXHKl76/dCslSgfZd1zyUSbY5Bom+nJC43jhGa0EqH58U
WhXYKdJrgR9S0yUvbQZTIAcP3bild3GtCYt9F0lgVLxwUp9HeBYhMq0A/Rx1bHru5+VGyPmkR/xU
I0kLi5OnuULCS/LIs92lR8T1z6XrIEprt2UWktqVx9YH6oR90nhOwL7LhLwNsVHTvAsH6GM6ZE+u
vhhbPRrv9CY9qzvQ5b23pjl6kXj/rog3lFsrm8u1lePm0kdwuYdxwNFlvPOKyVl5pkOpkfnPYOL+
zojFPoLvk/Ym6DmsxZU2ttwYXV8JOzmaMQ4YUzrdOxwcYyUeYys9RlP21NTyqVzsi0uj5EDlgZ3D
F0Lv91J2840AJt7OVrfFSo1yV6THRfRhgAQLerQJw8ksuVFmTARFCGWRRAw93iSpT8yXNpSnDiHS
JtLUvYzzJ7oKXNHpSAIC1iBIcq0KXSH6/OVmbPWbzqQZjJeT4UVo8Ab9VLmcoEMav1gZP2YbyRk3
ppPJw9l7JUMgiWlXUIr5YQnJC8k6h34f3+512nKhIfGg+voCSxxbHsuZ9B1RY6drT/fo9dEfFOMK
F6BuHZbJUzGM/iYzp2evXE6DGSUrGeMSndbuYzLpn73auvbx8lkx+N/OZrdf6Nv39TTcL7W9T5IK
D4bG2kcYEDAR8mCKdEOHuH05OdjM0KLxPH3LsI4+NkibaVGaMjO3kPfpD0RPPfvW2MFfoArpogy2
/3BfN/09/s4vOTOTle5QqvT5dI/tJ8LdpKu2zBXAiYAjIMYlyer1vhsFARa+eCzrQm7xvLvgWeZu
IazBM+XZxBM10mg5EKUaRTTnddSM6VKZWvWJ9AZ/5cp4XuMmMxBtwWuXTRHM9FrYq9nvhj2TkeFI
kzccWsi6h2nQtOs0nrNNvVT5NQOeeatT/mDdU7crU8us586AbctM/crAjpuqcsLTSiB7xBZm7ee1
hdHmMj4RL0VxgA4ZPp4UdfFAluJDPmlOv14E4n3UtAwYY8y7ivRTY80DiWOQQ2LsUBcrWVfd3Gxq
gSpx3TiOI2FFNxy6ZQes4taXTItvCuI3NkwTHnATiaAX2vZm6O2nqZib5wIjRFaljDHXqAMIKDLA
hdvhqM0RdKPevzE6+tSo4PVfpPlcYqACuJAz4BoYpk6msYWOwHOD5oHlAq9hTXO1ngjbugZ463e0
NtAyUvfR1ZwLsvLxEA7NC6LQk3DS43eHzj/s429mx/hbIkbwmUOz9F28cNU//x7plA445piWe8Go
N7D6mlgib7rAnmNEgpPer6/GyVN9Z635ejWfAw31E96pKNx/vJovxr5wZrfYowHCw89Ij3g5oRlB
bfmbK4Egv70SGisqIlKqGNu/nl7ffa/RdSdLhlW5N7v0yVfeVmo7lsY4r1A9QUjkv+nfJgIQhP/5
THyj6lLfziI8CbMdD2UKf//x20UWKXge1JT9TGjJxm6He9pwEg8tsR9JBkDZz7afLaemZXf79Y19
VYy9ubMWibM2tFyDvMq3LrEVRv3IwL1i3+aNtZYlNMo5RInBdnFiUpLudX96HnHcAPcZCHAZWtYt
PFSc+OfnmBlnVCynPkKrDhKw9/2cnMm+2ZjeeBodtm/PMatVyji3LuW5cJptbg93Ux496Hacr51J
XHovwweyLP2dbZfVx8gG0RUe28Ovv+k/vELQy8FyYMDotvmW7GBmCYb2eO7sY7PdEslwo/vLTb7g
3/Kb6/yY6QT7mKcpDMtBuoyEkLy0H5+mPxrQCzz1rgIBHtppupmNhPRPlORBwVxv3XrpuUOGcJsN
843b6fltHHGGiiV6qQf2ZVWqyJQCAtz6FGkt9kVjf49C8QJtbxd7bPdYf+RM72NnV08msy/bnHdY
31YQ2ebk1OtNe4dNy8PUcOz3ZiKOXeIB3zldeRJF8hImNl6XKfLxZvLK3aTJl7BcHryo3yKL4vCu
rH082/sYeuIqysF+rWo6pYDhK9RpN0QyY0Zo8rt9T/vU2Om8cg1qrF/fyH/YYbAv9nwXP3HX/MnU
mpDMsgYFLvbLSCoS5cTEzmbTuQQaXrW/vhYV9k+rnhmRSrdzobab6p9/t+obaNNuhsPcHr+OO9Em
x7z83Yb5upLerDQkwWSNq7/6cK1/vEYS1yn+pDpSCn+otm0ymSsRLs9qp0+wYtt1TXhMTbH3NfOC
s0a8cQt8OqbwQyvlZ8+hNTTzoQk8XPn3g+QQx1UUWsJMoJERvSzOaG3cEJZFZqEHlLY1Br2+tFcZ
JjE4JL33Ov5vh2jFg5iRbGc2dYuBp+Cq9snxMxukVBat+g4WIyYmZvJiF7yCdZKeh0k50THS9xxJ
gYqAEkVWhVMM1BVGrHfY0sQbYS2n3zyTf1ixPAufiR37MCJ288cbVphVR3h4XuwNFITBEOfJKkE2
E5hayneOuQMJ5dY6m71LbjvEprUg3cRqovTnXYa8sdGcAsJJqAZojlGu+1h/HCXaS093F7Q8JA32
LtZdoX2JfVPCkGcnwnmvJE1oftDN8XlpyX5wk3f4LVJV4bQDJ3zapbH+MFOIBRUWFBhFjju/Gu8i
pDmBbBTOULHxtc6A0lQT+L9Dxd+Z9vKAJeBw/vVN+odFwpmh/kUgFd3bm3s0RrWbdSNSwtEr1pQ4
U+COfByh9xj9RL95IsYb8+3Xvc3jFGZbMzBm/GlN1iSOW6boi31jtgWePm25xhfhGHJS4aiWEBXF
K7nMNEhILFBCSCrAKDvjqgExuAyhxhd+tUryATKwsyB8y7AJKmbvc5saV9rgXRMQ1a5in2p/Kkpr
bVXtM6Tiuykj2tdVhzGvWWSlT+GoqtQRQ4xFP9c9wrOpJB826TZDRwIPg9XLa3sJu8haJzY/6Dfp
EQoEf4I5yrYKewxcFuwdJm+6eW2CwoJo2bFLy2PRj/dJRyPpKXbrUtPq2cuIP3GE9Qaovm8N97A0
bzC9OFoW1ZoB6wXC+7xW/0UDNYE2rl7Iqh+2hmjajVpG7WRfSne8J7WOBsJOyUphDIdol2qJvD88
NFKsMCt+utHsR4jgLLEurK8QGT43HSk/PTdYZskZ3Dxf+ROlOBH1jzIe7kZSIVZ49+/xPT9qEK+X
XAmgIxZw12VHmuIdYyAkhbjuYVa0PDhjd84M+1PcjgVAr30Z2gGQsZmZAI477DmS3Vg35YnQzEvW
iUezwZPlN2/uPyxvah1AUMb2vFFvo0Sz2ZI1hMp837rzc9EOd63Oucc4jvaOZa3qr9dWu0TMytiA
Su91zRdxt0XdMQa15I/hML9Ou0JuwD6x4GD4us66CC8j0ys2/tTPe8bxGg1ayiwogl1dF1n0TJ60
f64a7KeWiHOxW2L/ipxEqnzXupgae4zs5gdsimGyNwQyOnrSr6YIuzYCFi49YzqT8zC2Sh5IRJnt
yv6+G9hBG7O7azxaUr/PzkyJ7oTdJxAonWmTNKm1rkkmxGP0XmIqhV4YUy+m0c9Oi31SU3V3OPXL
PVljl4FDhCazv7eQ86lqvnP/PF//y+v9HcJmcZ58967+5A9x+Tr+z/4pr1CJNV9/gNi+/ck/ITb9
Xw5BFX9BZX9Qe13YJjY2UJ4OzEX5orNl/wmw2f9C9g53BTow4b5gaX8DbOa/kKvx4wjnMGZnj/1P
iCg/lTMUMRjoeRydfAq8J348OYXmYImA6ec+LWxoHajaAgCch+9uyj90gD+tX3UROkDibfiehHb9
eJGuHDQS+7xl36cY4kFxZDbmDsT4paLb/PpSPzVIXEpwW5BVw4lG1ffjpco8nAiSspb9NGBOnuAj
dTIxyQxokKEcIG3Y50ajsW/ZIvC9ufzN5X+6nYzlOPuoRA2Dh/Y2zt3MFg9Bv1nvZTHem7n7wcPD
69ff8OdznEvYqqXWeW7m2wa3QWqGSs+o97Yx3k+29dD6RrnqTQPLsKXmLf0LMP6HJ4flDTfsx1rU
EIxcCXKhwsZLhBfx+3rXihgrTn7b7sVo1ccozannSl/LqfPCHIhRvBchyn481uuOZCyrlHjhZ/6C
vRQThwYedMjo1YxQsDMwSw+oKyB8DOXg16spyyJ4Ri2DXiysjWoM8pjgNrK7mKrk1mdka7sIk/yX
ApJRAkqqmw/YLlV4Zvl9vk61wrrENa75VsyOicXE9DDLsLlKnGhE7Gi6DURIfC7vHUwNPyQzpCak
ddYt9m32td0V6Z2jmN2DgHzeR1106YcCU/DcD9el18PPZWCHJHFZDqkXnXupQbnM8xcBj7xMxLOz
eLcEEaCoJ+j1WOkTrCGY2n4unY1m8ztzSy7rtFrqXVrbFISFsca4bPzaxD4ERhlfV7OjAQ6WzUaY
eb8Zy9G5TBOSa19zwqMJH9LVjPCIoz7FdwsdAEXXV8vR/HtyilHFG1JeyPWL7jtHZCvy5VZMh0iM
KBWuhUHTfiGObCMZR5+L1l71MVzp0JvHkx3pTroZGw3FUzTOkX/oPNlP26R0/fsabec69mxjZXqJ
e1XpUuqnooJqtC2mpnHei8LVPsTpgFdHafB7vGky70sjHU5Zk2DIYdktBXfTITys7fgU5nVzRhpg
b7DtTbc5ESYBhAt5U5cArnIkzn2Ye3M7EEb8gF2Wx/S0nlakzJr9R4S4NfiYPlP1LW50T3O0MKEt
jeDfG5pXS9Hc5E17hbrO+mZqLnor3ZNkZJyNyXL2Odq/4NXZvO8KTNBy6yP+C/YMjNlHxDhY057e
zr8lsFPuNKtqzq825302r01mkOe3VudYVzArT2BrB0SWJ7u//c4Jb4H47raoIiyUmGHnItI0ok+y
T+MDf+zDNMBnzsN6PVXjbTWn76XRRgGlGXItfHpOXesQ+B0zZB36CGleOBo700r0vaFXGUEDHfSV
qq1PM86XWBuTZHGdz5wbvNEm9gUwVPVbK6znJwxidXg/GDMMkdROXeSYO+hgMQx9xGFrmRfpltmt
u671mqtFKTbDtCUazG5zCrdhFc948nnhR48yCggv8ndk5o6nScKzcBUl3PG1eIdjRMjaz7XAFFAL
GL5Pq9xOyax1svG4MBe+mnzL24bS8R/KsiTSJE0IaHTjJyu0PvjGAjjfdfodJHR9bw7WJxejeqzd
onepInEbhLMFVrIcSctEgxYit12EBmA+Dum6JsMB+pUkqLmubmUdZuuiXr4kkdd6QazjgeJhA3QI
tajfGJp+O839ltYx2ksN39eS5gwKkjKtIQ3rfWNobs72NGqEfDYl8EhpPbVDlqI/wRWxnbZ1FVn3
tl35CnhrikPhDu1Nr1XWE/u2d0jykewAgxyFCbPvTRz3PCEb9eUlzNLODCwEG+9Lw8uu2JCWg4FV
SlCZ9semHNvABDFB9RzC1apC0jP0+Aq60C7mAIA4qdMzRRHepBnK2Eube4dsMN+neYxGJjSKVeQ1
R9F42npZtHAdppp3jsL0a8g4mDal3bjEJz71uqg+y94ariuBRX5gZ6w9tgTnOpkxKPEdIzs4udns
IUthdTEu4+NrugTVEFfWIX2CDjgsIDTgk3zxpZZ9MMZavw/dRdxai8TONiOomtA1LBoJ07N2bhZ3
G6fg/TImZ/pCpCZ4PZU2t7lYpY0rH+zYBt70MdlZ1U3GABne+UoKdg8Yg9muh+t6lVnJCFmvWobr
vPW0vUFls6pr99mFR4q9i89zxxxcHjzpufdZS3BEYSf465sCAGqYkz20QHiJjh+TzlmWp3Lq7b3d
2fY1IUfpPtai6JNnb/IomXewvLj9Qzy9N9i51mTxeFtuEj4ZXmSsGIWqLBAYbIgHMNkd8/xDN6fi
04SM5+I0zvKhxWYbzf7IkLJqmktvVN02zSVv3uzKPaM1/DwcXjIOT0hILV4hdZNunShsD5yPI5Q5
iz0Dv3/XOREBhTv72sza/ltd8d8i/zdFPrl8zAj+Kop+qvH/N3tq06fvi/tvf+JP6Z7p/wuiOVUt
bgjI8/4mmiPm+xfDc0P3TRsUD53eX+U9g3VLqNE2KDoxdq914h/zc5t/ZEMK9yzqe4HcTvwn5b3q
E74r39THgWBhQ2dnCQjiCFU1+R1ciWBrznPW+ddYXyr5koHQWvp6HE0NZ8uuk+b8IFVZvG1nK4N2
1hJM+DyFWUV8d2mXtbmtNE4nDANIb0mDAhkuLr1elrIcGh3V1rxqROUsDkaNOPUzGLUGcpUwfGc+
DZ4i+9bEE8ytMK2J9Eob38ddj+M4eV1Rx1yZhU5LAHvV9nZWG+HdjueWVDGs2Dpx2GwLbHaqZIVl
W8i48rsH+Q/V7Zt8Rhip2OTBfPD4jy0s8+3dKVuwPvKu7K9VO0LADAgZwI82aATK5DPecD6XnIyk
yF9qXGXme6FS3UizxqGM71MYYzS9//VHeh0u/F1v85FoYHAVBF9Wqk//7bTMleaUl20TfTEomNIz
o2jSPRhvKyfOWHMwzgggMMWGDJhYej2GyVOV4lmmV2UKq6CdgXPcnrL2mOkDh8ZmCaOFoWU28Sg2
HQDG8hA3DpHrZC6ntXNZltTgx3JftHZN/dASUhD8+kv92BURnMhNtgUdnm4bcEze9n9hnE4JFMji
qz7iT/qOjACtvMMUsFxufn2hH7s/dSHlekjsn42RJozmN8O/OctrH1uj8AsokknGRpWFkDoDU2eF
T5YrxfXYljbjwJmOAKJ2BflruCPHsZAvv/4k9o/rTn0SaixLpxW1XIg16pZ8t+44hmbGYdL5MrRe
41zsapaM15tcw3v6GLXOwljl11f86SbbtINsJaACuqumnz9ekSGyRvyGaz1nPcXKvK7nCu4pzhpL
CH7/62v92IOq+8zGJQymV+x86F7fdNlmUmRpldjml8mIkGp+NWciHOIDKCbvXVTW6hZns9P3/n/U
X3NhgGTbUf8GU2bTfQNXINEg8U+m7fNEEA3YsXQzD16MqcFB+813NH5+hCDltL4OQx4277fzXVnS
0YzEwX8ZRyd29X3IvPwlg35UKwluFEbV9eQvoZ5flUlTEBZvD3G6PEj6tMqCuMmGSJEEfuffgm67
mO3HQ2FmV+kQNd6870ch8uY306mfHgwMb+YgyJQYYCpK148vAeYVnjmZevEM6xHzzaDR/FS+DBDn
7ceyzB2A8jAfSmDlX78Qxs9vnwJnaSgIURZQw95cONSU92Rja58XWzPMZeWjruixPvAqyPQrAw1i
m+1ZJqn7BGme9mldN01DK59rkzncJ/kygjrHHiyUzxFeLD6ETwczDTufReutf/1pWRdvlicf0GWQ
zTJhiu4Zb5+tHY0oa/qm/IwYALUn/kZzt9y0BDLxUi2zDo1057dV61w0K0xYTW2B97JGPsk8s1n6
qCnnZ17AXL44rc6d4fgTDFWCwRB4Fn7bgNGYsrvgGhI5jy3GMmGHbMBNeVMHhFE8naLpHI5hbB4H
nkich2qL1to45oLmPGXeLVOjbvq4zKqEIOljCbkXpsSgsgbsSRxobKao1XyujskduakcIfOvztgb
iYH7U9guNyx/334smDlANcIIjs9oVNIvkHISAPCIV3gli03voMN4WDoLks/Q1A4Qu+T/GZE0S3aQ
II4R12KZEU8jl8aEM2GSK61K5X2Szl7yZUpgAgIL5rjATwbxGGluiJLQV/IjCUHeubOzhynubjuc
9znMZkwQ2YJb8qXhvMnI59J/RtgjL+NqWjRXTLIJzqk/wucm4SEUQ52cM1F4eDsZ7VScYnys+2NP
whDv0kSaEbcuGRJjPnlDG3NY6mGnzkxSr01WW+XVampdiqJKseX+9gVsiTcfFvguKbJyreuhxg21
9YLXDxtOtYlluauTVVq3ocPfoOXNuVy1ZBw1f/6Ouqo1NP4JMr0YDpyHaDSw4sXmHvTIxbk01o5s
jjMiYucSfburAqERd04p6fmBcezi9FhkTc/w3Ih9dUVLc6na5ipUiabV7NZ8PTZ69bqUcKPli5WW
BS+NDB2Z3xWdDeF/Ky2FTAYkPZmsqYFEUN6ayGxwl0JhrvMLgQGNEBIWcwrPOmoCLsBznaOKBdub
QB6ylc3GaITvvEyHvbReXKgXcIRo3PBVwKJB1W5SISnEbTpUi3wJ6VfOdK6tkMCZTUm4HJ/YNQd2
gU2zWANfpjRD9f42FsP6HA6nVVvD0W8HwW8pEfKzFHqJoYXkyXcuZxf5Kx0fCZaJuhC6KfVZhI85
oLNCq8kSnL2aAPM1uLUj9gOaTz6ezBNP1W0h1pXJpQWttR+TXvA/YLvNyspdCmTjtJewQuVLD0uZ
27l4rnrnMkpAgRPoJLg/gGTqFVWl9XBfeQV/renWWcCuBJa5UDouVBkCouZwNzfzojaPOKUQk7XV
qCUtfPVLMXAgKS/AhKbnb11lMBV0k5TgW5yo3Kqd98OktzI/qyQPfiFWGg2fb6EWU2+1lSTKlD31
F8PeQ/chjgBJ170f24k/rA3cpNXOFGexXDDc0raALVFlbTuMeVAi8G4jn4sGvVpu7HmeeP0BQ0xH
bPx8JL2NQmEsnYtj2wNQCpJLrDdWDqmHyXVpxElItoLs1RMukmHWjS0kr3bQDsgHoT8GU1NjsAWS
27baSARXy8yC8MCWZ1NjjVnaT0VrFHyZAlP8CP5uXoeCoDzlouWpaRlqtg0bMdvNpkOditFVVPWl
jwMYdTshPKHpdPE+xGtUIWyIC0TqPC+jrQmIp4aY+c6+xNEmYaQWT3EcXaVl3Bv/j70zaYqjSbP1
f7n7KPPwmBd3kxNJAskghCQ2YUhIMc+TR/z6fhzUXR8pNVjt28qsqmRIxOTD6+c9g3fsQa314EkI
72Uk9tMMeQGfaz0uBSoKxlBoJQR9XVTYgfCzRo5Di/TbsVgqUerxljZFxvcoV0oY5tAcMbZHoLBL
y2bgK5UaOI+38A4mflfQCL0KDrx8Rq5I6rAfd6KvJ/4mR5iGn0Hb0OtSJvC/uA36VFeEeLtHLE+1
rZDhXfQxcULHkbfIXDBl3zGgRkTzc3XO10f5duETKGfv/RyntOgiVsbApW2TpGLcgSNWpV/oVtGa
wiRw8KHd+nauN9m+h3UHJIyGHnaC57cz68Psx4Z9jWqxBbVkiXLsfd3gEBtvfYRsoGrI6Lk+gfHZ
/AOdMKeR3+cQVn39csiOt+BiZS2rarCN4nSyDNzAloUwQTpeERDMVIZbGAZh8ylsFA+fVGz+M3Dv
5HHHXjoZvCUEcB4TOx0WymnkCMNLB/d1WBfJpH822zg6yDVpLrpwdittorHuAAWXB9NgVFpb9Dvw
qvHfwimW+WlECTPX9kMIiauJIMf6KBOW3Q0ecm1vrLzFnN1Ho5zy9pNAhHgfSBmkjKG2SZqDW9Yj
CEw1DvUP3BQa46KNCsO+CrlT4NCyTprHhDV32WUe3eBnpNxLe1dUOJI8TTg94RlNNLFYTUYOj6q2
nAlKuJ8i+arXMCPsDq7JhOHEsW3iUFUrtxCFeWnlbKtE8vUYaDR8I7ibsPsa7PjicmzxL4tUNuqS
fmmnmbgED1lrgK7VmPtvgTQH+5Ob97MdrdPGzpSxCnI5IxmsA54fw8c5jEhCopJlNno4ZC/LJkgI
O8ewRyLHuVBMDmyW++xqEoBauzHwUHI4FGjLfZRKkioTz+29QzeTpIFOrpfmesYxH3kgRIUOy6pK
ejrV0ZP4xdBx2XvS6jcYt9HKDjFyEGfmZMYSJJlk2n6FHc+S4BRsOcZNnVWF/XnoGrxFzkSNxgva
B6EaULl6ZfXAuX1p3NmG3S0PfcmoXjnwajEV8/CmqzTJ2mvrM1850aJWYvRqdxOoJc/OwqRPFQa4
dGgAswmbl/HaIywNjyCzICXxOZaEYCstyZmbnwFkqGFYD15deStpdU4vzvqwbBx/M2TCgQscFuTP
HRFMGFl2BnODsjb+GfulBfVgXfkZGPHGdPp5AQq0esuIjjDGanodv6tvMeeha95NUVGROD1Vid5Q
6wLrSOfzNDt1bW/qcGpJzaqEiKhR5tGDBtmh7WLCtEDijH/MVVIqqNbCvoNtJWAhYXI3dHDYa9nA
mQ6x7eoVroDKxlKSGDM6ceQN+RTl+sHqyb9YmsigJHWweWHrgWOZssv0pRPJ5Wz2PH7nbkCPyBJA
Zqw+OXipuXC3sz0W0JSGpkjcrzjl0InCa8zwoPvjIgPWUA+NwzLpdB2VvZ8ZvKUzWzpUwZOgdoMe
NU81a1lKc5RFDxlnCJGKpB9HYC9Quou1D2yZUxKVdL9ZU7COETwodYkP3uQ4BX7q51mRS/boybds
SpMJNjgviAAlvXP6zaS40zaKPa49eItXYdViO7A51kT9aEq7wF+HudQ5Vcv904LU62RGa4+/IlMz
4I7KsO4QLwUtTKPkDIdFVhvZD637fZqastq5MvVKoHu8MaGd1LWupcra0yVLHPT6HfVV6fbmr8HA
vi/YEJ9LMtCK/RDcYIUwU/FuAwEzrbhiDZ91ifQC97hdoXep3zuYjVn8eE/vQyMWbjDpuzct/DJh
oEV2GlRnMyafYHtYflO4+uwr3MHQGeTe7f/7TSwNU2g11NZCReqVMb+xKnq3sDeZCasKD0IDyQu0
OUEdcOcUKnS+5mQZZZjH6c/IhmmaDxz/hv7eb0LFE1t4bvGNhm5ENHYso2yc4puFUL4w+DZm2KOA
o9cuvv7nNOxdRAme1FUsNkwafGpbzMfj8xp7eX6X6NOEEnyCXcmm6BOz6X4twOtMtU4mUv56FCiS
KgVvW13Nj/jjtM5e1FE3+jdws2SVXLoED3A/84JWudtaVit41BGn05EOgK2nCE1HDXiVacNfCEda
jU+pSfPra9IgPSYINhwSeI2N9Mjh3USvu2s8jhGb5lBNFKprSFxUgS6qFOrN3tXjMcxTOLhYHpF+
+ytcMHmA/5jO+m9TlZBnNOW+x3ZpxtwXCS6xp0vDjMhwXcxbtb7b1+mR9Q6vOsfDkI/adix8xaWl
rDF6HP0pSlpa/lhAMasxC2CYJjM1QbqzW0xF63VeyqC8KiYzGklTyBEQk7PVozWmqEXYwrdF/FJw
rXJpeQRRj4kGK6Ano3sYK458kRck7dPYDtq3ssuIYWdxmSeb5PfJ7DNsjBzJOCugO/Jm05pgh3tB
kDAfBNkx5SUHT74zYY7LfGFNkvOTS1qXGpEbWE32NMam4qVgu6srny4SI7VGV/ktT5so/JLn7e8T
sb+UiDt2KooEp68yaiz+FHFmQS9lkMv+wxoH5DkCOY7A3b2OOY6McRt1xh6mnDXcuwvWRWRrTSbv
34gDfej2XF9XYa0y9SGfaB9dyEe4zY73YRdGfDVtTES5rnwcpdZJOzolNQqJ88sDb12vuIvZcGQ8
1wovTD44PzCcXIfLA+2Fi14qa9Zkd197DmKkLXGFDH26UyYM+DnzqaNep1455rq0yo0iKNHkNlVO
7kOPwYQeGOWk8SMjtFA9ryxP+FN5LWylyoYXsugTtxMYPS9yIvaXKb5YU1RfuW5ma9+iKY3OwrhU
w62rvKU790lNz/d+JzlTsLEZNvWBpYhk9HZunlX8msDu0WudpU2pK1GJgIp1Zno9NWLBlDFLmxTb
l+KKgn9wkapg5ZJvyTLTp8DXg0WObzI3XS0KMgGdOBfSK7kuCydee8SMdybFIxGMfkxOSj5pYg76
1ocSU5AC2cwQ9v0Wjxc7u/K0awx/cZkZUTNCUsZaz2dEVKSyLkleYmS7hc5AbJXZk0Xrjl84v64c
gep0oVuYtNs+0nv8BTPyhRUEULsgI5qnACtea3gHBvn0XYW9PmeOsZHHzsbAnDfHYW9oed4PYLVT
VA2YCo2Ag1DAhkRL4fQWzsPArfRF7/bfHXfS3ZvXoZH7hkZ238fE/ryUZ/rUuAhLJOD5KcdSxpiL
jaAT30l01utT5doWWjnFYs3a9f61XtDAfzQ5YEeRYGhajsR9kEb4KUzZCbPLdSjbd2UVAweZIS4k
I9Hp7ZhpiL26yV64EFiaPQ2l7UD0HMgiQ+hS95iKHUEhdGcj4Mir157Xlfl376Mk5lKXSJ7TsSd4
bjPxp/dv/49XZQELU9ia0JshNwv9839g+wpDPNwaPeeJaHnFfbBB6WMhmytHqPcv9ceYswCGA1pB
dIIQZ53i3ZRRiSwpoJ6Q/VhQVMOZgMYHc/H0FHHDaPpwyJ22UEw+jOdKKGagphJy4tuHa5uOtjb4
/VNtx3qNIgUZFHFAws4GIQO9Z4UB9T7FxMyff+JxINprLb10zt9/9tPXTNfUwd5Pd1WZbkg73t7J
VPYK/WNkPYJJcHSccR+Yf+AToI/z71/p9C1LB7IljVgYgx4dpFPwOqMw9C0zNR9R7XoobmosjSAP
ppzU9hA3dNX4/gXfkupomjhaao1+2sKdjKLpZATBO19YTOb2EV8LjSe3VqiXORbFme+K83uuTAT4
ODeif8ycmJ3x/Rt4yZT75wyk1MJZAyYWlmYej366smARkZu1Vz42scDMcksvi8QaUI84wJnwpWwZ
21iXxq5t6/X7NyhuOL2GvApYH+wL0+vLKVLMpcGrHGNmFld2YHFaWHK/ZEvosqnyCYu1esNHB21m
Pau1Nzl6s4T1VSHSi0PBxIevRw893fTeAHhkTq2CMDFmQHTwy7T90XlCa9nHGzEzdG3VjZ0uu4xW
epxiuqTR2zlOKNQ2XmfpLb6u25rb8l4B+o7SnlUzy6QumlIi9/T2Kk1dLIcpCZegNl008f79KG1B
JuWoRg2ylBmw7Puv/48B59mQn1zN4pXWn0N74GQRG2KZv1Vxg9/KPqp7fQQKkFSx9P6GrN+/pJ4t
bz44Sy250/RoyF6EHnvSoKFRNvcNWTzfggiusrUdEuxeryDSysw4CoKiuDAuSgOHKGWGuig08kLf
zfu3cfrkcI21n4BwAx6bxvtJl7J0mxKn9z7+llXAn4ekgCX4WWaTbC9l1x/fv9jpCoKtngN/2rdd
C4KzfSoLQt0XJXHddY9jUyNlcFJPD4s0rXVl9f6l5MmU5rf7HhJXgW8g+4IlTh4smggFyEs4WGXX
C38TAl/20S4CRuWkm6QTuwPmekvB/3gANoxL5VjBA6Ww0+LWBKwLBMORR/fv68nKqUPNBYece5Eg
Vf8aeywCP+IqjTWspQwNA6DTqpiEo+9qmDgr6I7cj4Zp8XBG5rAXRZGhO0V41Oj1mgMBeR/nmKck
c74rK0Ecwvsv4eR98w4C1hXBPLU93CRO34HjRD3efoP6PBSp3pnDilZFhgiv4uT8/qWsk/GsvymL
lwvhgjBR1tGT8TxVcB4x2g3vfbt6udbgAJ1mI9I5tiaWepag1947CVv6JFiqUqOkv//UjoNGCIxJ
8HId29N4JmfBmpVOFoSLTudGlg7GconHYYzIFVNVTOFmEk2ZO2jBOR4nJJNxLPnd+KNbpJtIRp5K
5g7WSAs/G6tCf/DFSbmK8dId916hidEEAe03mBDoL5maVC04XY8s/NWmbxMNLP9uoTEjGbspPQ/2
vTAE5bBWs0k+VfXBfuu//Xye52nHTJRhQvP0BdaUbzfchicYfVGHP/LR8r6mLdHAO0l7dO9mfm2D
8aOnwQU2uJh9aMU45qFDLmSWP4wRMWnk2A8lTVPMXgNj9nGlivvmc8j5tbvJFfy5NXpUuU+C9Bb2
rfgxwjmsV25rxFDyvMi9HnEJvIjxCr5iR4oXTusxjE6jS60vC33k8RC2E5kXdR4IewNqmD0Yi9Fz
OMjxJVt3QXtjsytlO9whrCtvJtOvr2dcIQPukKwoG2G0pEuQ1j1wXpVNtPB6M3+ENeFczESXJyjl
G2GiJGu9e8n+/FTHlYkJXuvGQBhR153JtCzvJ88aHhLLwtfZF4Zdkrnr1N+yIegwLazbTzhIdJRF
4bDHTjbd0SaYtT6L5vJaTUFirAa7GA95WW37KUD558dp+mXwXUw5/XDINv3UVvcLmegbyk8DZx7D
sNfCFbd2P4vvWF93jyb8ys/x4AzrWBFIl3ldssWzIvlAxfd2sWZA0FZmMXMoFYiW8E7pNBXwj9c4
UfnM91I3AYFe2dbNX0wMWuF+fn9Gv53QrxfzIMrpbV5rUk4qEnKHKO3Qiz+7wivgCClxj+ma7FZF
gbDUtrByUlFV3NIi9LIP6rE/Rv7LY8LVoWXDIn56HhmcLqgyVADPZP5xcLXyOlO7wsJh9YNt4uU3
/XsbfnlKW+L8irLH1MY2J3NMySKThIjHz3g9M2csyXaBxXZhJhtFtOddKYvwLulCo16J3Anw8xrr
JD8jEtjdqLyH9gVZz71u3TY4lEbjfWa/xXwRXLF/KAqKF9mX2EDI3rRvxZiWv4rB8i9L4NnbUc7y
S4DkvkcNA3l8HWXRtVUEjGN4zi7oTUYvDo4rwFobzM9pFeGr2Qztzowc8UTCtbVe+H4f1EInJDxe
iS4DKIN4LxZ79GlJAMm6U7Y/L8+oRXn5cWLFZ8hI8r1a1FNpBmSpk2K4GWRE06NpDXdvlzOE9feH
n6Pf/Jsv42mypuaD4KzANn6yoZhZWNA+iL3naKBxAJzWEuDpO16ACz/yz81oF2rvFb0aVolR40kL
or+vwK2uxtqFjU2OtnG9EEy4t5YZ4IwszEessUqHIG/jKplLPOLQbpdWYd2DgebXlcFHW7k0xlAT
9oq2C/HZ4dqrA++OsnGsdtrvZsY37Gh5dYK7KZBnElX1deH0eb+pwm74Pufx8BkTg+zWKH02CFeZ
086S/YQhPznQ91MexClO7oIHwBIcn8k+ogXgpU1KI4Q98ZPtGP5lEs+2pm6XuDRk5N1/MOz1uzt9
t9h/cNx3Oc16p6J59Eq014QXPjeJ7RyNxkof6sSa5w3Ub3E0J84SH1zxRH/MqPI4ZsG6hY9kQcE7
davA3iFvC7bOn2md2gdgMyxnw2E2LgAq0x2NiJ6V3ona59oS+UMSKWw6k0DcGmNg7d4fWi+SrLeP
T6nJ8ilRscLEPSUDthhFoaYvy5+RosHAub0KH6t2wS25QaqxaoTMQDiw68T+1wEr3KSxi6UCdFgC
v6YgWNPwxNO9rVyMf3rM/IB+gdBLo4uvMjfp9o1lqaM7YPKIq1xkr1DxoETuZhOhaVSLgsBX06/W
frE49ZnBa9mlWW9cQfDH6A0ow7jEPXjG8XJiO0udpN5FE7v3ujKT7LKgzUtFaRU6XbLJSyglU0oP
l6bngzNyNKUW6T71UpXncZFbrfYeJgLYVbSL1i6o340VJCUtVxh1pBYr+kp4IuV43sB9uJpqxGWr
KqldeLU482N/6nsTzqtuJL+grkq+DuXU/7Jf8jG7MQ0/Ar7+XH8YKa/mAS+R3adLsiXphGZqyn76
LvgADhpB+h2Wx0zXkE/Gmcp7XjpMQ93S+D5jp4AxojuiJnx/kPxtwPqagszWh+ka2MDb6gumVFd0
i5f/xP9wHjYvH8RdcPi/TNBY7MQyBvdNi0sBKR748gWh+hb7LeEDuAyb9x/czF8mLI4kYMssHXAt
Txm7SzFMmD5n6c/IE+6nBtuyO5kbhnZDTS7YF4fjkDf9obbL4jxXlnnVlx4bGQ4DCrFT7ENILqfx
MjEG6xfM+cZZ+QjbP31wl3+UDPhjQJ9nisOZ5lB58srGIpzJpLKHn6DeTfSZysLp1iCJxNh2YjxK
dyQNeeoWF31+61S/4kV4mA5gyD2d4Y/UPTh4OV4K3AI+S3wX6ZCwC+zaFL9lsUSpt7Yb2r2vH/r/
dBb3c/3z//+/p+cCtVbScUj50f9TNQEpNGCY/e9Ci6vkB5DW09uYpNd/9N+m/ggqMEThYwOgeS5Y
xv9YFQbiX8gbcB20A8jBDjz6/xFb2P6/yPhkEDO1XKpZDe/926wQUTJsZvB1HRKAxeF/YFhovsUA
4CNbpgWz/AUHoJg4LSMbZai+yTsTsaQ9snyOBCqqfeuQshzGonQLhGNzUV2mmYkQIqHdca7qOa7b
FUwl58lL4Aebm1mk1og5IEmJMyIDnBvSi0iDkKuAApyEy7Ijaukfb/ovSoi38507xyyLDTpgxgO6
sgq9XXx8ejp52C7thRUJdYe5trF2pjS4hH0gjpD22ZnevyCmVW9qAn1Jyi1spAAiEM/wzt5e0khy
Wmlk3l+4bnBZ9Z6RrjEsNLXdGlpigeLEaPZmK+pvwYTxjFoP9gg1j4DLMdxRqBG4EnoJp7Zl9Hgr
pRsOy5nsXXXjl4lnbeFFkm/MEeqe/JN+OeO0Wl2kne4hRkm5jLiicrKjoGyKZQ1Jl5NjNJW8a8Md
1V2+NDBtzQWQv6xhaqToX5JVEIdjtG098MLNhFW3xL6a9sja5YvgRtt3w7ALiWG9mt1E3remxSAA
y3GeWquA8WobQbtd4P8dsdAGffCQlxHzngRkGpv6zkUMX2tDpLW8N00jWXCU6Xi2rk2bb5yT1U2E
TixZKZn4akt7pf4mxyljl61kE1+ruOCOgtmxzufF1AId1LdLsmoMad5LTO67C1lRNR3J8vKMnevN
bv1VkhkZH/q2Y/xFXb6sDZpf493SlvLegLatvtS+qYxHakre3GsoC+lLpORA+ypQchNUu6zhxXLp
HNZUtKqxAlZbEkNL8tI5UROurqnBN+Fodti6tKWOpyFXGqYmpgNPpLKHD8OMGHQcWv45rlhtsWkS
9zZ2B3616BpeUgIDDEiBNn73NZ5Ik9nbiygKqGqZNaydxOK1JEbeTBvl9M3yaV7ImF+P9BjMi2gh
bOqw6E/i6ZcTsBXx/WqrugigD5ubJO8NEgDHcbqKMTm7NXwRq1WqmLxWhMncpiGXsd927cwkRNDI
XbauN3mbaqQRClM02uROw9lMTmq+d3tJIIITkEpfpKFNirczVE8RQN/VDHvvwYAvcZzGOr9BZUQA
LlX+vjJy21/T6/GeNJHiC0UptCVzYcjGE2dvLDZ7fw3DjjeOcCabDxIyn9rC9w0eDLfp+luZLAZx
WaPHsCHcgNc7JYXbXoseoJHoiIic3nUxNJaJaT+uaaizUkak/DEVim+XQGyYfs3pPNTf+L8wCWsd
qJMUwrxPKdeSNV7SzlNHfxjUoQrMe3qzfB4ExQ0+W+HEt82mJadv5+HNxpthcnlpyaTMMEoKd50w
6u5rR0jmHf4JTATk3LzgROLTdZblorpw5BKTzak6APExrbJdGkp1g8NQs8eAc1aXVkmzcIXUmKu4
VCfLymS2YV2pUt4LoALn9cHBjIaQMNneZ2hfjQcD+k9z2cvWaClwA+4EPxmWX5Ko5uBzYosiuwtH
mNyqMNpmHY6Wdb6MNgvEMhe8Swx1eJdKTJxNg0Dbr1FQt3tig3K1s1lV4kPdwHRDyM5AhnfHh6uM
gHnsAsZKWJ82v0VNFmtoaVfyPhnAaNe+6cfuVzj+g7xOQ8hLtB1MIpQ9azKPMcQSyK55wTWNLEo5
eIZRmz62Zkuvf+WgnXu2IApmX1pWCCTP2GY67XVVlCWSb7CskB5LHsFIx3yI3yQYToeu8fjmPaye
Y4oZv/riw8vMfjpeKZHg0cWOwm0hRimvC/afpSFsL43c87CUfiGJ0HOFOI9pE7W4nnvYpRpJJB4h
ZKL1R199hNQUfHXGIVxXi/kJXp6a1mZRDZ/naja2Wd/F+BLU3doaovgcWXC4sUJMyEhEAAMzcdd2
MAUpnL0By3a6rOwUz6QvEfxYPPhqx8V3varnkJSFmiyE2hcPhG7ItVUIWJxjQpwywj0C5OnbxRPR
BGYmo+95F3o/VYT/RwkB+7rP3cthapt5i+ZW3bqVFz061lhuCzapTVV21h3cpvLRxBd2J0uB06i3
YPIreq+9CfBI4nAOn2gllyy/Suoo/yxR+6wC0fU7oEhk0KNSa92B3o7FVF9DGCsuHXsctgOZonj3
STxNgyGGipbfTGBq6Rn9VnvXoIXQhLQSnKdKPiEPyz9Phd1Fu7Yvy0t4nOYmz5rlkCPn2UF4A/Bp
phJmtkd0UDJa1T2bTv21dIo63qRLV+78RFRfYtfVr7ZIAihVDtnArjdgreoqCxRpJKE19LpfCVLG
TT7Y9l4uabSbcimPTtR5RN0IjN1WRMHF5aZr5XjRdEV15ufNnOMuZZG4HSu5ixzzNg2r+kyHHmxa
nvFrCiUY6zc5uuclxMNxOxfecGx6O/wUgKafGbCXdw42hWsjNRZ/N88uQhsOnJjcOvNelOV8Phlm
cL702bSdu7Zd93iJrZthTvdx2bn3YzIuz0Lk6QUZT9hdlm2QfwAI/VHM6fRM/mOyGGn3mpPDRVMV
lp8ivT+onsABIP98LSaLTcg2WnoFAnIEbJCPBFy66vk3VKCrIlBXB+kgRurAJacHL2z+6PRMTnBo
clbRxE5YGGpID/4HiOdbaPf1OjRPXMplCZvhtAM9xpU7dAHhZXamKwx6+KzZpaq/OSpkwXi/2Pvb
xTw4w7xOUx9uT16lyRw2IorAA00uLKerGLPL2MW2FKr39v1L/VnI4gGITw21uPhLm7NBRlQbSrgH
y53NYwnH8MyZgpw8DYjYHc7aH4ySv1wP8iLmOib2TfQAT/BcUBWmbV44hwUz4IfXLajEaCJZw4yl
GumSmdf7/jO+Pfbqb6f5OdrqkjASDRm8rZxnItX7oO3tQ0u04kg7UVD8sKCyA5cAzPRxXf7V2ig4
IEPfT9k+3r+BPwcpjBSH96y53PKPRlFV2o1QeeYehgFS4jThoQ7sWH3QffjrVZCLBC6nfFgkJ6Mm
DyXqgaRzD1EfQ+tMyuTMw7vmg5f5t6twoPThuwT0vU6nudtbsnHgdB8CuuMbF3PPtVQkUb7/xv4y
TJBlWsLCSAk08nSYZDBPkxo1zEGGGOYRBMGg0CIItZ3D3jz2tRqXD450f65frOmsJjwWJCsu+3aU
oNZB95u79sHATfGrOZCFuwg4n6shx6QbBZ0g6KlbPmxx/DnZITVgG27ytDgfnD4qwCNm97UjD5nm
5YUQPC56V5v+pq5/+f5b/csjMjgwQ6YGB1o+XSy9fGq5VCEPqo0JoCzM6mLp+vpbbjNgIA76G1KJ
kg/e69+eT/ulQQB0XPcP5swoktKKQU4PWHPDUC9s6zwXfnzGQefDmf7CPHq7HcDRwcvMBqKEpnPa
kq1A+HzBenJY2i7w6RMXDtJET+R3NSqQI10SQsLCmTJZTdR1NIXn7jg2I349ttHZHC5QYOWR7J7N
uLOoOhey1G78zK3zD17LnyOctisRDXQmJOSOU4i/TJwJUDpkhBdQrNZJmNTfCEhjvxwxbyE5M6Cs
f//zn4iO9UII+MqsYnsO0PuftmyiHLwEfRhDHEZku1U0QGCdKtU/+63JlhnXoR7vaWIeG/DKb+Po
EPlpJYG6azqJmUxDr6fZUSUlZ/1sIpN7/wb/9k5YKRkrcB3FH6nZouniZfSZ9cXiU3QLJ31EvGkd
utwqiXxsxEcwzh9jk/aKng1AOQxR5Gdv53yTdLron5fDaIf2UydS3FHnpmSYqprT+PtP97eLgRtB
nQPBZTs4uZhPL1BETYApFIGqN2mZBZei87XDEcZUyQcX+2OZ1o2jF1U7nWGWM40m/YNzWej0GUQw
88El0cHVTVBGFhORU+L7TyXfOqYwqCC2QmJhR+DhICvpO/nHlTCLT5RLQCIVRBt3cMxNDrwkT/XZ
59Colu6iTomC3dqR7V/GU1woTiSe1WJ6p7fBqlF3qLjACQzIcda6o9X3bfHadi+gcX5DcGVZO5Fr
9GNqMg7HE23Nm54URMzB3n+SP78PJOXAATANNLXxlCGTIOuoUVp3B4nN7mYqB/hFU5ycRWL+j6su
DDe0wz+0NiA963TNx+1W9mi72wO0AOvclyh1cHFHFGhIpX3EMZT54OH07vWPhRFTU9ZD/DX4b9PB
2ebkK5UL3fmmdeyD2yj7p+vK8dDaYfDwAoigUAXVaZbc+VxhTffBSidPhwhsIGhOrouKmr41lZD1
dojYOZpy+OzpgZSLrFg2IvWJTj+baddYMNdV6H93zSyzN2PVmd0R0iwz0GojbKf6mRarlOl8JyBJ
FZsl03hN09KNWNlDy//HzZxImsLtyCjj9994/WyU/KYpwTTfQGMCcOlb1a2TooVr9fCCdUL1gOED
AU1jO9d4h7mdunEmBTTWhRm4H2wXNvqkGSNv40fEn145wsjajSC57XYCbTi2bo8tpp24N9WM2+xZ
hY5lBYpdogAl91FcAkuLct15zoCTo93Wl0RKe+Zax5tNyLcbiJnlkhwmn0ASe8wdlE6DGTcBWTgN
UVJg34Is0idcwUragLmJZHI91GZuPk+tnwGKGwSRYlZcazB0jrL4ZqQfGW09gliqc7cCojyDHxLG
e9o6nIrwdeOnS+P9Lj7HLAR5CXJd1zQ1cy0ucS7/BVqeTOvMjFoO7kTZByRr+Ya6qxXZ1TdWUeXV
ZRY1Y3/bWUiwN7L2mN2VWdTZXbUQhrNph95sdrAZ1V1Gi/cyct0qu/Nqs3tWiKAXEN7UWX5aOIjb
V21DwOvam3I+sxIJ/5BHd56cidv9VJsB8XyZTO3LkbeJxq8ewOaSrIduQqI2lwcHAbnCpQcg3C9m
F/GwFfIbydMOze/LpAO2cPIxPhFbwqWbTIu7A1HaQDhxjkb2mr6b09+ZiRF3G9QbAK+cV6t2bc7e
hHOmkdjn49h2XrYZevyalpr8RyLnWcKdJWIElZizuSvpIWq/tMfQnM6RGech+6o5JseqzcG0MCzo
ljOFWl2uJETSlqRWoVoIOxijn2HVwAArYwIdjkbSsje81AFg9oy+JYJQvMdOAtwMkw5rvkC2hcoV
tK1Sv4J+CbGsGNXNKwTn5AM3Y8FcuLdT6TwlYUzzsxu6qd6/TitSanE91HMGXlbqP+HzBvQ2ObN5
byr063vQXrB52dss463rMIoa3+VkFucO71V2GjO3Uk2lSBAS7FQCDv/amoFY+hQ6li4kIpvazq88
+6kwU43E4g1IjhSRbntlChD4l+3PcwdAxhjsyrsk3W3AOV4kiqgpNN/dRYFiZjkraoNOQz7bvFgb
DZq1w+40Sm67suFGTAF2siNvlFQGxEbqcVCeZYwAPU6W3fmI5ocrR+XmvZumpb0e2jCZf/oGnYxt
Sp6ufTujxHQ38UxtjBgdkmHBfkwbIK6IdQMG3wQ23RxCUO3e8r5QmGc9Ee1tr7XreTLW2KGG4aLt
w42cgKK87UDr5xxQcgeCtvhAEuQpHgohFFAbCHnvA5AtA33x1x3///qkH/VJqUBoXv7vfdLjz+/t
qSUdOg39j373SQPnX9CpsI3+RzP0t+e0Kex/CQ4IcK/hoHG0+Heb1PqXwKgLfw0cyDhr/LNNKv6T
tigsjbebNXHqOOVquptHT1QfZt7ul1qKJ+YwHi+tYgnG+GrJWildsoBsnNmxI/USKJLFOSdWtNSD
wWKQJdl07/ite96RXvQpL3wdU8btX5EP6l4jZnMvFRPHhv1p1MxiosfRNbfGjj1o+IqbZUGPzWvS
zSiDYRf0fnKUnA/WmdNiEMl+Kbc1R6K1Q0Po2EeFs2YZanZi9IubLBPlTT9Nw12ABxHZTexGD+08
TQcN/Q14XrjlV9FMtK1EbLDbMC/v8tgv7lrZo5HNlnPUl+rMM73oxm2c5U6YeXunceidRbb6NcFg
aks0SX/I6oBwUJph6xGt69aObQ84PWvy+yFJ1ZPnFc0+wUIZH1V8zW6apu5uOBDHX5oiG9CcVikM
wWiUuyD2AN2dJsZvyE23oyDilb5bqS5btvtLv+k+40jFXEfQhHWdPVKoCAw070tyMtaoOL9nSrXd
ipikjlJ1TC6bpEwx/Kud7pF26UTaM9/wc56lxdEnHxILzHg5tIXeAuIZs4d89D29DPocU0MjuZFB
l+6NPLqesjTF6kFlmyV2sM0BsNgLrI4vVVwOl6VhJsfYLOhbIL+cP6FSGHYZ2/S6dzN57beq28+y
Ka+8RkyXdlfOe4zWrSfEOdUhDcz+E/TCHIvZzMi2OggE25hY+udFbQ9XLKFi1yDWR8udl7dGL6xP
OCT030Au8l+z7MQ9ph/Jxs1UiZOoYxytBNsXR/TwrCLyYRtVBjcAQ8VX2HQkNPh1uSl7KbYTfkpn
k3CMrWG16rmZuu7a7GvKGAwL8JkZyWFOGTj0M40g+GHhX9Kum9YkadNYCA3XbOpsa7tlfEuggchW
btD0gEHFsipENe58jo4roNQn0jH8ixcck0ZYfbTRZK+HUhBFJxcacV30X+ydR3PlyJm1/8rE7NEB
bxazAXA9Lz1ZRW4QZBl4IBNAwv36eVCtllqK0KdPi9lp2dHleE0i3/Oe85yZvAb+yN2oBcWNIDJw
rFLhH/WRpmEKlIt7XXAHy8t0vSudQggKXxKNRjnLxxCX9lgC5eRWc4g5Ql0aSE2cX1l2zkv6tVmo
weXgSfA1N2r9SzdDhXWDUgcv0Ktr7gmcgq2Q40OnpeubrIDX4oCn8EA4eA8Du3TufEmJvC/Swzh6
zT1usOHR3GC4pWMN+HTGtaz5TDYe9QaSB2bGthLv04BPp58ajcSQ7yYnqygoWg2M7uQsRV9hJjLs
lU2hxIzpEsd75RgR90tTrUfCwlAEVO3scGnqVy8zGvr7RiEiT+b+rssWeVendXrXZbYZu9K13qu8
Crjrat38pU8yL8X2qZYnArVWSnttpe3WwsiOjgvvXK0j/rda8yaqvTXpjPtGLDoLPPSwCIpyWd9q
sMJfPaORgsRxmwhMRDLhJMnFGq91+72CRuaHyq3nq7V69cJb40DXJTCuvQI7p4mvQBNNokpLZ7QK
o2gjrsyAOOdZ0oMifDE/mJVufOnoAYNULMxOyH3lto4+X7E4+3POG5dS+23usYelW+vrtLh+upt1
bFFPSU9W1n1JvVoMj4OVqfHYbvJkc16F2WtrBAm8nkVsj8RynrpiTv1vdlqSKY4yr9In56XmYS+9
nS/QTfeaUkPxffGEMMoDKcaug6XKw+0/94B/cQ9A1kRP+ufXgIjJpPv43v7ZY/X77/mDTKubvyHJ
+dv47xoWecO/uqWIeHALcG3GdvBXJjm0v10DjN82yyyqO446BBCTG8Jf3FKW+xuudbjTLisqFmN6
8O9cC375Kv80wrO/oEKLOqJtjuem8o8CtV5nAtTaql18umsA/lFe5C/qazcGdtOdCx3MKRcBVKGs
OHj9QEXzjRVU9bTjI207HtVm7WIL4OlB4pfWtdGQC9wFFHOW6gVZClj0/UGVxTAnh5KZJM9v4P6N
nMCUVRfEMxK58nfhnh4nuaZhqvjOZDekpZytDXTyPQ0gIR3zGmAx2nIwGTNPU7e8ca9kAl7szWw6
soctdc5ieaKHewvW+TaG2gc/m1UW3OXUDE1DYDOj1D6Bt4gtLGbaSpFnX0IPwbQEldNKX/yuj/zn
W/MvvjWAZrdmq3/+tbnmPR/nLv/z1+Yvv+kPlyHfjc0PzHaUzR4f/79cnblVczPe8mZ/vjX/qnYx
8Mh6uHd1Oo///HVhr4qtnTwlGXe2kv/O18X5h8Qb6zaWbdvSgSOcRarzj/uwznAJY8gUJxMnvQxx
ULvEDmxMMksI+HF809Paw3jktI+5WJrbdQo07qYYeKImUMXO8HL9qRhK+PqdOZd3mT9wwXM1nBWB
1x3mILfOA0zIsB5zIWPH574cQsshmptgGIPsSJfDSEzxRk8BIIUtLFPonuU9UTv/UOtBdki8xDsA
NLcHugDhzveqdH+liU8loutV9UsCkL7PNFwg6FVhPfnmBYqV+yUHnKQirzaLaMbrAtRDjYdCo9R2
bNrkkX4/mjVybZpPSv8sy7X98MrKZ5KgMwCkhz/s+AV46UZ3psRgdu8m6DoISW5Q6TCmWv1kLIl9
ZPDQvk1tJ3+SqAjuQNj4pzapO5z5ZiKjrBbGPZFRdRjgxzzavT2di5Kphq7UYqkjqzB/FDo1CoWD
+UhAxaN+GE/XbQr95dKLVfvWuOkWsBEt2scqm9OSy69jMMvHYtp8TmTgXmB6Dk9BMMw00mhr97kZ
yL52AKXolHYwL7uUTqgQBAq7C79hu4RGCMOY4vTMCUqPxiqoRBJxTEWmPX2BygqfXjXVJxf84Rhs
nezG1s6+bj3tOel8bU2dc9kN4gylZL2IpBqjxqGTwpsBg8Sdmy8w8ajg6HhT0/Jr8KsRnldJ8afV
9MSbvVVdFsNLIupOXH7QrVUeKyVN91vVfLGVzs+ULTyzGs6+lEOelRBEhGWGC3WdpMWdwohZDlFl
jyhOrX3OB/AkO67o6lftvWp1qyTWiLUzW7dtNrH4Ppr6Jour1TKQKIJ5+pkXJrdoMW/bkwYE3kEU
GXdKjHChLRfvJu3aNQY+o0Kz8+urGLTixtSQ1AjHTra2lTJ7C48Nkb7SUGC6YaBS+1OSehBhiceI
dgLKFVr8XcdVrIhVGE5TqmAawCq1EzykyZJFk6/tRFaPUbaMsds5t9wex2+NZ5UnfXOBTgUJ23js
1XKwm2y+rOvg9og8Q/MStEXyVavdVDsnEmTELmg8g9lB71WY6cybIxy2BDpeabwNQZVQ4wBq8MFQ
jXzv0DUj+imMj7KzujEal2F57LEV+UfbKumL6HyK0nNz6SmgsWabphGACaFKDOvVArRzkZhLP5Ur
dehRaEBpBAatOlIv7r8X5B6upH4W/cTgFTyvY9lq0VJ4Cb0+tCdXMaCldu9nTf2Bihe8dLn9qemT
iF3RWVdDucsPR3SL5DNhtA0Iu6T5WqRkZaOqKwaPN6vp3gbPJplM5YE40WoxxLXGNZ3AixPcZOYM
4HLoHtjaBTZVknyfO8p3osXv7J2PxIytn56zdVR9PNsij+0sULt1GuS5bA3v7Og9Bk6LhiFeB7s4
tEpxrAFO9CItEPphrOycuUNzDm2ul3OsBUNi72yv4xleZnRW25yoo6kz8kHkyblwAIE4pYslb2mk
RcoOWmt47Pzc5oX16uJLmReSW4AxWBMnWqJOSTo3fsR1QbyP4Ou6o83O6Ch1PDYsxJb+zobp+a11
vBq3t1GM94tc+BikQRqEBaiGLgxIe+81P5Pv7rRMPyRwk7fFboyr1ecJ1XNT7y+h5YAFjILEknfZ
EiRl7Juijg2tH8/KGwJQy7p4Sste0EgYTBdygjmG0VLGbuOdbbEQA2ua6iEgEBsT201ORcmx2Rq2
PMx6/Zw2jjr03cSugDXjiPMYexgWxKWJADK5O3wf63dornO9Gw1Xxq2l6p3eZiPmX90v7uCCVaO6
2JV0G3Lq3STyL6uWVjR6eHZT6l/9pWSsD7POMobhq1JLX9zByaYsZhNGjAJ7JvzE7tGtK/3R3QQU
jkWklE1UGdPp1bGb5lFyKXxURp+YgDaL5HXaBBnrlzbTeM10zjbBxv+l3fSbjOPnornX1Vzfo1DJ
fb/JPUNe2mxm6JBsNzGo+KULGZtENNdLTic2spH8pSBZm5hUBGgCyi21PegatKZ+k51wyKNAGZsY
hfsXXWcezKvjNGhV3SZb2ZuAVWxSVvpL1co2gcvi5kcxObfNw6DJlr3KktwGrRBPADe9U8oP/g2+
5ArSrnMOBArUfuam+l7aFFdGq9TWYwosbl/YixnOxqB2EI8UBkuH80jlxnoxh9U7ZXnWRvVEyRKX
TSRg07pLwEzZHLJl8jitCeVDBXIa5Tdt1Ky2x3dNtfcpptzD9no+AxI0boJi7Y4cF96hIHl5V8Kf
tHamOTkPVHxl35MB73I+a5MWdnImx4ByspyX1VsezLKjXXQJgtNoqP61S9r6fjRgOPN94pbONrKj
wIUuMOb8FP/mClg7HoqGKLeiXfZhsvQ6p4HSCqKtbm0H7FY/FrKy7xSkg+vqBfOp58GICm9Ot03g
f9PbPPhm9JbZhk7vSJi/VfauT0l56ltNELzMNB+zJEcNH7+tet6uLCeC5ODt87Eo75Ognd6F503U
RBruG0g5/85cGr55xCebEBeZCQEMbue669Av26dmCb5i2cY2O2Z+JrBHSmXAgfNhTOL/DN5yrvdP
bE57ee+CUumPlofhPFyRFhy84YhTN6Y75DzHAqPRZbgMWS4iHvy88i1b26dOpvFWlrTsrcz19iJw
vQiAlptQJjk9rAY4tgvwrr4+qkHLqDy2nPyD2FPTRLizqczpprVLMWa7aAcu7b/zPA6HFqaXrs58
ZE2aTr2xIcPwIZP1jbvv/KWkIepbMc7mazAo79mQqTjjf3+WjUfUz5L1yZM9aooa2XO186NbrW8c
gCT0so9icN88NalPfJLMWXbnEF5w1JsX0Fbpen51L41qN9m1dsObwx6pE+WpYZv301odaosHIUsm
L0nfUJirvDqC8x4eLAcCbaSUnYHG6II0ffZdisPr1VwfspX7Tji0E5zS/4xQP5ohH5Z/OUKh2f6/
Ryhyj307IOT8/geevv/PfzOabL/rbzMUPjfWCw6wHwKvW7XlH2OU9xtLBtyS/q8wFiPW37SH4DdA
LWA9iIGjwP6SJf5Ialm/USCy4ZKwPv6+uPh3klooGv+wk2BCIZAL/Gjzqm3Qi7/fSdAYGFCd1lBs
p2tQeLaeKbr4ANMmx3wwZrFjYhnacCF/3+1nLpHWzhWD9WOeKyT6eoVDJ3h6XWfGioAuOar+vkCc
te1XEutWGU+98Zn6ZvpSz8qL8tR1voy2PVylng7322iWULZX8P1oM827okvYNjsAsMYHrcjKY8dR
eEE0X4+k0h+qbrA+tclOlovey9nH4WkON2OBUvJilVRT3/SrXPVI0SPFncquLfW9+JUeM/uZcE6r
h0Eh9uvSc1sp+yW2Ot1CzrPUG0iNibAL32btWlq5s5kRag9SNu/tU5pUNcxLs2nLrUslfyGcTDku
AZw16vICfzcSU//d61oJ9kKZp94bsoM5F98rjEHwgmke7nWZ07FIruBQmPnzUlrlvcvVsjjyS6wr
98Gkjgcg58cBii7pYduxdoOhfcyljSqtFwBEWVezqW4C0OgM6HM0+mSncUpLh5ub1j8asBKuY0Ag
huehZ5xUEEhsh2uQvK617z3BY0yeu2FhL4BgY2lx0QunuvA45MJOvVzxdZy6DCnf9KKS/RivgRhD
qebm7AZtdRm2+qJG1RCpsFYkhNOWZboMakj9SEsFBey5uz4CULRz/ZCkxENKehGJfmBXJYt/XIpp
bWLcq1BQbMSuvQ+H/Gi3tflVrNZShyvC63NQ0Swfbmi5nNuj7hNLZ93UvKSQAT19BwnPnDXkpIrE
9IFwBiPSKUsdCJJ1UTm58ZH2nPa8c5UROk4V7OrejkwpbJjmyYT8mzQ7N2gMFm3ro58lLgQ9aiPL
sp2KKOcCFNoowVHmBuAsFfBxaq81i4ewY067ak3GiEFbwCPxnktU+toxT6nqrg5MunCdQGrm7a0t
V8kUWx7suU7OXtnsG6wxL4xED8SEvbDjr9mnXJRQGZY3AzT0ngwD7YLj8oSdv2cozOgsotnihuyt
fhKOXe7RB81zoLFwLnuj30G2LcLanvOzjZd1P/ltftGqZT3pkq+m6VbmS7CY783g2xHdkWSRs0GL
7KEANd54w3AGeFKcsIV8gjmvzgwz6UUSjeAiX+s7pLwD+Z2ot4Xa2ytgJRJOcV5rTGNSQ1IRBuiE
NMt+OKv86s3EvgLiDyGTFTRfuyv9SLf9KQ7g4900ztyEeMDFQRbr05Br9N61ucGo4SRcjwvjnn99
cSmcRevYZwziRMJU/UBZWGI/s3hx+LIdpRjj0mND36TrgFovT83kPEmrekTXvFmNBGOMQpQw1+fc
5fmu98HZS6fHPshPOKXM2NfpVCx49VOXdorRfumlPPjLfC1MbQ4Dh+bPTlQ0oicrxY+J/epaPFWn
pu5jo65+VLbeAQad3Bi/qXrKtebKBsZgJHD7UJJrm5fcv9qC0YbVAVEW9gAha2IQJCojXQOxOPJA
3fDZEtCPeT/cA8aLPoLMqo5+V33jxkhO0dSDs8txeVYA8cIZ6P8tIOXiqDB2xnwrjIc0kw/Q9Hea
zw9FPv92Ztr7qLbTrFQJBal+0WsXIUz7MTele27FkEW8YXgqZhG8eTL7qjMrheQaf2ZDbRxTr8cj
BTwuhJoGW5rk1FktubXrOdYfmO5EmK5ucCoL7zFxu4dpHPQ9x4R/aQtt8iLI2MMXzhUVm6MHtVtY
Q3GLTDFGciiHg84btdfZbBGpcbJHawYX0s068UoaK+2ifutTk575QN0tc71vJJemuRAe4k//2LsM
lBp0lkTpAOus0uKf19ofmZ3fllbG00EmIFGN4JAXw3PVlO7epN7tCYzLVWiyixgOihdytS9OGiCp
aONHvwZf4SqcTAV0ShhK7OuK1V9mTvt+6raJ4BCYRcKrKO1b00jlYfK7bw1L8p3TrSyGB/NZJF7J
B7gkSlGjDVwc9AsWuNYjELKbqs9eme/WkCZk5kLELE7anasF73YAMRf+S1RuZ6nQ/Hu/tw49W+7H
mbeOxdZIGTvHqP9eJqnxtXJ8l6oQj6+aZmOZ80aYTuMOvteZhcKwd0ZpMt4y8EsIOeT2gjaLyqXy
D9Ws1lPWDsdBFOcxT8rDUOm0lgTa1p+LQ6AtYRUmgRf6k8380drK/mbTh8eB3Wr+7bLq9kNWoxfh
25TXSuVoIeAQdqJwsk8xu3Y0mepmziXPhKl6Mezx2CTtNRhXHqxFEOzMbngaMWLL3Ku/jXNzZLHx
tUCw3IH+iUgutmXEBiO/AFw9kXY19naW+CabAGe9nR27GkMnkSJW2MAuTu7QqqNZC4jZ1HpLWiUe
sa+CY9ZIh4kdgPWGccNq7oGt9XSTdpkbDTzXRD4xdrdOEVNWLfaNEurGTJuEmKmJe0rpeZhY2kum
TdvjeULocoNQ853bSffMV9KiYIdTARvfXio7zcMFJtVjU2j+KejL9TyP1os96+JT60YtPSY14cy9
400WJoLKmPAY2O0yHnnOmrtxCL4h99wbmZdHgz0Nj73T3LPf1XCwaQ/1kqk7OuK+9EhbezW77Zlx
5Yvf29XznJdnUyN9i3N6jM2mku8cr/ZxQs/9KFaj2xHE7k7WrDHEt2N2cCs3p35ClFgCbH7YfgR5
mIK91n3tmhKXfhXBMIXB2Ps/XeWksSJHGDqZVX20vrc8eZPGwKT8N6ukraH2a+/V89Yc+dLVI9PL
iucmbXQCnbi3A6+qQ9grMKPt7UvEG1aEEM9KpIOcA5l16C7FQrWri++iKz8XXYPtEzTjF6sfd1SY
Zbeouw59xzyyEcaMOvLzzs5w5XV2KPSuulAx0x4Lhh/uCE16NczqOJRsjTTHEzsSFu0j6UyZctxm
6gGyjn9cPVd+gWB9bIdlfh771Ga1lge030Dvv2mG4bss/W+cztVewkyIMZGpl7wwLm5jBYyi3RI7
pMx3CUHBa4G7Lx6gEUWZQ69YpLWFSdTTIg5sOvKmMHow1kO/3NT2FByn1phjL5PfqrQ2IjVXuXEv
xGg8cUD2JNaVVfmhO0xZhTaaEuys7ZKHV681b5Ls1CV1F2cPTyR/1SfEOwoVKp9Upb1YT3VmGZ84
Ot1PO28wo6wDwlnCRKjh299hvC335oayWlmfcAEez55aNYZInXot8y5hUKGAbWo6lZwzsoI1Nw+A
dPmYZlGdgNPLLh0hTXpZx/Qp0LiIwjSpgogG5tcuWE+uOX0nR+MeekN+4uKkBIvQzk4l6ZaQbc1w
nZ0g5EF54J07O4U9hAF2urii4DicbfU+DixFzFUoLDUJtRpVm8AMlzwDy/aY0UcVLonAmeQb1dEi
7YhGUYznRp92SWfdFllhkVV2u0MlXP+SZzUsA5i7UekFZN2zfUVNzGOXjfZBNz6Zrbk0EcrcFXXy
gvWVRYM040SzrdjNhIh7pwt9WDokyJZm58nquMLyj2rMNphO6PVotUZEoFRjQs6SIyV3QigOyF5y
DP21zN6nYLhxueTvdSDfYR2Il7mFaEeFFvHkvL5M7BQAKvok+WeuhwTs6exIPcFzsWpPbWs/BiRc
D25KX2GjXoj2Oneauz4MNbOKiZa1n4ExRJ1AF7bZTljC6a44NMY9m1PzleRPj/Wrrl/mocfFaRY8
7hbNJiGDgm/RHVxkuBNCE+bQDRbtF5hHxLIJi0c5hfTfy86IDfjoDysEid1c0Yaj2zXMIj958Yzq
RmbKvu3sYIiUbH5yAe6p2+x3RrG2UaYhYM72CG+hz/ZrpeqXzi7yuKLKZy/tJmAVxYXHlL4TLlpR
XUs8GuEylfU+QNO+df3kU++7NA7K2T3ArpwfWF5o+6B3KVSpPG4+hgju6Om6beZF3Zo6Ql4rp2jt
QZJltr7cmkVw1qilimBkW5E3jqQAA2+6YXH4vWXmqAztzfTXj1Sw0zB6dcOou/BilMR71xPr8nFH
NP5QZT8x29EE5/b6jdEX4ijL7l7m1qWZM47ITPoRCUp9LwQjLol+62AN48FsHdrliuLik/jkrqCf
9dJ/cbzM2nq5P2ZPfUtU+tm2JZ+f1npQw9Vrkxd0Vsicc5O+a5o5gvOoTmhfa5Ra3s0a+F99QVNW
QBdAyQMyNFNf3CYJ9jut0Y0b2xYPxcQNDR6kHg1qBXqH0Ua/LZN24oqm3bPaGP2wrOeVx0KR8OPy
NJDkH0W2X3y/P3V8gt+XDgW2RK+0kmkJM8vsu3Cyq2EMM6d+q9qipuYGs9Mtjy0sRnNrVVzy2s6j
+65rHibYDsdRm2WkF255KHItZSFldnoWteUg3szJgBWAA5tBR8iXido03NbZeOJmXZ4CL2sOdtDY
e7Gs6WXSlbuH6PS8dNgPZBvcBb4q7mlHNX46ea8ua5a7Z2H53dGslvKs2mTZO5PdPQPAa2O/Mz+Y
44tr2dANRM373bqmLIb6NqU1gp4iBUbnim/d3sl1nmHqzeSWRyYm1lrafsCYEYOI4xLQEDxvLHtr
vGCwkoSG4PukMfqGRsZGv0ttBeNEFEi/WZXcubBKjvCEP/2aLACi9YeXVrxiXGyvjULr74rl5HQj
Kvg03sIA4GrRZ9AwyuAdaGweo6sDnwDvGWrCabgKdWuMS5BLd4D6y3cnpcOVj2s97W2Qm6gDVPYB
edhnlKCcuDuePLDQUVXVGOXQkXac6AtvvdPsqjI/FJm4Y6BiRVBo9oFxGNXFmgtKSYKA2zRNcFce
1zyJJiaG26UPLpTYwOAtCzumUsYJUZgxfTCCtIYpL97SQzMD/HDsqViIuk7QvTv0+mUoQWD1rfVT
ruq6kAUPt/nCXPNbg9N9N69pfV90vI1tCeI1KCkcryrsJETbqbDKB+h3vnaZ7OI+NyEsUIF0TV3v
tfWD/sAdW0az4OPfzzMMUf0AkW2Mq8FhnnGyZa9oOCCWpCB35MOPtRXgDIbrQogg7LYte0ovXSKZ
tUyroWSzRsAeMn68CsnG6iMAJ5zKjp4cs7YCSlMKh4vLcp74pkbU1BMcVhDycFt0MZfAz9ErPnPP
Ofm2vJ/Bv9D/trB1lvLCEf0qKP3b22reMW7xSSZqEA1jD3vLyPXb1VAm1UwTUsrKgxfjOegY43Ep
NOrZWeKNbhlJaTQBw87afJG2hnQyTZO/NzG6c3Y+mksKgDwdh13pbnRDf4rSjpFw0PRwXQW0L4NB
lWaYc0a7QciO6LMZWmpXUxw33GgPcpJZDPZgfSHWee+twRDPwjBjq9f3Q+94KNVd4UZclrXYrdgR
M+QUzzXbGt+g9m01L6XvfmD+wJr/QQX7QQ3+z25cgHT6Oa0lxoqvtQ5iWTSRAXAwXuX4k30mGEmt
fKc/LNvJLX/QCy2ix4bCqq0q0FuLII0hjsJ6N1auLkXyXrTFfZdxQFOz0bkzrBHbu6vVaJ417vUC
tkcFdGhkMB/l0vGLeJJD3amBUFCZ1VCJ2cUZG9dJuhdRGxe2qJFbzARI5rJSe5QcYsCVcsJyNTzJ
E3qR6oZYW3ewe5MaCzhN3SmvJCkMTjXQpL3ROTXXY5kBFuFWPjxrtlv3+9oHObHHtTB1kUXOp724
zAkLx4epcpZTgSFNCk7HxUkEuoOipe1GweH67MvZK4ebhLUIqsX/jWZ/+NHeftQ/+l8uxG9cLjjn
suF3U+Jf/7P/q0lx64T/u//Y/dLRH9SPbnn80YPp/EOL3n7l/+///It4/q/UeMvdsrT/3NBE5GbI
/iv+KP9RkP/9N/4RCXB/I6gGGQ1vNPo6jNO/CvK/IgE0xQc6aW2I9JtW32x/6P/8t40ViqgAyV4M
ThChN5/gH4K889smnLOx0mEtbM6nf8fdRJz57/R4XIi457AvmnicCF5iV/x7PR4uq4CQ7Jk3q+7Y
6XrIqZAckrg19bBGZqfwJtiJmrM8HH2nkCF7hPVNMyvuTGZuHHuiKzcJ//bdIrV6n9Kpw3Zq7a9t
2hzZNqszTVhebFeBe2lVoz2RC6PstEm1y5D7Rijs2n0a8da+FD5WjVAh7xwMIduw7gsJ4KvHrteu
1F+yC2uYHhOLlSg2Xf7dCChOeqQn5+padXc2A+wkmUweplXezX0bQ8XQGUmEcWRxZoU+CQFic+4Z
ejmceIrBslR+V44xxaoQAAzHrog6q1muSZdiaRr0eB71b1v5ewhdTtslRWHsF31dDzgHIZ+l5kFr
nOZLAJ1yRyttTveCvavm7q4rF3tHZnD4IJlg7Suv9nl6YE6wape/vzZQ+xZp0/rmB8elV/kjemMb
14axHkVpBtFEa2A4McId06G46xYMBpLhf4df2AjZkbuhrQva5nTHimlcdMIJDyX1XFV/LnPvmhlB
sgFoHgMd3+aAOSyo1VHYGxu+MjGDBATTbJhzPJj0g8YQSh3d8uoM4xKNw/ZDiJJOOmUlcbWoNKJg
2t2BTPqsqRtETKvPojHyi+hymm3Nedeu3h6wnNgjzTZU9rlMgM4m5zvuMUDZGxa8W35pIgStifa6
WHkbWrpydn0rqDRUPGpNm7mSoqzlZLbM+gzlpDkMf4xZDGMdmA0HN5RGIfQMhZxCR5f63vQwKxfb
CizmXWAU72iN9kVyTSHsyXDiWDJWmCrQRdJDZimIQRKDXYWzvCzkc9u7r/683hTm5IXp6Np7rcn1
naGv2cET9cdKbLwAnnOgsa7DczA1KAeFdpa0r9g0LFEcFTgxnwlqzubQnfhI+F36gNmo3aut1spk
jROVwJxHHyKr3VNMaQzOSZo0niz2akRl119mrfxcF3vezZkvdkVeLEenSetoXbkaaRRNRuRBZOyl
gvTeaiuyKsscIdlLGuS6r1o/1GjUc4LRpOfhRSD0AETV3rVAsPeUE9MyaRUvnemmVypG673lf6ZB
rxMe92TkCFd7Jk2IJEzQ0Y69Ks8f6xEpHdiPHhZlthzw63XPBFooUvOC8hEkvB33/XrtWYDvfWws
OzPJ3P1aqjpGqvB2DeX04WBqOg6xDjWSpMEOf1G2rSdMHpIWRCmvcE+GiaMGgtV4NM30NDijeek1
XcWamYkX8pm8ij4Tu0mqL3LTYEIdqZkrnJbdllPoLywA9XDQDHrZRrnuh0x4UaBWAw9I2TyVKHf3
iVD62Rj6yQkBWmRkv7UyY5/ImmAe2LBxaS531tKXe/6p6sbTGiD6rnbTEPI8cHu81ezyMx8R7zEs
MlFIQgrKH+GxrryeYu2do5dVXNst/eecZHAvJqgDW8opLNzhiUvKSTWje/Zxd2xb+Uf6fSW9RVbL
1ZkBfwUUEts2WxlTBt/UUD3mwAYTQ91Xiq2LDkGBkkHtR22vy77qAC4N3k0+8et7rzlMlKKDNmsa
thVah4qA+2hJxj5kwehjNss/ZJsypPnrU9+asMw2UEZVehoea0W9su4vOzNvMSI2ko9U6nbXxfT2
qjY/Ammh6eeFhcLZO08JNVVR7QW7bTLR+aqRWJY/RiDJXKaw0ThdYR30yjDOiV/Bj6vMcVdugehl
KEU8BbV/zJhn2sp8d93+pqA+8dQ786s/gfFihzdEsOFcLKZ58xwE4xeYmFMshPfDzaYpGikTjSjQ
fDYNdfHsobsVvnnOobfjKWyra4VDrdG7+ypLGgoKMj9KpPxJ0aEe51jAQ2dV7cG2yRslxFh2kk3e
DY2cXL1mKkAcKwmOVcG6yMreg8UPnhd7ObZVY1xWt1B78O1yP/jVSD8df2Ozrs9ytPN7NhDIcDyE
Zi2ZQfDRQ0raudp3yoFcVjtPoiTC6Q4yvyyyP5GDFsi9lhamA8MDnQ56nNFj91aV89cpUeroLYgI
ymQiTqtsr9hfHuZm1vZIxw4O3TGAozbe66mHCmfb2z+cfQPV6NHgmAimmHVRSXYIQPtZ5lPIgVad
jEz7wn6gCKU2/y97Z7IcuZFu6Vdp6z1kmBxDm91NBGLmTCaZzA0sk8zEDDgAB+DA0/cHqkpXylJJ
fXtdG5mkNGYwIgDHP5zznXcnYx7ilMNwCoCYcNZkxPrFsXfk/M3OzLCmQ2JwyqG0FLSD+JSC0nYO
2eKIfcKAmb5AItNypXVI/PxlAo5/WozgiWSES18wlZdG8sMxpE/IQhnvDXJmN670rD1wgGBnuZV5
DqQJ0o5JIkV3A/LX65qI6QLOrG+l19fqE+CtmGE6VnEc7EfNPNQliVth9ZueVTxWzPHzFo8+nAOu
vipgwtiFLIv8lMQ6bjIGCaJ3ji0qohGTvMSm/MkZptqht5nnDhz4TvQNpzfR9Iuc4OCBMhEPjlv5
Xgc9UddLfe6csffDbd5gpBCbOi8xdQMRlN3Sdb9Gt/zHL/B35bWL/uOvyuvbovyaNtUftS6//tA/
S2v3Fxd7F9kVDrF2SFQo139z266mWhBF4iNYhb3Eb6W1469/4gCy+NVk8I+y2nF+8awVAEfVb68/
F/xPymoh8Pj8npOBR4cKHQKIxW9gOdbPeKuOZ2itPas9u8rATsbMX6Wj2juVCu5FWqfNSYSQQTfg
GRexKzoc7J9SJRBw+J4Nk0IbnVwYIFRhFh+MAbPj0zC35SVgpZjfKa/uvowwKF/F4tXnlHPnoqbc
jsIVLtGaWVYBKo2J0iYVnTolr69y2RrNa53K5pr4L4khfuY2npZxmyxkMe8rlBjkx2YzmwwwrJBW
VTt76DP0ENzNaIagSGYpxVKj3J3zIXUj7T7Ivo6rAm74EMMRX14ke7m6D64U2nSCmAizMvHLA2ZD
7IKOI3CmmzKlK/L3QVsukkT6nreb6r7zyUWYMbkfVU/Oq94xezWJqqqFK8jJbW2yDERUDH4V3wQ2
yreJWpbPs8UnDDadTaQITUr5Eczr1oLaYL5NU9lPy65IgSShHal7AUSz5uBhR/WrE8j7sAWhHGRg
oX/1C6XB0rpWhGXTXRClkHMttx3TkBRrJHOTZsnfl3iee4FTtkqgZxJTm7kbwhfG5GAXOu5uSKsw
TiZLjzsIJfGGTHKH2YHLlr5PgfWTInlIWH5Ro3hDtmEYAjkWu+Q9AeZi74Vy/urLvNhN5VBu52JO
owxZ3x6LdHHVGZlzaHq3YpavhkNRj62CTN14G+Ti68GuUQiyhaiqmhwbL01uhR2yp0xLHXnYCSNX
CYfiJGmOLKXj+66aqpe4NhRKfNCqm8UY5W2Ze5+YiiX3TtL2d8y//HsagvE1rQId4UFhfyFTfc/1
0OznscmeKYDju9Ju5pcilQYoloFFfOzbccQkyr8JwyJ+TvEPHHXqGbeGRnGxQZYdMhHtnKvYi0vU
V3CXKTFpnZ7lOsL349L7BAG/fuxntu0bpkKJ3tKCOmQTV52vt828LKea0hZDAdsItnK1Ok2amQoZ
l8mzQ8TsJVx82FSWFNMToxGayUAiO6JF6cof1uR6WDb9BR9DQuYAhJAGRi/T2zuAMP6pm8RT3vpR
nw+us3GZ7V5Zs8RaTGZyCf6rG8bbIUnsC/LO5ui64bBRORvjzVD23X1aevVzx2DoQOar/DbZ6YvV
YiBQZRCc+aar3SxZjc29xE4zl/o+JnrgzEi5e0osZ/k8OEvF5mLS9lvedObFWGqf53jr+Oep1OHe
zeX3MWzjoyXMdpfqAuoF07PHsAiGz6aXly9zsWQvzqQysSVosXhpjZowbJazR89QJD34lr1je6H2
hEBcpoZBXEXA1CFnA3hbh7U4T5rB8KbGgwMOtw4NdOI8MBex5GThemZ2V4N+OWtD6g5KceFwFTPD
TnEwlZtMGX3Edn/eNdOAZDvGyc7nQlaBX67aApOGuJ/OjRnWkTML+9mFJXKrjO5TtnSPOcE571o0
bHzMcLVpiwnR49YmQ+TJ73L3UqHevjIVHT8BwXHkZ8kpdHv/ep66lltj6B/JQSwj0ZnNmzdg/JXT
0txR6i3f2tWHtLEMBBhhNclLQjn6CeAtA7uW5QOtdMvUcwmTa8Y5w6tiNlk3xGbERcXip6BH3+a6
Ow+AaL9SM2bfS2QJxCK2V/aA3Et4k47ScXA+22mcHR3Dt5ngTdN89cE3dBmlskKjP+KOc1NSWMDX
77tmTZwKzaC5L/J+FREoK9yVg7Zuxj6DaYMI0KQyrCagkjZm7YdmcgGkFMnkPI4K8BGkIeBP5IUC
8/nAfcZxOj+4RhxcNSO4bwaWYLe9Fb0+Kwtf5GA6+i5Bd8kcN0jRb00utm3iA5/gEPU3foKQCm8m
PgvLEczYeyLvmipAMi5nK7gyEEHfoK0uuERFs1WmfmO9XT9YdCUnQMj9lr802SZ53J8EuIWDal19
ZSibfXggsTY3nfjRGO47njf7yvLHXm3nFlt2GVKid7nBTW4U1xNt8XXoFMVVaiKT2eTLW2rC3CGJ
u9kQzvypMbtH5qOMF6wu3dL3Y6Ggl91nliUOZraE963VNTvDs1OHHnzqj4nB9r8YEwbnWUzv01kv
WSto8+EP7Lnf33Ja74fW7ifye8rmKfEtTpC0k+cpp5XtuliU14KQrq3o6/G6gVd8xCCHkMojnvPg
YsW558qtotoMp7tsbrr3VtPZbmyoS5Q9bvCceLF75jck9G6S9bYRDIfozER1V8UGm3ibkDkL3sHW
7E0dsQfJrowOQZ1X181BDXqIGPqrV7vr8GkFDckwfvFF9da3vEV/sfB4vEL1lWDS78mGd4OWvqVv
ikhXqb2dHd3/sABO7AZrHh5z8jJ31P7Al5KAFLcAgRFAj/iRArq/IRRMHaaQScrcZ93tSLCitcuX
cBUt2ky1mI4bp2m4IOZLQa8i7TPd8gvWrgGqf1C8owK1dih7+F6D4EsalN+7IutPmEb8LaEgRdQK
/i0m7mkzC6ZFY6bMk5mXMLwyxv42Ub9XC3SctzAPMI+UqXFQglAbl6zA+1yVztnu82wvVd6iPk2Q
ZhAKfXTcZjXZUXmRgSgOhZ2OlwzkFPeRZgKEytWIzHlRbHqacef4ff2mxJQhICzBhCdIKObUO06j
gzJKXC/uJI+1WxFUKkN7TzbdW2vK+wGT4KZmOrN1c7hdnWmgWjY+W0BVNmlKG5Zh+dx4pentCrO5
8WV375toV/oWNwPRQCbJhpGZ1g+BoYpz3izJvu4Yh7VMfjdeVtt4wNJzv5TJPnbLa6cyjIew19Oh
9Ibw6M55Ei1OdW8U9R1z9nSvKpRFCwqCrVfO9+E4WBE4l/LQg8eIFLypyE0a2sZ0sA716LAANnzn
Fnw2+4IQbSmkpuzILqTZArf73hItsKNdrjZZhbTZzqTgQVawnq6d4X5i0P2WVcT8+QaXHwv+o6fH
+t4z2AUDk0o3o1g9GaEcTrrqwiNEDDpfohvPlZrvy0x8wX356aNB+E8v9Te9FMnJLnbpf7+qePqu
v/a/Nw384yf+2Ug5vwiy1R2yfDwUzc7KCfqtkfJ+YTmwUoBXAEGwxlL/Y0cBlcANPf4I0CccQDJM
fttR2OIXKEegb11zpQ2sm41/Lmr+kYnCjudN/5/ke/OP//5fiLjvmow0xv/635b7sYT4HbIANo5w
bVYVtsvaHPjyusT4HRvSVJTMbYOZeGrt7mU0XB8jGKHU2i5ZcxqUPwYjdV2tfLgpuO57OX72xrx9
lA0bB7Pr0ZYSJsr+e7l2m8E4zSTtxoeRWNc7TJ7G18H3GyZ/jdke3SBmwkJYS9LfkWY+O/eumxV2
RQVUWv4J5Vtg34SkYDSfetQ9A0IJbNHOgYm5lNeUl6afb0Husfrf0H2pCudizIp7j0rA9FGqTl3X
fiKkWVF2+nVVWgijtAfOiA5H7fzUdPt9Wrq2PCvkf6wdV7iPifLNngFIZhXiu7PfzFRMc9K31GON
1XA0uhivD4FN0sZpyBo2zIjlM7ap8WwYA6krfjG2UdqI5mtex8F74uUrFc7udd9CZwES6G2DfrWq
U0BDN1L8Cj2SkMa+BKazrAPiML3EuUXHOClf9HtQejl6liaHcomY+lglkNN1nYEcLHEUHHNDB8w6
A/E6j8LdBE6SwlQCs1+WTAb1kF+3GByOjN+f84auJqeD3VjQ2o5YIz9ySJP0JdMZPsl5zE5+oK8b
tyOXYxhesBLWTG/7O6fS9Kr1iPxpTLw3mBMTGvrpdcmJpGKoui20c0p08YwBa917WPkZ2um3hOnh
zomL4XFBIcdQz2C3zEdqODUuNp+cqt5PaVHt+kCTjz84e0be/qPB6Q3qGOVLWCQ3S9oirhjUa1P1
52ps6mOhMkkt6kRADu1NP1NXS2la+65d7tKkajaFjQwSbDjiP6PZIXr7zkHvXVce+L0ppIvjeW9g
jx5ixpFxVMwDiv7RtTZ6GW/t3PEiNEd6m1DAbV1oUFd4ZLvrQE32zheueaJHz/a1XtBSGCjslr4N
vlESjodqFNk3PK6U69087yTs7YdEzi7tcPI9duLmVhjqUahMP9bVXB5MiQsQdk52RN/sUVea4ACb
WSBMEQPjUOGeOBfSPY68cI+v02WBZISH0Zu+N6KoTipVTUQHiKQzGbJ6G+vsW8NjeTvim9glCfUD
u6k+ahoHJ2KtkIATo4KPcSQK00BkFNj6yRIIPruSwNkyPrEQmVgKynYjlPEiZtwgTqHzc9oKFAyS
yEaHGvfLsEDDshS7i8mFZTS2LIiG2SRObyyGi+cp7nhmmy0zmcX40TBJoW0JAkuwlAjMJEL9t8ww
rbVxxMk3POCNn/zH0i3kHbta5Bxt3GXrANrbOzgVdyt6od9a5ZA/9V6lKIStJUEZ3tjnekABSLml
eDUuLBq0eFJvAJGdrRmP4x3R59Z2HLksknAVogZaz+/YRkxzl/jufB5UVh8ZA88T1TOXlt4as2fq
bctvi964J57Palu8MckUyz0C/iElSKbHyB1MYcvs1WzldGMHon/tBVcL9l83XfaAVkzS1cPqwDhG
UuMa9sG0eYq3xXTy5xzpWtpwSugJ9Y+ZUAU4I6mWGPOpf1pnRw+1EpxjPDnB8lnDwn32M6lvytz4
yi31ghDHxHlewB9Ap4PX1gXBbBdRV9r5pTay97gPuiizZfZcdTllvCdFdm1380iTPxCVsrAgvWtR
UNKOFZQTYKivpFs2ZytkguY74xXsMPkA9854LGj6vtqVyKKkCNvtUoVdviHphNuYztmGg17rPfoI
89qLZ5J/Y9VHiVLqBsV8A68qqwmNMedDt961tMbefbWMzj5u8TQZWMFBE4wsFtyMJKQe8bOJezJe
65s2WAKkox7aNGd+xVYrju5YhW+d3d/7yJyIgSyc8egE6rP3UUWZprFDz3tyS4KNigG/yUZZUv2I
G9fd5YYyLvMg0n2w1m21ubB1bzTi7yRYyz+L8yCYbzJK6tvFMMfrmTxnOvPBjzKyBza6B1c1+vaw
o4pj2Rli4TInO9iGeT5spNUdZhRznMHqOhw4tTA/zRvml1yJStcnVbiCDWYnNok1PQwgphH54T1r
1qKX9xYeW4RsxtyGp84cSZqxtIlkJaze5rWANtHtonqjqJbsAVCYrZU2ga/9E8NKFsZBMUctEoCo
V+0JLhvDRUP+0K3/qcr8ZreEdAtmL1nPzWD5DATsuxQl5H4YKn02ivZ9LJbrErc1k5ayZGsGoaC0
/frWpjKhreaLrc2ZdNG1eVjWNgKVdrhpJShdPLkZET8FYOiA9wyBqNwQBsx513pflrUxqdcWJS3U
F7spiouQMatzkGbo81AqouuyrrgGeiwTdDhTUfwYvDLca7l8SSR/a/HRC+XIba7jxsIZP+arpixM
viE8mFjUqu4uLux4m67t1OQGIw93FuGembzSSfyQYfvdVVm5LwUFw6jdl6ojcrkq+va5DPirlo7B
oaTd+9ENLp6VPmeIt5rP/LW3a0SZ34d2I0/mR9dXKD4GmsGhis2Iw5Q9O5uQl2BGmosC7DHLPKaB
Cfy2XAec615WfrPXTrNae04Ssr19DkdhS0dQ7/ucHB3bwoWm5gWbpDN/61MUniMTdHzZ/A5TWhRs
xdvguTft5a5wWEDzNF3X86mP5pQPTPLrj6rIX7ntC3Wtpjp4an20TTjNcVqvAZ+lRlJXhsn9wE7n
Tqg4f2VB/Cg8b4LGldy4TMSPDkkKbJ/SXLLBQaBKYHHqfgpFMW218DqmGsHOXWLPRinhJyvibmKM
s04UMm9kOZc09jvp1jWqf77ntRlvbkcLX5e5aP/oaxF8mYrefAWo+5bLWN0upmNAdERFesylcm5F
5Y07FGc4yxBfoFxFMrEN7XHVNgrBFWFWD20QiocJg6C55dQ0KDFswpIEu/8feCwCd71RE75TQKF4
XP3OO8BvE9wytaeaI1kDsAWZ4HjRnDiPMptB8yjzKsCN+Rl+o/kNyt65nNJ4ifKGlWybOO/szcRj
TcjaG8M3xtiLCylwQ8SLPsmPSVdWpPkQaTHrN3OdicmP6dg6JyMkzb8eU6M8ANy8Y5NwiRtfgV/h
caCP0KhzLmdv9N9jqHXb1O7921CJ7AUliwt9JBMR4+NyRwqc3MpGojLsWr/aNcppHjrHBYEBXKC/
0QUmiY0ZNwx1lRxoW7sA1cKoe+aM68Qxsbp8H6+TSPJeAITyex1U5xmHXGBSPbTIEl44zYoXHnHD
53LS5iN4sfho5n52MsVExRtjOmvrER0tXj84u7M3lc+JjZziMhoYPaEmdFgZbW4IiC+4aqHHnO11
HgtJ3iJxGidAxLDf3C1oxO8VTskXJPbDu5DTeAz6JsR4lqtbN0m7T40jUIT7fZOryGm9CAUsQ2aq
q+WZfJgK54FgtskYlxN2S580hNESSgfRDv7CcYeBVxUEKLlrjt465Z7iYPE+J8U6AR8DzZM1AM/D
jdgxJ5+RIyY7t3C9G88p0tfRn5DXNP7wWC41uHVWCsZ1WevsNUaIu+/ioHKjatHliXm4GeUkmmHM
cAsgDP067DfBftzDWmO7WnG8dlX4OFXUxoCQh2/1ujYwUj/fewqldPexWPjYMShSbZ4swPsbmPf2
YVqXEeRmt/u5Qt/aJG25lcZS9hvRSbGf1nVGicC4gwuEySwfs2I35haK+HoZGB3l9XHwdXJnSyee
HwI/75pbnaTYW8NEmy3SVGInbIoFkrXCGUvsMOCe6t8pN7NgSDaF307uY6MSXK4cYzMWoq4/5mFa
hRtSksflUmrXQD+WW1hoJepMp085RzXGCkonzzmqFGu4HTDdiACaS//YFdyL38CQxZFp5HFylY0r
TZRLuMt3NvT2yMNfiC8VCiWnDxnJV+y+5HHoQ+tBt4pewGqNwyI8META48/t1MlTxzUZDcrJrrCx
ZdvYHvwfVde4b2ZdIHSH86JQU1TyqS/COHu1CG3aVpj2rhX34ybAhrRyOYPgewPM8+gB2DRQEUHy
aiHEPC/5ZO4yj9N5F/YoL3q7X76aFNaXaUZZXNIfNz4cHkAzw3mxW3UvZSY/p9qtHqbJIj4Jt9rW
rlwZidRC82GllbNLCub0jRlTHbTw9XXBKh2hLi5jgnlBpVvup54qckfkR4g93Mp3Cc86inOm/dru
1G4o/ZMh6zFqaNwfVJKF+w6G+1fhavdYFR1pgwUzeKK2AuQfTXrIEmeMukYEV04Gpwm/cTp9K0MW
ZUzkbx2dhu9mzfiR34TFJEQmadvzEagFKqhhSK6ICQv0Bsz7tOO6aSF2aLFr54L+hosS3VWepbsp
rtJdSEgN3Qjy4J6aftOEfnU0MnRGBv7NLV5bZFcBzqot6U4zkz1iI5oYi0od+satImL+QU4pigmS
6PBP1luR1E5HBW6Uu3LGnCxBwl0TsJdx0LbY8xqDexf8ix5kjsskxQLZEaPYFWrkoTPN9whBwptR
J8UuhwJ7JFdc7OCMcmD2TXPOTOsuCCocQH0PhmZYdw5+nbORQFpDYdcGN9ikMeFUZoHMPcaJU4bO
6wcozoHjhbkoS6tXIiBf2RxhYxmDgytgp4PbGt9NzYMVx9xymiuwsxaNJxF3QsFarpN19whJLPcT
L/KW8it0iHRHUF6KJVl/lgFNRBJE89K+o5D43OeYL0p7MJvdoGqMJNqB3BAwyiyzMD7nGSGWBWvC
TZWYHuj+2TK3Rq3zctexPYEHptsrBvw1V0vvH2C7w1sjwfGqTJLijvmDaUaDyy56N0pzvOkV9XZu
jnbUruMfcGryFLZtCZpqhNOTB+b3qaZFyzGfH5G+D9FktDYDY2QdhezeVKrV2Qc4hZC88DETDFGa
zgCypIeN3jbwPqK4ucdxhWs+a7/Rr1GKzTXmKnfJqxOmzhGC5NjPL2xf+g3znmsHau8zpdRTZrQr
3UD5l9Rzpm2rFwrHJj3FCFNZdQ9GF9Xj8AWl9jVuSmeT5vZzjfh+m48uFhWvC7YTmMIX6Pu4HNuu
JmggGLdsl8QTngaBoKmwL/WckvNdv8JIgNTcp4+dZ/1wOEn300x1VCeyfkwb+9VJrfJE2KL73rPG
icykcyJpVM8asOIPKStjQWEUeCzmWJFtDS0HFPFe9RDMyoSSkUCQUzKIv4zmUIwbPY4YvcJ5emhZ
hCGoD+KYsZOapr3o3Tmj+K8sehzN1B2e0ANzP4G7zhGNx9uL/QGN5EoFmNcoUbNAtQuCeFqyRNPq
xKtLQYJEywUhjijiwWYXBp4kDJRYN2y2rrsxKEERAACXGKW94MS/8EdFHfywE/vBzRsOjyBLz9DH
ivMseLhazvQWF3JoD6CqofF6eDp9n8wHUerzkvl4Ok3rueORtC1BSSOvXWeBsk62c4hm1Lfw33FP
UOVlrJRsQSWc9DZHgqe7cTrmDdKtsf2CzO6sueC3ZSbNU5EY13HYU+uQULtjq3SWFvoPiOP+zi+8
8iwF4z9G/f22ptRndYLXJnZbsOHjfZj372aVccXHOMBDXd+37grArmb/VLvsRH0D3Ae9CwNEOIG3
k+2+ZJbbX1RsILeDK7hNiDo6pKYkwbfBbq+B40WdGPpTTWgMkwsQKxhg3+UUh/dQ4hnDxew/0mb+
UiQWkzM1O3u/6LJNDgElFlhJp0AUkadZsG5RQUzfRe+Pj5x97Co80W19sx3OXcswyrTyrYXn8brs
UHGBUs7sXWcWBRHS9bWryn4bL46LcT+bYMn5iVVBijDT4tzyfLTCpdkXgBu+9lbTvCJZd9C3Gsvy
xhIn1ltrLoyvjVd1t75ZQkDkgQfPyvf1MSjy7sovaJH8MMjTSGfJuTPcZOdUM5apuOTWSpD1InYO
bpvJgWWl0uHNyLwfScdeH9ud0SPuDcL7RWNgFpk/1Zi5zelToMVwZ9upu9xA4mjkZvIJ5GQKWrGz
VY5ct8XefgVM+CDNMx1JO6u7bbbMkt26DZAJ4O6NlXVi3AoeBscsHp/mRHyiQhCPbZw0+6Sd1ZH7
YN5BrLJoroLniXCbjUxr+zExS7ntU+c2gL32tdKkhGMwDbaWb9ur/xEG+2WyKWquyprRaqvG9EIN
ofQeTWez7fLMG85uzfmDCRh/4yGJJ70Oicp0MzELo6apPIus1nWx70yNRG/oNd1zJ9320rZBwOaZ
wGOTnTEzvlnm8XbmXHj1GiBZNwTkmE8jf4EXBaDEX4ZClRClyOEAh73iqJIaI4Gz2uD9dT2/NeXE
TrGtQWhIKQlBZcCzUd2QUDHNExBPW1WQUNRaCXHKvFagYb64uHO4tYdcHWVAqgaCRlxWfeCyhEsM
wJpwkfSjGKRi+GQW0tvQhgV8E0b4TKxH8i5SFv0R1DDw3szU5oe5GHUBh6zKdku7rm9BUpDoi9Vu
SwlayWh05I+J8hoCTHs/48DGCu6ZZwl6IhJyQC2Zxe29Tkb7Jc+pwCOBkpp+XVh3fdtYoB9wRuK4
73iecpY1d2BdxhfDzYazk7bMZUhlCK4Jt1YvhTTMG7T688HGiRzSvPbOfY9t5AFgEe1LZ8XhBZiL
/W0uMearPhgfbdthGKrtgbu0qTlWN5UI2BoGfYpiSPRYc/3J5Yk1TEwFNw4Er/yGCb/ieRJ2TnnJ
LRvbt/ImwTdd5btYdUke6aK/W5LezTfeLO0dKhr9ZC5+cs5djkpi7OYfJQ6n15hU8YQnhYJHwYAJ
YkiIqTHJs/Zl8AR4GIOnbtK4PMy4pCKanWxnJqQrSWMKzA2j0UsXa/80Tqba4UEprqRVk61b+JZ5
1SzN9AkUk0JYr7MqSoEwbT2SpjhOlHFPGrC8EfMUHCu0b7t+XORh6hGaORJzKoCGSV0HZeV8Znpr
8BCb5JNJfXcFLwlYgKL6Z5zpM6Ux0oc5zUdQdwn6XnYZcN376npQ4ZsxWtaOwwm1TCpUZBDtDmqC
W8PJ7XSXtc6pSa3gDpWfBhkoxrNn+Mu0QcuExoquY6Bi3DJv7s49tBU81H5xFXjhtzrQFsCXGa1B
MH9N5ird2i6xZHGQM1a04opZWTc/o/OK935npTtpLw7gFTc4pCM2lbGb7VMBJozpbFHDIgyDJUod
bUWeZfpwPRtqWXPpXrPSnbe0CsuR+CUP2xuG5LvAb5gDW2FZRrWwx/JBizSL5pSHTS7gYzDPGosr
A4vaJFjfMGO1qDSadG8VOOfCZrkRxcL/N+P7Ht/i7aRgwtpj8Rz29mcn4bAWRr3LMAkRPKm/hjV6
E4SOWTRNaRL1RgkXgJXx3rYKWBJudXCT/GEJAO00rhDo99HCJUQmoKshGCdvX2Tf5ndeAjXcsI8U
VuowLu74xdCsQWzW7SA5zL25UCFrgqsPcuRBTY7A1yrM2/tpaO8HeMnzxmwCHu3W2gimpXELNnre
xqadntratMlbMt6BLQ7XjV1DwuL83xCwDTUVfPpnNYlhk1T6apRSn7qyffnP2vr/hXfneN6qy/33
a+uXrH8j/Dur/7C6/vWn/rG6DrxfAtOzhSX+20P3T96d/QtrG4/1nMtgbZX7/ra6dv1fTLxz5EPy
J7bPxvu31bVrs9V2wCUIz7XhJf3P4OG8xO9UwJjrQuGTAWgD2UYr5v2cGGyzLigY6nuXj8wsgDP6
TljEQgLdJLuKZDWB/vm3D+hPduV/9oIs1czQRfUXeB/Jnb9blBNQx7xRVuLiCBvDzjhBzgwHfeeV
QXtM5t66+evXQ2bwL2/Qdz0+L7YwyAN+ovnBjl36kDzti9+k3leyRq0bAAXWUy8IgP7rl/pj8uDH
Z8lXzXfN/N70zVWk8HsNQMfoKRkKy73AlCaQjInRUaglY5JuJyT5UoI9+0Vu3SDP0g9//dJ/8i65
kgRXA8Ur0NP1U//dp0pg5AhBpnMvvZ27pzqQmJ0NUfPgQx38d/Ge1h+l4x9vlCuQ2aAAfeWxjf7j
q2lMfJWvMxdJpscLoRtC+TflJtmeo/IJCa+dXKZngF8IAOEqjP1n12qIGAP7YmxNuw7/Ju73X9++
h47D89CA+B4e1vWb+d3bJ4SFLTN0sgvcJt5uiAnxQIoh//j/e61V04+k3yUR6SO84nevhbzMpMKY
3YvTT9bN4BpQDlWlQQrY8vWvv9X1c/xvUcn6OXsmMRw8VnxTBKb4yfmaKdkZXjO4F+jAP+gjcDfZ
lfFrmtq/Fa/82WfHIUSGBi/GKfXTl2mOVE3KLt0L+EfQMcG4Doo97OjWwrj3Vxf2v32xD3jmz28J
K69lI5LhI/zZdYBdzhoXw3IuEB8RIGJjaS60YkxICZSTr0FbiK/uGtD+kcU748U7JThqT3/9wf7J
FewRgLI6l7lVXfvnCyZmZYStqHAvOlD22Slqi0CEOAyupNFzhbYhg++isFcp6jIwwv64eYXsQUj8
fVrxn30DLnUKj2q+aRYrf7x6C5zHumILdenHWD9guwaPwErz4oK03f31G/+zlyKeNBCWz6PF/vmK
0jLoIJa0ziUDm/8QhrAr2GuhzN4GHt/EX7/YH496jm92m8QwQye3ebl/uXwlAouSXDJY5iSELhsD
w8hr7ZSk3k6BvhvpuYK/uZatPx7B60syE/JNHtxczfBifzoHZbHgncEFejbRQBzovFAc910Pi3gi
2TPrCczcOWLRd2mQMwZLuKUqoBUXfJVkXQaZ1x7xB3fHjxNEMX7FILjYZK/GqbFYUUbH/zcfEok7
f7jLBQ9+AFYwU9mOOTjzvZ++fqrt3NWV4xL+bFYUigggmszDVWf1xcCQu5p1AtGE/QNr7VzO3g6b
kHffdThXdnO+SpXQFPNFxiJRINgr9a5hbFPVpnSD+DYNTl42BBb7QGvCYGklpIdBbdAPpdd27Kj4
sQ5VG9IKfg4zge2cJjtvX9XoN/h5XOfc5XyAH1EXdwi+SNRGkhc+ozIw8m0axq11tLCbgHT2U3yR
VZgyKyRlhwQOtDWOdyjrltcI+KSxEMx3dOzIxZANMXlAKGHdIHVYYzNcS77OLPiWgxEzsDhP0mku
AGeqLpo7i1zQAlfiOwvy9tWXNfqzysrmB4tIvTvDVsa4WWSRZF+sOeQr8xcsdWtaD3F8qKS59lTh
fS0ybHhMzYkMnQFNvPcW64aNN47iazUX9ptcYvuIjbZ96DxVHcSECRntvkuIYB8yQJ5CNtsMeVCh
Gw5sC1cHwZUbFwSXaJdPNM7i5xmd6iF2HJZBPc2n0djW/2XvTLYcR7Ik+y+9hx8FoFAAi14UZ9JI
m0ff4JiZu2OeoZi+vi88MjLCI6srKve5yjqZZW4DSehTeSJXHrvZ4u/jA5a5b9twfrZ68LiVL3md
cjX4z+bYtN/SPLRQq+yO3oGWfoa1NzX+s4ZSoVbcsu2jHxT8K3kymY9zx99NaoE09/OUQyH1SDap
jEqSHETYAcEamWNyUU03MlJ4fvNimt0Tu7PmYCQu3vo6p5k7saivLSc1bjNhUBHq4CIEUIi1ZJPa
wnl3EYwInSSsmNd96QH870XgqlO1PC+NHub3vpU9nenWaPHDAJlYPOiEK74pCMYZ7+BwCmFye+Z1
ZOQIvJNDxmwdlHAXNu4kOW/g1uH3Nwub93KfoIe0AgAaoq0msGyQAqhMj7Ooo/xt8cpwLq86Lof2
urLDGeJ7NodrM6ZNty9r511F2sfbVjTQ3JzJbB5Ce7YOMzs0WE2hkl+Lvi8ePaSsC/pHtqnZW5gr
yuxMbweWpjnFWdkfw4ycDSbOcQQONyO/izZQj1k2k1wFYY1xw3WS6doTrBlyGaG5QTEiC0+4k3W/
QW6mmKfHFLDXVpeg1U6pQMFZYp6o16It7rqqRRmibirHkNZ0PzxJm7FjufraVw57m2lMkBN1ypNp
PQM02w6iQkjpjKl6VRnJ/F3rTOpznF1WrF1RnMtWgNAVKOy4/zRVGDTEke0pdXntJz1Wj2Juo6+h
DYzBLbvqguFU7etiCq7MqXPBvraDeqvivNvRmTd/VeFQnoid4lQYBzl/BbCYbnGdzmtWa7yMHqIr
CNyh+ArXxu3YGCy9wqJx98sw2q7csV4qZJrcIC0B0alneAEOY8G/i+ZgVbC+u9dpa4B5r6tjQqX6
bnL09B2xccAuGxt3QCDy1zjtJeFrwuZVQbYnqbHeofu+u53k8xHPxiawUCh035i7vCr5hzzjWo6R
4PGPaxBHI0AgpAc3Q1Nep7VPg9KqUa4XlssrXw1nJl3vQISTpFwR98NKshyj9S/zA0IMYXRET23X
LNyizVxOWKTyUj8hsSFK9kW70w4ghSISn9C/y1c/i+Eu+ea4aw1WdvD2xN4PuvyOU4nqsJnH+1nJ
elhVoeAVdUMrOSNcUkLR6eqW9BFvakMxkb1PQWdeG1bCR6JtuTFsIdZiT4N/xYBt2SSO1zxtu29h
I3gglbNPLEbMvGVF1/vPDd6WcOvp0RHbJdlIjpOwYr/KCa3NgCdIWgamHG+B+Blrd8oaMo0+57Gn
HZb7rDTLq98KnQXEc1y2MW4HliQlgxly260xco9qMfrkWBJm87GvJB99HTm4k0fqKA6OmVZvVcXb
dl26PfnJlMQ1zQl1yDwXkYw07dIq+cxHbZV/dRLQEj+mqpf4Id0u2GZuB5czkcP33ANbgSZtOC9k
g3B3RX57yMopjFbFGMYaol0SfbR9955U4MEdGYcEoSYeH6+Imdp4iGdSdgfPirxr8Ckx0QMW/YT2
a+y/agYAV1RPRKmQ+AHRDE+90+T3Kqx+wKl9HbF736QL2Y3nqputKWMBb6Er61sIzurbHMfDQ6hd
Xjk+8YSCwBf4K0kSnbhkFKfUwGSte1Ig2+CADoiSdJzyHF+nug2HQ+eP4krW5XSp286+V/MY05ZB
fSvrIl4FUhs418GtEvneQuxlnds08mYm2ndDy6W+z2OvpnbJbD9RhzJMLbP9Ufqqv+pUhT/OCawY
u64HkTOl1mI16HkAylZnPC78AC5I7skT+NqPAL3zYejC9M7UWlwgIjlf00GlUFWyyOeshKSyqmly
xVQ+xZdmdOyT4Q8gXqI+bN/ZklRXuWv72yKmKNRUwghWkrhjw5J0incE9jXSpWlZBJ/IVIzYywr7
UWFmOACXm3ERRSTlJg3jkQgVBJ1weIOsVOutaFsZn+iSHp21Vwrst16AwfBajWKo9n6kW3x0hXFO
3Ll8ogYLM4sB5aNYWYYr0oPmzXMNbr/6YfZ1e9FV1e+B9E5XRdLmbL/9iMUoljj7SCM8yzcZwOir
mCwMFqdufxdaPV3ZRRKQfWp55L2lY0en2JQ5MH4tHqP4wwBBAuEuho2FK45uToifl86d8DdPfm16
VBS5kOZ4+n4vLaWDnU9p/S6sQnnEqoB4nan50Go3vqduvH4i79Q+e3SAb/txJieVYLBMXQzCUkTR
4rFO3I1dAbxmf0XLisAWA5tYTGRZaeZF1+VPdduDQNzTeOo2awek5Q3Ik/FJNINxceLODmGB1PbO
I7DtQgwonB1uNAcbmxVDl9O8d38EWTS+VFgxPyHout8GRcXiTlRKt+s2Mx0QmmXmQiX37PLH3M11
vGmieWLJ2FU/nAjPTJvkNqccrMCTTT6uXJVlgbUfMPK0km7TrFNO5xsjG7CtCBV0WGqY2cN5wmAo
WOSQbtCy865SjfuRLEX/GqlpaYEL5+RG4GcWq4D+VTKgGdinAvj9XWTYvGoZAhL+jYr8qX4eMZNj
N/h5qflPhOdvIjyWtGxuJv+U+hae2T84ZQsw7f/+n5so/qVx9B9f8LsMKr44+KwFV26XXhuu/v9M
8HjyC7IN0gNXN+WbPxtBfqeMmV986AkKnhheKsWX/VMGtb0vS2u4yXp1udEtSsJfEjv/Y4Ln14sx
lzBACB7KnYvgaqK7/kUFCQaDY6lwnGMPuDrYWMmc3kdZFZwcurfWxH/bF58ijx0TGP70YQxOWHCq
NzhF4xM6W/UmSfm+CLtoX1jNWX9zbf/LtXb56fgc+EjIDLUKTe1XhcDXXhOYgy+P+C/Kdyfi4Ka0
rVhKBBiL6zib9rgJgCtVJYaiP72K/41ga/+1EIUxyXY8Sk4WVdNTaNW/fvcggqoCBgA3Zhi85jWm
Kz3o2L+kflNivKkc94xQXVAHMin3apQ+bSBJE38d52L+5mrIwJtqnuxTmAHbTpXO9l3W6HTb1KW6
czn5p/WoXQf3Sd6dzcqudlJUUK15nq4AFOKMlX2b30TWJGgXMrF6Ca/mSTKYrrvResZA6+nIqFd2
pzAoJ8p6C5f5vGxZFs+tx/W+lVQzlZm+jwB67miHLSCMdti+WWuD/qQ2LUrWdizFi8G9GnK6+6hZ
r+BInmsuXK6qiutGMlEZ7Pn6VVNinJ+MPMBqNwMrmDs9YZkdeipQAlhM7MQxSGP7fi0SL6f5GgPe
2RkSGFjN1L1wI6WOIhYZzAdhRmO/4gVQB89Opx0EbLUffULIhrTIYbNbqO99bSR3ogU/u0losYZG
K9SGxgrBFB6N/nbQdhPvenukB44Vv7ofAw+/CpAh8AGzjLpHkzsIeEJ30Eff8zPWzHiq78dYQ73C
ftJyNLOc2+VUgHmrIuhSnHaOqky8YeG8UH8bVKkwjK0B3DEYgaRhx7WpwKgewGJZxiqTOJwHx3l1
SVvRyaWK27RoGINDAnErVgykPZbqmlUoRnNHMKvZNeytbqfMwpGIefFbHVn9LhXxzu/6fsMn1T8q
PE73szX1JBFKnZxmvKIbz+nc94iz5kApx4xdruoOU0zB445BLeTen9BivYaANHJfBebHNRKEeWB4
48n3zOCZ7SjVEkMEkydznei7HER/YxIYcFZx4ebf0XwXyvBc29DhYizkPnUH5Bz6GS6FwhGdLJnY
hyg0Evsa2KpmOsAErIYHs8njsVrVblFyINsBg2syBgW5Gcrn8aCRtqfLvkn2liiHb1Sm5UtdQpT3
EXebqheXtvYbeCUx+bMDLHhp3bRtE5xmMieUfdoJmUFMI/4ZGkH5PpNp0LQbaNgGLr7O7rMIdILD
2e9qugQ6IEbbDmausS0Db4KpYhbTuiUtzea3N+b4YSIuNR2mnojg2ggKcull0eQEjHQUVkstA4Y7
KgQcoIaTg1skHFKBPBZGHAVdcWbfQZasBhX23pbuUlfAYLQyRlEep7RN79HQl4dhxO8P5qG4SWbt
Xlu6JPJmWD7frVl+tykKnAfKR81hW+Oax33Wy/ali1VCO3zc89PDgZsPdUnhUcya/I27UPlGVMin
ztLpWctGAx/kbSs0uTQtRv0hkoYxNsHMIq79YKCamY1T+d60GTS8ysjm3c9Huc9vTulOoq1tlyzy
Qmp0/TWD3QwtxDbicp0ONqL4fgyA41IfKqU5vTtks0R1gjIg+A/mfR/CA1IBwDBGScx9r0XImqNF
7nSKd7psc946zdxynZrVdc0w2m/6si+N3UB6KllJVNF97VnZzVREPWaCMgYpTg/keKfj0LqRZckH
K4ZadtM4WZ2vi5BC9w2FQf1xRCrjvsdCOT/nrO8THon0hJIeqVgCmbAJad1pwPnCxwr0poBg89Vg
VqV7I25Sf52FWGNpMVUTxpmIRk3glO5A6MMorxm4/HzjqaRkzhPyGKLubGkTLT9as3uyx0Ede99P
nL3Z+cMdiRM72xhM0P3ei7ya7kN8y2hmJSBMiUd+Z0LYuUR2H8DlN6biHIE3e7RSPSrIWNr5pOQN
eEIPMHZX4n6H4kPhPMPmeJZZUl4FEVFC7c4NZIoa0N1Ye5Wz9cbGvLKNrDv6loVdgjeQ8Zhyzsz8
yj5OSB/hb2XWuWutqaNaTNqlBTkZuaOY9gUeT55+vUqaxcDFLTN05A4oETpmbrf/WaJ//98s0U0h
mNr+/3Pjf2XvH++/UrR++5LfJ0fGQ5bczB+8YX8tjPO8L5JVEqtIwoy/zYD/zH47QLSAZPmesKVC
Yf8j+22LLxb7bjbfCt+fwB/y70yOv+7oKLFzlGcvP4WwFtbtXxda8PUs2drSOPiGwSOAOMd80IBe
Hv/0N/lvprC/zqfLt1nWBJj7beH9y8JqNlvSh3NvwESS5iPoo2lja+Hd5ENv5H8z8f11IcH38umj
J8XOhK1Y0/067/FaENEEcn6YTMjzQjX9RTmmfSJRjhKrsGv/zTe0zX/99dAHwJst606qAcSycf7T
UhVHl1Ob1K0dYkpsAc/XZXcu8dtxczRysuMecsMzG2Db2gkd9ktLRpZMe1UO5J9rJ9Rrp+/pASfQ
hcOGp9vBL5fRePIbIklj3JxroNJ7jIz+nuLLeJ+ryYLFQo0bi4X8LmMJt2ev0T1BsC9Oft9UOyPI
4+tg6uJrHEAODKCwiPZTLfIje6NpW6Nw3FmGnL/70Jaeo1Q2z24VXgQlUQh7GenvKuO8pNX6woZM
eesogUthtTr/MdtzeTPbQ/JEeTcpSRFkO6eOQITz0FzrshgOogzQJ+caQHqPKNLU07BlVOSs6ez2
yjW78hoUx7DqstR+F1loHGj4qwkuGbSC0RUB/WT0AxLzhlV+tl6en9Wcj7Bf5wiwRz1gQqMPmVCj
hQ8rRc6BvRI1bluvsECGQ/u23Eam9hwVVbJzCyRKCEm8z+HDl5R1CzsvPnTjVm+JDr2XhWF/74c0
va9pv/G/Jdjdicr7jVusltweca8kpkqsJ8CMod2OPlIw+w7kWJndiAy88hr2V3l2uVmQMi2GZ5CL
oGmDuNlYFgwVACZhu5Jx4tzEtnmPlCDISCTTfURTzbY1RfOWYxzblaPoSKgqxJkRE+63Js+jPdP4
57QgA0I2o1chXQoYrWYnyrctf5yoCLJLneXzC1dN444K8fks5sDjFB7N9KiKXhhwShLi3AawBkn8
gVyakId+KNqtPcUpO5RQfwtb1X2kJhu57UwzWLE1utg/8SdoNzTqfdZdth7MobkuMnTY0c2+CU5R
jOGS2RQXYZqGT/TdxLxJK2BjWEhBneXjGp4K/B1LCi4p6Hlu1V0lOD3s1diF0xpLRPKOdwCGm+F+
tQNtQ1BQhFzImNwHQ2adVdTeOiNRGqqPXMlbm0/PiLHuYuNE3rIV/D7mdIw4jdFdUquYP7qxnNa8
sg6NVml6E/uFtUnnrruvibWv6c67r2s/3mpnfjU0DTQWdL6tNc3tNfbCeYsuODwUha9hAPg94St5
VxDqctHirUOcegMib8dle/okEohTPOi1LjdKk5RnW+UtxQYzUY1NGuapsyXQNKV48Ws1n70hm8Zj
5rNPIuvHPQgVyDDYpaXtANpuNVqaxmD+ECVU5alvk0d69LyQJRjTlNcPj+7UEa8xCV+yF4pg8NPC
S3+NU4MO8DuPsguyGcp9HTFlezuXdaBzREJsobRmxuSRNqUPTuK069QuTIc5vO9Th/9Pu6It6Jpd
KsGEMm+K4TZURujZK7IabXTlo82VlCUGg/NmVZEm/y2KAPL/0HDRe070AFGpHnFqfXNpV4H5D5vA
OIGnDXXzQKdxkYNMplrrzXCq9MHv83iP6M9juMxd59CLLnt2gWg03Dkswq+DVvbJGXv6coa5H/TK
oU1v73S2fRqsoD4Dg3MOFh2K7mqEwDGRxWN5YEUkKVZtvfzXLsC7h2nSw6eyyC3huy64lKc2jtJs
5PtqWUzEmjJ5rFpRnOJx8LcdyXhwkDUoEYLMQ3lVy2Un4AI73JmYCzbsg4utUyGYFq0gC2VMtBQZ
QeB/HRv+r7ozigdSNAHZxMLQmJsBRFENKavvUknvzA8SU2G5bCYqRtN5o2neiLYUaZZHT2T+DUWX
6j3D+oNDPOvNXdC6sIeGFE9w6uX8bIZCaeaP0eU/LKoFn22S5bdZikOMxsC8fAhzSpZZtpQI8CNs
ZRI3WGV/nuP/kQ//Rj60bToE/jTy/It8+Ph9qQ5uv3//xUr521f9PgmaXxT+mMURhV/in/qhL74w
UNgIhMiINgAghoc/CEDKA8iDh1IA5jEXP8jvOFX5xV/0Rp8R0cFM++/ZKKW7DEV/GJsgCWHjVFjC
hGljbsSH9+sE406NbUSDUxyNPuWSt6fzMQQ+ExgDUUzAVzQJmMq1hnMHJGe9BBE3ZjvaezcM3EOd
Syr3nABEJBxTNmu1VI9jSmBOxaLYhKFqnfXQ2Ns8VOMrvroa2pnt2O9+SGmrVYlsrX00/DoK5RZ5
/Jsuqu7Y2224R8EIN/QK1GwMUngrSFX7qefRybQpS8ifY7ujwyNnc+EBC0im8lVCt3wvmjY/skOc
dyJWO90itbFYFOs+icMbkwzvoZhigNdc6QjktbILVwi15WtkEmOy0BdObEz8aBNaSn0Enlthes6r
jHY0qgsuJTLYEwlp7zwms7jXQ2Ntisy9Ay3hX0QCzM3Lw/BrFrXkV+y0P8y0inMI18EqSESzb9yg
OAyxBFBvT3dlVcLCRNHaKYOl26x784aJ5RQW6cYpx/TW8AKDh5qVrkws+Vt0yBLOQo3wgGK7HWoO
VzFLSan92B51Oxt4uWEYyTQyTllLlWJq1ZTCGcmMO0aUl1pFLsUtnkGaexj0oxlXcmuhcJ9DIs57
SV3fzqrpkBdzO99VvdVeXCrfCYdYj3i9xs8p1UwtA/oknZktKT6eesOksp3SJUi4agSMGCfuh8YB
UBXTVyIg7R5plMbTnlIHzDfBc+/F5S5JAvUN31I6XaADJZfQgYeRedVITmTsSG/nYMHjyPPYYDbN
rlbEcSZBhN1DagZizeHY4DH58Di1foTQLXbzQtJf17Q2bvncyDs5DS008qR6AsuWkDQqp3cDrZDF
2OyIi0GX15VnkKIsc8GLHPtRta1CpifA1t4mmlPvFAhV3GD8Ky/ZYD5F4Di7lWHL+uDpMr0by9o4
eYXd37BC81mIxqi4VSZJh8SmkbsHbeiYQhnaJXp8DTJlL6aX0iCU+KSAbrCax8beRbLy1hal9JBP
Sis/TNpLcDz4FGlb2GSIzlnw/21ORGuT1FhBWhNpZrTm/Bap5uA7gKoicjSXRlnvGNfc4EyP7hhd
wUR8UUSZ77mI7JERTYOGYC0Da88onqTuqveHwv+c5VTH2zCY5psZcMBtqy0v//QLO5jPsqDcDzfL
kwNi9rZBrWaPDOf+UQZtsmWpTI4jK/zTULpgvPygzaZNRanPfTUaeTKs46kPKcfA9vBkZVCDCPKI
tCDVXii3dE9gg73W2OROYokbHpT83fO+mncBaVW1UBMD8QYKaugINhnhNZ1yufuC4xS6wBYPiXlX
jL4OviUszQmVzT7oD38VmdKQW6FLWn0DaD6eD8N45TfSTNdjT4QQo4GffLjss42Dx5CMeaXMcImV
ntbpptcNOkowRlpehjD3n/OpIl/LLZ53ikAvg/zeMQgX9TDeIkzLb5O0u3RvBWNfQZpHRN30Rgwo
AhZowG7ZSfmWoAbxIeSjMB9x/pS0HLYZU4sYqnjPs4/v+JuVCHUQtH0e0g+w6plgyxvXmywSnpOu
I7u7SuEYC9BOPcg/d3TDLYquuhl7Ne4cCc5LcCehLsvhb7xWZjA9ZoO3lMoabUMbV1ODWc39YZ9g
q78UvqyPaezzuR+dYOPAz6TPUdvunpq1aF+4BJpLps3bwsrOc0j9PGEppzyPkQOurKpcBK9ORijo
lJ8BCgM3utEFM0jHJuMENWBPYCVZPqsg4c1QxVuSWraxEwsKzc2qhCG5pavDHgjeK6MorhHUKP/s
XXXdqbp/Q36zKL2z/SvQ2WRWaioO01GG+67p5paeLE3+PG/n6bOe6g/OqAaOg1RQWgIYpwid3soS
tXgI6ZPejQCjn+jhae8k6FYOhyI7ZqHb3pSdZ+wYk8Wp5z77OVsKcT/Aa+Cq8MijMzjk/FOvhKfi
TZv73lsPV7ZcdfBHDolTj1fuvLDv8HiuwnpMNxWZsK8RtpyTU5cImeG4Y0Ikpt4JOrU6PD3I7r0N
mWgK5lsFRghEjr9vCRg+zfibjpPq9d5sCspwgEnUq8SkqWFuDehwWRnduEg7yaYZLUozbR7xvmWj
DtOusxr4/g8jZt2VZTIwhrSH3FZTSM3DHKVbSTXXXvEL7EAJ9dwtBhnxaJzlq00Segmn+9V7j83p
guPH/I7rqdwRA7C3qRmYB9XW9osx8v0sn/a7ymzDXRJX1bYpuuw6FUP9rPkcXnTTNbeOY/pn2D/F
eo6K5Jxy693XdtRfp6Uzrx0rU4ds7r/WHil0fHTRS1BqQTWiiWcwaRWTQD6D0fWotilzW1y3YwT/
K+aTf+vg/9v7lmrePbeAR6NSWnPm7o7Ax5ivZO6pY45icpeqaL4yk7T8GNjkQKegBz2lK+cYifAl
aFj6mQXQ4axw3UXXtbfYKxuPrZbxOhaB2A5RWV/Gwp+Qads4W07/erH0VRtpRuhl+FqeDEvjksQS
03LDd8etDxIVv8Wo/HVN89SaDOLinAstrBb4x+jSEKky8aHyufdmm4iBbvpug9XBebcWOyZwK9yk
rkgwFTYI3bARejVF7oP9j/tgmNP6BQ1tquK7/8z3/yuVl4/D/zTe/xd78bJ4//Nwz7DMl/xjtqeO
4IuQwrEl/jtT/hQdfyd8motBgJ4xJl+yzSw8/5jviUktX+Vh+v75v/AP/j7fm19sizQM/xywOZb7
/47Ia/3kd/5pvBdcEvi5Fr4oIQnM+n8xlue127ZjqoYzox6eOYxIQ5eDWPccVYorSBWeldP7gXVZ
A/PN6RR46bh+mFvsm3n7CL+kmxuWIlx4tlmTNNWQcDUu6sp7gHeFbRc8GXQNk13VAOlnJ+0BVx8y
yoRNbRgMwNGOZeX9sdFZ3vY8tTtd4OEssokaTDAwDFxQq4uzswDPEU17cSRUPV0m3IyPDNTVCYAD
ZUxlvx/K3g3XYvQ3PAGrc5JjF8qTkRPHof/oETAwl+UYkx4YhXwxjHtNz47ZrvHrUvGDKEuT9ng/
p3imRWVx34ea2l9iEQUNPaAdikMDt44wpk0ufF8wLezHvsm8jeOX8VHlYb0Q9yl9WLeT4JFmGNg0
VTV1nEgpJD8jMzKoRzI9VNTs7JK5cfk4GwX/cCEXU2zeB0yLTgBbYpjM+0FFRb8vO2BHUduiBMGN
tFDOwmmGcYd5nPOlf+0aOT0Hc+kq2hJqgpJj6Y3UjTUOv6gMhLZeA/Kc58ExQRLzaNwy6vRbvIC1
yUKuOQ9laQLPlO6wxS2PbTlOATspdIZnP5nGMyBEHFRxIutuF7WNyJZ1lgSsCN3xDmDQFot6kVOU
mwVrdngjJkFwHzSqJrDEOaN6KnNBSpQboTl7KtXnrD0DUlNhr6m8HIZhO3RQ9DCJwwafrE7whw4r
Ar8mVLIfLgB2KsFMRBJncaks4ulWFHJ6zwn/WDu/4WrC9aJ6IOAXXZERz15LympXgcCeBhsp7A5Z
Hy2Vaw3NkvnUbDREgwW9ige+ijJ44rhBzR44ZgZVCUbbNnIb/2Z0alaYlA2sdS1DWLGEpldQM9MH
toIsx+E5I3YmRnmEm2Ydu9zFNeq4wVc+DQ0TYGL6H0HeYzKc2q5P92FXW48EGvRxaHKXTp8eQ5hf
BO2DJ/tPwZiz6ScixYHXEDznExAfQQjZgCzDsfepiPXMc64yeUojx3tblgb7vo0UNUuMSfRm9BYL
PvQve9MG9aMjs+aaPML8kXV5sNF1OD2TScgPwYzwtjYMKtVWgKNsuC5GezOVY3FdO0mC9A5va4kW
x6AY2pQwYxSUTyqk7mIw/OJYkDZ/6RCWARl0QXafSkBrLX2qe5C7+461KyprIJHnZCruuIPr9dSN
tr8rC5wfPFkCM7iqKjqytdNVN00e+LtWiex7YabTkX1GCWuuZmc6Tv5i2fhMRCxpKmDKcbxYHsDs
+OtSWu8wfF4AqzhrsgP+uPF7iw6LDddTXkeMyHVUaXU74FcO+bapo/TU/Lbg+Y/q9TeqF0Y3xKj/
YffZpO9F+yv5+rev+V3y8r+wgFMCnUqib3H4/SF7SfqAiDlRB+Q6jvezXOgP2cvhSzCqAGK3fxPL
fj8WqR1ij+pg8mGZyHH2b52LXAl/lb1MRDWu+svRTOiIn/QvvjliIhZvay2PDvT8tXaM/ppJtt/P
QTSesrB2DsjxybQuqZf45pSte3ZSufQQmmA8S8ZVKnor4x1ztbikbFuv5yLAG8wHK+REUGhfrXSv
I/CW1AL38SNdbxncHmjLSGHm17IKkHMSF2aypWBAtvUHun9yGA2PUTxOhpFaCLqEPkVFQicOQuCL
AbS/h6YFUuEXGUBB18722gY/MXbFpXSW+ocsyDcGNdQns2+HYxHn2NhzQ1H1Z4TuKa/Z7FHtM95A
B8v2VebhyGlDLoyuGq270dD+tRun4mJOsbhM9kQwqS/tekcuMtubpRW+mn7sX5tGemsC+7kQR3yE
lVNuTBVwxNXSp8OuruwfMFDxbefYmTyzL6x1kzfdrT+Z2CsS194SsRxb8MOx3juZqL4NnNE7u7Fp
DosbDl7UladaJgoGB3LKvsrH5OC3XbcZ5JBvhDuZ68609EvpxcFNp6Phrivj+RN2Esa1Rtt3YepN
B3tKlgshhhQH9WgtILrs6gCntxhV/ZHbetz0Rejuqj7r966Z8muE+HhlWmT4u1E/61Tqb4Zvr3Dk
0MbpV1dWER5lYIxbHXP1pHug2LTgSQlB5kfDM45II+kmrEtWcn1T7+u6d36EPlaUNuli7O30wCFR
BEeCH/mtyb2R043CtFM0YQDZ2nOiryrqB55DILRvbq1yquRUdQoqVlNVP9SPfiDjyyyUuLDdwX/H
Hit+CTpJ858W2YMsZbXPF82XuuRSHJwxw1yTZrZ9N09ufAlDSXKAnhiYrRUIFDDUpOsKnCmbuIX+
q4ZY3NJA4Z7KsFPBOpll9kmHHb31SmWHadT2lepY8+WVit+058avdRWZ1yCxnLvcy2ZqiKbxWhi9
fWVRXnJodBnedHRGPCYYW2CptdkxN/SxApkDyLZwvGurrqy3wjfVpUYIOcYmHjKgL1CgILVmO26p
zk1WDVdWNEjejgT/DLAmWL2690h7+KyXDqOtRb/1e20DT6rH/BgSyVjlU+4cyzqQO9erwKm5hfVs
y/RzGuwqXBuhtN5cr3gsKWx4bttqAvtUiDvS9tABxygwTo7RAosjnS+uQcw6Jh2Xqn5vgya5dcO0
zlbStulqCDzEkp4vCuc4e4L5lq97Wji2ghLrqyTkRRxsm/FR00jpySx/cO22+7A9lvWoPiTsygKX
0qBO5VDvC+Jwa3Z5ZAHiLEnvQAJm906QHRT8npMK5uIo07zctJVOuSEDpKMWHIS7kwe7CYP8xm3Z
yQbg3+5Zccnv80htsJ0mKOjRRAqpctJXVxjjk1tU0F7IBOG4q1xg4BEVorUyq1sD9+NAwvIKhidS
pO8jAyT5PmgHcfHwYO7r7K4Pgv7VCKDPpMo27xIR2ofC9AR5I1yJ14Xom0+7g6LFwnkziNGFkziM
W1jc2mD4sr1XsgZ1tarEnMVAnxbO8DyFNxDg070xQh+ADum46+bnbdpbLtYolJBfZu7ahNrI19Fm
+YTznrt4lvoVAz4XdOvnXT3T+XxVQjG60FZL7Sx3+uTn7R78CRf9zGd/qJDC/EUGyIz4heWuwKfY
ii1zZb2yFtkgWwSEoIz8O2cRFdqf+sIcGt0dmJx046I+ONx/3tUiSCSLNCHahVJeLYJFv0gX3k8V
w/Iytc3t0n/2F5EDU2v0goEhPkPD/urPnTpwIs5rOEKw90JJAKIfknObABOGdOmfcy2b226RVpJF
ZDGCOLvmblBtyc+EO3MRY2ZqXbfOItBQVWQd4IvaWxYd5S4aE+s7gCF9GRZxR/7UeeJF8onyLH7q
rP/H3pktx21sWfSL4MAM5GuhZrJKnEXpBUFKImYgMQ9f3ytLdjdNX8vt9/uiCIelQhWQmcg8Z++1
DepANLPF1lLFoV6ViXAogQw2KB0ZqoiEeNuB/09hSe+59WXsLOt57uSmVQUo/1KLmlRZyvKo91oZ
G3Kh2VStpN4vO1i7/a5Mpu6QiUU+5n24SwwKf5kqfWWqCCaHAVUGQDxqY70qkznUy1xVODNoGByR
sGZfiabI1iNKFFKweN0mqujWqvIb+ioqcVlNvF7musm6KEf9mYTTcM/KBBWwM9ezKuctfap9owwN
YUoV+wpV9jNUAdBRpUAEHO1tTn/lMRp9BH+qZBhfqof0wuDpzRpAeg4M54YqY6nKjfql8kipiyok
MNRoN1mjsaaiY2G21a4cwDcD9o4mIYgWoJtTABYtiWBlRUv0W3V64N2fptFD77ARWaUk62DFs0R3
W0N73VcxU3o1SUJ8kBQ0Y0kLyK/fRCOzw5CDSbdJ77xOTFzUflncYArN9p3Tf3EaegastYDBfPQo
r1nnfnGS+EUP+zespl/8arqDRMbZYBkl16sLmk/ejJ49eTDrSB5l7HlY4jLzKSOT+RvKp+kzEtcv
PhpHjaGezJxzjzLiV/RHAlLrodtxoq4X98RWC4HnaoHs71BLq4gyRBEaX08q37Afp96/qS+xh60b
vtEWIQsxH0YeHN10MhI1NGI4a3WiIi4JiipMkXoybj/JAsrei7BFQ8Uu1tkcFUdfhTHShjLXbPKy
KyOayyOwLu+LMzv1V4w2UXpDCT+/8mLHaB76eInDXb5kcH2DqSWvjJTwjkhIROit9ujUIUxTIx5C
8na0JKsOtWLWlxd6vajK7eC2nxFfkH8xRfla5+yPEsT+PGnmuHcTwpEh9eJ+VUB8kXtsJ/P4mDT2
NXZe5Eq6Bp45w8v7pHkI4diLPJZLnG9iVOJH3iDaPabR6BplDSjt0pjPnGXrc8PTPC4dp7U4GV/s
TMzHRrjaqrU1qsPlBAy8V9stLMI9gmKruUqSQxZucV3NCHXDbu/nhOBltZ/sWuSEAaHOEPixuqa1
Fh0WO+pgO4cEDhZmcgRIee0aeU5ylCGvkf10cLK9+mtvuXkApG/eJfWQAP0EPKBFOodrvMZgX20J
8zfOeJGFeE0dHvO+p7SCusvEg66H+pvdh2yjZSbJG6HSYxnf8SC7/md0z6XXfuttD3TGY1jb7DgC
zNtJkf/3EPf/ErA6jiDN5+8PccFLnrxVTZn8qbr581/9Ud2khImxyOZUZuLh4fj1v8c4zEa/UcHU
dddGv4j9iQPjH+4nk7Majhvk1apAc4Gl/HGMM39zLAWNwl5+qX3+Kw2rwTXeixd0B+mCYpG6noVc
1lR12ffyS150laz7fjojiRabYQwpblVWqpQzmFrIzHLmYzqxPtIYyzq2SvbwmNkty3Iryt9pY3/P
iEGa+/HbAA6BegVchz22q77tOzEo2iKZibgf2NKWxjnKOBKueq/CV0NETiVWw2j3XzyqMQluWR8f
dJ1eeo1L69koRb3yu+g6/ROfEcPwzHPjcXFo2+5mXLU/jFnDnP3ued/8LAO/z3+6MHLeV4e5fyCm
XB9auuMhz/2A8LATXEyumLuzNVFUgUG65I+DzSzdsj1j1RrmyUjXCa8fXEIuzYw5061dMTSgZZqh
6r6zfrZGkGjSwcqfVAOKkZjmqNcA1dhEKgQq68WxaAXrDgAZAAlxfWliTpuk1dxTgsG++Aec1V8f
gwcix+NBQAeiSPbhaO+RxzFqMm/PZReKJ6L36NyCdmVoyBJgF0drcS9DI3/+9c1UY+39vfRwbRl0
Oum3oc1G3P3np+/oU2TLNirPpb8YZyOL+zPGhSDxw/jp11f64KpjCfZAgmJItOGQCYA4f76SpDS6
QCaozr7UAaIQRZDvwo4+8SqT8Uave5zyOHz9KkgtZyz+adCoQfHnH8pAAcFj00t1WR0+XN7zrCQG
zpWc1cr9UqQ97fFcfQdnKVogq9TEZ51HT1ZsfTlFV96PLhftYRSzfT25VqPT800rqMxeWTxajTQR
fxIh8kMSkbvWtaXwAiruNhgyy4Vp/+u791Gzze0DVM6ygYiKEhS1pj/fPt3tHQyToUbOQgi0tula
0DJa1rH5pG5RRscRC/xr5At5PS11vHUre0pQaAzeW4dQtArmOPICu0qHH0ljed8Hh33T8ddf0nb+
8pCpfzGIKKCxtjI7P4jZQVVD9Ig760RZXhFL1h30id10KbR2SE+DZqr126GYQSjGccxRySip/mPK
yVW9NsNycydzhyKul4/R55HomANlamgUVL0fXVX3DesyRLStisH4qykMh2lbnkdVLa5V3ThCCEsG
26WcbA5xsXcovd+ZaXTDfsuaVnnv1eeOUnR3KUq7qj4N18ZkbbD7ZVFdzvQ6V7VsmhT2MVb17eVS
6h712AawoCrgFLwoho+qLm6oCjnW8W+QKbv7Xtcon2Ot9FBE1j11F9N8qGNIQLvQ0yi6c1oJX8Wl
FJ+QNEcwC/V5KVsYnlUpD0Yt8u/JIF3mvarpw0qnvD+oSn+jav7sFOXOsE3xqR6LaWOPTb01Lm2C
nKphFAxjBKZgUJ2EorXoKUjxiaoAbQZiSLs9rxoTMonqQ/idlz/TYI6vzEbIe8fq6FeIVDMpexfL
iw/wd0O1Bhcu2eUEd0+T/mKqzkd7aYIsl4YIbWKaI5Pqk1iqYzJfmiewk8gh7axiX9IvWbGc02ah
wULLhbga2i9eOCJ7vTRlAECHgXVp1TQ0bSJbtW9G1clJLk2d9NLgsS7Nnsnypms3W5Y8vO3HuiuK
Faq4uWy+x9hmzeVLO2rTBcLcsJRX38y5SDsLP2TX91I/k5lVZNgSk3rZDaLvwkPRJMhcUlJA7nXi
hg/pbOFf63kG4QrvgZh4XIXvr0vwZTFpo9lYb1zS6HRYDQhlPsVomb1qn83eGK/nKRfdtdt2FiNq
JPyHwNiedyEyuTgNP3FutFwiWqjqMOCsrC22ZZ40AoUIL69wMw2Ji0BXULEmR4pOUlApgBbAp34M
KW148KfakF3BljNLAUJscVgxS5NyXwCBCPQP9PmovWkTDXpNFSX+m9YPqFbWemV2u8T2e//s0HYI
j6XldeB0gnJq62Xet/TXGriyUUxYSwg8t6Z71ZYJ7B+3mPdgIQqJ/gHScEAsDmFwTVJDFuSxmp81
WUDqsuDs0GUiEFkjLFzXWm55WX6G/S6KA6DhLid0vXPvlr4jP4HelGmQ2xeTXIAdjR7mLmwG8PS8
jK1jGnEc2/aSbwBkA3PZBuDUIgI/neV4KnwsjBsyRuFEh4YBYpzgyXwdhVbUrz0l51klXksXtVxS
a/mBXUNQv+ILIEYD1FQfDNo2+wjKuxuYWVZbZKmT+rv0IRx9bWykuIF8ntrYk2tUDYVMF+0Kw4i9
NWQYgfKJhSc3xhxDD4oTA/FSJlS4l/p7ODAQPzF8IqsOpjHRllUHZORrAzB31lYJ88g8GwuOBwJd
BluzHmYVFX12paAaXYq6O0Ei4pUUtV7GPxCFxd0Kk9govyxGDpCrnosck+/oLMmV0UXdw4Ws5Uwq
5dgnOsDa9uVEqbp14ZYQnmZAtc8tMjsCTNCbxEjqL/k4srNIUcvet447vsomtvaDN0YhPmwHYWEJ
NdDaOnmVTuTPDsZ5mSTCxLZzjAejU9LDkWO1Ty17Rj0ymEWa7NH1mFTuvag1PyWaJ55KvVaDM4Uf
RGJaiylimm0wVHqtOtzxWPLFqpZF94o3mHiiWMnoLlglsVgbYqJ3CTTFvMFammV3po/o6wDoZuxP
3dTxAURZTzdQaqBoVRSPRhK+F+SKk1kAMyMqQv149dVH1ie+F3jqs+2U/Iq+puS4igEbL4HIBqaO
zCkM3JaNx5RvenYFEf+PNdXsyliBX2aov5aElHKIMRD0p0KLYQRRSqgn1FnA8QijVJZe/hv9Pb+I
BWQShtond2XxFCIEU/ZVrMh+7KALnubIfRlLsiFWU4Ojxuomvb2K2OamCBvKLL33eVvs2lIHCyai
+outm7QUYjtOzGPlk8KNO7OCTj1DFhzZ4M5EjZrcVg7B9fwtyzPnZupbCP41oJLs84gAoN0TI128
zYtQa8iFNcY5wFfyoRkOFCYz8VnTQ3hRo0R2BJin3szNGN8lVddeiYL8hbVjNqZC1AB3gLZjwjxK
tSHa5GbJNFmgL4mDXVZG/aNgQZ6PiMeZG6NasTepo3FHJ4olG14yY31lNL3p4qXOu4E3rTUgj27q
9GsjBvGgzWzTj4voGuN710ItXBWG4Q2HZDT5qKkwYnhyY4TKDXRBTNEvA7W/VMPQnabZy+/TAVOV
TwSGXUwD/bART0uQ6Ua70DrKqupUupNN7riuQuXqshiuonmUceA7aBgf2IkQtSDoMKxYOtsB+30L
FkCMA5mNZTjX93TZjOTZqKibAcBjBzY/ys7SBB9GjZ0qMZkSRy2U4yu9fdRvcKpc+gNCN26p2oTL
runrlvTARUk2ErNLrRuyYxbnXLiSBkeNMd09KbXWRFJkOrZouuA6bUa/pEfXLGSUAHRvCcWcrKlZ
Dzneit3i14z+DGKCt57BP5KogMal/jyiNn1IY3rZTIdEPDHWi/amFLS0t70pRbr1i9gdyaL5Es2N
owHDy1Xh3kQmuh7hG9onO8z94a4OW9HwcmdEk5Rl8TQ5OKDBSNCQYiNrZGzdmJOeu4dwqgS/a5q0
6JSR6geesIWrTW2fYNRTTquPYyRhqds29rN4PU66fphrm3k/4ytNUIbE3umyK/1vO/wf2uEct9ie
/6KSUuEB+dYl3/ruvVDs5z/7vZTiGb8pqZfySlgcSjl0/m8pxbN+8yiD4jf28KhileVE8q6Uojwa
Cl/ye9v7D6GYrWMEgain8qAvArN/VUqxbXUsfnesUyJdjq26Ynd7juLd/PlYxK6Epj2JhvuqjIy1
GSdUKJeSlLWue57d7NWHuLuS1dJtOEWT9ZO6RA1Pc8YClclA7/wHf/CzI6b27DT1+fXg27D0NJdq
SIN4V9fYoaTIXObeRlhCJwetWKGvqTuT0+PXYiuFRgvb7UXA2f5WhgP7rZiSbGr7BDDV3kSEJtdk
Bz4EKcauQKdSv06z9hnDBqX0hOgKWSnDfPrqalJf5wV/PTOoLCMcaw5yaJ4NP5bB4sDlSNlPborQ
e9JG/S61jNeh4fKuI5/zirJZ1GFUrOBVUWS4NWJUambJ73Hl1G30pn52jVQla7DtGjV+Xsn7mu4m
qXCDhqWj8Q9R2XVsAbk1A1vSqCus1ZJmb2amwUogQRu5edOu9ZoPzQduARrwR34Ct0H3D7gm2jU7
OUQyqKWDQdp0zUKTzWBsEihj4/IlvTFfuzWBNENm345+T9QD/zK1qdUkguxshMy0JGdugcytbuN0
xnIbVfmtmPNhk7dckh2hc+XYNV9/tMxNX/OFLImiVl+ix6xlz06qEI22qnyby5rXIJE0gRPONGOy
mZ05OJZvYa4h+G7Eg9DpylqlilMBkoIKjuMO+xQf0fyAAAD88EPohxl+ZvrKF5iFBCq4H33unqVk
vKPjHfAoPFwGSVITfT3bdbuWHuOADdltgW8kaHTxMKIpYMfJH4Xu3A7Q04IozewDPVexNdKe6GMy
BY6e6EykT2oUdfxdBJfnpDXQD1Utkc4D3Bw3xLCx8DJcoU2UQeE4Z8bz2yQy+jhoNFf5mLzioefZ
L/wXODUoPYZWrsfOb1FBVvybgruEbcpfm55cTnrdigA8yPPleRfQfFYDDcagG4F3RDFDxlMpulVN
i6Z3/fyoG9Ebk5xRTVWcfQ2j0/cYKpWaCyiy5sc85j9dP321DL4IM48umMySc8/tQtL3AOe524w1
88TzxvBIeuByimnuBsJrn72MD3Q9nrDfM5h8ZuPlZoDJRE2u8VdlVrwWuNE3IZueI3EuzgYorAzy
rIVxQlv+rmhTGZjoPlcjVn4OmFJul4IA4Car9HXR2NxSUB4bksXbK+wc0y6iLndt1WHCxm0BvuEx
KWm6XycjGB3EHYwyPJHs68vs5JtMVJJi9DUAb842c5RvdOYJPobkdoid82V6QbBa9roB8WSykWP2
CCBXcHVIWip43HYssmMU6+Vuohu0GQw1DUnZDS7PViv4+WBirl0o1SwhDIFSwnKx2A5gw1AnUy8D
XSwbRPgoEDacDMQWnWROshnD+TIA1Ahnit8m9lLurJllTAzMb3sRC+nsPLquh7jXNQwjVDqdCmQM
X2TiaHsHeE6wsNUNsEbgzxIWqxeJ4bTAeARG9oaSwEJkwOyBE5gEBRDdwCyN8Kg3fXnNqXM6O2R+
+WP6qkUJWDnCk67Jvc2ATTIj+kXX9pHDPK3QUF7PHKu2nssgKwurvAbgxNVLli9iuZB0sThwbGJX
YUMhJFISJQAfZoyE/LSWqyJRLcinDklHZtscRrf11VEQmG1S6Fj7AVVqecSiGBksbiOPTvPwLoS9
eRtjVdwtoHp2bOJIGrUHEpmQ6AXhwFcYe4NZ5MlqjxCeP4Ca/lybTAGe5TJpObQPqDK0Bz47vnEa
hkTj2LfmrHgJ2JdWDjV0XjtkZ8/1JKmtJDy/itgTagcldUV7Ovde9kbDmlszMwMu9xo6WUaMKB/Z
GzxXu6Q0AmGpXWu+wxKoWtVeroU3Jo3RtVvV+c4P6zc4yiuv6NPNhaEYJawntpYnW6Npvvm65mxK
jRJRVXtPRcX2N9PiG23sz9g3UmKe/Og4JxP+Hi2HO4hHfNY3Zjbiay4nDXvuki9fMyeHM+OyI3A3
4J1aDT9Lk76aKT46WuQCxoBuPjjEK69bf5TpiYpEf0xGnUdo6dQeVmEETHOT6kgp4yrpbvARuTAo
aOMhamraCZnynHX6Bpll024QHkgjcGs8azLsX7Suqr5Dy/hmJ3pFCIs1ZW9+bWkL5SwywQAmignS
Z9lUW04tk5CrRiNdXaYNcz61B20d8Spa0/wJT2KsFiw0Vjm2Z+rsPlFqgESKfTcvnfY8w6AOYuAX
+XUYC4v4qSY34FzNWZ2cncE1502ER1q7K3u2D7HnPrzbit383MG8b3J8KKSqfY0NOR78nIehVlhK
CfiuK0PUpbnYVQPlMZlJI1/ityTj5WIRltw3lcWwYtbZCSP919dF4fhxP4W/G80LwgTds/QP+ylq
3SaQTdnvjfGy2DEHrQSa1qiRiSuzt19f7UP34eevpKyNqtIQqP4/XA1GNOlXS9nv85kBonYCIkNS
FiFh+vm7/nsI+IdDAP1KOh1/fwhY/8hfxpfmx/sTwM9/88cJALQPUQlgcMDuuD+3+b9bRTyHw4HH
Xv4nR9Lk6f4hiRW/MXQ5HeBq5ohgqWPDH71UKEI28lWiWzCXKYjPv7GKGOKjExyit0IV4QSHW4Ri
98MQylL2RMYi6v2M5+gZU4LKbZYW5oUJykAweQ2EbVnPN3llLmOQx2yqaMNBo9HlFo0rXj/4MMZz
mPSk95UldUEO6+OPqXM19XZPUUQh8cyj7qbEgUyNKP8KRYypiGx9W0Z4EGZLjzbAJVzIiLaX7DEl
O/cpwebXmIKXc546CCJ8kqz20NtDOwjTojm6RJqyJeDlrnnE7nUx+bfUKpurqeY16BYWYsfJSXdA
0ajXWY0rD96ShIdKa7q7UkT2EVHt19SrteckL3j/1CV50vVUUsQ3I4q5bJWl38pPy8QiUUzt7QD1
z9HgoZfk3oKCNm+Z69lWCM7hs2NpFAXLbqdH2Ru+PIVdFx1VSZ2jkyMxOJh1J7f1wtXjwbx1rUmn
0tqdAF1bq95kk2H4D9BFTiTTlat4Ku/HejGuJ14CSN0AQJqwSPijuK7m4tr25XNYEFm2GN0EeyP6
ygb7oBRUKyX7zObsa+2w9/Oq6n5KteULQGt9LS2S7DJf9tteQXiTBDWbJx4mK9yEBMSvMpDxfIV6
5Tp8tKiV4X/xMOlmmrbF6wB0ohX5U8Vh7on6CXsitfOvKR5vKYdNSEo7Km168dYu8gYJwbIPbe3Y
YTV+qWyjeZC4aIiZp6ZHsFxOTcYEIj46e+K6Ke85Xf1pHuLm2c78B7dNql01wT4yqMpfuyE5n4sn
jL2oXX+DO+eRFGogmrY1PkZ2GB3tArk2WxSFORIhOZQ6Qa+BV+vWLXkx1rlI6CKhJ4snDidxvWxy
qIgW3fWN1WAwWZuVddfmHaYFP4SeZMUU2Jg5sOeGREWcDcFQTLXYNTWZeIdIGsaKfVmFT9OBkgjD
pyI/deqvIsSC/XZsNOeROmByZReuDp2wG9YtcCbSg1M87Q73stoacFIJ25xmnXRpcDWHCkUhrqa0
m98AGS7ajvyTKnybhTeechMwPNGPbFVzdEq4s/II2WFq3F+Wr/8u9P+w0JMP5bM2/v1Kf131SZu8
fHQFXv7V72s9hDefd/H/JaT9X7VH2LwGVKwMChmibC6FoD8We0wOJs11YGlovxBloCH4fbE3+UBh
K1sgHj8qRf8O/qZi2N5vTgwwaVDSiDLzHAMbxkeNBLSysSdUtTk4Zej5azqJxp3OXDhRYKe2UKd+
t3KQBb+2mhc+cKZoyLEuw6NGNsqxbcwh8HLPuK4AJIAf5zBpIs0sIDVl2oOPcXDtxdJJkNNymDHi
dPpkgMb5kTYcDKc4yp9s1sCNLDi/RHERnirdjqd1aXpElVNlCIxIb8ZdR4LyvqoL9x5b+fQP+Wof
tmfcARtniu1cYHFYpNX/f7ctBPaKgIXcwQMoRlLcKMvuopnak9l16nfxvd8Nkf+wDf2wQbtcj1Oc
RbYQRDxDV9vUd9czNQOBSJbJw+VAi47wNQK6ibWDe/DrK33Qv6greZZKLlJ2GSiDH37Z0rsGeRlu
fhjhIkCETmfFQWUJscLkfjBze0cwZ3j364v+h5+HkgIAHnsRhqmu/v+7n5fqZjsWJer+3lU6cwBb
MJl003PWRDk08+rfX43IV/g47Fc4I324mZHwRwC3aU4PcnSyE/TXZTu5jTF+6ikF/vpahtr3vCuM
qvsJzJuLsIknOs3+cLEJLmdcwPc91PGU874Cvk/2So0I32+MZRXP8fSpB4VxPeKr3y9EQEjETdR0
fv09/nqHqcr6SlsGFJLKzofHmhutNxe9lR7qPoMRMbVzu3YjTLLClZwsf32xv44hB4MUzlwYQ8Rh
fSwGN/TtLZIz0oM0luX2UqrsNGawjGUWoyNJQBB4pcj8f7juf/qRnGIM7B4uDEddrVvvhlEWpWMS
uTI9lGM90DniacLBHcdVmVDS/PVv/HAtRDV8PuoaZGesgn+JPbQTbTSGGPNEYtTRmpxij1BovZlV
G8t6/PW1Pqy3l2s5uMBtDmq67XzMOUwhr2mNxhha5gWpeBV6xTFPrMFY//o6Srv0bqz+vI7FMZcs
TzVczT/fP3C2bUN2dHIIdTZ9ZHeghVzZM9nF4WA593GSkP88NdilVktD2vRGL6L4Z5fob3WQH8aO
+g4YzlnoVK/D/UsjAV4zvCOn4zsMpLRjMKoB9ix0sUJ0AxiLfLSCrjX/w3p+uYUffroyDrrqrM87
1P8wdIbIHaol9JJDzDHjc5O6xdG17PksU/CXjSUJQO40TLBojejuBeEIao8KVzl9N1zQIt/kIIpj
Fpbhnm5jcSQPiz+WVLv99RP6T9/T4cEogJfA5/iXY5ZjkRbuadqedpD7CqzObsB954JHlLujuy+1
VHqrOdU8D3XGmJ2on8/5ipJpeOizyr4SHQ6yKfGts9Dc1tu6AyFka5wq3rD79Xf966iFQosdARAB
OxJiKv88mujedhU6JTyLQodmmEX4zoHgtd3m19f560xEKswj8zwTXTBC1D9fJ9FMbgrWnUNFJemW
DDQUsiWskKu8tZ2fu9q/HZ0fl3OGJ+UYz6cyhdSZk+6HHzX7rdPaU8pyXuEmjvxwWBMC3we4MbMt
rhL20hiPr4x+8r5oRYm5o3K6f7ixhu6omfjn4Uo8AaoGpPmq7/cxyTFvpGYyM8I96NBmPni5yWJK
so4lDxEWiFsNXNvrpXiccJ5uVrOM04iDmqKUuDQ+rjBuhkfR9/MNuUl4AEhzlk1Q512PWDGjtA+E
LDzGGF3vltwK3waactBJc3LH8gaAp6gb996DWHM0C+iiA1moQASL0bxz+sy9d2Op7zvIxpBU7ZkU
MZloD9Sel9uZUx7xRVC/PxWN3r3k9MlfQX6Gp1aTM/QEACpvhQ/z8QgAsliAmMhwv7SG3W5TED9g
Dr1G7RHIfKAiihH3Beu98a3sC+txtCwVvR4O5IW2pKC85UNn0/pG9xhvWj+NT5HFzLYdlhajGZLX
PmbxrtoIo2Wl+bBxC7aNqibhR8GYiKjf6rFr70ab3gwB2VP73ffoI5QwL0jtHBv/rjJSxhuzP8q2
WSW4vCS/9NY30Q6t9Lb3viw2sUNTJqKTp/5t61R8DQ769qZOxnZceWA2H0RlzSfeM/lTDfP20+X2
hu7YbUxCtm6lVcfZsSLyDV8SMCTraOpFfMLYXvSbeolTuaGOyWrVG/MVxiJWKMRa2teyyhiRlT4Z
wGpyA0ZzIrl3M075lm6YHj8gTrU/w3bPtcCM9PLGykwQVCnM9yuErPEJex/x4DhaXmme4SUKm2aO
dgIFC8kGDi+FNLKsR0BYDdG7Jve2sMzkFX2DSbW7sl9gUKgwSqfNm1WYFMst2AkSCrqsmW70oZ4+
JbM9xOAljORr7iIFnFBYPRmzbucbS43DYqxIHenTMUI563fJepkMNjBGQfJBOeSMJQ+x0SkaZ4RD
IUeveQWWY7ktHE1XvCr2OX2MPzOg9gw8H67YEgYtA4yYpVi+xIgI9xWcVIANCDduGhzc1b6POTG4
TqU9uDE1kJUe2fMp0vL0mPn5RixY+KbGxgmtgYToUs/YR9iCNlSVnGDWquaWoKzkoIOXu4IqbAfY
UpI1vCrM0Va5HHvkintgj+FD1Hmbyu6zl9qlnUU0XRaEoQOHYiFPjgyvAJHttIOWbH3xfaadJJld
r2ZAchnMW/ovpJpx5gsMt2y26LWKwG7KPAOdZptPIhk+JREiIFAT2zgm/mjs4+oomCSrGNboisRm
saoLflae+U0QZ7QL5qHr8aHZ4apz7C9gfK0T3KBPzdTROhwsXM+zTzIdEnbYzckjXVCMZK00r3IS
kvQ+cwLZleMO/JAeZIsRr2IMx2shbdQoIr4jB/NVSPNF9lq7SbXCQm9ik1wFn+6g6f5z7bY0IwfK
OiQB+rzViB37qmJC0fkQG2EmIPqTcZ3Z7sMwhFekgUTPnTSXTWzP0zHOCxZgW+2R4C+f3cSyTtjs
6lsjydujNtDMWRb3OkOh5Ut4T6nXCjgutRm1P2o9k4r9neJFDxWwH/thejRo0BgAdyPvusfsD8Ut
p0aLtcFcHp3FtrYEnIX9phtMcdUZRo281LHR07isF5mn548NDK3H3tTHeywR7B+qVulO5bDMp8xD
Jk2EhgdktvO/p0XSHCYccYe4FmRkoMuyTk2k3/nOON554zzj8e77jXr/KM6zHOIAl1tx0yIsDzxm
Wn4AXsdWwMwITW1m9iKZqqZlpdsGLlIAlqKSPBM75I3gRcLby5SjT8/4Wxds87Zi0e1dD6pYBsjq
i0+t3j1h/avRVicqVGHB0BvlFWkkHQDndAt5r7jSAIJtyxS5G1kU7db1+uhzl0bjlYVFvkvC8Yhe
UO9U3VF8xU9P6IpTmq3SJTSkIIomPlo1+/aVOfrtfhkKBmbK3oEjQq7hrGy8DVCW57LynS3JX8MX
MLz+W2cD8V25pWE+mIXjfZ5Gmqk73UEPC8AX7UHVsx8rp3ovSSA/T1rt3jZ5ixG/ovGudbW35wQt
9mJCYbiSRt/8kDTtN3Sq52ONcN4rbP0kAPGQhkOMje2gKM2iErydl4vbPKzDeEXYicXhP41tyhSN
8UB6I9UH3ApHHqq4n5ye/Axourg5tcEms1Jvb71Oo2pAQMvar2pzDadlo4CFuFiRte5GT4OG6XcD
Rc3EfszmtrqJutZaFaGRHsK0Nk/cwWRtFUNQD6GxGxyHgS3KE2lSsMELYZJvmjt7p/asaxFFgBLk
4tyHTm2sgTpXu1xf5DZfWv+l7/hJLDTI1NsxIVWyq6BHZKHj72KwCzm6DtquURtGyEgn6wx4v/oE
Ipxtv7AqchFbLS03c6ZVNswJaEeUl70vTuZSxCHx8GrSHL9ah6GdH7Aizz86juPXHR2B287WqJ5a
UgwtusGSd7qKXQnIj3HOnNjlLis8jwOAUR1zQjqZXTCf8CDkcPid7pPfTtPeqtuY3FEyLAsiiw7o
8jTkFaF/VdVTeEr70t/Z0VC8ZmXtuZtMivqzHTn11nXRBwinAF9D5l110ABKbWSaN09eK78WfDSO
1srOA+EsZh604TK8kMuk/A2EZFOwVWRu6LtQ2UjOWkNoJ/wvnCFEVOmGJ55sssL8BgpHrpNeQoly
hEWoYxTNJ0/01Stcu+G4UEtHDc07EC4jRmdnJnTTz7obQx/aV3xdrNk/zYyhwORFos9PoyPsI2V7
RPDt2yvdLqf4LdbmOuiSlt5FZIPyCNHwv0FqLU+TI81zMjr9oxaFw6vdJP6XqMe2TndFaPl60hff
4bWHYsErYNIX5Z4MzvlIVIggudYdPs+dkZz1rKhpd2O+J4UU0UQyZlAXUbOeZ3P21l1OY9cy61Bx
MCeLb9VNe7tM9RNV63yNVJ93RmXOwMvzvneV2ruCxW+k9bQ3QqgEBrKHft3ZZsVyNi/RvU9UEdlY
jtkfiOvmNWJQHWJc5oLVp120Bzz4+lZkFc+Nl8LO0mV3lEvSf5OcjThhoL0otYK7gAvma2iqoUxF
SUfYIk2ELmYz7V3dIrCY2LEXzZTam+n24zVxQdGDg149MCo+drIn8WgQjboye6f5Gko7YTupQ+dr
k0c2xuGmC10dDXN951pPwAFKQrNZXsM8ZFAVT1iaybnytTtvgLeFWWlBGexv7YU8x6bs5sDO9ALJ
p/K2eTGNoLIBEMMZm7RcuwrElLxmuUk6gsY5GekWTaDZjfak/pnb3h1/YF8UO87ydlA3pthm+JaC
rHCPZluAxkoGY1U4/RahMgkvvqmtAQHzgk4n44okYtz6xssi+eC46v2dOYOBhX2V7+wume5r14wD
s/ejU1r+D3tn0hw3cm3hv+J4e3RgyMSweJtCzRyKg8RBGwQpipjHxPzr3wd297NEyWLYay/saLul
QgEFJPLee853+lfEcGRCzTAl7L43jziW9Y2im4VJecr2nk57wBz7iee56XbEn+tYxw1vRY3PW4eN
0FF0pdggJanRNbfqXG9HqI7GuEvtkN08Gy6fotpet8N4GmwdELwY7b1siCnSkW1RmsBnILGLF0QZ
XI2G0jEIJ9XWbdW3ttHKTaWV886wUfDltfelmbR820yVfdZW9A7mECTcoK47S3uKbbHFEjOxT/Eu
i1wdc61+HPL51KXBsS3tz1UTXLDk0jDK4vbMbuZXmLl32FRvHBI3iJlDh5NkT54eD7s5pUnptN4z
M1blzw2+B08z5OcSM8kGq8cz6nM2VlrIIh+Zh8xuCHw09W3SVWdj5JDaEdpf8x5thJnT1V5J2MCb
cOi6e+agX3GhHOykM7e1k8WDP3lTeK9jEJwRQLjpEQ1fD+OC3LMytnbGvOnr+GEEwLvv2uhc1p91
t+8+1W6NHlrFt44VRntn8FK/qfvuQTMbdzMOfbvvqWHOyXbSsA4ky2MOyFRasfNgK1Hs4pwh2Voh
uD/EtU17dEiWcsLxonFXDqSkET5K8t5sEFPQ9lJrtlE+Ilu2vRf8OJN2xEhJQ2eVesrVd2ZvDtZZ
6+Yk6K5qUp+umEUtn2fWafI00XQeaFwYQXsgaoA72hnSqlnR1RRJu9KTDKC+CknVTNkP7R2rc7TL
tmsduKqwlshXWoRwthooOVM0Q01nBo9umAavBFjzAHJURgySRKmGrQiF1Np0S8qikNu+W5csL/SZ
lpkGiZvBI+keGhRzQktJNpVnRJ2MlzXvuDu3DqYLEBVUybGjwV6qbf0y0WTcb1pvouzoHJalQSWW
XxhLdWLEY/8tmc3hlNiTca4bqMWMEBBClA7BY5hrNLlDRv43hpLtxpYYcOh39fpzWQ62vGijfil5
GQFPfiQrdV8XPVuHTLP1XWVYzYG9PR+t2QUaz5ICnYwH6OWYQKmviDD9Yme5uY4btn8rNDwoo2Yf
8SOctipM/JlX/sFExuYD8AmOViRpCiiKfJdkwrO3Sc3b8d4kpFNpN4fAZlxLndDvMJjmD29/xHNz
80a3KftLJ/F2jpTznvyX6knlLTXY2Jh0CVxrOA0z2x6NYpNZz1zYt4hMpsXEK4k/bevtW6MYziRj
FCCF646wb1S4ccWAOybKAZZScMyjIT3ac1vs7Fyqe5RLnECc8ImsI/O1ovFyJePMeMg7nV+9IJmb
hMWxOUA1Hq/Skf0ucjoCatJuvhiraWr9kayfg8jphVeSsq/uwUf4ckrqHVs1avuuI/YVSWAwpKuY
gHrSwXk2KLWpTvTGW2MLl6CQAz3Puf/1WTsHq1I90fyL8cAkdBTd+cxrGmUya/WY3fLuaJn+Q3Le
tukwiPOsbvVLiYHxrExmJmSzpHkVzOnx7b7TYtTOfYKI15rJvMiabL6OWoU+tx+15ftFVcCcd6E6
apRZ11m3XJOsY8pm8D/5rcZL0qi5bDQpfWGgNEUhWOzKpRWnkFJfOFMwnGZgz7ChURjYgjugFTqf
7fXLB2aJfRuanrbxItR8VYYGs3VQrY5kMT7k+kJdLERzeNP6VWXL1TLsJU6FzKPpoueDNtPckEJX
D5oOKl+KZJ22KP9ixX0faWyvDYc+6/qt8WRoZvA6G4KmUsLdZM0cMhm18olWYgGLDPY57JnROPeQ
Rh176INPQURE00RYWrXSIh5hYXXMJoc2gH1llE8pVKMDKgTNArXYLzk0TRYYNxQHnGFhYkxBDRem
7ICDodhhOjHPqVua+5ZwK6grepYeCSeaL3pVmjdDikjv7YE1VRq95HNePUHJ4NC4ffpj1k7BoaXl
msNXgnoClsgPdTpybc3fI+cwxebpPndSIWszYkqPtvpa6C6SUIZ5O9UTDojItti1bcDDPjIrDbrJ
o2NReHBCUcqGBN1cWLTALyqAoI8N5hIJ82k2zrLQJAHAsolvzSy+eUvlQ7j7wofWLUnzg7EoNNLl
LhgqWnOykrQUpEBhl7otNeHgddwlzqw/h3pSPTGK1EqfWSzPdNkA+S6pTpF8sD56giuF+Uf7NFMQ
AOHEG7OEyXAPNoskxJGEyMahufjhLLLBtEUKjoiJss+1o/6ba1Mn+xQY44Mq4/HLuDCPVooNeUMr
tQo36HFN3oxVQnCL6otL4g67TzGe4Bfi0oPXuBy9Yy+jbFqFA28mEQ+wOaUzoSsvuAN6rw4eE1uS
4qgaqwnWTkmDe51VcTn92X7+r9DhA6GDZ/w+GRlfcNvEX9t/lK//wIzd5c8/okL+/Pt/q9vsP9Ad
2uSRUPAuqgaa/H+r25w/MJYBsNBxr+Jm1xld/q14cP9YpiD04S0wIQw1+Vf/lLchdyARwnNtSQeM
f/XvBCX/1G9nJq0LAleY+fNsLWf+/WSRENHUwOuo79NxIdG+kjx2GnnSk8WUPBT7PNaPCrANiqEH
I0XCZamPZnPLhPaHlj9fYUlBxmfj4SsH7fzDVyjJ9atcd+lWNpN+2bm3MTZXUj8Uj0mtD+tEA70r
suCi4s2+c0xBxIf5KLBPzCQmVEzQeDWxX3S3LT2viryVeqHDCtmvUAyvMRFGK736KgChxyUGgyKi
yfglwe6w/OMkSGOPp89qLtkWEhLGmi69vShJXV2FqX1e630xrWadxNqV1iiL7mSKTd4q7iaXRYG7
YT/C4MpJYkdUcRZ2OM/jZL4WLSfgZthOXJLaZUJfgKi3jUrPQRVdk0BKDElIR1KDb2V7j4albVTo
PEFyw4CTGJjaLZ8hPxFMHruIaNOV2bofc/Z/6c2oAYFmh7vB5L2hh/AFSZ6+i7PuCmfvGS6g55kM
PQIGfHa32c6e+RpDSziIVRRf81HouzRxQQTqw9dChOvQ7tR5gesXP1LlV7biYPM2Tq1TmDNdeZtq
/XdZ+WBZWcCqPH3/Wj+1hQYSvzx9L5T96+/8rZ7S/+AjdIYl+N7Qvi6Ikb/WEtf5g+XFBm0EwYPl
YclT+nstMYCqA2dnKdEtpCWL6Olv9ZT4g04Ai5NL1fIWyP7vrCXLc/rDc2zTAV7EUxIZqaUvktzv
l5IQq+XsVmW3N82Ozg74QeACwoy8c9FZvKQd2RTnxHDFxfptu/Xdtbr68zjf69nfDUsxji9+QJRj
TEoBl74fHNZ1OHv9PLa7oTP7DZoQe2PEJm1/J873/8GhIMgj40W4wGbhxxNtrKQ3jJzpJ5LNeJeZ
xoBVC9YgPZv6g8XxV2fFpfQsGzwLZsd36pbZGNOKFQqe3EhYxIgxdt20beq3o9Mdfn9W7zQSbxfQ
4pwEWyaEX+/FQ7CYujSTXED2a0CZJhPPeme/EqKyDosAvD0hJaslDs4Hr1N+IM56N1L/6+B4hpa7
GADFu/NsAYsGVtW2O3quNj20kXRzQ9Tnvz/Fn6+mhPdvollC42ahLP/xh1Nk+Km+DrpdA5654d4s
FHq+sXb6TVLl0MF/f7h3ig9OSi6UL51QEwb49pu19DvVDpB6k1gTArqwG7b005pvCNRe3bDMqZfy
M/rr1er3R/z5MqJNMj0TbyzksZ9EFEGED8i1ym6HTpZdKIMWfiyv3Pz+KO9e2G/nZfKm9lzm9Mss
9MfLCLqOXUOddjsrXrpjmnaOn+I0GYzrRj2XH5zTr67i90d796PBWQvrUGbdjshHZkdIdOh+U14k
KVAzYgdWTZo+//4ETRbS75eytzN0EaJKC+sBN+S7pWyKUtulfm13BkPyk6BrfhdSHRzscobkV4YI
62vanxPBWplQL3aru8dKWvsubMpd33n9phuBrzeDU30dR0sjvEZ4KzNo69sZ1V/mRKFvpPX8wcJk
/OL3t1DRLnJDl+bp+zvOVXgMy5bHKB4I1lqJJS4RN7LsN5rGcA+jJ+R/txzWBF0RWQOk84s+01Dp
DLe6JOzC8sMq9E6QG/566/9LfYn85VdjfV6ecMl/ln//3cOQeBlcHZm1sJqiDRE8kt4NDdLatanV
61B9HmMr8enseNm6BEh5HIukOQdQ0zPDG5HF93oBgWDpsE30ny1oKeugcFFKmCHatM5sLk171g4z
hrJ1jQtxPVCrYbVsvLsOVMpd27uB70Fd8RuhOVuLcT7jWPqFZCgcGdsrLMsZm6ZAevC15Vkk0s8d
k7vLVEzU10THbxssGbgf2xM1Fxn2MTEWk8CyN9IaP9ejSb/XaEPukgI4eSCn13Syblq3TVceYOR9
a0ftiU8utr+/W39+QFxJ7jUkQoHOy3He3awjIo+OngA/uoouGZ8zbXD1A+25T90cVJuuY+T6HxwR
Dgd8zKUEeS+nY7zTu96ctrsG8ZWhxIYsCaLRxDlxS7A1Pfvh98f7ed0mroXVBv0jqYw/yS5V6PUF
v027S6aMoqAXwyEsB2vjms20/v2hfr5NkXbSGYEu7C112bvbNOzQBw4g/Hae29O10moD9VXnfHAB
f3kUYbtsUyDscA1/fBhyHVpKS8Nlp9mN3qxqx9P2UH3cq9+fjPHzOrYIVXEvsVs0gCm8O04KIciw
KxxE42iUa4BRydYec4iGqighYSiHLQU3Pj496F/uPQCWXSnS+KNlyfppOUVyTTqORDEHmVu8KzJr
xo5z3DuKRLXMwZXtZVsQSO1WDG3s4iSexQF0q7dp9PJbVg7ODa2oYRdKvb/I59k6gtoKPvgFzF9+
J6B8SN1wDcj3O45QaJoWRJbaFWFXHPRGbjy9A3cD9f0yACPuR05XPWYwgPys1qZTV8XEM2M+XXtu
UaLyzb5lxkh2lzsivRi+wFI2/Tpuq9up6GK6XzGz6jAajsWUXYJm/2hz8esTeAt2Z0vP87/89t8t
qIHRePnkDlzUaLoJG6fadoMIP0esYn5VO8k6UEwBcsdueWM1+RGi1JMbO59QwnoHBriBP6L1px9V
etcIsMpPLtnnMyE8R8vFLA2oZwJowDjXStpsC5Gr+mB79F5yyFuW2+K7M3h3dw4t2YdhOeFv05IQ
UalXHFuUJEvBj76iYZHvcLwliX6wSlpvCo3QB3eB9cu7ALEjHj+kj877x92dWEtABapdokVtBfDA
lc9sq64coYoV09iXkibzvWMa0VeglS1pnX5SmnjErIgudai2pk4UcmMLZzUA68oZwnaVH3HAHd66
xBdJaHybCsNgqXSYVqUbqSeg6jTvniSYZm/0Uj/XpJHt57J8gulwa08cKBRvyVGekh9c85+3bq5N
NbiIkJF5Uy39eNNgmHTIJmVBqJPsvgh2Tp9ka22G549N3vpgn/iLZRuds6TyFChYf9KvqixFvMWi
s6vC4tWD+MlbG8udALb2wZGWiuu70nO5kzjSwmvFveLo7zf2dYA21Akkd1ITfkoNK7xPspm0uHyi
mpBTCvdItzWSS210W79fY3/x9kUvb4LaxTqks/H+8Yq2IUpSMmwV8pnpEdzo1ejUNzqdXAwPz5S8
9gcvqLe950/nKk3M7yYFN76SHw/o9Zoa0b6qHWV4cdNZ7HumALUZwlPf6udvYLY+lXE2rsOpYnMj
MNIgOG/IB5k/OPVf3kwSMzfsHvwX790QccdoNOp5fge3bFHCkuQn4CSutLhkNB8lr7+/0r94adqA
AvmZ0SjrFPk/njiRkGTIo8TaTVMDTaMyAn9mev5BjfjL62vQyeBO4vKK94L5RBlhaYCs3VEjN77b
jxF5KIkHFoUkkwHkpR/2olujTsGgGYTExOHxAq6onaHA+2iN/Lkoxw1HVUhRjjlOvn9eh6mTsMlT
vkwPsiAKHbhWzXwx9cv0JTc0v2J+soucFv1e2ukfPFbvmbBvzxW7IS42+3Z41+/utRYttWkVBDRP
hoieKwfT5mpowvakYkOCJ7VLdC9lt8xgtQk2y6q30WitmbGkJpoFB9XnoE3DRR9ZkBnMtu0MX4ZS
vfz+zvjFQrNYO/B2IGE3nDdvwXevwkhz40kWdr2zx6BB9gcHTigUAuzl4w8uyS8OBa1KABpezGru
+95PnBiqqhuHEeoc5K/CmpzruYgYMTG3/g9Oiz2oZDCwtNR+WtUqcDRt5Yp6R4hRc002lb0tJyc4
S5r26fcX8BeLGEeiLcIWERPV+7rRnEkGKDuOFOM0XwdY3G9J9TM3vN3g1Y45LfIy+jfdasvN5S2M
dAGegamn9+55DlFlA++V9Q6mIdCiZWQXJ8z0G0xzH6xUuAd+fkOw0yDJHZeYCxPo3Z3spqLsCLzl
FhGNjliO+TgQ6kgMCBnzoMh8mzH22mZPnvm11Q/alsqxGzfz6Fg5GT6Shysmo9g7BGrK7kzSkaJ1
U6Rux9g4s5lJBnX0RKiFdpFarlRgjZYkY1UsaSEFp2SBzCoZqni9HIztgPthOpMa039Mp86MVrqJ
GL+mkfHJ7kyIpxnpw+Y2MfLR3pCxFJkP3mDE+Tc7oVmCzpYKJkJu01jBmtlrE31WWWlMh6ygu7YD
HJqLjaZXxjGfQeXtVJf26lLmwEQuRNtNwbWtAH5u+d/agHqpUSm4J+GlxbpIexFeECO7JFRIq0y2
HQLc2x4ZCqkIhVbujSYF4T6FjdmsvCi+yxWOIqbEsJ8PxEGEwJq6sky3UxpP6O0q+LnnCUI/gCK2
VzGPUArFznrs5YSCrodFe5ZrQPzoO+SVua5yuWyuYtLOnhyQhxM5H+3ozy64klvssxqpOa1Kpqsh
cPrbIhZNu5m02nNu9DJ3ww0GprA7sIkdt7U7ejFwG7xzK1GF8+wj0fF2BUyzcpMFS/tP10ymRrWS
7uckqjN/zPLS8pWI0JklVSUh83TX9Hm3XS+r+6Ays4dMc/WbtrCRxJGzudemBEl/7WGynLZFrbaI
oIqbwKGJKiLwrfBYd6ZI0XZ7ab4Nu/5o9dMAO0o9JalNtAuCnnWXjNYWHOuLsLRhw8QJ1IxonB26
H33jidjeCW8uQW8hN0+gM5wpMiaenRaOougmsEZO/zTXttyjZCeIcpxWiEXuiCnY2KQzXUkvbzaG
XsRXKZHpPqErxhlZ8tGFNfB7UC3EKxUHd+NsyZ3UjGt0KUjppzE4BJ4gIDxJOzYV8AMy3hJrpZxF
fjEe6la0SEcmyX+lp5Tu0jiI5piOo7me9bTejG2TrZIoYBDvEPs0WNEaXIB7FbjiBtDpuDEGN9qC
+CHqByzAmmRrczezdb0Jwqz6AqFJPy8irNhTW9sIO9vm1dZqpIMtSHSXhjUD/FIemgwmpIOj4GDp
sXlQkwMCYeyPAAe2sawMIjQn9Bxd/VDEWIukuI276QGsLaNE3B+rpgseclsLG57A3D30nUO6iVaD
7ZXap9Rzka4EFkaHsHTBcAmN36HGJpJ48zqibriJG62/qkNcM6pjzDhY6hy5hEMKzpLYpBXfVD1U
e9dq432scqjVudu/CoUhYYpJsIfE1MftPEEdrwvCGxgk6g283DL22k9p6UYzyncvvc+BnYxrBwV0
ysuURSJh2vgIOyO9rAfuMqKzoaWlxkHvwgmXXFuCnZhRDkM12ow8EJtAmnJS5+6Ee0M9ThE2CPwA
ZiAGDARg0h81w9rqSYiSXzP5zjtHM8uvo0PM5d5CtdmhtW4cFHolk+1zTbPRfqSOi8Azm9DJHWnP
6oombQ2yt+FKkeRVZOvZzftPEV39KzNLyALNizQ+DAmRrBLx5KUxmO4WxOIwr4jlwuwQK/3Z1gP2
k/R3cQDNenZW8ZL92io3tKFYhTD8Bxlb8E+UfSuQML16NPc7sqfsnOJ7gSTOkzt+RtaTvzZVg6Zo
ypXxBXhxs6ZEkycPGcYjNOUBGaCadi07lk8usVmPveJzJi2D/Nua9XHGCuPHYyEOprDUPV24BWSi
ohneR8edAOCrfohgon+tK4FTCkH+g1Ob8T5pgjY7kEKYbmOIqfeyBK4Mb2QY1nYg83bdzYqHIzM1
CT4WXFxo29In2906ABEmSosW8oaq1Gu2KXVTvs/RkGSrNg77uzoYFmy1BImy8sIFpAQqAHhbzmiQ
EDncItyD2nAkZC+6xVCVrUoH3eBWcTm1OzBUnKKzpHKchebMV7XT/q43x264wDkdnmKX5LsScc9F
CarwXESCT7WqeCf02L7tW1POK3YiNcKrKDohQq2+0LozNzTO5ClseFQ3RbkI0rox3Q7liLeHdJDw
lGVV7/iVjOSJh6jmoeLXpQlfH9PcEyfEwtVz04fNtZgxHaiY6x0nKQl0AH93aE3jvdaI6Uzj1ryu
ZFM9o8kvkNfbc9Wv0zqJIaLJeC9HcsBsDcGc0Yj6WMGkPJ97VT23U9U89BHXdXac+muJXLFGaBBx
WQH1BseQbsSu81r14g1KnsRcawPZel54GmMJsRfUcT69wP0WuE8qRJ+CifqASP7c4LVcrQePabkG
tbOGQxIR5Ox2XQA0rtSNT5UxyVMsy+BzZUchHqyu/GKHAB7bJYYJGcAcYANy2UTKDlBc2Lr1cWr0
YB0CWT9b0oj2+PHHzy4+2C9FGMR7a2FSVroWnjqYLzjuXckOHMkVEwsLy0yTLtTu1qOJsybaGNNj
3vIHAM+5qzAcsnadzBWihpnnnDZWoe7JlpteXadXL04oJIatCZRAg6lhhT2x6pi5mPI2zqP+DnlE
5/hDyZfMpJ7euG1TPVlJZN9q3kwEYFUM0Wmy84KoZVE0D1k9j1eurbo7vRrTm3j5uU3C2M4lutib
WvQcKNWmLRb/hRCukZwmFFcNZ+N0pYfa9KrPZbzTRijbsIrc4AYsuDjUegTA0Br4xHJOb9iyj589
nYkMDAnAOnNDS3yj5dH06lS0+VCcoapb0W9RzYrsrqHwba0EVorZAXdkrNnBjYgouVZVp+rpkPe9
jc+r406atbph6bUFdxprVnTK0qQ0/NyYyyvNSmji9vj0aKUqN+oPtlW6he+p9rUE6URgjJ4nfp0P
9SuKXuNOhGCL+0EZ3yCeklnBo1dfs1rMr6W5uFVts8CL0SSy+2a6EP75zaA+aVXFZbF5k6udjleh
WaEqImnUzLQbr9VZzRy7/zZWbn3dBgWN/9qsLtt+qh5HcvKujdYNT4Fdx7vWQ7MWK9c6sI4t2GWX
57sgL/q+hnikXzeaq1jjy3QJipxKLp5rORfUxMG26oKGRQxMC33TFhVwHVjuF0w37WWQV+Guz7J+
L+ycn4bX5rkFBpNAZCeMr2yhqi0ZLQrjWA8JHeBcG5b8X6qqqnXQV9az9EK5FRVc90rAqzetEfxS
b9k7g+u1YqIpUFc2PIcEP0w3Ro7LhE0ImnZCxO/MLMS9p5W3rScuSKgDpKnrMbVM06wHYicua/o/
ehf1xySvGg6b2id9gNtOJgHrhjUzXtdj7WKEkXsqJhnc2oFZHnArdCGLLn5do2DYWCOKP8i4PfYT
kuSYZ/NCD5Gak5haANtEKcRWny2gx/iPFuqTJ4kESJ1ivEnL3nrpibGuY91gScOJMVuq3hS2AR2z
FWfjmIh79ts6upyxfPaGZc5Ukj1OZ/lQB6XDtAx8zL5Pyukez2R4oxfRsHXGam+XWb32BvLSVjFE
WneYn+j/5Y/YjeYlB4OLZGoiZKGnwvGdaRKRn6SpOqQaFog+0IhXygXwyK6TZ3mAv01kZn7NPzg0
5QPtU1dj7rAGL7zpFAfpZOBcdRjhVzSm0RGRe/3kxZ59RzhFto9j525MdLwYSK/YB7KVW+ULCqqM
h+gidmnclIZ5CACPPUd6MGx7V9N3LajJtRvj/hzeXM4YLlZDSqswnCb7jM2FuE+E3BVyLLHLJSzA
ZUJ1GtowpzyysV/7tDPvx0oYl17uzagWcvGpIuvRH9nDLpa+5dQUHlzpONdTz68kezXWW4d94app
G5KZxrH6NjNqMv0qbGOE8dwGBCKGMai0gpDgqiLAF3el8keQj4RpkIM6QwLrHJsNvQiTJ4Ljga4i
nGtJQk1WUmjn3TxaZD64T22MgYNHcQvgHOQrUz02ZE53mQsZfAYdzzZD9CTVOTpEaRzBN67ezOs0
t9wzNYEiC/RoE8ksXaVWI095JcvSjwbPYGiRzYdpKvsLW2JdY4+mpTxwdnGswjEhMMPCXUDaxJJA
0BSUpZmW8BgxQ+txArbJQ24KeycNGvC01kreWHNFS6OLtfHKC6z6fKKZvSB4+5h01YZkXm+I9Rvp
wIhLnHEf9Bi5XJVeZPzKZ6pAAadEmTEcHXAIDqo9p++LqVEle8zb3gP+zxV1zlNTFku0iJz9uoJy
ipUoWry4rfFAmENzKE3n2Zjtb0FT1l/YsWZfMkVcT4JC7rOTkXti9V24aZ0uv55sdixYKg2G3l47
++FIEA3boXFPfkQfHzWrHMS6d3Tl7J3UQOFeCLs8aUO4JHlMTnmifYNQ13STsGQMkLEIlYZMvuR5
UlybtZtfE/OYZqt4YgFNEO2+ZMrUyb1Mopc6wHromxofWKMCOMomKW/xKbvDQ8OOh98tpsgBhI9D
o9ds65BVLm8Ub6weeVvSO5szgwwBOKXWoQxi8xP7YypTcDbiGKZY83MsYS+qUzQR1NTlr6ko6Cqo
uQ2+6CoxntM3An+JUfhKYRL8QqorRbgIYs3zqzlQL0AHtHzxIntA4lJZ3Gb1yMKgonEot07Y9uVW
eAMdjQ7DDtxULFKQhAtSayIb5zN7zDL4Ig3J3/GqMWvW2CFSPIKFzm1UWFObrnvFtySJAbnUukCl
hSsDR1cOHk4U6iyeZUvdqBe9EaHRxhW7ZfPKJ88aWaUHMdB+XEfCm7SdNi1bgJYJKTFxY+6dJxGG
wLXdEE3tZ4HNr6TNvOr8bOyCL33TYzELuxhgMT7T/NXsOo7a1RZZbIOwvC9/XkzZa2G3shhPAv5V
OBrwEMykpFJPlDvLk6Fv1aQ/+fSCuPSWIYpbiX6s2GV4MO4WZUFMgZmO6b4y6AKdzFqOxraVszyb
4MbcygFFBT8h81YfwBTnlzqSfkhT4ZQ4U6gY+h02NCe6gJDcv/Y2vdFVZ8oKEoFmRJ/SqTdJ+CbT
Jifb7Dp10Hn7VeXqn4aoUhMSU0EckOg46b3Z63xHduV86xhLN1XeNBYa878Sqzq/Cc8uvf9oWtOX
4Sr2Wsufn/Emv8RUL/GKL7tEnPfqW0xcUrbzuoYYlc6DvYexIzZHP9N5flYDP+e8L+j/HQdy6Yj2
Llt2dDISoIgwl9BEaZit4J2sY9nwqAsKbl7CvL98bCp4RAuI9rlvziTonaIeI2+9bCEzMqdbIMNm
9NkAkbWps1I/MpNu9gMop2vI0SNQ3DS+m+do+DyY6Pjf+p3/1aB+pEG1eO1/1xpeP7VP//gzNfPy
Kf/2v/+zh9Uaxz9IUP/8K39JULGw/AEnBjQLjwoPvE0f9S8JqmHrf/CagAQGfEzyRxhI/yVBNc0/
0MA5pCkuikmbvu//S1ANlO7AXhaRHB31Zbbz70hQ38XDCWb5LvNGvpZNcx5x5tK+/24SgKojmxMZ
mreKbSUFC9F7E+5pvqc/Z6wllaC6JMMBrpFDwR9FqXZjevW0K4Q2gXePXelnaqRdQCTTsNZsw8cs
Q4z02FePStf5HNpE9F+1voyvkmasFm+SZN2OKHU7Af/9rdw0NYw70dJdeCtgsQmnN0te1N4jZHkV
GTDDilmbGyyhgzhpYxydRqyZ2SpS7fDkhdX05FjRFIOT5rL5Udjz2DZpgwEu0+ujnLTquTOj5KkN
h+mKjBiiKcivepyaufE9oogdH3dK+61vQgOzSSYOIcrI6zCyqQM0rLglr6/PHb3C9IP55NtI6p/z
ybefYJnE8KtCEAO2906XkM9CJFpAW2ZuiOyRVic3lTk29HLKEcYzjuoWgbyZe1elU5nnxWByapXt
lqC9U73fAX2ZNg6L58Gb2V3PgYwuTXrLL0acavdFLdVNNGnjRsZJctHJlomuGy32sQybURiRAdEp
qzy5bvO5zSxEGNVwTlcanEJk7kA2viS1XT9/95D8Qny8ECi/G0Bz0uDnlhsYtSfEtJ+mwBWDojDQ
SRgTZR48GsuvH5al8WCYYrzSHLx6XYKnEUgLdPyoyJmOae28VRD8SQUZ9ecqNbgMnsQqHIIwPQ6l
Bdxg4p9qlF/fzKo0zkKClU9RZ5MiENa4Ad3gLhSjiWCXVm9agE2000zfx/g2dhFctV1K8bSeSvrj
s55zT1ut3p/ps/VS2N35AHVy33aB3MN8XN4nDJFjgh7w+pN7oFdexCv6Mau85ChEOXyNI6jgZO4N
XzETWwdnypp9Q4QE/kQmz1Xfbdt4GG94KNNLp9d4mBRKotR60XmtUKsGjQ05hHyRM1cwNcUUNnbr
OKb/+Gau1OfG9M14cVMVVEtjwa+0aos4ucijZQfqZia2/aL65hLhSPXOyILRvoTLzE7G2BaRUjAv
qvgsa1v94i2/yy2M/oJILE7OtMiy2NTRnOwnBi2eT9CzeaPF7XhS0E3OEQOG23h2Sd6Qy7OppThe
qdDvRaTqZ49d4rkQjefrlAgfENrerVkLvdAkrxexmWHh6zHfANTfrVkmQ9Yg7B3tJiLu/ZrivNhp
BnXKNGJqaxzgmygsuHeacv5Kp5QZBs4SXPbDFL0kVTleVrYZgPbQ63unFljKo0zfkQL4MNK6X9ed
nX/Oaz4l7RtJM77H55otxNEyoHzRWxqJinR58h0wAY764nt2Jk516rTpgnl+jJ2PzkzPdHhZUMv0
2MiqNTay1czNElPGZ2LQvmxSIGVvty3eNny3sT1dNDXZC0YForfMXP3B1XJ17zFCvS8I7CJ3JMZp
ntPZjeAJF/Fzoac78GNa7hPosbiDu465xzSDNk7dyD25ev23y+1fClPfVAr/XK+Wy7/Is1Gn2PDE
kc0uj/Z3l3+oCRkI54aOUlNB5G6ZL6+mptZuk9njDIzE1H2gN9qnZIr7CLl45VUXY1NgFXf1hcpk
8Qzi4/k/9s5suW0k3bov9KMCcwK3BGdSlERJlqUbhCzJmIfElACe/iy4qvp3+Zzuirrvix6iu2xR
JJH5DXuvnUtwTtlQv2WDy87KZ6oGssdocDICCuOdNnPjIJNe2/7ns+f/+gXs5Xo1XMb/iPyW1edP
v0A5Z21jIA245tiHN2NqYPWto2gr3ZCGoy05Z0KpOC9MlyOmjAn4IVUFFyQwxJOhCJ7n2SNtxpyq
N2sEX+sqetjYZNazlbkXPuZCUkXGZYSL6D+/9h/38S9vvi0wgaMNB+yLlvyvr12RGtbMtnKuVb9Y
GlXbht/5NofevmE4/sUgZXDhwoy3uRiwjtLYJiQOle7Bq5PhyLqPDA3fbA65g5W/glX+2JE1t/PR
buOUl315O3ttchYmv78qfKzwHXFr34Fo13xEif2tDVV/0OfZY0O1zCh7NiElsijREOrAIHA0GRF3
jHGfTRYYe81jitQi+dmE2Au2eWtF2zqPxxc2DCSvqSE8JGxVNnMpShIMTXP8NCBuN6AQbAjZ4KSM
zQwfZmtV2TcmWPs2tkq5wlNeH3Ib12speNSpCca7H49e6GvRRxNq8UAsKP9jXwJ0mDGeX8mkwd5f
pNYQ+KaMP/S6nbcpyVAvfPOGTzsvlhNkeWtSER4x3cw3Nj45AtAKTr56kddNZpE96jCmcK6RmPRV
FOm7VdFhyygeD5kyQak1+HQ1hkFnWsV27Yh8vEDD5y75z18EisS/3KA8hqjEqBmQ9jg/ysFfygbO
ajJrskFe49zoRDAx2yJCaDmbczWiEWC9jmM35BdgXB5tKcXqN5cl2P3MCJZY16I9xJoUkMjTnBFb
DlllwsGdBQOzjoKBd7ntyKnkcTWE/m1SEKw4/rtvprKHzz4RtrYmVawQrIM8Js0l5djNUHbOphA6
9L7RLgHm51Ye5tvcCGlC/bno916kjetprsWBJccT3bTBnp99Uh5oZrJjLK/dIzSfWDLhLv5grcMR
mWEIZ6JR7UdjRr3JU7sHhbGUnMvnSm/cPbf0mZD0h2k9msm88a3p2ahrqOuVZ614PXGxalMeCCj9
fFlTs7UDF1DvOzKtYt0MWOKh98EC8HNSPpltyt0szbi6MUEHMhLos/gL90DyBdAR0ri5VhbM96RI
n1uPNTM4fQmQJaZuoY+zOA2YFNTxh+YL46oRJ0+Bw5joqHuEAWht4a4bdpjRyorJXMLKQ0QNegOO
PPz0i/lZNfz3sPuBa4zRmuCUbm17nROL8xgBgYLKanPrzEZqfYuhMU9BhGo5O2k4nSh//AnqXFJp
mzmS+rcirzhXO1mwE+Zk1wOtJAUgcqAnTHwRWG2oqjpp9hTDOsBzuiQpIjKe9H6+Z3EeAq4Q6Xht
qC33hAL70apt5/m76WbegVm7tsHwm5H24oIjxFc+q4094Cv3yNWJEYmw1AVdz7cwkVSZqxFhXUeU
jgYWPNTXDPby7wROXQktIMzWoWwNGWKKMshVVlwE0cF3ZiFUwGXg884sYI0fD9J/O9u/62xNCu+f
zpz/1dnuPqsm+qtR2/j9z/x/d+US8uFjnzGhWdsWSs4/3ZXOby5OJ4ZWuFcWJx7/1x+t7WJ++sNN
aem/IeW3SU6iikDrbv6TThZP918PRJZ52Mb5y3TEUTaWmV9aWd+sCMqtvHxvedGLyjgNu5YJG/LX
r6XmPjSDti8XRYNXGF8nhaaoF9OWeKNjt6gf2FeZB0sV06FdtBElDI4DEASilSe9XotFQwEftfk+
hfj7qkVhUS1aC21RXSCW1q/aDyXGosmwchQjtZck21Arx01PpUGsiXen5mS94BVOpQLkwzZ8WYZK
uWk101xPiw4EuQYwt+J2ak0HRTxakRTRSLOoRxyIkutKKBEYk+ofzQSET7ToTWBzotVBgqIWLUrb
Rc+uXXDpLzoVsShWukW7ki4qFn3Rsxhui4xg0biwpNrYdEI94pelsyVgGz1MgTCmIqd4NaDqIoEd
1Uyy6GeyRUljLZqaOpcMvxedTbMobtSivVE2+/8cOU636HLsRaGTLFodxvVv5oB6BwHKkRkoibYJ
Epx00fjAbok2fKorteh/CoRAHYIg9AO34aIQ6jXAYLWF2mQUlXH1FyVRt2iKcJxsC19xkXXFNcPP
cU5yr+lXKVptqJl9ftPUVqQ2pjcwPytl9rVnF3qPBJ1wv1brAmpnFjx1NDQP0tLCB7KQnJOdTUxr
tcJp9lHnSuZpdXJpqlx9DX0GgcxQ/C9jYWWAG6seSUKFniOG9rppFaGBEiX8vVCAYcrc4mjPTaJu
O8urX0SSMntNxZB/gb9IUGKOhm2pbS92+WOWbeRIvyCDNGdkEEBVEsvgzQPFC/+qZzPemnVJtEwY
kotT6eVRajP7F+mVQq4SqGqkXFcFdDY0K6flhN+aSqSvwmRyvh7DqNyghgy/pEukumeFxWYskurB
yCrjYsFmOdnLbJMuLX2t66Va8A2xtHYQO7dFytigQ0JzNzkDUYEEPZfAquxx09KK7Gaq0b3VKXTj
UI+mdSM9+03qFnUUAo5vTS+sg0Z8+wJr63hXm4p/Job2xBuoBUiuEiC/iO8fUUFgX+v4K3EDLIzg
MpruzIivptMTE7l32oFfXk7RdGWaw2ssANlecUazO4GGkDG64XOovZy/0OA+lZu8SQASDgX1QFfU
LzHP3y5xkYxi7qNjDkfA+iSHMwWpAbtdJskKnBD6YWf0Vv3pjGxKw76qb3+8shTfqbcdeoO/Pqcu
v4/mmOW30zhuALTMu7fHRfShdcX3fFlBlE7ZP7aprYLKndD7Jssv/mMFizq5exJjwT+Yh6l5cAYO
kTUG1AmSYosRTtnp649vWgr4nBRnjFzcvxObuGRU/oZio7pVTBpYskcp6h2kA19YRJjPqlwUel1h
i/vGiewDGKvxalBfrZuGfZsZ9cLewxrl1IOaeSSykU/NJHpvm6ui++hEnFxKvXJviSOZTjI0zGuo
p95VSa3YxHwjsxUImfCV3kGulFPENEbhyF80ePxEMZXZNo9i7aGa8fPNLvscGbFnrMi/2fz4tApV
VA9JNJFT3kJH76BjDl5Qgc0ga9B2zoZcSLNkWcYDsjH++l4h2aZ85lsPJBEohPfi0RgGpqySoE3n
S1vGl4EYqV5rHwfJFmpwqteSWO+ocKfA927MrmdjHd3Fg05cVBfvi7T57ij/BLQSXRC7HpJCrmNr
sReLd507f4mYkawdffTOLtI1ZFEOwAiNeeBUBZ5ZVteOe4zWdXEMG4nhXpnrP7VGalzcgTMc8l60
dkVtBYbA15cU0yUZ/bUa03UbVkerFOEd00RSTEaTpOcqQoeooODs3CojVdMf7M1UZ8gFUEzvh4Ek
pM7LZAwoy/goozGA8/0Jhas6yTipT/AmwUmahXHAQPreGN2+9Jx7rsmcyUVvsXGJwhdmr19bzXuf
ekzUQLeKbT5AIS2mEotrYU1rVsIsSIkSZyTlutVDD9MqIGRr/igGh0UEytJFUb+tu/GhTPv66Its
h8MpDoB78QEnrrEdZR+uUjVl0AqMJ3diHcU65pCNUwH62LT2ikN4rXt9vRnpx1a637NohT6qVdWL
1Hu0sGWln6dMF8xKukWX5+prh+5ONwoZkLy56o3puzXV9GGe+ExM1B1EouuvAjnK2siyxw6r3ts0
adaGZ500eEsSbd/D6ieQpTvafmjL1TDPnAfWkO+jdLZYy0CTD2Z0E374IIv2I546iKalN12QCSvw
BBEiw6DsTH1alXPTb0ATl+fKcC80S9k9XyvwfpS9d9Y82Rtl9iVEmF5L91mZ1Wu71QYiXc36s3UI
2STqlOibinluXb/1RJ+tpdf669QYvuqQRYGGctvTmDpYHPt3oAMvAEF3+iTDJ2XQe1tWNqwclDtB
ZaOZbmznKZxKJi08huwMy+gr4+wW5qXFREb3ziT5RhuKBO+D3J7hKtgeApGVSw1BRhxaWXc6wsUC
YTKYTBbxaKRPqehZB7d28dmS3vWJEiQ/+k0hllhimE+DxrLdtdWWrvCoosIC5gWuTIRpdW/ZCC2j
WFJZWYvnoW68Sz3U6rXUp/xVmYZ1cTsoCA4V1qpxk3md8xRxkncJuij4qTIIUZL6K3dMo/OACNA4
tmZojAz4Z7KffbkQLCUMUFQ5Xzp31G5do/GCzEIKxIdYgbxtIm0zZGl/Fk5j840pSbGspFObK3tW
XINjX13geYqjjYJ9E0qnIFhZhl98XIjQvOYk3UCILglh9UuIggRMHKgUsp2hV3KTjHlIU+IAsIyb
8TsTafPWKKLuSTWJ2texkM+u7BAccxauWXiytRUMADS7Bggr5kNWUIWhj9KOOmg15lym3Fc4sIK6
6VJUjFOIotPweFk5zbudfxMt06O2gccGR1e/aUK43rlVNTsa0yHoVRYG1Aw3I3pzrJk7dixseL35
JW2aql6D60SarSRrHCMzVknc5ls4xl1AWIG9myum6ElMjCVizZXZE7fm5O1wN5PBtMqGquXmGrzb
SaFjl2mrUOJm2ovV+RfysttPJRIKEHfqtn7tRts+D8GtWTJCLJEk676ZecTp4hd13pUbtLqFl88o
1O8nsnyU88Wqx92oxmjdWvPD5FriMiYm8c+el+7w/u1clqdBbjSbaqiiTxJVdlbHlTfIKt8MSdpv
Rn0EOjoYbdCnbXggtvicRPIKXt+Bbuqlh2l2x1OY4stEtKfFmbGhqb/6GaercRI9AbkLwYLJyUIY
Vml0b7lAL3mEWxUhVmXEAT5MY8wJzlXq7HF9PYJbK1Q+jZC5UQ+eme6iOUujInPAnqfDevRqEwFL
n41pDi6v76t14Sb4ekhYiKf3OPPQ2DFcCCtzz234zJb4XtP9YQvQbREz9OohFPO8Maa5vUSpUxGG
6Ng3rMy/ytlKNnPtXhO/0oJ07oj880tznftOeitF7XxrF8peapbzN6M1uhtVCG2bGMNnE03ITB1z
IJFrsBbwmn20R7ofltLtHRIG84yUQF4XltzGDBETTZp4BeISgoPv0zfVRRM6v8Ym3DsEuqgl7ipK
YTmyJSiDYUjGIGRzzlVZ55AKbECHnv/oa924gqJ/mi0KbRbeHwwUB4ZmRXNxjSzIK/s9ZiCH2izx
j2Aq3XKTGkvRHyEO+KYjg/kQmZOelSpb6vjW3ltugmw99R90cBH6SlLLaKjAu+wAd45M1Hm2p7ON
rvweAN38nMOWvGnj4p0GNCo2lSmBiatuUR+UYbVOyvhdFgW3viaLDzG4y5kVdt22B/O7bQy9eaF8
cTcmmrprF/pzQA10tZLUuWUDBUvbIAHwqNu+XItp5knrS/XF7VV/kjVxyXM+eKAUpi6/XajTUPk8
K/6G1UGPVmGajNvCiLkKdH8Jfqc1rKgDct/7AOrFwTFEjnFFRec9d7iUX2arAE8VIy9GeGbZGke+
gNfd66p8JFil2jiLZD1cxOstB+PGM2Zmqgjb60XiDsYxuyQRsndjEcC7ctHCO2XMtDdNVYWAp+Ir
xFTuNv2hmy8XCT1ylEVOz1Dmh7qe6nkR24+/S++tRYaP/mH4Hi/SfLGI9BuG9/sR3X62CPjbRcqP
XuycNX1Bn4XMn6iR4S5apP/WYgLIFjvAvBgDnMUiwH4sWaeLbYAX9kTjB6bPj6utlmIuyH/4DP47
9Sm7pJv+burD6oCVwb9nah0+3uLqL3KG3//En3IGAzgWzCqoVYQbuO4ylf5TzmAIRAuA8QDdsM5m
+vLHxMf24Wkty23TZVYNxIFh0B8TINsA24eRDTHDMsVGA/GPRkD2X7fKDnANiF28LGQNDMytXzN5
MiOUvSNC94LiBkJ7CNjzVKLexBfgIScXEeuJIrNoNkEQ5g9zUjtQm03xGePmfrBFBorSqKxH4Hvj
cya05ITPc0R5Y3pIAevS9WBbzq1frTVqvu6K8DEinzRSSj7ppQw1MmqS3CpOcIfbHRV8ml4EQC9a
JhZDW8TV5aEIJ0beaS+DYjKidVnk9hoghbPFg4YaIvX7+4xY02aV6io855SL57Y3u93kDvJo+o36
IBfl1S7IibD9Vn/JVSV2pOrUrw3pcgG1jYucun2zmpSBLCYWmgxhNvFpJmBur9eVveWD0i4logME
2mLYxrrH1i1oSKkdGmwOvVEMW3JaeMzNRKW3Whybz8M0Lliyeg0npQ7aJNavE1CMa9fLco3X9jl3
Ev9pdMYJYQYxr7XpP4+j524GfQpCayjuUTnIvd035qUpCvb7DCOgkCfJuRgqdXDcOLkBRv/md5IW
Cy/nxkGvf5IF0NK80oZvbSbCwxQ6FoxZI/8kSIW1UeoZn8u6UjJwbqq9byaffW82G/SW41fH8Aiq
iZI04r4gx4eAE+/VNHugAiKNeW+q5yIpnqXGjy5ljXMzVgOedHLZKfyqDWQPETi1AHguFLTlFVHr
jrGyEr94EPOIVR6FaX1YvpFPcmjdLUpddIZMoLI9kwzJ6kUIUGTVIODQc//udAQGEwbIUfUrNzOi
q50Z2d00tfNtqGI9iGdbnmPL1Ghh9NHhp1gVIzJh72yCCSZEEFbyoNw2PzvYBM8xxdMNuBkoJXGo
7lQjmy25WuN759l5uWKH3gV9ptXffWx8pLMr29gVIlVnSrRkPzple+6IymUs76roI0YYH+Q1imkg
XGW0mvpanAymDaD+O6FfGPTpK7fx5xxsvamXsBIHfxV5mBSInIUFgobQxHuTSe4KQkbWZhQP2yE2
8etA4U9XRLH4p6EoaOe72sZeQEVHWI0az4nkRQnp1iCPp/Yp4l4sVkNmxt8rZncbz8t9cteBSzaO
9uHODqiLOE7TlRZGyKwbTZmESyOSsHDdbEWq+88MpLLV0IhTHTL0LDwEpTmAlG8DufZbk979PZPh
zGqwIDzFHWJ3tyTsrmij1Ve/si00QqGAAeCF277D0RKUGWleldLsLvCYMx89N1P1umDVuJkwoN5h
kqs2s+Rmdl2YHARN4atDWHrNEeLvvFz1X/DxVDgFS5zBacgKRPhRQmoKgnCnAJ0deD6/kltRfbEd
91tYJAq7TTNMG2MeUsqrcNokypufhlGOq4FN/DZ2dHSgPsFu2E7Cm9grmzvXJacl9JpH9D/u1bf6
fVNa8y3ZK0ykRnF0eh5rJsvmeCCcjuJeudUdRmINc6HRjiuv9qaHrM3rm6IdkAGZMn1Fgg8U3qV5
71WjDt6UxOGhJBGRMGhJsjMtgzXW+g11Jy10pe4jWzbnKa3TgMNTv7Q9HzdjvphgrcTiUJD+OrKU
fpil8cGs3b3UtiwPGJvNQ9H27iox2iJAQ26iFwujXQMBax0m9aMm6gkvrWl1DzRZ02eh13Uwa2La
TykFtZgkw2/W+wMKCbILjMTJdqIfyeAIOch1c+5OSdyPT2Wu21tZlxGLwMG90dGDMtjlIPJh0KxD
zBgvVqXH+wn/baCNObAdu5s05iWO+8IlOO/B0WqfpFdoq1HFVgCxrP+ehlp1gQlfXVuJFK4GwEIR
pb9FcxFtpJHnpEIPA2S2lnyYmhXtC8vk7twU+bVlKnqMfbcMrKapT9gzuru5pAtQozff6Ubi37Zx
ky3L9XDe2JHb7AqbTpIKFTJ/5g3rXsT2Z7RMdpQY33smaUHGmZmvwkzFQYPU/RxrzEGq2lHPNUbf
HwjwK+Q2n/Fk5b4Ah+DZsNwaG6eHwSjJxpsy7jUOrAh3hpPYrzDEEeILmVyMsCx3s14Zb6qIbOas
8xPtQxiYajL3zuDWBVbh0HlIEmPEdTV7B+QE11k3DlQPbIMbyyCNRZ/4gEvT8dciGe5VnUXPhKzD
iOhBy05uGd+lZPWUK01G6oseuZLQKimOkRfX5Ndlob/n3CTirdPPrdCs6zz3d32U4DvJ8UDiVMsC
h+8eWhSTGEYGDjwSLKt9AxvUHMUHn1iOjOkxvXJTQZy1wijA/uztk9Htt5HX5RvsjUWge+EZwXK2
q/BksX9NPUZC2GVUjXWHByre9gVb8KgjXtSkQcQ9GhZsWRuObxWqtzjR65026O5pHlrxbog8/9a0
tXZx2ua+tQrnAbv2kz7Z4NP8UNL4WOLQdNq8A8BPspsjhqe2iPuj4xZv6Zx2hziFbSEzQs0HGtF9
T2Csuxq1qD0m9HEsdiL72kZldTcv5kgMpc4AGugea5D5gpFLnTEqIM9htDs8G0mi7fN5cM5FnaRH
M3G2lZVKtq74XFz7y6gpe6Xjf94AXg9JjBryR9+L6l2P6+4W64URjG2NEVaGnx5LAtI+4njHfIue
i8nDvgVQd45tW51qJ4u+Dn6LOLwdqnU948OxXWf+jmX+MS7KklSYVDxkIS+hMzJ2NbgFV25q3Qyc
qps6Nl7DlrahqGyMlHWF2AHV1eiO5yk07KdcZixI8BtubK0ZdhDz/G0yZuFr00/jjoi75pUuhRbW
732mC+ZwECrtt7nbviqDc8XXC2Mb0apmS9eY9/Gb1jtsLSZggMJL56Pv464nyfc0didRgV4D9FAM
FzuH4ALFCH+JLvKnJYXhgaIqO5XS46p3DBqiRGVeeltVnbEDb1df8F9tC9eqdx4ishu8kaAERvKV
49QuCBs0ozMofI4dM+33EV0jkzoswHcMtMgFswnBGL2+WU9p6rB9U68t7GYSOdCa7Wjv59uaLVCQ
OY1BWmBTbh1PjW+9R+oFMSr4J8OsdZ1VlkeSNBf2H2unmsf3MovrVxd2lE6Z+1ZEfrjmhXwv+kJu
U+YUVTCVGskYre4FRZppRGc1mRsImRXpyrCz8qYeTfYxpLJt1FAgQcFF9YGnzMT7MCuuNMJPVo6/
rG+y9Ja6N+gSPd8qDANbPay5QVVoHGfOAeacVJsxAtJ9aGn6dw/cy6qb8mHVd6w1KreLNvAdmhWl
R7OBnXTv4Lq2mDBNjH7Cdln9maju+ahfYSoteTkEVomyr4mymlpUeW3fEhuutaQR5MygpQjFVxnr
jb81CL3Aoa/fi5oLacUmIsV03RnvYy3yWwARHAgkYLP9ycxtWM5AJB68MexTEIuDF1fvRG0ObD+L
MveLRzGSp2cfidOC+d+Nnl89qmngXcOkMmoauqqSSnmVNnjPgWLnhhgA4qfOGrN3JtZTHJVrrQvJ
PhnY+H7WmIg/FFnEK2oE5yt/pnrV8DRvJ3OoDwwSx2ZlDFDWsFYmx37w5I2s+aer1q1eLJ48K5ua
LT8R8obPAKNnRLRLYD9Wq6geS9RTunEDit87uDjMeIJp5i6idx9n7MYrydbrw85rwttmMdcn6I9q
wyaguTaFtFapWzRsl+riXldxjJ+iAsRfxarf2zm5gZwG05qqz1xXNiWMqdpFaZRke7fJ7Q0eJfOk
ly0uKR39c4JXbsNCaFw77lSg49H4eWTzVaAvB/u5xQ6D4impGVC3ZEWsJPkMgc47d0WegziaBIYX
5YS3UQqec6Xn/vjAEi1aD2lE5lfXz/rNVEdmkHZtu26sfGTX6njukgFRo53kFmYJzm4DAxWSqVVb
l8VxLNL0MfLy7qWj9KRnaofLVJJVVThzu/WWNzss4pSIko7uyzELCJPhoBrMQSOStL7WD1Payocw
LPRuDV493fUs1g5IEstrF/kAFaQhvzRxgxYaZyppd9GXEEnV2TZROrHC0bW9ZS5a/dJnItQP+kn4
Rf2AS7styVirS3GDKcm+L2P5JuaG5U49jxDdyTqZAw96A7Ejc2TjD8UbdJvlU/6c6qyxvFSFO5S3
BvGavWHuaIW6JwY46mOAcRDUuPWw5UT1mldUbtOG4RHRlyUxRG7nMNOX+Fw7idJvDatUfZup+qj4
NYfcuWqc7qTwMujzfp5cmwhfqC5nNom4eclB9TRjYwpQMWzSk0M8z+kZTlZyKCxfXPCt0cCOLl8m
XfuWe9X8FBNc6Kxc8pZZp0wcGrqTTc8ZRwXBKoMi7DMV8602VWwZAPftOnPIr+VSJ1kz3ysElN3K
kDoIPTNjFE/li/rWr/ZlGhrYPOFZ0X8uhazhNGfHorhOSn1xb83oFSapBF4yyDvya9Upr7g1srS1
gCy4NGPS4BbAAo8oLuhjl3E3lkZ3/tDY1ag7w2c75Mas4pJy0Kbnrhzr8XFWGovfldbR8HZ3vd4i
Wt30vTBFvfItMnZPvCWNB/IhAtQfWK1Rsaf5f4U9tLHNOvEyR+Mu1IR8zPNi/PLT+Of/UOr/SBP4
WXHqkXegO/BEqcqY7ix2mJ/VsrUk/Du3DHWBWeysNd8koMwc+ESKgwaeJ4xezcLaDal5tDJnq9nN
1omNjSeIH+hRSpPNxq9KTixJLzgB//OLWyQ9/+u1oeI1gNjBH/2VkVsYgyz10FSXum4uoqZWDPfk
U/7zH4KiCJwY81xd/PoGOGk30vQO6pKYEIH5l0syYymq32XJ/xWi/d1IElo0U8R/P5I8vZXtW/uX
meTvf+SPmaQPlJ9QEEGnuwB9TQNh2J8zSd38DcQgaCfiRPgMF7n0n1NJmKp/TCEtIkcAaxkcD5aL
voGh5j9JCLGXJ+Lnb6WPLYHBAP0LOGzyRn6ltwI1zNNodE+FWXtGAArRQC9kKNZpQU+2dScZyM0h
AxOsylV4qcrJcILG0TUypOaO2etDTtNIeHwLKKoZNxoCZjvce2GPWbK3Bs5UIcnDuGQx41axLZqh
sNWlw4qI6m0yBUHDrJ+pkLYdWWfuebBl+55F6p4FjQgDw9REYMfEzeY0sYjgiL6uzXl60LwZbehM
ZDHbC3okXa6W6dK8M41mAQuNRg5xpdUbZhcNGqB9Lr1e3jFJzB4aGfovJIZZtJqthFvXNENan+CN
xIB5Jv+rBjy44kdM7rwZUZYnuxrnNiabqSw27IK920yW7otEDsoxU6lXLvn0Dh+s2FY9yUYU89SO
KeyHblVZMOxorTX2d3ORH1K63Ve3deRXs7XMCkVU4r9Xvveej9PF0xtwTUOGto9/C2+G3rUgiyT6
HvqZselSyw9GC9cNOwtf3vcEUCE4nSagqgoJwMquuWFXFVBYLJghhFVlOMMeR0Zx1xt9+wUBb3gw
m4kkwFlM935rTkfNTyWmUqyh2ipEVrVHZp188H1w7tOMSeBmqEztlobHg3vqImuvyLFiA1U+xrNA
WgUQ7K6abYFMiqS7wPY688Z2BvNZw4jGFlGa1m1lL0mDhHAxKCIldUiMGTOPMw3kjdr9xjDLHh7O
Ur8y6d1aCjddbqfE1qANn1+1qSA5kcTxHZf2fLARGr/rhSkOMZ3Ew6xP4YVFTHWu8AEXO8IqGez2
s0uSw3Yc7A797+rP/+wyHKfxjeYsdUmQ6MWP/fDgAzI5pkQVqvIISEDlUIChvqX+1my0K5c+1Qg9
DWKKeYMO39DffxwT/z1R/+ZEJaDEZDPy70/U5wlBYBn9fKT+8Wf+XPPoNuemZQr4odyuP+h/fx6p
ywZogYuTPuTZlvhpz+P8phscoZ6LQwX576IH/uOEtXVOWJ6lxTtECIhn/COp7y9cU32pSFg/wW80
uZb9RVH8c0XCwclUD4fOpS8+ojbHwfA37sRf10i//oBfSp5mtPKiHvkBXkosKjuf3n+jrEj8IC7+
jsRp/nJZcO2AKTXYnGHDBUv9y2Uxsa4nL902blInn+CAMuLH+csh43tmJp3XNh0j7z2uQq/TWfOY
rQZoIXfAWxzZhcmo+MAZ4cGKino7Zh67Qwaj7yav7D+h2ntJce4b7gL7pLv1fMhbPw0bKEH6dHJt
rQofJ9ltUwY+x7ZLjbtUVhyVE8wNFHomSQGEtqHIWplsyBXAfw7Ibu3kNPbZg/x9X0Ro+yBIEKg8
QibwsMGiLHvz2Bh18jSNeU9+oUTiM4P7AZz4+3pMdE66dkZ3vng0cepVq3SXyVzEEcxB1yCYITjn
ltSBej6lMC+1B4Xskxwra4hw+KCLy6jKoDGj82x/ryn/e2r8zalB3bPsS//9qXHC996/Z9PPx8Yf
f+iPY8NjnSt8g2ktSQeYA/9Vh3n+bw4RkxRnC010scH/qw6z/N8MNsYcDTqZZibE0X+dGtRlGIWp
phyWucC3+VP/qC7765NG2hExHwtBnZOLAvKHLfAn25/lWnHjAW49Eg6OfJFVtrhXsCm4GUuyIMgU
OA76t1RT46GWzCpXCCJ89EuE4zaiGHYWjflOZ1ylBz+9jf9Hi+WYv1oXQKnjV+BgM1205nBe/3qi
jS3JjRnI7oNA317d+n6m33ozepIVpZWTrYwe7axha/YmaSCURZaPiZ7I9ALXZ/jhlaVx32KwkM2m
nkQhnmdC3i5TLFVHmdcaLwXQReCB+VDDmONRBv0C3ke/LZh3tBoD2E7z9ijK5rWtZ2UXrw24mRms
UVbizVMMH3SPFx0zduA7ubx6UIGmtS2YW5MMV/pH1PcGGpuJ3PPGJ2yYuXvP3Nuz7sB79E9+BQqI
5WQxrKj7cnBIKpXfCuxmSLYAOMH9ZNYCXbZCaekx1TG2cJTj/MhWIocGyNGBZxZl6j0SGrQjkdqW
DfDNMNJ2TTI3Rxmlxq7vrfY90ePm1oeNu3bT9kQnf6yZ2D+KMgFu56MkE23fMR4EazVqg7YmkoQ6
jUBx9yKBE4OlircaCAJgnr1RXTXbf9GttF1pCfuZ9Zzl8VfclrVY6b2jbrSo0u7nPvNHTGxTu1HJ
MJ4jMT/Ak8xvm4lcA9jtJfMp5RrR1su0/2HvPJYjV7It+0V4BuGAA9OQiAiqoEomJzCSyYTWGl/f
C6zqtsxgFGm3evoGN82uohOAw+F+zt5rC6r+lErh09aLAbUEaFEInNatasfFbUd1HaCKnd6Y3SRp
3xjweS6NDNfkQ+RXdKzxvF9PU7kWo0cgtJP096OqDnhUjWw3WIW5pQKQbQrZAJLWKqtd1nxLZnOl
5g4G2SYUWZSFMan0J1AC7MTU9Eut9K0jd7080NKsNhES+72P9XrvaJa9DzQ1gXCcqclTgcj2Ppd5
9LvsNURNcasUd2UdTldGpg8XRqfKX74MrI0gt2eNhZpGnA7pCNJltdbDvKFfHnRiAz+PUlsRF8FL
zLTHSFsNy4aZtpjYK96qkrM2Z/3uYPZ1u05E6GxFGSRruiEZJUPah4ROGLi/U9jV6kRacxUGTGmU
qt6m71CnLqdSWE8mP2Ru3bEDt512TaFSe9H9KKByPY7vszz6skSvv7KHoXJFITpMOVFk/WT/DhTC
k4G247sXVSuiU8ZgOTUSqiL7dlR+0qxre6GXqdSXWOqTHMGjM64SPyGX26oBgJlDPSN9lKQBiVZp
Bwf6lIn8WU12HWW5epFqSXBBXmIGlJgOuEFK1LQUXbSO6o5eNZp/ILW2J95SqvsUQ5O+olJUZBcz
u4vbN5XxJSmJHs5Yh64bX3reLlCKYuFzSum2nYX5cqU3GGUkiBtzK+Pc2sGDe3CCfnqV3QRMq6/F
zkGtP3+4nXRVaLQvWQn7nygW7WoBpoGWf0qivbaKwyp2luzl+5FSciWfM4i97cosyQtf5FTyuysj
LcQOkyayMvrZko5A1wTpxZjLRl84Y9ftct/KwRqxiNDioxdxDZLLAvJEQOx1nYj+aFWoOqlyYhNZ
jFmdXENHoKGh2wESOeSgyqbieNKtigpVsMVycEgDaoqL1kvSR45PJcI5owHeirz4kj1ieaGgyq1X
0ihVMJ1Rfi85eCUrrQ3FSs359xZzlC6LNgb7bjJpxOhBcBPqffxQpPgtbZPmlg9EapUWPcKRImfx
Nes4fot87JCLUIQZLWqjsm7qcEyUJ6xHU78cytK51Y3eDtdSpT9Kab2yqo1QU+e9mgB4jqnW/6SN
mSzJRe9ucUMAZkC4OymWQhG4zQNX1aOOhPsyEIfAwfMkewxLAKanaOFpVnAko1T/kXdpeCvHIdXc
uqr9G3bMBUJBCFPJUsdZ+5zjDE4XAuGuiZcNiaUHoeolKJ0SDag2dJcNvUFK/zThCfc0bJhd8dgE
MFYaJUaEXzMcvejuN+u7c+soEPRKSb+MSA6G8B11uhCszZtoNKA3xfqwLnuzxL1FmyoiPOMJkpPG
H0w61nle8hgp+2JUoWUt2tlIQ89Nz5aRWcoLzQdpuJCjDutJrTWavUMferuuKVvi4i3r47HhKQ8O
KTUIokkNLrLT5LoOrLfIIPu0t0WBNnUwHkOtKXYRJYYbxwhInjfSN72sHSaiSU7noBQX7HJZcszk
wh9t722oAaiARlvQJ0cOr6XKylZRIRWFiK5GE5GVoNzA/zAN+jXWfp5pH9r9Fc1fdYmoSF+BzdSh
vfEHO2/lOerj8ljRnj8IsxQJXvYg+wnWvXvrjKQ+oDWTqyrNh+28L3lNlDh/Y5aahJgSwcjSEcnO
Xo/kQ1zUaAYCnCJGdTDscqjxAQQSk0k9SQG9WxnFCiuWY2zGChfQapha9dGKmiZbl1YZv4qGNK31
6FABJ6/ax5oX1co4LZqkSVF7BLKnAmcn07aIw05Z0lKofiJVix8ppfG46IGKqLtW8Bzfjqp1Fw+e
uY2ilAapgf9vwnMQGJd12JPZB7hev/bIAN+xxcqfx9xrNg18sVXeqDwv+uZQDcF/Zs+GWab8zLD7
pROON/soxPwRrdJLu6y1i5rljLeoHkHTYbvoIEqqxEAnNm2XhZR6/AL162etaPh1Rs0QS1xsxT6y
KYNjqrQVQVkJpN0SbTrSfyUv01v0Vc1VHkXjUVhaeDcknWoQ7ET4yaICKgwFp771nRnFRzX8EqlO
sBpyXrGLULc0c+UMdT37HEMDR0wq6ATMViUvGuVbHw3lq+2UBXnik+LsCcNBcEGOFUK0NMqd9ahN
jSDdrpp2HCllDtqntS4aIuLFoiCFFvWSMknKglHUXZTaZNJ1Yx2JlhXUPQBLTlT90CM5KscOQJnY
tnz0j7y1E10c5gBpw3li7buo4ksgEBiVLuImMayG3gvodEnB/itPDPuOWCuxykuJvkxgsjnYVcxC
GzhzFzq3kuiyCsZ4IAhRplcRQfKPFc6LW83o5XOJrh71A7TiRYyw6A28mrK3QUhk27Ku6IhyfION
GWgTnwySLFrSgQvtBk5MkO6hTzicUCVKtEwVIbg0X90R6JOoywxfyQKNBY6focXz0hwse9Rz61+b
7P891n13rJtRS3+cRz75vC9fwuz9rzPdv/6Pf5/pLIrjEM2EhYnMsg3ToRrz71KQpBJkAyjjfAZM
5S/Jr/wfgacbSozDYQa1OHX3/1sKMubyEcV6QhchC+uQof7BoW4u9fxRahfQZ6i183OoR3GoO42j
GmFkGKiyJqw0LHBrc7xEYvHH3Th3Ovs0BC0BHOok6fErcxT9+2wG7iTBROdMLuL7RTzZBLeggLK4
pf/vKP1fjDJf6B+H08pzSJ0MGEVmz7XynA/vzXdRVp/v1d8XclLVkmEueNcYArCDVI+w0srpm8KZ
xpn99HbZbPUEK7DOzABTc3K76kQpIr/Dv2gqWfWWU2HsgR4ByJI9Q5tenNxSavf2atJ6e6NW2w0G
zGFtRYO2HYeu34ZFVT3qwWRo9KnraFU18qibyJdW7AlRLWEe2+Repa6MZug2GiyoOz4NADMkfpX7
kXg5llEJQtICnW7nxXNqY4ey7XpN3kfntmBo2bEHQDE536xiBcIkmtdxEZdtvrDw6h6sqo12gZrI
g8oh/KeSShiOgTkGlypU3wObfA4YqlKvA8XsDo1PxtIiHhqw/UA8LqBCTg8h2eErECCIC+CmWyAs
9l6IYc5Wym6FnZ+Cul5fiFhvHoZsFMee1s5WaWWyztFt70Q6O1ZbTWwQ9vFZGArt0lbjdI2yaUDD
PnS3hmz4IeAELuQE/42cVR1w31hrlwQD8z5ESFb9vA2OXtT1b06TjsduMlC8WN4gl7LjwKyE03uf
Wd5TUMCoXSHPmx6snqbWqp+096oaAPmbtWh+K6UYAjItkuYRgTVK2sFqxLHjvIeGhRtsUr7MR1PH
V4rbemmNpsVu2WsuEsszKArOWirPzGSx5PeLqSHAq2mTSLmKfPHeUJxEYdO0v6JpeBCT/u5kjvlz
0IF1ilYJnxoMVTuMkNySKii1bdaL96nJK2cR4CJxo5IDcJQUPATTm5rHVuXnpRDtl9Eg433qmPVj
CCMV/GkpD4STBJdF2ntrA2nUtuVDfcQEFe38zABUTvIBWiRb3XLKm/DJYANeOkhq1vZAcRYkou3v
TUi1LnUNBtAna1mWERnaqR27kRl1d0C92rumIP95QhzCxLBD85j4bHvQW8R7eIxkAyl5u+4ckO62
w+1EN43jP62IctFZO68asPjRLtKtFFQSzZnFUIYgoNvK0245JfrH0Q/VuyjDaYbHJzSvgQlE24B8
oK0mKu/VkyZnlEFXvCu9d3JvGSNDb+cjAIwEzxPXAJcATvijtUQ0LfZA/suLUoFVo6VTt7Mw9d14
ikEIThEYNxKX40UvTFQo5XTEKF6zLzM71W2D0oKzXTXs49shGZZ0H73XZgBr4RR9DhRWaZVtPgb2
bxHF9m/F95plrdT9oSK49DVwVG3tt6XQKHXb6lqpG4cgDGe+H54as9efhl9JWXMn625IyPIqVFer
tdHFJqpfJL4v7tUhntYeZPCOwUxta8us2pqcl59s3es4oZrBUU1L1e1INrdWoh0QvyA0NRYpUM43
DWrwHptbegX+on+pEP1fZi15vpxhjfvEaZCQc85X1gMU80OvQyUwunjacJazb6Kwyl5GpC7HaoQj
PERBczWg+r3QBjle1qVjHmK8YFutNLFWj411V3C6WmGkIgm3V+xuaapQLhclKGPIP2QdHyt4ENkC
/jchxJllkfgLGoBSWK/+JtCmSRdBkgd3JX3VX+Zk1YQhsgghra8JS2SHOgBH2RQjSWxNjj13VRdh
veKrwhlBFeUh6S2OckFeBiDwU7bRqDj5maYXWHivaAvrMpv2/Lb+vQ4DaD9iFz5QJhyXiemRAhxZ
GYoeM42cnc2OYcNW2lrhroNZiSNmg/UsXxdED2wrSLQpF4Ciamljl9uwS2jW6lhVOwVbHpdR2uOG
namylh58fFKzEmfZATyiwoUKEWAZuOcsqcrXvmwalrEuPmIZtJFGYiZpWAWe0euQAdVJ6Tackt/p
I08bHcfuQc+0bNuT52cv5uSHFxAw2iuVG0BWCUHtv2unTR7HeuivqUnH+4//XM8s845KEMLGwQc1
OZmyv+6naLiu7bFZd3YMoIE5PHF3G3slNB/Z4ceQIUpFurE1wN121J16YSSN+hrHTf0D31C96kxS
WBaiMpT1B98vK9jU6zVAMZEN3s9IBPljF6bp9oNiiKPeW4eTplL2VdNlX6oAFIc23lt5+0KhvNnZ
0rJjqgOIA20vVl3OmDGLZ9VdEWjA7fuA1VWaE15aMUd7TUFSthi1fHBzxeFgaheaseNMir1Vtbt0
j7INWBVCVrA1ZDpMLsBIfmGV1oyL+NC60yhjPTV1Nx1DgZRgUcwEObOwoWj1Mx1vKlqG/UjLGCZs
mFrVdqhQ4coVodX3YOB59Dbg+ot8BrW1iRH8cjSyNeIksu5SROkHT8udrW+hwaMkxzkXG5W9ZTda
7YxCiR97h/pfBt3ybqaDrc2ZKmlztt36mKyWOAcnt3aoGSkRudy9hWyL8BdnmTs1hxHPGm6MahQv
cASSdVYwwTloxntiW8OlVEWzxhSdvePibXd6rdb3pBxMj0wk/8YKCAppotYBe5BCChU10WNVkW3t
yrCeGjakDcB3HYtWD65kSaygs9U9APBAuICsKWr33mWe8pDKgtzFhu7aylasfz+nmO7V71Hllx2E
0W9UUWhX5E8p974Xs8ig0Nzjz6B9bw7hz6yt7aOTd8NGoer8w2hH8aOrFPEjMovxii+VtQnKQFmN
qLhXSiECV3pefjn5SnWbIzFY6xUKCyU2hquPu96A71jltW1f67G6UTPSeZ2qjg6I1TWyV5AbZC0l
rJyJuBnMHIFhGWTrzEF0no6NsS7KFL13pQpeYumM+1Yfk2vP1vydRgkkXn7M5cnWpqOjCJt9hY0R
2A6HK1ln3jpNJFnugnrXAoJhfK2WUbqzxsF6cjzKlo2nCnNhh3wMOR3z+KdyuoxrDOsa1Rvqj46B
+HaMA5ZATbsNlPC1isfhikVh3OmYfa5lNU0oK01iKMa6GB/JhjBN1Po99v52rDdSi52LxMEW18Yy
ujbigLO/ocd70abmIeqBGmqyV9ZeVQyYq2s+3TKgQyTLXCG6fEplvEIP49Gr1AJnzbep2zkVRb+F
J+rikpTeTFuCM8zvCUrPNi0LDnugTNKOEHqD1xbaQ9WC7yfxjmRK6A770rP6jaFraIERsCv39Qc4
mbocO2Zh4DvrWDZUf+YiIhKEiFKHNFDtDsEtRQc4j1pGdlnLdErB1+8NJ9ReVV+AI4WqtBJ9D8CP
fnK7GMLcWCiiJtum5sUMKSFigeqnYxVLubd6Ma7tZqzw96AlpoTSFSWlXIsaAch7VjrwEtNRtQbe
ecVIsJx7/M090UQ+8AqK+xdto0RLj//0JjKo65CSW3ouhBSxDVVj2lGgwWiFDnC+IvKLBn2J+jW4
glsJPLEN0zt9iPH921GG3z1Qto2ZY4U0zFF/JtPIxlyRlXdGN2syCes++F5309LzWiAnhrgQKe92
iV4IGv0TAFttkZDwdcFlxKtEzVk5Tb+uNpCO+3We+PrW88IOuIXXHBCUVtDyS1Wu2SEG+2LChNKQ
paMXYb5EK5++yUx5qyfzekBitNEHsovZt5U76mfgTqbwvs+DaVnZiu+yWuGMAF+pzSB+36NPAYjj
ScnIQkVtlFNuhzuxsnvfpy5ZEQVrN8ouMwuC4WXB9VKrJSmp1ZGQ20V2ORSIKbPAh+sCzskKE3ws
OVkO6I2i4JmAPNONkWYB8GoRGWMXyu8KqOLQiny1pNOgB4cgsoqbDC7Jk+KDsOKrnlI9K9o3Aqas
O6lVVIsSu4h3bTdOGECcGNBi0LqwE+ilITwVN8KuppsI39FdgWJ73aWtxOc3VOnKmixrTVCYB4MD
3wf8tGjTlTFHcjUJ9/TmRiBGDVjgakoPaGANl0aa6ZAzk/sGCCKb2KuYGIxXtvfaT2Di9qXmtI26
rHQMc10ZoTfT87a/8aYx3zUjAC2gDuDCCLRb6SkWMAANSjDzJ3iKQK/MV2D/Zb/sgmm8FloTHTMT
e3xLdORPi3wWpEtaoF+NttP8pKUn9+iOsx8eQQpgD7LWeFTnL6SlpQWWUDtwhyxrD0Foi8sgrZsf
dJ9Md2jKniwnvzvgQInfGjJ1oDJpPNy8bbybThbpr7SW6hLHoXjBf5lTeqZzuNdQS11UTYCCWeGA
vRi7THDWrZFsEeknHoxMpuvYM4nmCKn7XuXK+B530n7SSV6CEzXZS99PptmhCzgExhWNxGDiUwgW
uF20yoDYcKxYyaIkciNyNxcFDDweL1/b/cipAnydMSFis1d+XUwrSq33ShI+DSS5Y4zBZkDhhkwK
Z+RQrBU/KiMyVrGVoD5XhSxp+bAz3uaORWxynOYXzZTou6ry2EpBFR09nwp2XNgtOvW6V1KX45Kl
vMNCmAkMlbnTWst+hLuQLTh32ltOMXPYTkiii6E0F3wUkxu2itHLoBn5Q1TG5VPRFoPcFgqV3kVI
VkRMF85EAR7HbGngbmVHgUA5W9a4Fp7jyqJc3FZ9tO/09t3v7Z74HVu7GMihPxjsbN+yQrUQwcma
XPH4aso7+ne1oSTbJpblsudRXcAl7smqKYvmilwS/ypiM7SIRBLVmFHN8rLyLW9ZV5F+y/v/q8kI
BG/5pjkLZNuI0r0Gq1BetzcxmoSV8JPgcahqgw8XgkON6LRjXRj5q6EUzwLcyDNJJHdTC5Z0Iy2q
ykrWa9uonFjZC8VY8qold0hgaecHQVndmiq5LkvPqrH9tiodfSBhJjOezkgutgHCzgs9tjBeIN9H
z5c6nE0j3X9FZYA4h5WQBoJCO9of5D1HHb4nvpM+zy6DVeE7P8SAUUuFULPlp8ApGsrmToTil4Sy
BxGtGV/9ycPYG9Pd4r6N0aXjTP0Wsy13jMjWLe14PCiKw00xPPlDdoG4DzusvlEb8sJWDs2MjD3V
GFjOxlTMbWME+g1nkEcW5Ph6KCZrX5ZWvWj6xloXSea95E48LZOqt12lNKIrcovpBZs4Qxc69gIX
BUUJwqjPbjN6yOxwlWOaps2usUdSmcgpu5Ho/dEEWPoV3lDjt+ZjNcsjKE9VG2IEwOZ4TVJScJGY
MSSAInJwho6Tp7Q/I5yhhGvU25Tldk3uFk26ZlCPntdabtKjeMybON8SkJTcNay4ixbb6tpxOnVb
Je2934LDGaRq7Y05La/pq2fYLdKNsMgtic8d9iykiovXobtgKyf3PcDhq9ovY/a/efa7bcBvrJKm
eDXKiEwFG8c9RwAUWK+5GkXqQYM7fbB7L1pRLSHd1K/1+1ZXhnGJWN90rsKkwuSSZyWGGwM2kLkp
s2HiaBZUzlU2Vsl9lhJMlZqjQw5ujRSYEta9pdfvwwACQEXzCRnagE459W+wpNK9SdYVZl6TQ1LZ
jXBo42iXho5G61pzgVlGe95/80mm1mPqszcWXu677AoTkuDstxpo/Qqlx+z+5/sKitNtB+tFcgQZ
Irg6lXpkDzUjEykTKa2tvQkn6Q8iN421VcKQRaJSXfue5naO4v0OLMO8QTutH+vB+V0OQnn0efUe
APVVwcqsidZcONXgrWpbg++Io3arOkOLIAFwARLpboFWLv3GM/C5Cqp/WAUcMYevo6P8u5xr0X7G
9WCTzyKo3xEFTPBMkTMnyaYORPovydp/RLJ/quxiy1Gloxkw2SlJnaZRS6gL7JNk5Y65b9I45Y8w
lfA4/SJZ/cM69ewAIr3esU3g7yx9f1+YWlsY/AaNCwts/54ANj4ZUaddqk0Xf4O4PlFhCvtjKKkD
nHMcRjy5hwgDQYcZDJVVWXsRJ83sEovYcjJ5F6U/pNscP9x3WqxP5WsE7RrJAtTh0GmdDmqGkA8V
gnvdMeYu4nniK11RsuNMKr65vk+iL66PF5oWhhQq4WIntzJm8Z+KQqncdAww1SYe3iClBF4V61Q0
E8ofN8WoUUFMpuCSHKPhm/HnSvxfvZN5fAPCtQOShR7NSaV+9EURqLFfu3YK5pNN1ywr7x++ni/z
RZwOYiBYtVG20iuS+t/zZdD4XDSOXrlNQ+lW9gG7CF8a3lWik5Q0jTocg9YhOrZik/z10Ofmj6Fb
pj6nqjja3AX7s6WC2nbQfN2o5iLJuC4MswHtNReCpaIm5cLw2YGNAci/r4c99+obAiXf3JyiM0zr
689hjdoBDRsyrCwBq4NSebCgVru+xax1JPP36+HOvfsGa4wqQDDb2ke6zB+NI78qVQ1PBcPVjXlf
6uWWwz8aDE+q36wy2nzDPj1Lx9QFJ3AWGvX0hk7Tv5+lNbX9W/0xN0ev/TU0zE2lTrRLSsrq1rIn
9SXw5mIStIz/YtIiPMfuJQxd2J9eGmk0U++rlWuQuHo0kclcFmQJfzPKuZvKI5zbVyqNz48m1x83
VUB9b0XK0vOxCnTRDAVwxgGHM6l+Xz+/c2+hgImGlp6qPK7dv6dLDDlsVkazoIIIWuk9Ibd2/vz/
N8bJShqauDX4UFeupjeXE+AIYaf/wqj/x0/Q2cnB/EMXyFQ05afJ4UR2X+lgfkmyZSK0qr4HyE2j
rOvDp0BhhYFcqhJ2TJsFaYO6sz3kKF9f5+dXD3eBSQuF98+hdHGyogmzaA0lJ+HG1+bgZwSHy16L
ywvSG6GRFk62+nq8z8/uw82AtUE3dU2evnslxyp7LIzSTeFJH4Q1HtEMym+2Ep/nokEPHc00pV3M
FVgn/lpPHB9uG6FxpRs2PnrOAuRHXnSwAehlfH05Z0biInB6on8xDSFPpglQBpLpRzt3WdrA0in1
wRjlfVFFj1+Pc+YxaRJTnsazYuX6oHj98XZZBQguyHe5O4UgxJMXxU5w3WbLkECYr0f6LKy2UXH/
MdTJN5YaleWlCG7clhBnDLzCX6S9bJrFAKBxXXbZ9DCa7MdQtHvVqhRU91WMbD/JS1PWzaQ364ju
71avKaOlWMRTGkdTvDftqECcPMAY64Pp0iOk/RZ8jQEcm24R56pmnehN1Oyhfg9Xfd5SwR5bK1lS
ZkPHCP70mwvFoni6NvMFp6+HjJ6QBvP0Y0f8pmI4Wcs9rYPmh5Nm6hUMgFs8yeFLOrVyT0Qn/dOE
cJ0h9jcyHqmZDJDCrHQdmnRmtbKIl3r7QJ4jpHsLTk+ekq1hkydGYQlwLZz6uKfeGBpy4VUReE+C
IxA8dbrcK5HSLgeRC5fedr9qGltfMk60ooQnL2KBliECawImEVEV+evLSfpE5vL1gWnt6yjDwE2o
rxKt1jcfrTNzTXfQIaBgIWBAl/Mm4Y+55qUdNpVq5L5ESn3RacS989QHCMBkji4Gz+jdr6fc5w0P
XCFC+0zMDmh+Tzc8ZU76BVAYUGR2gxg2zEnRQjNF6HbRbD0b2E9A6fUeUbN/+HrkM68vuzl1NlHA
wvh05oD02SlBa2UuZa7xqbN67bmk33NvkrX+/vVQZy4SgQerEbUO/jrdOtIX5bw5tpmbdhVdEQwV
oNiIAF8RplvtiAUlQKSmwY5VUqdo//XgZ66TfZWBMe3D7nvq44C+0lJ2yjIXpna4LaFg+oOP1CMa
q2++J59HIt+C90miMJKkVJwsiNSAap9cmMTVbfvHOBJOqJPBxltkGP94mrLdQDCFMIrTh3pqGS5m
+JNPIAS6ArIFcH64iCSv+960IPFbv/7pDRRYw7CZzLYa5BwnXxS4+sSKJyWXZaaGqxRjltNDpKdT
E11Qf3MPP7+ADMbWhq2BSUP79PNVog0JrDblyhRxHxjKj3Kyf5ERce/31jd7kPld/nt/ylAcSy0u
jTXfPLmu1AhC6DQIMYwiWRvUSh3iXRcy6UCNZt2eMuV3u9HzIzpsRTE38tKdfl5wBtv5PGKpdfvY
KV7yUbs3ZkgX7AeyKVv94p8/Ojbes73c4dN5+ok2a84djSdjV2nbPSwcV4j4OrTUb4b5vLEReCw5
Ghq2ZPdxWlCA2zyEIT/a7RRdAbmGnrcg53399cV8XkUYRVPZbGDNgtl5cp4YFH3IokiL3cqgokWl
Z5lE7W+ZWceobGiok9xnEI/99aAzW+DTLJkXDmmacIY+ufO9dGocjn2x65hooPuEMIVlVsQAsR26
9FNGE7sesSktlFzERGhNQKwyvBzbZij9HdZHaEVsi6bRLG8JiIlXflGwOZi3BXBtzAOyOOvB0XuL
GJHa/Oa3P/tgbGc+/Gi2g5b/788ZkoQgobORuFSnQSaPZE0qA3XOr+/RuXUPm9xcUsKx92nLmYqS
z4ifJ27WSITDeeeqsXZvy+a7Xcu5R0FIGKpKy7I4w/59NaZMjKwoMxaioTAQsngBJiZ12Hx9NedW
IJgOlOGAMVDs+HTPVH3wWyVGPFRjNZN8pgaT4K26Tl67CDHy18Odu3lc0owKwVAJeeLviyKG3sLs
wCs6xt6v+d5VoXVMK+/H18Oce3lmvyC5wtRviO/9e5ihjjOgRLw8SWjaN/Go0WLzzF80W/JN5Zv2
W5+QOU218N/+2P940ju35n1AMigcnTn0UDpVA0N0sevj2Wky5WWKiPSLHotouuNF3H59mecmPMce
co4xfNufimQJ1yitoiZF3Ae+l1omnk09UlZfj6KdmyPcRMIghQYD5PTA77T60JqU3F277dXHMFBh
T6M4BtZNXAS9Odk/RJqdL9u86a5L0k6uzEQaW7zhmNHGgmBVPwKNWwLeS0j02ARtG313utXO3nnJ
CZs308Bfe/LIK5hmxCekfG0GQZugKV+0ZiayGXa9C6X9ox2oTsgioImRkVUX9x1JcU7+HKDomKyi
2Rc9sEKqSKQskIeMW4zr+PpGnrmP9LTZgkppUFw8/SAmkDbBm7Pd7rPpVzFpzUYtEFN6CfqV8eXr
sc7cDu1DY2zOhVp23X+/AbqG9REuBlt7T/ulUnBYpab6QpRg5sJHj9aUyptvdhhnXjpNo2PHjoYv
1qctdleB/6/IKXahsz0Foa8sdVQ79DEqorH0sXwoq75cocbo3H9+rZpGFZOKFBvE05VSgBMJK7vO
Xc5qV6UFTwxg2pFqvL8IYv9xtE3/n+/bGHAuA+BNdljKTu6uRbexFoQuKqpfLrGooUrIjObYl07q
phYH6a+v8MyyyXjsoQw+bGwW55n1x0Et9SoRhABY3aEjWzcRVb9Sy7xcGShi/5uhiM6cSRUqdf6T
D0IhRdikGUc0zcmzG7yIMMxkYx3CVtO+Wb7OzVGDF2r2IcyV/pM52iGJy0A6c1ZJ2/s2yN9NE0pX
zfMjr+Jot1AW/vltNDBd6MAx6NScvoDaQK9Nr6fMneaUUlX2txWQyGKOofp6oDMLMyV1ICEGlWds
HPPz/ON5FVOPAszjCAhV+QfxYVt7Ku+/HuIjzPZkQ//XGCdzAlhaHAk40S6Cfm2BsQk8tFmbt3pr
eQvi5oFk+yqAtb4qVrUV+Q95X2H/MunVtjibKP61yrrKQjq9YkABZ2jaurfHxA2NptpPQgRH3SFX
KRuJGvIKNdumNeIsTrfjEhks2XomAdcTYSM3plah1cXspd1ODkmxaqbV8SZP6wqmN+QjDlCDf42f
id1hTlx8hl32OhhksIWcNBK3i0SzM4L0soNL6tqxcx/mcb3kDseblFoRwfYIBV3EiZCG+qlYe21g
IhaO+ws4mIT2Enuy+fr2npubQpNSY54Y9ClO5iYRzWUzWsxNZMIv5dC82EFxLQxlY6T52lMw8X49
3rk3nD03mz3K9zSETsYzgzErDfDELo7WueZ01evxrm+ybzavn9tqpPXRNaTwR40AFM7fE1MMcQAz
y8lcROTHgtxeNIP2Wxk/0IS+RJCybE392a+yb45MxvlxqdJyRzlcn27InCItcQib1ETycXoKBshW
5JUpR4wuarJGM8MZp5yDhxpCe1cJzAaa2xkLeQmF1kTlb0a9sjNU8q61RmRLD2EoE67Y0u+kg+1E
r6aGT7cfkALGcvJXECYtai9yWvkaGYaxqJf2ZJaLuIlEvGimwl9H/D6rJine8XwAd/nweA59ucHR
xT9PJ3MZgH1ZS0Xqj6Vhfvcozj1xC1wZSdWUGYwZzPbnGhGqtZlmcZe5avMy0u5dkCK8jbWm+2Zm
nVuL/hjndGPUFR0ht06fubY5GwqpNywhXqy/nr7ntjaWITmt6vTbLPvkq6GWepGXospcmk7E4xK+
zWH8Rx5jTAdq+o3p7Oxg1Cs5s4Cm+7TttSoWoyzhXVECC8ZGPm07UWxQgKKlbsJvbt+5hYBoDioY
s2Xv0+Y3GUfSj1BRuVVUHfVaWkuYyz/ypHpvQjQLgfXNndTOzYu5580BFgmBPO3TTHWRcH/Zp0VD
EuDy0rW9PVX9TqcWv8oNJYDGUDZLguON21D1gLD7mBr8PMwubd+ON/D5xweJJQh7hucTWfX1kz77
67EgUkaifuucLoz94NVKHLDN6cvi3XD8x0Dv7hIDHcl/MY60OSly/J0tc3+/HjUE0KBAj+dyEi2o
5jQv2aj0q7ytvvmQntu2UpxCtKHOf8iT99DoHRwcaC/dBs9IUCNx7bNjlZv4pbVrUIP3aeJ8U6g4
N4H/GPJ0wxpNIkGjp6YuOJ0tNIN3RySI2619lX/H5zTOzV9OpDTJ2D5yFj45F8FgFSBuZcoyo4/P
TVD87kPHWnYJdGnKt/5SKZQQVo6arcP/w96ZLMeNZNv2V57dOdLQN4M7QfQR7Emxm8AoSkQPOFqH
4+vvAjOrTEnKpJc1LrOyKsvKVEYEGvfj5+y9drN4DTRjUWa2iP6CsXsAiZc8RKTx7QcTxwKuNnxG
Sd/ekuJWr/2qKGCydP528qR/7zusmqFbdQimtG6CCLO0NmvzTZfkJ3i1vyYF4TmDmIwUR2wwwX9P
/VESuEiC11Aq81YgumazJ+D310/Tz65CsDh1aXHw3H4cwBYgmbsKf8J+hvM19zN5arr94AjnRM/0
oU+V/M0H/uwWL84shDIezdaPl10QL6MaiqF92gQE74mhFduZ0+/aiiPScrpFk/7rn/iunfhQEKKY
IV/I5HXhmPnhTseaAnLvF+XeLWdgbHJwb+3EgJZtKeeU1AVxriY555mNcvLdLuAnRLyWw0zMOpK+
nSYlyvVff6mfXHeKjcUCHWAM/HTkDVzll71pFfs8iJdsQOWSmUDZqLK6e8haY4YelXz99WcaP2li
okqg67Os2t6ns288ObOIRt7obo6Qslqg5BGkWtsuajvo8q4V8qSgnHSKTQA4iHCKLsd5YRvrX3+R
d9bexzuCLxw5hsExx/7Y3teRRrhkOBIDVmUWo5HF15BaxXyNtpqwY66Md+gz1MhYrOCuk+W1MbSS
OSo0z/FKWlLfKhXpj4lN4W32s/5IWVwBn+aRwjGVbxH1kZ4yJN/BVRJWoI8b282SDVphe91qVb9P
3MbbTMngrf34ZNa5dUvA03TJa4sJjYDK+SHxh+BY6N6TvgQl/PoC/GSvYMuEasgAgNrvY+OIdhv5
FGT77r0in24TZGl7wgjSh9TQku0//yiE12gNcKOzbXwoQBg6NQ2wm3IfQD9di8Zf3HyTyI9BUsQP
v/6s9/v28b4u3V+whHQZkTH+fW8iML0YJBBJMoOdCNIqA2PMXjP5QUD6x3XlFcbJqPXoqp/AL5um
Fl+bS6KubRViJyq9Pbx/of/iG36Db0CW57Pi/Bsl8BN8Q6uKl+rbjwSHv/7QXwQHDy4ny+Uy6uA4
SXOAhfxfBIcAwh5neGabTJQA9/2I5WPCy5MdABhZul3WvwkOlvcHtQTHK5qttsdu+I9C2z7uIsHS
Il+0gTRkOCZ8fKorHUN+meSAD2LDmcNotCvSyGP1pYRNhNHB+R0GYXlNfnyy+UDP8kB8mnzzzx3l
noEPIDFX7Yk8b691YrlWrit/Ryb/eBrkUxDkL9pVh6Xx0+bYM6kbG4fANQUTH37V1Fzndcva6Nli
o2uyCI2OFpfdZNpNR1zPlx+egas/f87/Q5Z8Rc3bd//7P07wcYdYikpeXKRQvsk9/ngMHgblw83z
+j1kmGLaElE0bwsvwQqNUOJsMpP2OKHS73b4IEqD/E4rgtQvUiqljinrbY0kieSGyMfLLOFBA4jC
kuTPMt8S2cM/i/urJHCr0OYxnATmYJzEHZhmJPfqjc5CTtKjn69n7Ej7BHQxQDXSe+jgN4+4idUu
GgkTJRzSUHQ8Gta2kIbrvNebybhDkycuWsnQCdQBjkoLVoR0O/Hil2Wq4/MYFeGT/KKxKsb7YoDL
Bie1OosMkAU486Buy5qs5iTSaX+nSjwZsc4flFManHXNZG6oyKObYPTKfj12Qq8PXKqqBPuk82cj
Fl9rRxoeP1P3OtgV2NPuVK38tTfVyaWDM4O2TIDIDBcZ/hovba/rYoQkNC4mjaz3iO51UQaRf5rS
iCjl2orS9pgPZnPdlX10RJIz7VwSoQ4NMqONYfXjfaaX432Tze4td8fcoIgxyfd2itXgTs2rqiXv
g0e1k8pKfUG4Wj9Bv+POkGKl790Fr+HJFvdfXwVnLqTAfdMk6k3ij/uit/wRpbfdg4tB4yyaiIjH
s2fcDcVMldLL6myq6+CsLClm1rCr7Sy0S9w7oUtMBhLkQmw6ERUrYvDMTd2Y+Y1wE9wuRoxQ36zb
VzviL+McgeAqhosQ77WJSWplDw1kLV5nX+vVzk2H4lD73FzlCQnvJysSQoAReAOA6oqDwJRK54K8
Is/Wpp1G7PxNjIRv6/pJc2EjgIKFFI/fiY3SwwqjLb0zXWfRMOrndGrGe8Yd83nQjPyrLOKNBTDF
0Jj4xYHUxEWULy+71jiXWqyPSDr5La6dBSGI2XI1YicidC6pxu9Gnqod8G77Mra5ExHisdCuhFqT
v2eXa2ATXNc8Fi8eCbwrKEtZRuCbllZYq6LoxtWj5pXh83xeyUR9MdlIdxX2QxCFTb6FmNl/0zPX
uIMdJ9fJ4uUyNK4taU04uoflUi+PaEFiyHcFAXI743MiwnDmTtguHhLb4PmH3CSeitiLjkWXP0mt
Iz0sbcvL2H/TScgdw1QrXYIqIoLHk855BjYAHR3Tyn1s8mxiucrTnYkrcm3b5ElG3vi9tz1xITKH
h3IiD35KuFEYqvtt1NjiUpSWfRn00rkcyFq6q9JOPA2OS/hMb/O0etjjSWmrny2cJKcMHsPt5Cuf
ZOjMx7Fdyfol9nEAUx4qDUdGkK/ff5yf8BJ0dafdTEpU/XpKs/mcLm33IDiG3yjyknyCb7g+Rm9E
x6nIypUr9XTf16aHDzma0h0u6faVpoLObSpzaMNAJ5pH8suCM4gBHr4R02ouehdjt/lA89XI3aex
rmT/mraD/ZTiyMrj/WjNlY3MctYADeu6HM7J+oico4ytwb7Bk407157UFwMoAAHZQ0LCojMhG2xm
d8tzSCphT1O+CmvC0LbjUF0MdWCGOAODo63lV73eade1XtxoznBhl6Lc4h1zrueWXpLjTdZF68S3
kRNdlHic1oSGx/vYnJNDaeZfOgaXG2Bmw2aw1dfUL0n4GodveWISw1HFrwr6M8kpzIMqYxBnZFLJ
TeGM04oGSf/NwG+6idOO1Kom2qI2No7TnAdrQ7VwUTwnRsQQpxf2jGVYC8SoVgREHt3MP2q5aNZp
QQ5wKMglO6C7QaWsTfYKP5UTlilp4WFZFG+xmMn3oYfoAVWx1Qr4+42qvHRjllpwyqB3nNOilzjW
eGGxfBunlKSizUCM2GGmrb4yjVE/6MRk7ksPY7HoLX9D3KK5EhYE7rFaECc6QkVTK/UTWXTBfoiN
W6uMgi3Nle7MqAKr2Jhc+9dOSOmuHI6lKBehjUYcPPpxj5XX27oGmfTwg86GjgAnYiwHNJyBQZc0
gGjvRGQnqqh7tWo57GInZs9jA/e3OEnHMCF6YJNVbnPDeNbA0pp3W1RbCQS1nJCawJ+efWdE4Gnl
06maFmtRkedPuJRqb+VOrtoF6ZjKFRNtfx04PuqS0baoEC1mQYSYbu3BIfaNPqOprxWLCDCEXJhd
KHivzu2iEyc5E/5Xm7p5QDPRrUnB5K3qNnGM5qii4RKq3nCOwm2nL7O0AMgt7AKGUHtZrK1Rq49G
684vgkxKum3lfCcyQXKZ0QX7aXaCQzlE6irNrXk9RkNzzAF6rlyzwO3l5mNYSDiCnW3Z115Hi7mO
FtVB3OKE1oW/bbSRGQsQoVCSmbMG3J49em6MTV5XEiaswpUZjNoWlGuNULa8LgyNvRw41CFNrckK
UU6uYy0O7qHsGLsi5YknPyo5+OME4U5G9nlN548IP6ndlORoXRjNrI5wSrG4wlWEc9K4bfndjpsL
7AfeWTChe1/ZUraEaqEbQ6ST5Oeim42DYNrSABx221MxR9bTAFzPhupKZlpokkhwSlSc+6vMyPTv
AidhAe24conUyvSRyMomIDVIa3cD7PYnwsNIvZ/zNDuz+7h7La3M1c+Nzh6XCZyfZ86TuZC9JB5C
LLR1hQpFm6p86yXO+LXOjHrVF3KpC0RzjeWuWCPWJ30WPkd6Al+Lbhdncubx+JXJAf18exY0XW2j
sKVxCBXVSTEow2ReZWntXCqTaNc5qcRXU/hat2qFypd7o4fvJVKWWexD6CrAFXXAZM3IYXEW/Tc/
jaRgVsIReqvnHRsO6l/1xjnaZ36oRTeCqQPvQE6Z4EW6iNaxM1AQJWm5ahLhXM7gJ260WoinYEwt
AhHBBGIxZhK0KinyEjDTk/g6kQokNgliC0z/7M7IooGhvhdfTWoad5jFu28CgJe/Nomop04ul27S
tIQ4U4a6txNoww7rfdMAtgAous7IrT3QuK/OCsgPe1vv5LqsiZbo2yzOwlKYeO0Tp2NzD8pau6lI
hLtPTQtkfkmlUTmuuCCBfvkWQfNowV9Nw6hplkV5LtVbDzssTAOP8iRoGuOKZbD6ZgmXU7AW0+3o
KBOPbsxCFJYtX2dhTuwSQxvuyXzk3hmN5lcrvWzVLi5dddJJRdkkwyjX8eIHrSm2ntCZlqtOLeUv
7qEnr58KcCT8BBo7CK/KSb1hNEh30xzVmypLg9BIJUQb5UREXtXCKjCNEV3y60PEpy7TcoYwEMVw
XmIu/0kH1ppBXsex1u9jzWyOES3cpRz2CP7NmhYiz1LeW42/Hrkxz51qMY1LUrDXQ+/87kDzMYbq
vUm+fBMSJwy+zkdj3lBbdSnQBe7tlMp/hQXJufTc3tzEPTQZZVMQJgFXto/16cqLkV2T1ApooK+f
yQHnwayA7nbWqE6VFM3jMNj2JVSo6Yuk4v5Np+ZTn3K5cIsXi5k/6qxPLkK6N7k3ala311KCI8eu
cm+V4EXTjQyw7sBTx1bEA2aMPPHAgnAdsE8d82qqXzJB3ewB4zn/9d1878f+/eALURbP1PKlEKh/
FKbF2IbNIMXvV5ZWY63QLCye2KE5I39s3LXtkKxZmueNotG0hFhTQWWCw6uXLK8piq8bUsqaI5YK
EIKRU3+DXOpd+26M2bkHxBZpbd2ETe/8Tp1FL/XTmR1zjb/oXqEcLcPjv3ejnEFD0qswSU2Yv1fg
cUW2aUqSi2pFqJtIUWYHieW9jaYa90Cz4q1mmC+YNB5g81gMmymXNEfG6wFl/vnYmvbTKABrpLOV
n3S9tJ5NtJ4TVjJRjScYFv4hco18Dap0Jj+UF7pkKdnHAbA13UgwjU8l9WpRBmcUkPOWwHN1Qr8i
122DfrteVhgTeN3NGLfureZ46q30Yx1DaWUTXmp1rLE4Qql7ZV0choEFLIlqanYOy5xL4px/iPAf
npAWHhUe96VWn6q5ua7QbbOmYLNf2/C5HkHdg3KFIH9rW7nYkHFJKhQSm7NsaKhBDVoOMJXG+3jW
yADE3Fc8t9aQu8e+mD1Ys5GMuUhpGrMldf20ceKcGPJBWFEBv8EC7Awukc5eZ6/5QZV5X0cA27rG
AhXiuXMRH2AGp+toXv6PiII+Wusdw5pVlCL4HNHF+eaJCWcHPcAiON6W1PStnmRLVmHCL44JFQWL
7nAiweLK0zaBv9IURT7HaR1XIweRzre7Bx30CJEkJGV1jla3qzIQaHZbDm5+YouvKhvybZv26W4Y
qa70XPJEzj0HiqRyh/s+LZ69lvPjPBniyZeFlZLqSqjL+7ULFpTBcZ6XHrSTaDdwHayDwcZxnVtj
uovQc1YrSODFoXf8+mVSWv1iK4Pa0CxMM+S1zbdW77dXnET9M9XowFskh363qLqHquQsA3jXOugT
q1G/nO2qJCgIk+lhHNtzMY0hFsBhaxBhfoDExKml8qyQ2sm7Lq12uNcNYhKJY6lfiAtOdxjw1EkY
nJ7XBDCyA/QEnAIIpqHUNIW46OFH8wbbrCZ9VDGQITvG569tDPW1M/OOdPoA03Iy+Ju9PjevpFNy
VUqS3WGTwZdOybdmjt4cG9HQlQO6D1AwWLbQpGS5dJRHA6g0m0ek0P6ZIWmzAAsMzmJDtMdUeaQr
k5y1Y+aodpVOAHztV+M9o1CO91KlO3/pADGpFBdlTn/ISzkmM5Sc33ze0nmT+rN4yt3yapw88bUf
eo7buhNfGpUNzkYmTKht/qWVthTOy7ee7IAmlo+ArCUdZ7kHliTAenlVp2V91/NcEjbMNuU0E8jR
tiTZJ2NmtxnGlM7IcnhNJ50DfDLZzbVetdyZOqMUed+LiQmvcGjHpgLb7fOoUvTS17FAVNBY5dcV
njrNsUsS8Uh37f0xxCVPIRFX0AenQQPFFNPxsDrVXL93fCqLxwcvWrFyoUiFILWKA+ColIguCqqC
OefZEMF+fm8PaLHGZUCWTWybzQv/3sibUyh6uaAhRNLqG9Em6nzmdatWk4opRuSC7/Rjule6mPKb
RiCBCimAgwW36KBkBZfWDBCmYFtxi2NJMsEEVTBkbm/SxJl5BRFV0IKL3IT2X647KzFo9QYYNe0M
GndyU8GLXOHEB0GZg9Cj4NFbGl8MVZn50BEE4NU8zpZNo8zpZfMKKoC4T71XXyrQN2FktsVBW5or
ONpY1jjRR8f3Tg2OZj30KTXaVTWn/JtKk2ZPM7PEWQYf/96/ed8kp5zebVUn9kHTte+6Pi/lsqdx
+4qSYqnpEFj9+WiSv7wVNq2hqjaiG90oqjNRm/kai4p/5vcdcZ4GZTpRwfTUkO9WZxJLyeVoc9Ja
xXrP4q6Z3Tc8a/XzFFPstHoTnEmPdbaWCZcwcZr2VYcjCtYjJxCl4/i06VzKc2IlgrPleW7aZRnG
uNSdiq6gIxmkHjVv3vLH2UTVKUVOc5csXW/qkmUX4ID2bPg8EvY8dN+GJqpfEiOKL72BLBejXZ4f
4EXQiOhDFi4/J1q6X+/lrR/QIYX2lN+UpGJsZ5tt0kUOdve+Nxg9LeDBj5NLjyWfvhNN1FFz7Esv
1hy2Chn4Z01AGdKo3LyTLaHQAZGjK7emErY5Dq8SNzPuhAufLB24kVjwi4Mq9OoMzmx15hCDfiiX
e5BQHj51iB7Ftp1rinNpsJrZ8XivJGWyILj1TK8L804rKxZb1rFH6HTiCQtNdKR/4a7eW4JjT9PS
B/F2jAnoW2cT5WfHaiJWHHNystonnpB6ojjpOeyUvNhwZSy6oHXBS6H0sX4G806DWtIzttKIo0JP
4WwBPVibNJeJTF8envdldvK4GnSO1KklZe+BU70SBCuWy3mim+hCtdZ01dK0+SI8qnaNyAu1Ggnu
uESWku6SkfcoDyx2LXcUnPEsnjVNj24mSb/MLKYyPVSkAhylKGgiLkslhi1z0+ZWfgnJF/ivm5L3
HcP3tJqA/SGhZcI72dKdxpShzrFu4DRqvOG7V0XTruerhxUFnrVKAw4hhAKKr+DiKDmabiYfseIl
S0WaXAL5fB5Hh6s2e5p1IFiDV2XMuQZ9oXMaGmXzSFWS2WBsFEQraEEBdcvgpBcSKKURyoZyoq4j
Kkg1EuY8cMOVj38mN2mpv//l+4upyowtRjOG9tWR7KmCTeVQzf10BZlWbQlJTne1rHmhU6rK2HNY
ZJg1xpeYqpBYzE46nwt35kQmPQUkOn8b7Ll2N0nHAfa9Uex10JOg3N7IpQpQU8ORjBjLYUcjgV8s
D16RwZbx7ae5jROgPRSzPQ2VzeB4fFheD/6xj/q/dI7/HVX+dlQJi/CHM8lPRpVd9/KaDN33vu/+
Pq98/5P/Is4Hf6CkcBFUOHS7CARjgveveaX1hwOQAcG/z1jNJjfv3wNL23yfSoIggC2/sGM4I/wL
OW/8YVqLjo5DrLuAQP5Rjtjnif/iB8WAYbAv8O3Mv59FAksBDROa2JOd+ZZQ6u+gbkUhkR+/E9j8
7JNMPAzYPRh4fRLoFhV+9aVc3fsmcEkod8+iqqeQTIfhN2Lun30Sn4GxBLk/IJHl7/8g5ibIJppb
ApkgduTDKhr0y24kpcpt5vsfbvjP5pIfDnI+cYcWA0l0Ky4/66Pyb0Q2ENTtLPaK9zkv8jeiUd8y
/vc/+RjHR3rKHf90j7CvY4N3JsGZVAabwGe4SEJMscqn9D+4dDyrCCQwCDNC/+hbiIVe2oAfBfEA
ZXs26SRzo8CnBqyy3/wo9yfXzmV+gPyUaGFoL3+/Sd5YMkMLpNgnUubM5dSNiqd7mKH3Yhz99a+v
4HKi/rFZsNwo1Cyui5OcBsZH67NmODXvZi32tBpp8rGV7DO/iQh0T190n25VCtQ4NBRI719/8E8e
RWwZCwvlXeH18fVy25rTMN3LPa2H+nYAPBY6ARhgEB7Wb5RbH5UA77+RlgirAnI53uq/X9B5yAaF
P19gpiWvoGROuiEUL7r9D37QD5+y9DZ+eLcWhcWoMdTba8EEnrqd7seSQFwC7P6jS/fDJ31YmWRe
JjUDcR6QYlBrd8pe5pozwP/H66V/vkuY8XyfJ8MLbLAKy7P6w4+qo9Lxy1qUyIPMei30USPSSbC3
z3apNgFj97URtAYRdY6z19upXpMhH1DL2NURXQRuFMn5A6o+SJOWQdzrexvZyyLrsKRwbAcvf1Mg
cw7xbIznwusitAlz54ZmQI+pFvwjJCOVG475JuNxcJze1JTXqg3Mh9wz64MTZdHzWFKgyHJy9pEH
zb9WIJplxvOcexNg/06RTBTSdKOD2VBb9j2e2iEvqg2qteoWkq19BLcpX5uIVd7oXb47TNBrldn1
SfrdmK0Sz0/qjbILgiPhCOMU5Pto6KleyogfnY+92NZBLC4Z5NXrHkgFulQriohGG4oAjJnVBzsX
0vC20ZmGZQ0dda0V2qrU+XVzycJVwsFb0R83EVCwuCRxCgIW7iOIYXISUbvW/WrE4XG0CVfd4USr
T4beI1wtKXf8oNRWBPqZD3EyOqcpNrLn2K+Le1fSUWo6Szw1bmk+RPx2EXqS3ogo7WHmO40RBnZP
BP3KshTv+kRebAo7uC3uOwlonaK7vNa0tH+OuDQAZhtx6Q7Zm25wTwdAiw+gwt+mTka3vTvXB7ks
jUnX1SdVLDOGlnIz5t0OigSWvjvdALSxD6zo/QppSLob48IKKQPSBY4/VMc0hvsT2gNzytgSwWXm
xtWbS4jHhUHYxc4dCrwOpibp1r8/9kVHtAEsff8scblkecpFwFRDLoOdqFXZiPjOn+GOgiNL8+cA
CnJYNrJekxmQMeKHd0zQ7ty6xS5lSijODfpKwdpNovExiYQWbBhYdj6YlDwl8o+OwRncuPnBhzB4
x3SnfDO9pD7yG9UGsGoUIhhq9nZmBPc11LA7iyyWbAXs0IHcijwmx46ZjDBqJ5qKLX5oLB8mt6CP
ptwhzEHEBGfFuYbZ0A3uu6bltbP1WVuNNlvcDN6Z045YQKAgKZN7jLnxuBv8KnsJUCZvg4r3CBAO
mp40GItdN0YTdXMwPs7tnO8gJ/U4l7TWTLeZsJx5MyPeacK2i+UQulNufMUH330zZ94tW2Pwty6k
030ZvV48xZntnDxVsIbSCHMQgWrWETFayhBQptrKyLkTThLnz01sVkdiOysaqJ25ytvsjQNIgG7H
tY58EWMLWl+tNdVxHkmQL1wAeWdIHBcL8Zc7NFhsfUCeaJ75nMBJzIlus7EFA5yIKfleicDZV7lL
P81NXILpjOFRdGrcYWmCnR0MPAiz9CsYm+lbhwwpbDQww0Qw7yB4f++H1lsn3XRbNSbygvHrkKj0
WFYubaJIuCe2Qu86GXgpGTZPG1oI4/nYt8EmznnP8aJGoSm8/ME3yC0GMrktZ87n8TyJflXKvMth
VhOvbPUFDzWr4nSVFIhKqiELLi2KSsZ0vPX5QLjqOIqIPjHJLnPL6lbKftwZy74rbH63WWYvaaf5
lz5G1Jdigg9vjb2B5lzSTSBT9TgNPFHAhqLnIUA6oReqXo844TZON/MalX4TYN4ewLhpbUHeYMea
kxAnc224bUNDuXhxHBbKtmX9gITvXc8pQQFm26p15DU0wxxr8K8Bfbd0/wD4AUjkMRyCttkVejms
M5WxiJlDvXYlH93SmNunsEsZ8xvyNcFqJKqiAjfcAUiGjbJp0+LSEkCaE2n53IRSXHbNUlfXZn0q
CJNmJW8SIkVLw8b/xNVJo4Begkuj5X3VRaT21Oe+8V2XrFbj8ow4+mxc5FGfXmTOFG9HhVcHsnvW
hJrWO6TPONuOQcsKNC0xntbMitjX02qc3foLcqLgcvaiaj3pXruyyS2BSNGzchd628J2cKu7UcTR
yner6hjNQ3ndDaw9WszqIQNe+nwsueYkvW2tDFtWXI3phRWZ+tfAIIKWVgv1aD1c+nlX7DtXH3dZ
gjmhDGLtvG/TSyu1xkcty7pLNSX9eZTNDyDUJfIVZGi+An1jz4azn4N0pp1MmB4oyeiqyJ+8BiQ3
A9i3Ol64dX36hff5vh31eG9CKyFIpWxWvW5h9lNoINgW4x2L+1fNqYfQ9Nj0FiX7QUuT4h4YdnVs
K1YcvfQRLOmGWLzkNF3+XGRJRUD0zz3YcvaSYe6SLcS+Xa1g2k3DHpeD3e5odocmrVgZ9sSPV/S6
CxazjENewyOSBeUKdV5+qGSjB/DOvcU9CQ5yrcZmJptXWGnJILTpdeQZslkyKMwvXWmWR9lY5ZFw
UV3QX0auQKzisB4MXBYFbbAJcsBJSXMqZzafomX9Kz0Z3TR0szEX5xl4eTsdy+RIdqAF4p5QlNE/
Iqupq5CQTIuIRWpxJO3hDK7srVNZQqjImJffhYPQxkhj7zDRw0ZsqIJ26dQ4Og3HiXVd+YtgmqiS
vr+qXA8yeWYTBMAkI86wIiStzeR0MEamvkb37Od6jqJoKm5lZk3oCQ2XRhPFNWIH4anxWBVZvk6F
/tX2h73IMgQEiuxl20Fkbrq8Xywc4zVpsNq5YVUaYjSvBMlom2rHe2paYZ0xLR5IT9ybDeiLqYle
8sTJCeUyc+JXmCaR2WE8ItefLshBJAeCDqe+rmxzIKCzsOYLXtf4NS48FB+50Wm0oKeA0lLTDulE
svXWi0vWN9tl+bZjqhNOS0RoS9C9zlrwg/c5ExFmNcoZd78usD9r1RexrU8JHziMXIEa/b0Y7WZC
jIZOL/Z0plhvTEmmKQBCD/8ldQKJRemFwlSG5G2mrsgDIr544Z0Tsn3UKUbwu4PaJ0fIn+LfhTwH
9+gTPceLCQoilK/Yt6VxP+j0EHPWVOmlL1Ux3ESKbe7XV+DTyTBYDKcmn0ToJX2OD+NRlCZOGdNK
3I8NRVhFpg4bFNtxVSX1SbNh5v/68z4b+JYP9JzF/QN44ROOoGopcGw3B9ziE2W0IPPrddpVI0Fr
bfnSw2Dc5B1uYtfx5dX7tiNJE3F3iSmNLXo/bUUOnPNCOMS4m8ji+c3B7rMrhe+HAR4V1qJ7/3Qo
F2DX4PUO+T4pS/s4jF35VltQyUPZy04vSUGl2C6KghcpyYz+YslKDo2cbywMCm1klC+UMtXRN1E3
KJOTZ5cK5MGFGpyTTTrCWdVmLR39Ltj0Y8O8oGcivo8XIJlFWle9sb0yugVTab9YLtaWMOC/dr5m
eNdoJ9mAIzVhIk/T7Pl9V6wqILYrOefm7+xJxnKK/dtJfrkWVJTo7F0HUdmHhyMeUKeye+X7Hoc8
yPSuDvsJU5y07McmhTzObB2hGiqardOiZgVW908xPwHZjL6J4JVbwmP64RtgMpcurrd0H3De3jmE
pp+ELX+3DHzqWPApNCogwwF8xIP94Ug6pMMYuVWd7l2b4tmF+APWye1XDSoWshxygk9UxuGBCdj4
+Ov3wfx8jSlRUFf4C6HjMzlTGbk9toXEt9rJOGKEh0ZKi6LguRwojbtaOuoy0JzgvrLVfR6o5k0T
jtz0aiTkrq+rhJz4uCVZtSkG30LSIignyUreU38zDEYy9q2JjKg/aBHIjz87Lv/tV/+uX23Ao/vh
Rn/uV6ddt/wHSMDfutV//rm/utW+/wfEGzYd7v/SE3b5V/7VrQ6MP/5sUpu0T8hK7pP//Z9lqfqr
LW3pf+AZJOqOGHqcL57j/5MkVNf/uAvQSoEJx+LhWlZAh/VD+4dcu8bJQSUdiByez4l8nrfMK81h
NZcIIpyeIV/fLKYO0+iX8oK5nh0SZ79YGWr1ZUbw2YQ1A2NsH7nLyDYwFOP0PDIZdaUMlcgfFk8E
nrWziZYwHeZTlHpq2FSdMBnL9ijvPSQby5E+gqwNieHiXU2Pls8aVg102W2bWISkZcBSbpoFxd1m
DK98KWkcLSP4d9E+mtjoWDvI6fHZMoXlayKEAQ0qXkCczlv2JOZUnDEPalCZEbqJrdEvLJSIh/bW
oBQnl3hKpBEqDT/0tzG2YncrA08z7/UxitNNOcRTm5FsrTlPiR5QSy/jzj451b2VszhLugPyqjE9
zKJeTEzPxUy8jL+twWzFN+Cn3S3KvrKx4Y+U1D5mN/b6Wkt0i3QTe/knY2b63uPU5uSFuY3uhjEK
HnzDJC/mq8jovHhtSH+2fA7HrgGRMSzdiDEAW2n8tZxVfDl6qt7UjLOJ2PBUI0IjbvzHeZh6bVMZ
ctqgtENq7c7rnr8KEQ8xZ8ua8cLzM71b5Xps7QvXMji40aGTRGs9QgwK/KDYlW256FP9gvbQVrSj
n+GVdptTWxLtbjfiimwJkwdGeGgoB+KPNBVE1yMZXV9y4eSPOiFfYBUrIq5hIaz6NHe+a9WU3fgo
iELGlQ3hMVqwTZAzkMARWE9ITYmpg0O1Tr22OqRB1R/tiPLBMIqbhOL2epz6qgo9DZAn5wCcH9I9
dnV1mAJ1hwoA+pAWBN1XZxndl8hx1hOj3UOO+XSjy748eUSi4FCxyxVROMWXekQz0GhGsounOnh1
kUcXYQu29mrU3OYlHikf4Aso/SJQ/pyEpLNpRwQv/CmlV/p1u4g4JcL+e8ss7jJNmE9EgYp4hU7s
NWW3vXd9XiqbTXSLPNU+xHk5Mi+Z0O9Y8nuEX/xlpmuyCQRJF5hK4v6lnbtNNqdQuBNph7mQp9FO
nMuC89/WIpsVrw0FxL6N7fxQQ6A4RzVOGpI5IHT2KkTspuwPQZYjYLBVsBrsurvrhjq+tKRT78m3
t064TaaLAszHvoyFA/0kMS5oW2WPTZVkT9zRYjdNg3Ua6rnYD1WFVgyj/qvgNLtkN8XeMW2t+apx
+vGs7Kl9yhR9SRgJ37tRWV8WHJwtlhVcTecw563rYNZdqipeiX0xtdH/sXcmS3Ib2bb9lfsDkMHR
w+zZGwDRZ0Zky2w4gaWYJPrO0Tnw9XeBLNWjUvUo07wGGpSpUohAAO5+ztl7bS1ovDQ9VchhbwZv
ALgrzfSZCEEm2OY86ecmH9Nzn+Tt40A98IDDtzmZOf0gDWfWK1iHjELV6a+Is8AArAY3I3XEXYyd
KJPy1tb96IjVf9pjFI43euZ7O9mO9jd7pO8A0Hp+VhkSiNgnTStvStRa0ZkBNlqzgcDfybfVVlTx
0fCbq9kmSjLyzYAAx+F9qCYjMHNQhDoso4AoLhrYokMWmVbuzkh0nP7KaX9HxDlc6e2U7gqL+s6p
rOkuq20E5zCDDrUczLtonuaXgVbgFzsS4x03JLpRdTM8L+4s1m5dueE96Td1qTJU+Va2b6zMoc87
1PkncDXFnp+dt0VbOS1u3ryjSO73CyLgDl6xbm7xF1vohWRPNOvIaZUEqNWDNSYIZmzj24LYXEPE
Ew08ypSGQPweEQCNZ/rlt83Y+xejNuIXvJ/FHsl/u0O7qI0BsgX97KS5fvb73L9odWnckcc8sFGA
w7yu67VHVqiboh0Ikxe8qKdhiCljUV6RRTT16pjmIj41NdK+2HPoag7EqQ4twXCuyVJDu+dKc+zs
ZLSWeHDm0jZCncFj2LXO/CXJJiKDiEWVaTB0WXbo6AH+njtYu/WMaD6V+9uorY3PGbqOY9HZxb4F
CPUoZNbdxyTFXIweQL+G6hHt3Zy3n7pq8C/KdpfzSHPrrakHnR1NTPdFWrdxwNvjXlfTNL8j5iOV
IY9bWoeVPZ3IsR/3UScANvXSPKHwq3bo1dqniZbYrbLnaIMadtmbqUru2NmaV8cf6t+9vnK/zWne
F4HTdzHt2/h9Irp4lZUAEqRBONGkuJqJKtow9e5DQoAJS/S1Tjt6JOhMBLcU4xsBm6IIR2MyUfYs
WnZaeZ9PgLb6be029REARRqFtpPl34gNa3cgLNpnLyYudmvVcfm7GcfevmpVdB5E5F2NHulFhVrk
MfE9DuA5DR90LOwnhdUXl97S6aR7ZXfOBUmnA4g5KKYa7aZeIxXWyu3LVLhjoI3V8AwIggFMAzMj
7LDnYXE0p+GuiTvveiFd9KtO5N6wNlnZrhnTxCTO9tpjktjOKyURS08OUjXA6UW4H4s21MRlieAh
6V6NBqkyL7BeoFeTh7DJvWIWhBXb3t4l6nl9JqaUdoyv0TIS8Axp7nhvub4AxUnNN8r/+qzFlf3g
xTEhpLoyr6fet1gGZ+MWSoUeIgI/rz/gqSVTZr/0Ay2qKl2tjsaZvh4B0AYVgkyq+raODfOT6/Uj
mXZasWvb2t5rTlZBTHSI8HbYHIucaF2tNpvjvOjdHQ4q6wt6KoIeRU+k2jCN/oOws2ZXtZ2x0xMp
HplIJVZYks95m0ctyhpjVD7J0BimaF3W4aSb114kJ352MknPxHqcexwTJ783vK1ItfYr3U8itrV5
8g9R37oHl3xbmM3dHFbR3N02S9EAAm3aA7WccVB4sUJUNFo4TYu/7CPEYs+cBYxHZfoZ3SDEF9+I
fhleS7y+uyhvXuy2cLda5t+ZBipUvp/ec+5g0kXXaEIinPUZzbJGakenMjoCVC1HRmza7fIlbWTJ
kB0PyckY1Mau2d7gqCGdiq1uV2a5fRtxNt0J0HtXA5K1bDd50s02JjzoLFQswhcTifqGycYT+IDy
ZpxGqwmjRbf27HfVbqSeZyyDdEhLhXswUHXduMJV7Apu+soBzelCrIYcQOboMDRZRL5mjv3OFVgo
j3YRi5Anu7hFcjQmjFxUZpPhSxB3NXYz8Nl8unekJJlsMaejo8/VTY8qivfEdCQPh+++c/BNtpRl
xj7HnHcGpsRhmnBRVaED1qeHUS/iT3peF58sgzMgQVyLFdpYSW6avPevlnyF7cd2dMTGNtCE0DPM
AbjCW8rvMTpSwMplo2IzO2W977dBOop04Ijp14eyNeLuq8kssPPp6/ez8KBhtDh5R8wECukxoVxJ
e+donXm2LDlf/FaKjZ+n1Jdxq05JNS3bmIP/y+J4V5nlPMYOXdDBSC9VahOUaVqnMnfFZwzqRgBy
oAgJJcXL6JbOi1hG4ziDgQ7GKTE37YAsrTGXN5lgRXS1O6+BweQjetsUi0De2CJsrPtq2utQOsKc
RreiRLhKC1FuCzB9/CzmDoO6FfrEMW/MgsMNCYRILVPzjNPxFfMUlp+R9LE4z4tNnnsSw1XBjSkn
H+Ex7WfPNJugdpknx0lr7qrB2yVxNZ9wvd8ks2U8mbIq8tBTNXGxTiV3At5BuGhqofc0mJulnvug
JvrB9eg/LWlmvs4AqfcZkc5oy729H9nujXKSPGycKj/jZM7fNNhJhmtHj2XfOYeGOdjJNjqdVMgi
3YzxZIWLJ9nmuiQ9po3r7eauX8Kmw/oxW8MUMKuNL5VWsLPn2Xxj63w5qGxkPvcldUIj+9BpkFb/
VLX+B9HNx84I6g0DhgOKEVxQf+V7JZE1F+ngpccMXCFHOIVnWC4eq7SNE+CBAOT2C3QcRJJyQAL4
64t/VAqsFwdEAEDCs6EM+h/aMktaSWdemvQoFC7xJQO8h28kYezh5/e/vtRHPQeXwtnAP2v167kf
NStpm2aOSpBWrsr9ass7QkpsNcf1119f5y8N5/VClmutuBtwAM5HJ01ez7NFkkd8HJpo3jGJtI7O
8N2xnfZIfHNsx6Of6Ck/evnWrP1gVhWEtgCu1+I6Svh0v/5If/2JXUBlDMfBAVHTfkSJDXrvJT1V
Bsbtajl/N5uZ2UQFbRF0LDZ6nMgvjAT5nQku/tHe+2//6G/7R64H9uMXaJa6Atn29ufe0fe/+Vfv
iMbRb/QNHZg+qwCJ8cW/e0f0rKG2MEgwnbXVjsbm3y0ky/+NlBf+FdlxRPDxRv+7pWRZv9FOBtcL
sMVGRcMo5P/+nz+RvbsP//tniIi1yil/7h3rtkP3fGWDmiD6Efysb9xPMp9mqXOIATOq5qbxRVho
JTbnKcF6YbdOPh9ccEskXOcxYt4gNZszNAwtLNI4ee8iYojpnpQG+mw9aRXu9LbEG9+5zpcFa+EW
sTeRc/jg5+u6zWXxnC5We113i/6embHC4ziQjhXo5HOs4IVxNPcEedaf3L53jWPX+uN4UmYqp7Nk
hd4mfc5GzOiP1NrZwefLMhGKIeoDe9auQT81KRoiD7NzVi3Gpp3l53Ew5NYwEvTso6IcnOHhfSX4
bCAYbkVq+R4v7JbOk52ElpOkZ5h205FDrnvQwOoex7rMmoASUd2NrbY3ssHY1IaP6UzBBteKvgzL
mAzwYJ6X7FnZXROaA/Ghw6yuE1/QCsgWTidiA+kk6jdDXWQUea4pbc6R1er7AsLYsWlFOTg3fnnu
sr4M4jY1UvvE5Lq7xeqeOVcTotgv3BHsKUxYI/kI7ns59tLqNOvKlbHKt5kE8mJNWHD30msSnPLK
mM7ovPFZF9CrZiH0audQZ47MM60k6c0DKO+kbmEI5AhL3CuaT5X0l1B0YKppQCX5kCWMNmIJLYLs
91z4I2d+UNUOAUuCxIf8GHua6zbIstnVR9MQ9103q9sCa7569yu3yb75mei+gQCj4rkYFcRQ8cDs
ROycPnVrrO9u5L40eKzXmpeIVCzo+cmphoYbJfMItFkxZMfU8itzK4v8TohabvUUtQeZrdNNR0hG
sM5ZeCxVXm/mJocHSN/p5GV5jW9eX3YYl/N9DtdFpI26753BwtCmFcYm9akHCAXv45Pn9a4VWiZ3
OzRIMT/QJRpJeQI8d4QsKHccsbu32miKL0bfCpMNHudHINu1ueRFXhHEWGJMkiR8cerMfgosMy44
z6SZOFjV8DnJrLEPl9qyb1fYt83ZpInh1Fr6FfqacoeKTduPJnniLpc709pr9mIR6q4CkAEvLfey
G0tELiImD8kOGZL5FefTlhks7cmNlzvVccREdUnRMBgBNnPr2vGy5VRxxA4WMBmbfEje+IwZHdYS
CV4RX5yk49A9WM617rrdS6Ly6HMiEx/wMeOsJjOtbU5g/WkQbvMp65YL+Af7bn2yb2hy6htXNxGr
teK84K8PsIH0oWcSQOuljSG5A43+rQbjflPbefwSN+lyJVsL4vHIaLErHCwXqRPvs2zM91GKBjBq
Vw0SSpo9hAP/IbY0eqqMYK/x2z4thn5TmVlLvmPkXOfLaHPSaDWij7vp2W7x6AQZWdPXKjWNVxgl
9HmGeanZmwvdvHewN9Ic6sxvGpo+st+5G7t8yfojyqgv4Er9UKa09TbaMLd+kI+O9dCYk0pCwx3r
L5Y3x492ZhH/iybG/r0vGQVWftfx32i0Iz05Ax1dw6x0wJ4z6U59ylEsklqUZfBlMrUzq9g7KBuy
9YQJ1QuA/mS73o4FD/rQp1fCT4ZHasw8LLg/jx1EKR7r+t4zZug2aA/tPPIPGs4GRAo4Q06e1HDt
Ydr23olUT279wktRKdfVu5vq/qbQ4TihpWBuuJ1rC3KELnC9Zvd9Kb3jjCBik/N0Pwgs/SVV4GzQ
PjCjcOqXT56eic2s7NgNXLdFXlOMrOyDbn6uixgdXTJoGzUJK0M849ivTIH9jYko6r5Wfhparpye
8wSEpm1m9dkoGlKHRld9gYowbkfD7L/FOaDmHM7Sti6Sbq8sw3wxqqW8WUTq34zYZG9nknx3ooj7
W0PK5gr9kf5ArbfkNJRI4NnVdRdvSf/V3zzQlBuL7LF7BqGoJWeKmDDJBi0gGj7+pha6l9VYua8m
AEJtQ0AigjqWnDBhQOcEWKSmTVWz8nsTQfSuNzpno13ikDfSpMoTxqe4paPoTXZyqn3Z3LaCDO++
1UfurJ/MX4md7x8AircZ08gI4hHBti1Z8WuIt2qdQOADPy5ynofQMtqvMK7MLcdlPzBtoz6T6pCF
OB3l9VLV013halsaR/65HQkfCNw5TSJMTFp+TnTRboTRZp+LbsTlBVX27Dbe/KBPoqM3BrDp3gKK
cRg9unW1ilK6MZGF/Qfj3o0cm/y5pG/zHHuVvK2AzWDNitKrQREcnTCt+CSkNW/Jxsj2sxznbTT3
LY3Gqks2Ft+WpgxlcH+simXEL+gOnyx4dHOQWl210WgKhcBLceTpiX7bMgExt64X1aeKkFDkcfk0
X9nZXOZM33FCebVlch/76cVSrh3YY+LsZ1VSuWdttJxEKpwv6CF0LayjKr2N+2QKnUz3n+fF7g66
tbDRe8DlVkNrl+5obDrX2MabRzhHErOzLaG9xJGXWhtvUtdDSzo544Oh+u9w9WvVp/38d4djk2HX
rw7Hl6/j2/ufz8Y//uSPs7HgbAw+D14hMvPvpp0/5qpUXf/vMGxwGF75FKzPNpahlTH+x3wV7iEn
WA9xEMdncHX/yPbDPPfDYdihuuIy1FnIGajyP1SySW+pEcCueXajzsW6aNmskkKTYEIKcD0JYu2N
auoTRXArglq041ZfIHZPEGv3AxGS19A6BuPFTpb8UruFTK5axY4eGk2r7M3Ay/Vkjtb40ueI3/qY
dKqkmQ0V+qM3QmMhT3JDP6JC1jvN4n6AIvBajdF4s0g/Is5dq9Z9f5HuErT0EXdpaeUHFwBQOMAK
GwK3mfu94/MRgybJVA5csWaFRkmmbq15dkmtUcw6D5S9C1HseYamfaC7GBRznr+3tPlu0tgeS8Y9
pbqJ8LDCJIPLpW9AWa3hCCrN3WM9S4sjlRg4aHacxnU8z3ZjrE7TmcGi3c7HGIl0tinLWTGo5QPW
V1a0oMSvW8gUd4ZHULpvZfH9kuWE7RS0TTK36DdTAkMhjID/7bNJuofSL6o2RIsPJytVPUNqb8hZ
aSyp+uZs5sYnZBS9uzRMP/W6bw+RsNNhX0ZGbLp72h9rDqZM9UXfqKyUlR7mlacupruUsPlZ+rWj
1Yka1XoTt1jOMzw5VZVjTi+0Qj13TWF15v2IvzaQ1FC0pEgPH9Ulb0fLj6DtptKn4xPLctcwLIyD
wWTuHYeI9rKI89Gs7diNBbpSG4Isp32OBm5/3YGkTDYxQ2NiS2HZiAjTSFJEpJN24/rg4DddaF4y
hlMkWwd56WBoPfX9MDSEfmK77E2JcLsbpwV3w2RMnXiJKWSM5VWlMOXlO1bsviwDO1+WIrr7/hb/
txvwtwseq8+vF7zpf05fZfd1/lNDwPz+Z/9a9FzzN7JbHDw1FiW3D+vm3w0BKK7oO8jjM3ROzT+j
Wi1B0c/atCqs1tylFaH6xxLoYaVczU38G0QqUGn+ST8A1s6fl8CVFYvsD5UT/krX+ktgm9HKqjQH
Wx7geDGOqaTZb+mvyfwKWwT2ErJzx4fY7tBv6GkyHEfopXdJAxhsnwN2ykMJqwuGRM4p0I0GZHAD
OgyjUTGLEWrXO2ZL+n6dBaEM57S0KG3CAiBoOqOGjR6VUdkvTjW+FWKGa1KUj2Sv2A99Xi93nfQf
64ZwjII0Pw42mMehMwi6qZQ0y3lgvSaRgwr/vnOY9PRNr7/4uYADgYnFuK+qKT91kpquxrfyow07
AT/cQj9XF9SA3UZoQtxHeEa2Zaf53zpD1jovuEn/eCyZsMUjy0jAqBKhyih6nAZkny4WuK/vNypf
GKivLHB+/zTUEOIxkiZX6WgzWPD24JcI88rK4biQehO6JmPQoLOnztgYoCdxY5Z+6T+P2dLGYVV4
+gvw0uXsNKMf2gbgglLH+46+kb6EhsZ3EehqgipjYNKlvU+CTG0OQdL70l6jdDj7T50JnDzzhnKD
vUR7HQa4r4zCWBpQP4tr6XW+vp9sUTzNeeHikooH8SKxIcJgU0z76MQn6sZrCu3bArE7VCYJznB0
knet6NSlQYy4//75uvVT8WQTCIvDTh6NoufH+E6PcB20DTtdDtUeZu2IkBuuAaJ/bduBWdxWC3y9
wO1T4zr2xAB6Y+hheVw7nKOTQ1QIyMFOx5x2l9guliZzMWu05ewnQaXVOSE/9XGUVg8jJRuHXZ/G
xgtOfCLaRDN7+p5HZQUGlDwLHijtDPHzhqunTCY6O0XGaYPChTDyJMmSfkgaOb+0TdJde5XpP2bL
yNSBYZmzacvWPFX2EF/BykyeyW0xA1qv9pXW8GN7jGsdxjZ4fcaaL5kttra1FwPSOZoGxCB2S0fA
8Xsn4LS/vC7VNO89q/P3RWGY3ybHBM0WybKsA2Euiu3ByFJyMDK9Ty55UfPf8rEY7pwa9bNBm4JJ
ShqMsnZRm8d5dx8BS4J2NOWhiV8JK7wenUunTDE7xJO3J0dOYMhKTFi6HjF7ntJqxPxAapgtpaW3
z4XePfS19QIDZ7gubf2ZrXJG5z62a1k9LNqypWg/lzHMHTTtDrm13hJR6tH+Y6jAlAaorgEowpM3
7Dr1becsOCY0E2XWPCPtSC1xGoABBRQw8bYEOH9Y4Htt8dItJ0bgeUFPYzLDqbDNTzSXMAOUM9O+
SIJamBRHH6ujtVMZVTqGyPzzXdWPCh5kv1LLcE+Ew9Rp+7Yxu/PAAPRGebCfKm2ybymyjS2QJCb3
ugsZJ4jLAp+Hp/nWNbE96bCZ8IC8jIuWniMhgG3KLOOUXB/lzE+/NKseDTMtcT2ixmIyZ6YD8Y2/
eVtan5deyxBMH2CStQ+tr8OumkaRbIdkNDHU5WSQIyrQcVy1yWU0AegselM/oZWY90br4o1BoFH3
oKAaHe0X8nFACUUPkCmpMB0MFeO7iYVCIPCf9M3oOPPVBKX9LlFL9+zz/c0jByyVHYFfud3GWWLA
H0yj0XVB9+WI4OV9UFYk2QV6O6AXTPCJhW7VyFAWRvKIf0FfQlXQejAA51yNfZZDu5CriSkzHAxN
TgNn0B8VhM64wg1RIu3WWzw9s3Gso9a91FgtHxnlsfgPBlQSf1KZySWKHg6Ft0jObrT1XPoeG5gQ
y53hjKxKnTNEr99Xljbvo2++KvNTUfOGGnS+9B9vUYP580EtrFFyIvrB0XSWVUypyGHQJjLRr51q
ryBnrIYjw+J1mIx7Ya8XopmiNgyy+STFCMBi0icK12TS/OrCtj1fOsmoZ1PXxEd0A3MV6Bv/CnT9
73Hp749LJiON///w5PJ1+p/zV5V+qT8cl9Y/+6NG1E1KvBVQD7mAacdPZHvADL/pDBw59XAsAlVP
tfaHBNfljzjb+B7xpR/OSxylSEMjABQjhU4+9j+S5NofBpIA7bm87eHqpfj0beuDwRyAT7FMcZVd
S4NM9jeL5u6KxHZ7a6sj0mKxMyc5ZTN5dHVXasfagKMpV+tMdainVN8zzp/fJbqIMtT0BtJ0No/L
lcJR9LWVhbtJHdeRS0tOb+zQb4bTPc3WA+PnxRtgkQ+GQb+0QD/Jmz3HjEy3HPmzxL/RU61378Z6
GIW5RSUPJPQBDDeWdGdCy/pagM9KZ/hNGvphmdR6VZ5ST5tC/E4ayhXapxiqY0jdKrl2xqptvIcE
fHs9ZaHumaxZorR63FuoZkpkioiWxdZD91voz2nr9kBaqmb0DPxPelnpV7gD8mHLmvEl0Tq5c9tm
voVVV7nhMk8Zf0pg6QL+AqnHDyzif1/Av38BHcZ9v34BXzm6f3j91j/6o1oRv9FVIbZ+5Wzg8Pi5
WvF/c5n6W/RJfgwpacv86/WzaMusLwV9ZbJsiQLkff4D1KITR+FT+AhAjz/Knw/jyl+NL6mVfh5e
QjFZp/QIH2zKH8/5GBYkRjC6uh5z/vMQX1Pcx/aNKafm8j2k6Kdb8x8kFh+19+u1PJ9wAMa7Fhr8
dT7/06CUqkXjdC+qo2tO4rKMs7iATvSfZu7ANTJi/x/O+7ke3iHAC+tomKrww8rCYdSgs6tzvRJ3
dTDpkO5pwGB37RXUhKqPUKqZCsvm5KTG46+/7McqkItTBhKlDQACy8vHbJhW0zvKIXTcC/bGd8J8
WHkKMQLdE4u6V9HiP2Fz/buv/B9uMeRX8iyc1U30F4lD3zE/mzwXgXUp1G1eJP37WJV47/1UqttY
n//xBR2MHuwuXNGnmfmx35fpmmoMqspDAr/7yl313jPl07b0TO2zGY3O669v61/znSEXIQZgvyKk
HATSh2n73An6hZEaD0OtiLYbnKgzOCwzRwi8ycJ+Ng+puHhwgY7unIt7lM/VU9U07gSKLV9wU7ud
e9/PhkEQ02gPY4AAHDC68tXLbHh/8xTY7l+eA5eOq8G7b/Fr8rJ/+LwVKinMzv1wsF2m5dDbDDu6
6uJCb3dxvYrHWxiBJ47EcxEHXW+Duq3i+R5EuDwYOmL7E94384iay36LzU46AYwenqUuwvJdLp64
qDTBnjvqRlFuMQGIS2mwE4Vtbi8C7VqHjUWTqREwnFq8XWMrcdGkq8ntgLLvqtFmdS96R91GKSb4
YJFE0v3uccSGjiIXNW5BHBjZlTRtdeuwSjgbstpy/wDkW3smmsLHLCw58h5lBH0GLVw3Y17DRpoI
8ZWnVKGJFAzhFEpNf7TuVDVP15WeFPQPSPMMRvo8BtURC4FksoFYcOzUrYZW+tbPW+kRXtCSoZAZ
2Gqkbh4Jju/bUI3jyuI0x1sdJ24Z+mAP0xAZtL/NhLTfPKmr+1oWwgjKMWpezaRX9xpmh0e7Bx+S
Lqn9hhHQqI7V7KtXp+7Zw5GKMExHiKbuB0vyTSl8GdSRXdWGfpVGT0aW53IzMMR6KwbuIyBa7puE
Rjj4/GgLwICnqV3sN0eD1QFG2N+2GA/MHe6Z3gt9pQEQ+U6V+PGsJhmpCWFipsQopLniGJLBDgos
my8LpZc8x24aiyXUyNVNTr4bpeUxb7W27MmB8b1h2yOifE7GyX/yGtbTDQNZiDElyisnGCvHequ/
MwLjhpcfZcC1D/zlqSkA9RLVkfJk0IfRQgv/x5XUZ35+s6nVLT0GMJwjoMQ05O1uXkkBQr8e13Rn
diONcoTbCahWQCG4Oqdm/a6riZkpIASD7/ffUr2NjsMj7C133Y3vaUkXtpWvX77/f/ooqsJy1jPW
jSU5aHzXu8Ttx80U+/5uaDseYFQVlCp9Dsyp67IousJqgIl97KZhk7fK8++BZwnkAj1nqSHo6fZk
l751usYOvDI31AOKF505VsQUb9wVTO+DyNRWfUGRCv04id7F0B6XWpWcuq5Ptf1M0BJ42FibIbk3
lQ3cpbbtJqiSoY+ujcWfkbEb0/s4ay0AS4b56e2EInKi0Q04Yd9VDB46Sk7EkmhcA80bmb3pORWs
Pdrc5+4RaHCyVekMeraCzeyjYG9X4c8E9ocWeGZegOeiux6nQ+TP6qpHG/Po4HsIkybC7AUW8GLZ
uRN2biJeOt1oN00yOwHCfnHD9LK/n5KWoUNPr/Fzb+XoexKzoycAl1ldjUA/D5aHBj4YdIQzgV4v
F08O8XvbsWzS7HBPFcT/C9GqfhQMizWTGTGV/OBqNcUumEM5lC79u58m4Ec6DdTMhofbx6rUq2rj
W2NHe8J1oyez6vqKfqD1qU8IgU9l+1YJN2MOrtvWoZ1MlmzhwlAOpD7ySM253b0ngv8RsC6re7Y5
nmUjwvh5cDTCVKYFqCli0ebVphfzVM4JxgusZ+U6+hzVPT2f6Gn1tF0aSzSv0NPABIz59KZqL37K
SGG5KmGZ4lTSs2cYQLxYNJ/MY6R36T51TfPoNb4O1RN4/YZttH50bPhCKV6Njq8R74RZejYa4oUR
6tI14nMpNY0cycQavKNZSkTRoWg6ZApSSAQ4hmn+vsSj7ZCvTVHuN9E1CTvxLbrxBNGP/+gmSftU
9PJtLtW6+qfiqSsR+2Z4ei7Kz1jn7UakJ79ujM+DFg0AW5PVIeRP7gPKt5zqZpyO4Au0cWNOrQh5
L10mRbX0oNkY1Y0aDFC+C1LfMvGaTa06VMjgHEjVmumboCgGqxOUZlRdKlezfi+Eyf+/YceSnwDH
GNHvvjelMmjbJqp3i1fT/zDifECx3OXaNfObgVtXRqAu6BC9zK5XH1KrQnWemPom4yvtXXDHeUji
QvdaK4+zSAMf+tpcoTe5GPlZW9+X27ToLBYLq4jlhZ7qzNgw8y6amtkWyhpciFY43btewIi1IwbT
dN4WHhpaMeq+i3UyFBTxQGB14J5u4qQWF4pY1tLWMVjTM5//zmjwaZwelA4AKpN+RuGzDpYDamYE
C0R/ppiMYhrvqJYCZWIqdoomLekj5qz3cpSHORlZB/EjdwRIMlW99mnrhhlow2JFdbBomSilbxuT
yzv21Bb778QfXK80XaPFeltoew0Ah1km3WSIJKnS8frog95IbgmY8qpgaCbrehoGWvyFjSle9lr3
Xpn47mlrSp4IY2ltMpXYH7vUZp0u6UnBAYHgmiD9hykIW9qEI/DjY4nKxi3VJhkniUjT2L5cyWrf
FvBZxnlQtz2A/8cS8clWLAXacHqjqBVQ/ZSWOsPYgJaqS79+nQx6ujeGPfKp07Lhu07jwiUrGlju
vdU2BWYHqmSrLoMiidde5OTpo+vCPrac05B3qI5w384PkVbbr04iWFhnqWXXmCUUzXIkah1bhogf
J2rkmXWzcK6txfQ61kVXPBS1pp+aIdG+9bL198kwQdThM3PKSTXXfzLUxGPhFfQRwtbvxaMpV+hA
vHIYdtK18oVPkq53tMV4RtgJyoxwaDz8bqVkqSJViF+U6A9+pqFc8VYgPi6aaKkaemPRQX0gTtTS
beExo16ZgpYNAHbmaPngmKk2PIyOQo9F9FgSJ959kXu+w1bV+HDf2RrbOd3NearF4lPmcVoGKDP1
2CuIR7rHf2dvU92KML4WZboBv4vEyZmNPcFAnEFc3HWn3JLJxYSHHqZaMm/5h1k6QtdTkS3NmZ+/
va9BFBzzMdFelOanJ62PI5IVErYeAlgJSiKQZ1autiO30uZ7tM6mIjqajq5/BecmCltmy7HHkm7K
GNS6HosNwKkykEq1xxq4MAq9QtwD6I9qpIY9vQtanFAhOJH0Tpl/01IL5dpYRwd/qcs06FtoI7yB
EyzE6lslMfUX2PyVNR15rjkYDK1OXlaj39CpHjejTm4VBPWDGux2y9k4elBAHHcZm+iG1u+0VURS
WHpvnfF8Vnf82uzLlSpO7HzlnlwrtEeaiYKudLaxX5wHEt8DuCbzjY71+VOjOcOrrA3zUsPurEPo
+RwgFTwm5uQbZ7w1S3HPyY/UFKRS3xCa2Sfzx6CgNJgkMI9xJyvyDlq2fEXeyw9CgkGc76C0Tsmm
JMWe9Hmsgk2osQN3JLeM6wqS6KwQ7Feshj2j/KE1sAeZOJbPXV7wkJYJq03qSJ7IBaYcIj5Cv7vb
OZ8ypiEcuze/LqPWquNPvAtQMBQcoD8MpgB4D/5cimNVyYBqmwAk7e+HfpS9GFrWg++vr/OX6odw
TGAP9DIo+y0Ktz9fx4+SfsjqHuN55bAYD0jzH9tOamQRKVFfOdZaunxfDn993Y9Sfy67sm5Qd1OZ
kvX8oeqiJC9QzcE2VVnhwFqBzAmSmojHiaAOyfSymu/hA66O+3E95f766vRtPt5d1OpUxbzgfAgG
yn9qdMxdRvdEOPVhwt1qBNhdjMf/Ze+8liM30m77KucFoEAm/G2hLIveNvsGwTaCtwn/9P/KaumM
1JoZhe5nIkYh0ySLBRTyM3uv7eunLs4knvZ9jL52YzYdbYmuvKXt83C/vIT/Tez+dmIHyeYPV+sv
vIpbjZj4f+FHVxfpT7YDxqt/mNs5v9BmuZ7tk+BKnraebPyGrPAxEPCxQZcnbOQstsXd9/vY3P2F
fS0TGIeUa8mX8VW/ywysX/ijghuDJNkfPoZ/MLfz/kIXRe5FkRIgsZK+MOFs/fkm87QytitUBtVe
3z4i0Ib/VSFm3sqxg7zXj0R2kivmJe4pkgu0MgpCADruyp4mlJOr9bQr66Jd7dRxezSKWkzdpmFg
ZG5MmoZvZUqhBt/cJm1Ng/OcAv6nPXBLL5JApoK1EuoFwaNtAnLF7rFgy0/oOHURSS3vle49G3Pl
AzdmEEQ2U0XohEik/fFjTgF3swrrKnbdzQAOuDlIMhs6IgEM/SVWRK2VZ+lyL1vKfZbt/OCJ9R6n
ivLnR/K9aQJSMf9IIolyOPr0r7PXARKt8ho8Rlf7V27gqW/KN8VzoQMMNyKpoC1WMfOHxkZmD4ON
x0CuCYCbJtCNs5RxdzSFJZ715uLDkzAI69oYjtaYWC/rRIVXWVRwyjIpLd1SidtYtvz+uJii18wl
VDtsKT3QJFPCI8NG9f6NPAjegcrGWpqiOX23Ij2ymq2OP3Z5FpZ0mh9LrEuWIeYFOILwTGTX/DTT
ilGqRglzjsEC28wSfOa3tnN+pp9bzTu9Lb87FDGqm2EyrVvXTstzlXjUC4TuXeOcFJtuSuebLErH
k1UHkOR02c5hqd9Pd450JUxej7vlvubf/LighRlTMMZABF/loK/wpWLkkir1CaIaDo0Jc5dAByep
l7Bm5+kDEy5+hRq0IVw2KhGi7VRBq+UUA+/LlOko3ITYDeqbBWk6QnSPnhKtlTMem7xMzDeW1ba1
L8qV/Tr6rF+TCPPMxhwrRsXF9NivytkvcCjssIgYyqAQyB7goSARKObWCBtRyueKAuX90gvWTsmN
ns/2EO0pAfhOayT5KwcBry3RNxGcPyiTrraCMYPgbpAdWZubwOpJxby0iAz3B/um8DwOaLzc3HwG
AOZtNLKMgpZIMhxOuCne4QUWtwlMjGnrBTMXuGYALTd+EFO451lDfV1lGE7DPGDNu2PUxv0m+Fhe
1w2n2PEC9zUIALEQYFu87nQdqFXLHBCpxdo42tCMc8dEgpyLmSoqRvxhcO1GfZ8wyWJSpot63+qZ
GTrY7n2h+GYoj1M6FgxFmEFposcx2F2a5A4P8OvlFr7U0EsOerbWH3YtjH6PXNrqCTvOEE7w2u5n
uA/3JXhTcpwyqmqiqgPgH7rP6glYs8Km8PWATA8Wf5z4l48Eqgsar1TX25caCNmedWKb1b6vHm1I
6zQE37mDK57tqY6gWDNa3DQ0yYhUWnCeRefx4STUFcm59NNDkTjTuJnSkl/HhIebqpkL2l4GWChd
ucEMAH84ckben8t47tL6LZAu5YY5rXWCOksqCSkl12urg1v6dOE71I3IaAzgK/jh4KnEuocVE3vA
hvHjsBRfg61ZNN7RhUgL3Ea3ou1s0HgnCFyhuvI2WHMXT/sVanKyC/hQACTpsIFsaGPmx1Lir3hc
1IwHLBuCXbpAH7bwWDxeYJJ+lUPMJeOG7wMj0D7lOYVfRuDLs2ky/+gB0PIO0pc9Ntzo6UbCCHnP
icA8BgSyHKI+kc+X3QrUuSkiOJUhx5OCB2ZTTxPWZK38wnOuWbxGILlQRH2I58hc1+Yqrj0aIasq
i+SqjIidyIhNPgy2pG0aJ65SkUb2h0olj2YRLdxTaFW4wRd35bJ2ClKdOQV8wudKUOMNC4xVB8rH
Nu9KpsIlgBGM7YrVwCVGaULE5sLzacVtCsfluWRF022zEljobgx0regJwrPxb+maWMaR+hbnuEXS
xOHuBlHxjNOL0QC27Oxs4104Yq9hpn65522J1B5uBr9zKGELWFxNF8hLOgavbKGZKpFcy48YJ9H2
uNJY0EJIUDzf6AP9LRIffT8GC+TipvWDV3AuXMgfj7RMCQp6ej5uJSdidHbKfNViWQFa0u0a5G/3
tsuni0TKIENOw9trUXdePnHl6NuvU9XPYHVap0v2lydrXSd06xNhvK8itarqdYrjJX9zCEhNw8LW
Tykxkt9jJ73zEWAd2xFNUz6IZJBMEqpvVTIHp65p9GHQQpfbLOCbwDDQGN9Oq8ODrKB+YOqAagxk
ZQJxiD5+SZYjjx+LAC5Y1JQQm7gm84fkmjU4l4zuYC94EVOpTqVB8bBmxffMJMvOD8ELxK8cpaAT
e5q2K7sy+dTkeh7OPh5VdsIjhtnnJJ0sxJHhfqur8rWORXeFBHsgAWLBTUAdYnXPlL5gfPRBpNyq
eE6XuDlzxvj3ovLMiM/uaAGvQQHUCgiEbIbqs8JzFY74TV5Sr2VCu1TR55aIQ0PWLbpg4HwdCV6m
BwMIFHIpSmM69v1yUsnQnL0s6Mro3kzsmmy//q1qGXY1qt0b6A3vCT7aZKX3GEkb8dbC9MfgnKih
Tp1wzJU8VTWY2HaRMzFxltuGjeJWunKtQo/VDQC91s5C8pLKoxAtGUap3fihYefWPq/kGGw86F7m
ME9XTpbkeWh4E3mvCBeTZb+4S+EdA27LLozV4EBa9ZIA/Ka93vlz712ReMYxB3EXHbfRoEWaxIst
RpAeuEvu0jX3rzwZcfcKOl438fHtke1Hb9/MrFdybzh382jesIUyITUazvwBgS8j1at8sTOvLa6L
VtkPbQ7e3eiBl5Ol1AW08tYI1LULviQ+0i81AYtYucl2reOlWx9t134BhnE0x3bcLnNfsvkDMh3a
dqYZ1Cq78bskW254v9xvWe9X+xXWIud4apK1PL0ExFHuc4BXBy+aPsPbDp00875AY1geE2dhfly0
cm/lHgrY3ukeFC5typ/K3TlzOX/NBvlsZB4oz0mpGz9N1gfAYGSNeUNJ7qFhHyLy66+RF9q7uFXP
bTBgzu1cKqOdKtv6pl8jHlF5SX0ykYMWUzdcDSXRzyw1jaMT1OqUB4N9XVvgUXjTKhR8LVoqFwHl
3Lb+zgjQeGQ8sTbcIfm93WZbj6rTWHNxxyGwUPKNFblLhnsqOmt5iGsrtCqrOko0HAdfnxDW0owg
LQJ2hDkXTKWL8a7wPG2zpgtwBToPQ1rKLewv8xEauH9dL0X/gjXVuF7KBpOUAV8XJge165d+LALq
EnTsV4zjW0gNff2J+GImN+UA+577mwm47BhheJNl3JpuS5IhymloMjaJAo6eteQl5jvP+zDykjmS
nuQJj3jjsevU3vC4bTaLN+GFW/vhYJL7FzrsCEMe/vF2hSFyiOKkP42V861JYnsnYa8xFjd10Fol
TgvuyY+oM4nMxh0xf6Ii3lFdd1SCqVltFzC/u76FvRG1PFF48nflLq0FK5RUemj9cQ2XCfBvJZeF
i1aI6RonnYdx1wIRPvAgodVuiREwH8cpLwQwkaJbqMVb1H2PaSSwS4us1H7eVY3xNx7+8T7J2KOw
TG3wtI4VSWZkI3dw/qzoQE6KwYOpS92jD47r1SD2l6hPN5IuSk2RbLumpwNJ2h0yo/omVXwuUryr
rw2WltMKzY4cd9KF17VfkTPq/ULmYbbC9fEyxbPPLQ543TauUkcXfjxIyzT4igIkvmZld4viUr0Z
STCccRzeuHnFjJRq4KkcJHLcSbndZqB36a/ylgHjm3KbwTyVOTLZK6MVqxyOPLWCPeKwoZ3YjRpU
TjGNG+YKclKoZseaNsRJa/89IjWzO0ZZNjULj+8FkBjacLYaBy+DluiEsrANcxMrw5zQomMBt95x
gXLqyiEDr+VfQkWRlTrluWVc2u5z2HyAFZyS5efYScb8zkANijuWaquaFIWIO9qcTSnj4+XK1NKI
BfztM/PcIiRpgLIcqOBvw5E/efj/6Nn/eTpE6+zQ2EsaaOnRRv8kRBmSiJlbn2bHqA4YnZc18vS3
VWfHfbIXtAR7uwyoRmoWgCiSJx2e94eRw79RwvwVjoEgBAgzLwTkN6/ip/kU4YyiXmUfH50ZfQCr
QPL0tkMgInkrUKbFFJtRc0itNInPfROtFfozFd3GFWNt3xzErc0udvwxM/onbwsqGZRAlO2u/Rfx
SGUNEcpcOz5Whqa8z5z+bCpratKR5jhEXk7lM5QrxZExxs3fKTv0VOyPM0neDH68q/9PCY6Z7c8D
jYp8SbBW+JScpaAVykS7AFFTrV9mXJBkcQj6sybfes69yDgJXX5XNmg4CIFtI+9sd0GfugESHifH
XnfQTYuskAQDpppTpaOn//FFRO4hGKMy62PT/DNPZAzi1LAMvzhW0YingW3toLTIpKFoQlvQgtYt
cXbPqv3AZbY8tj2zijahl0/ruXssMWb9zSv6yX3H/YToSBuk0HRZgmP4z2+h4bTGOlA3YFjAr7G5
qBB6RlKvihGPQqyt299JEtCIYMU6NSP9RTUhkzgIaEZpqFSjezDe2f/+wqx/98I0cwMMDPPmv0xE
PRb3wOrb5Ni4WIEpNem9oKCROu/NVEWWqp7ALfj2aan1PmdG6plfESo5IsQYgaFeJA74ZOmWwUlS
F4ueNtZIaaJie6V8T7XWoohgV206PetBacAn2ygjpiU5G6/hBkxr/+1HU5qWEwqPVU8BqqWZH5NI
SyEwjcz3uo77SCvgNNWqkFtvHK+hA/rvb4f8eSzOdfLwBrmCuYHtkov15+tE8HmbLuziD1ZCgh8E
ixUJgj/oVqeaefUXrQZqpNF4qqTeU89lwstawMk+zYHLuxVbsElDZ71EF9n8LW8Wf51hVMS7y3jI
knrKPHUZU5phYk1/rGMmYGHqNWO8i0fSnNZFS8McmTO8gVTCugI8Ufnt8sv+bxL9N5NoSMd67fCf
taOvaUcMUfrxR+3ob1/0u3bU+QV1KN8H8IcO69Of599n0NYvLtlfTJUw1/ja8/avGXTA5NrByGay
b3ElIu9/zaAZT/NwYOarI8su4+l/MoMWP3+sATpoWzHfklehLcR/vo8x+dc1yRji6PtLRbs11n7Y
6RZsrZb2Op3gcNKdLZVPn6ZTVF/MATwse6L6zMkGzK7GGBHoJs/xQHfvOnx194luAjvdDtYVzd2G
o/TURv0zYUt0jcvQfpjkaHdEU/MGv1CmV69S69eacmJKNEqj++ZEFWMsvVNjwut8VGarP0NSOR9W
4/KHLnOr3q2N7/lMPGluwRn9rlMDQKmmyp5uk9rbdaWiYp2zM2zNBo/WGFXPk2WDKAFUPNi3Qy+h
0sikNp4N26EjW7Ed75Dw0DMCV9ioMm3trSet+VZ0c7GdQMJ9ceHdjGfVjz5vSw2BUMxTfJ01gjio
3CVS3pRWvYtwpTl70Zr2JlL5F7tcq3M80dQ7/mpvHSa/n0B6klMjIntrIOxnEmpNr1JmyyNzZBFj
ymXXCJOiuY+C1fQOs57im/NovPdE6m4HNc8viQmUgLCdAmrMOrbea6NS8Cqey+6YRJ2VumvOIsq4
KNDTcm/FIXbXphYFkuEwrOta3/4YGmJuN24xNe92bPvX2NTF8zxpWY/EOIicQo93gpyqg60BpV1M
R8JIotFRpkTLMkLq9LxRWRZ7e69XTDctXCjljjxZjgqSj3hoGV3L+GgiQuEssNvgcNJ/W4iM60ro
EMdCC6kX8WdS6rmMteQ0fTquG88fWwSnLxnM2z4HhzOw5O9Hm+MRlQJnzWWN4MNoIiysZ9AtBrbm
HCK6Lg60tE/CqNTdE8Fhk1cT+zX3AbM0PY1pZprmg91rIGs3q/UcVIsewJTsNmWM7Q7n9XrZA/Cm
YAylWOlzRBNXRDfzAhg/UWJ5cca7e1EpFqR/RBAXiE/ZOguWzK3PEx36godn7TYa9VRP9ZEZn/pm
5NEd11n/jdocdVW+8s82oevMtGt8DwdyGzhOagNyI9Dly5gfazbffr5klPlrz9SGM5B3sJs0R3xt
KQkuc8d5Trgsq1ZaXSICbIMZCTZUad5DDnTRSPATXYLW5v1oMMqlCePe/LFJzWD7v05dTsVv2bBP
tvYk4cB2nbA/zEWP1C5qQ9dk+9liURo3rTMTFZRmjv1wmYrmVpvUJ2pf0mJ0wowVtlLvTmKr4Nda
SoKQKeDdN7vPFuP18iqBOQ8xcHM7rUILXQme1oYI5o1BEspt0BW4zyFIM4ZULtPsEAx1uz4R40nC
Wl3oS0qBxzvgZ4upbvslqM8csmSw4V1VwK91dfBjhG/UVMZ5rSfugY6O86aCJ5SXcZjapSmWvW5k
fl1XPdbPXEPfU0IiCYgdwy8POEkmRNKinBF9NvnMcZ2TmN0Hcj2q1Z0eTb1bGvFFvlvcaQhv6kH4
3KcVkcKBHTTXvT+ENZbRhVMbCeJGScqeoaxi9gWd8m5d04vOF7ETF9NNtjh8xGOWLD1j7Q4hJ9s7
Fe29DHHkyF0MI8Av9ytO6tAcYz1n6NXXzLAEvkwOnVdUEfOT7xpl6EmAI8yyp45fhjfgGlORwW9X
6siItXZoS/upK6ytE1SKIXUaE5o+Y9I5TriIvrbQCcC1VDXBDXY0UaVJlQMEh9p0si5C1EWL9zoM
3NcunBHcibKc7ibh2Dt7hA3ITIroJEnAQ7ApO7s5Qde2DuBNEzClnBgPlWiqR9BjwMnxWGZQ1fJE
vgT16u2NqVu+kzViXUUIsY7Z6ItvBczjVz8eZo/Y+zS7ZkyZfrfaeXoeHGfBBFiVuyUrorBOjReq
6e6VtaXakh5NFHIRsIRYBJMkySIL7Th6T4IKq73pE+xYYQSEZhPnfAKmQp19Z2J6NQJ3slmORiA0
80yd+ynymJnQn56GtctvID07W4eCmG5w7qUbkr3tXTtxe9u5Xfkd23ti71ASjMVmXlrWSP3s3xaT
8ciAE84YNbdFDIE/KnFd0Bq2D6ttJafRDA49sqT9yhwPbGze3ExDhW3VGKL7agTn0i/epkqNZngU
VfXJiicBDDVQa3wYh9S6bhDDyZeoserXKSm6p2Ky7xNnbGnTdXUZK8zemPefKo+BMZro3r9rbd88
pl7R7JjVmZ9iOc0oEv3nFfnR2wDu4lDPTt0dnKmqAz4fDWGcYzeThmNNx7kh6Wpo5L1SiMjdsknQ
KQHDYVmzFuEStb35oJK63s3YPuCkAmzDmtjB3hkJZ9zh7azMbRIl0+eomcsiFPbgZHvC1obyuLRF
MYQGCewsl9sa7KnZP7Mp9t9TGZiKo9Ay7wYyqNhWGM1pdFGwhmzhPiOyas7Q1YbbXpqfp85vbxq1
gkYV09y4ODQjiBTumm1ZQsqnJYAnt8yZeMiF2/862nP3eQkQ+3/MvVmMD8h8Irp6IEynuMgrVgzd
J7ms0UNCZv02d3N2Rr6Yr8mqQ6OoKGkYLF0NyjLuuq53d+wz4oUJXPm96KHytAhUd5GzyAdmfeO7
n7rRNi4T9z4g5w/95wR/Kq8Ar2xMeplbuF/5DSsjWW2TwTQe7LwGtW0PKKvKwtuMNjTlRpXV53To
AfPWzUsEMuMqN7tX0h7HHZMyZ6sy813I+JQhgb42Fsf+BN0eNj95Xl0owILvIqKkzoRLxncWcuab
weuO/jD19GLQmRMT5CCD9WZG6Zj0BGzgoAllgvNtGzdy6Dn8DHbY3CoQEq5LpLhHWYg3Mnq8TVy4
6NFkbZOB0OdbJHfFVjQj94FsEJDObsBJEUTrNrahRlUuR/g+sC2TgbpsrAdQyy4LJFhTdUdO5qar
EKixauzDfJ2ZbvbjDX4vZ9MM8YtrtuJcQQhjRDczFKwWZx8ABXkCKQbLK6P82EvyG7azLDJov+Zs
4Lx3nXazqCS5L2cc97llLs8mSIfzgl7gzej4wtGN6xueQCOjfMJVtn0JTbo3gcVVQ8I/Srs5W+Xa
MgEvizFcKjXtyFvDSpxMNQ5wOxvAmrnmtovcEywCJsIkaL6wf48QDJfDazIkn7KoBIHuCJ+CYh7j
l7GBluypuefEVURPNuV8nM2YhWiQ+Hu2r1yHvssmtnKlCcDQ9waX4T4JaHwSyh7C7+wwGaPlpvBK
AvatXlkcEKv6rw3i8M3YzN1TlNXeHj1dlO04Dqejj+5j2xbgmDMk4DOyfpptLS9lYAoWf4nVubYX
20JvsgznubPrPeOJ2drzNfONV86JH3o8b75l7eD+6iN+3gGpctZjEgCca+CqHQPAPrtCl1aYKEnC
G5cWS6Yo6xCbg7uDCd7sMmIFQ3/wh5upEXIbMT/XrvyRjFtPnml/x1u6/cZ64XzLb/qqsJIRvvFc
3mc9CA+VO/XjgETbfSwCloHQaYJug8ObsqCa7C85MKZ4H5BxyAfIpBbMXZEjQpmfwG/M11Wu1G4Z
COkMM+VHD4oy4AagW8OTd7FiEBVjVbNSyqix7OA9HkT9uEYT1MwyTvZtPizXjnKcW/IpWsZMbWtA
wXSGK6su+vPMmOzgV+l8L5xePSdTedVO7bnx13nbBrK9K5EyfMWCaB7Gvu2uxOhEhy72XynUpr2n
uu3odfZDNkKzRkaf5/k+m0uoi/hjySFLg3Vd9GoBvFpdVHW2KaW7Pg6W2XyZ8xLPEo886JHogTGP
VANvCELn63zojPLrMs4KUOOy3hkJ2v0d8EJnIAOgeW6Gpco9qKCDHWmNKw+3UzS76JQt75EUhbeG
pWlyrorWi66tyvzop6C5mcERkSHPvXBiJhtxnbMlx5+UJd5jcNnZpWzvgm7adHkV3dd6sacN++gN
Q5TSbwj1a7gPnR979zFAqXtOv1P/Y0X4h07+3wx4/zLLNC3HtwI0QniGbISAf26M42AaFhlT13od
3ONJa8mdlO38uiBGCjrxdwNl52cfJyZqtGWOhF5tolv7OdeoSMaF0aCqj1XZBdd9QumueDB/5EbP
uFbWw9ekMG37Nh79wTp1HQuAJcTVkJQ3mZOxoL7M0ty2sru7stMmMsNFFdBJgW4+YWs/5jUFoL1W
Osel1FJ89ogBDT0O5ieJP6PbtTPrgxTC0nvfkLhaO+PUPymIvmq/9oRKqJAABsv+jGG6QefszzRs
cYQBI7VivUHmifFcIkp9n4pFfeOWqX7FYFU9WUFMRd9fTEGMjpt3EwnEDOoEJbN+dposd4QRPayG
GhS8DxqHw0VTuvAHuzsbWYd76FiyzzslfGRBuhe+SA/++0XX044/DbDB/pBlhfQUFzvDmZ8uek6F
HLnKrBlg636ZRSa9wSAQUZ3++w/S3+gvPwg5EGUAawT5893ld3RwLZLxY5Egu2A4UZa7vmq5PheT
gUq1IBDfEE3Iyin7N4P6v/50tI0+9kv0HcTJ/Wz5xDCI0mKZCeHJGvnsThN2OsaZ1I9YFuvZ4Ke6
vUcTYEwk4/zd0B1F5k+/u28i0UFGKfTg/efffcocpPNRVx8VcbcwPqYYYZaHRfG5yhRtsy20nmck
zxHr1EVn2xHPulFV7BXHGKXd8+Va/G+8+TfjTYnulHHgfx5v3n+vKg0O/vhpxPnbF/4+4rR/wTHn
CxzwsCb0jPNfI07zF0dHBXKRJWAImtD/P+K05S/8K00tpIEHNej8YcSJqV5HOcJ4F7hLkef+E5rX
DyX8Hz9rvqcxY54wpe3BG/95xFmUllrLxlzw71b5suVsTsXWKTSHmfD6QIu8KNOhkUKwm3oX6i3K
ge6Ex06Y+7WFXBHy5DWCsFU9Ka8Jnydjgwp82HbB12bso7vJhUVTLsLcUlzNYrNiMhMbzkSSsMRC
leQWskHRxtN6560Lg0aZICvfUUKtB0PI+hV5Wne1aDIOCwcTT9G6vkTSQDZjI6jddRecDurR9gk5
J5Ad8wLcEbNm71wwPPkFyVNf8DxmA6mnHOZoOyQVfdyafgfpFX+dNNln5ms+OUudDVvCy+zr5AIB
gh+GAZOPK83KoDlBtSYGsdgszqOmCKU12czjBFlIaMZQZEbghuoe8pCvGUQZE7AxdDSZaNaMIp4g
DAhL6q8NljlANZpm5He8zcLwECMAxzF1fBapJJqAJDULSQa887bmI5HjUt73mpnUa3oS4XD1fTZA
VEoucKVRc5ZQfDfYtmAv5VNCdBULvj7s/PKm8khZ3oF5BNhELt2ahRVKIOyM/fVQ25+UE/dPQqkK
ElkXAX6STIIo0zQPquoG63UucrnHy+wfULJlOiU7im7Y1abbxTLzsKwB5DjOqB49F6vOzr34S7TT
RGnPiY35xBvvNbNxqyabtC7sKfag0+VUjWeF1fDwLrSPBU3dfDeqzAkDjC6GIjPcuXhfElwwlvbD
sNiOsKdl1YNj4pbJbfmGR9fdspLPtyCNFlJ3cNeQ1druXMMpjxPWG7MW9EF5lj2Sc0gvrB06kfbq
xG4NnM7yd6U9YaQfzHobXfw9gbb6ZMSA7Adt/2Gj91VEgbGvLw6hpMcsxE2Ot1EbiJS2EqFBZBLE
UARysrS3buU81NxtIfSMc63NSKW2JWEX/rSiP9+s2q6USIxLjrYwTQozUzxgaxIDxshCW51YZcen
RtufHIrqG2xZwZWHKG+b4fvZdWIekdFp69TYct9c/FSzS2/ZLAnnM/bSbXZxXjXu4Ox8bcdatDFr
jFPCog6uXbLhePGjYk73gMknzFyOWG2sXdkPo9f0w/a1GDiynyRmwenJUWxB7Y2DnEq8CiDlGROa
LD27nek9ILaLkrfZXjFNDfSQBLME2vZdIJHl54/pbeAv8i3Ai21uCuzUY9hFFsJ47OmG82kOrCo7
TZqDsynqFQv9jFbTrg4dKprxaUxTe4L2lw746+LYwFFMDzpm73nOzKHarsA4oZ8mjpLh0rjBuh2V
nHmyDWkcv5cEdhdhlghyb0iiKrE/TTXcrRmiFsorkc7ayzYtZDMWWeX7OxxjfR4fl9633+lRp/6r
lwfkNeLRBbc2MhPq66u0r8AHbKoo761ZC3eNY8z2HJVgYuKsfq7ywV1Cs6XWCWXfyYgPlph/4ED+
d1L/zUmNlELnHf/nk/qpHv6DJea3L/39rPZ/0WtFD1OVKTj+6UH+tY3ES+Yg2yY/8Md/+d0QwwqT
2SPJGBbrUOl4VJO/G2Ik4R0+QyeoIZzYGsn5D5aRwDp/rgwhgzgmK1Gf14Hn7Cf9CLlfOYHTaX2c
R09MuyBhnhhWVYpVFPTSnjQum4F1nPkPATssdJcsZ2/57NbbsUh8qJN4T3FZpNabq5Llno1L9TQq
N/oMzIbtItqTBs3c6hybTotJAt6jc2owPQLFWc/hNOduue3hzSJXAKxFUFlhJLccrQbbB9uxroa1
LdpdG6TxSnjUMglcJ25CaOKYVb+qcqCc9YLF3ueGsu8SkQFwIZaICDzWdjuzNayrLloqpmyuU4Ek
thLJgJfQKNaui3vD3jNqwl5G1mkoLYtzEGxIMKOp27GlGmmaeFEgGKP+Oz9FsHazK+JKCM1T1sZv
WqZLnlssP/wOc8TgLMzdvgbly2F+TKnIvR0iyPLXlAt+xIMNDoQkwBjbcBp9W5l6tYTeT+qtWVHj
hUB+1ZvdOOqtmsz8MchNSBmgSu6mgT1qo4iz6xWA9PPMDszZ2iyXQCIkPLc5+gsRhXDaefyxhPQf
5pzX1boNb2QmoqjcmFYazRs7mz2SW9fms4h9/z4qUJVsSPEzxTYK8DlsEUvXe4/gPujT3mlmG3qX
iza4d4ieSq4zO3COivdvP9ZtcM3Ttz2sSaLlhIHczxerN0D2+kmI1n8wEDXfZjmhB4ShOsdS4Eso
IyLroppFBpJN68ogJeQ0D159l3ct0o2Vk2Pnepm4shWnJuq6wd6mNO/qCMm553cmAoPtR/sFCHH7
3uGBeqPStK0wWFvHDR0gsd+EUfq7joYea/O0BA9zw2OYaKXgSXZp/DDj4Ip3wdxRYTqj9ZmiVCHj
KAwHwWhiTB8+wmC8+iK4bhrLi/fDYsZX5LpV6ZEFRL+egH3I5ZBGg3EtET9OOD28EoE8ykS0qJRv
/SlxONM28cSSwKOdz68Ta0YtTVI7gfCd675U1Kk3yQ9doHURCRLZoBWD7kU+GM8XLaHxm7LwIjNc
LpJD3MGYNS5CxOQiSswvAkWEYlqt6Hs+KcHdRcUI0sDor/qLvLFotdRRNgqRo8P/uk2l1ZBeFBtP
y0QYjMwjhocs2tlnq7cEGSUhpvF1cZFW0kFqnaX8obqMS9MjLkSrMR3LTDHcINg0tVYz0qpNU+s3
e8ssToQZTK9pL9OtEST1DSPjdqeQfmZaA5oWjXTZA0rWdTn30CuVXewe+XgbzyznokPddQhKiRMs
m9DUOtNUK05drT01ehg935yK13BczBR56jjIYbv083w2YJqcyIxwtktQPdYrq+tMRadsFCoM/Hq+
mtJs2Hkgq3d2nySbtp4PRAUY35yVJ00RdQTUsbD2BWkEqcT8Dev7FjPLEyaqeOvF04HxsfMqOg2d
HYZhsy5DfYdv/5G4I7kZu5XQOYWimGG6NhnBefCRcO0RLIZUn9XZrBr1PVu8W3OV0TuyB1Y4cA+e
KjzLd9lYq5BkahbThC3cM/RnsKslWlOaLAfbXW/T1l8OhU31nSQk/JIRj0PB4KtEDgg57bq6QZi8
vteRRzpc4d2tTXfD4jaCS8OIFuFGd2gjgusyNtw3XRdNd64q/E2q6i8BT9tDlQp/l0ZLtEf+RTUf
OSpkkNUe17rGXTGOho6XEeelQIk/ePHnOpVqSzI1Fi0P+bkktXRTkK75NmXtdDTLuH/Jhq7nxpiM
A2yBX4fOZSuNxn3Xd8gb0CxEn63cAdV+mTO5mV0CYPKleRrcesqPVmk75wqb3x7sBVVfE2NrafCp
X/nk6YSzYXgPQ5MEh3TlaCKNLj30jl1yV7ird0vgKxHQCB1Z+vht2j8Gqo1egxZQieWUEVkeQ0IQ
t99+qWrW25TPaf6pQb29F8NI3E8q/X2JC+dQrwCUGqDvb0EXG5hF8YTWU7XeVj72rqWdcEyDO3mw
+A83CknInQKi4qFMM0MRYJsguNG9pVQTJMTMfS6unDmLr4O89FnAVKgfiz4dvDBHz6IpHOmKEqBk
bw0gguRWYd1aEcU+YlIibY0GNZ9XRwSZNl5+ZXRxgaw6HjatMRivfWOqN+64qt2mw9ScTat7dNk0
PMxrb95aGTx7v9fpcgW3gQ0nGaVPOItEt4ZEb47ksAKn8rLvlrLL76j7Ubth8cHX1EcT8UMoR68q
jxM7zJbW2bpO+n/sndeS3Ea2tV/lfwEo4BO4LZTtalftyOYNgqKB9zbx9P+XaPEcktKQR/cTEzEz
Gg1VBRSQuXPvtb5lPFfxMD7EfkYsDJTIHbMTEHWh+UHzh69JUkbv6VmQFiIB4ne281zajoaXoAP+
amXwawwU1ItswueotQ8zI0SEDJ88s3EOS2WjFAqXMbAS+V6O0t/2eWVuhWg/NkWebUZLP4GHzji4
mPWXiCgOjIMaEAV03McR6EEVmItkFuyGxj0ksHaXdVPG/Nu9LaO+vAayPewKBpUSUMuY9MEUt1NN
57NYbiPZhzvGJJ/JpHoi9phSivoiQQCwmawRRTz+ty1wC7PZEDqJptxpVDHTeEFvtyQrs8vt4jJM
PppZ9qSZbrUFOqN/AGqJujDxxJfWaB+G0fgaMm5EFMOAWxOvJf6jbePAQJkzXVz5kgFBTeOYjkHz
WkXE03JSuJpKBp9QTuodpMxs60Uj2VqzLE7WWJ9A/2JicY3nZJLZdc4zz9DaNfZG2/kHM+3joNbT
A8Px+qrq50d7ibu9gR6LcZATgKlaPmOksYPeGqpHGs8QNLqFex0WltxC+x93wIF6rERdsScCh/mi
5n0KoWDj4glf9cax7nBio0j3nAt5KzxXzqfCLIwT9kzmfnFSn4kjWrkOX0QxQaE2sBxnTbwlyKjG
bdwxCqvBJXc2M8oEGstm9Nz4QMUiHgCJRNs4nxhTUz3emaUI71syX1p+dKLNsLzpt7HsGMaKmkfU
8CIQe7O5bY3UuLXq9BmGl/sQzvHANI4BC7CQknFVDDIq7cBhELDjMHDc2Gzp11rTuSCDl5cei58q
NhujvKtEjypv8s9mXX11kujYmExzYk2/C6fubsmVVKoHXtyJTVoXH9qcyNOlm5+mbrivjf6u18ob
qjX0w+4iee9x8RDTQ4t/HCLy4njNHUZ349axEgf9kbCd6zJFxuMWTYlgut2YUgB9xW6ykFNUZuf/
tmj/L/Ey6vTGcet3B7/tx6zqf1Shvv3Bv459vvsHQw2U5R7UUYdZFv/Mv859hm7/odNjRcnl2+IN
kvDXwQ+CKVN1IHSW5cM9EBwW/zr30bwFO0qH1mVAtp4k/825z7TUue67Di1URU6PsBgMMmPUWVOJ
rb/DijL+QbcXNtrZtomSZzYDs8tunVORL9lO1EO3xRFsPli5Ox5ITFp2BovuyTM8qpqsmp4k57az
1YHZxQ3qHbNEH50NLpgywA+ZIocs4x2mgoeoto52xvg8tNscgxtGzSG7n/CaQgeP8PllJg0Sl65f
2NlkihUl7gU705mU27n5yIAm3tS1Ca3Xiopbexq7J/j41NigjrdyaPPPukYcvWc9p1X61arJjSL+
4SJ9SZFZuc6hmRy73FjpUDwk6TJc4S1vzlKgfMGKVmSH0VpoZeXlfC0JZTgV0Vzs0nTpr2x6lfu+
Q1BGnN/iArTSdWRF6IaY7JLUPs6cjTZibiyOFnopjwvunZ1e25RZTuNc6613hLH/UOuG2Fi9b9wQ
Y3guw7nYpjOWq8jDf5nFmQQT5oX7HltkwANT7bzSAB1GTtkmwWoUZUiU+LGK8wKYbi8cTVwVaeoG
DHTg0dmi3s8MTcvjXCLioyHMyQZ54mPjsPNPMn7h2Go+T4XjnmZbjK+lUZmbuGtwZUurCm/rVppo
gqo4aWm3a7Ghn8cytJbHsrUyyMkJ2fLaJyAVBv0v/AfaQtOySynLSwI1A92p8H+Ss9XAMiJl6wGa
pXfrR3gyd5PX0LhqFcn/UNDgPxJ9NB9EUVKMJZh87uai7B9Qj+jsIolWxP3GWzprhPWSONciawGx
G5RiOy1bOMX2o88Cmw52dqvJxKo1nAoz/HUUuxwTWhIncxBPADUqxfHhFDZ2wseqRW5teSXCsnfb
18oMnYd2YcnP2KyRqWG4bClU0+kSEo5EvH3lCeQ3YoEluIfEo6NzRI3aqpqRI5/7POlDpz9qTI49
9HV+mhc+Tmta/4SxQznhUIGQoXL0+WZK8Ek0+6YLyyFgoGm8w0s8X6a5IT1HpiUWTTMx4CllWjRv
EwOoUKANHdpEbA7aS5w5SbY1F0H9ByVqviEpQfc2pd9wTomaZVuR+PZQ5rFG9qdwmhq/ah2/hIz7
i1stlaYRFDUJiMs4uYAcsc2GwYBItNxgAymZfBjxsSpzjYho7K3B5A3ysaWXEEF+aud3WaIEKNCa
rA9NbJNLHxXRXQM9685tEo/St64DcGREcfMF9Buy6p1dQbYQ4vV8OSayrO9dSL4vPq0KdtfGUAca
CSBhw/iKnI40DU+xh0nYq4U2bQgqEmC/+9kBfmigvNQxM/OTL1kBJM7qJXZuElNRX/fUSqK8b7w6
OojGJuxudO78dIyewryezwjjTIcSOFreJrj/7YT+rhNqU5X/akN87j/GP9gx3v7AXxvhGy5fZ76v
f2tY/s9GqILYAGn5cK5APtOF/H5Wyd7EOPK7LdBSdH3sGWq3oiWqgor+RetznUF+vwNiw7DIhQPt
b9mmz5Tuxx2wovSKK+nJGx8YCNmOHgZOuSfyCj5OYVunbJ4VxSHCV0FwPD0lKanFEzwTsinbY9ug
Sqb0m5mTYahakTqxlM59URsdZvGKyUfoZRuLBQNVb1G4SHhZ7CQG42AgeM23n+Nw9ov6OBQmGTzR
NConQx5qd35hj8UVqxKFeoBfovLY2YhjHI4T/eR5PEWCOU54CsWspRBuvWZ8RMyn249aWQlzh7uA
PIoondrlzL20LTLRKS91PhZiQa278FvNqNngAmObbAsb9eiUJ7ewg+JDI8xFWQVcJgwFGR1LX1lH
LqraohfX/iQrLXnyUrvFBVvE6WWuHMjgbXNaqIH3cRUOH8Ok/oJKneUjwXESuDoxGH6FVkoA810o
tK9SzlgOK82STYSbTxNG+DOMf5WOxnxkvo2jjIy0eaoUCoPlUT6inxiIUwOtk9JIoUVqioNJiPBw
GN8i2MDuhQaLb5GNTTY/uLmetDf13FUlPwI6YbMY3wQl/10Qfrcg4DphjPCfK+SXL8BFy/6HNeHt
z3ybiRh/YLVEaADj7k2l8D/FMTllNvMQ5iVoTtaByf+uCSve3zQ9E/vx36pjQboGNTO+LoMhofg3
S8NPkiTWIyQUPg4tTKEIGXT197+rjRkmDgvWbgeDVgcyIo49hJiN9RtRDgeA7ytwEGmGxTWy8BFE
yZ1Qf/+7TwmHsaHLE4XHIS1LAwmkT7ruHFYfVLrQfeHiK8kX0su3hMT8To2kfq+/fTgR7J7uc9vI
nvzpEqGhA/ACtYm4x8fPIdoOdPXMxIYApuwhRR/xMWJp8pEAJdYW2XbyZdYoG3a4hqxtTncZSCOH
YSxZObgSrQFVSsx156UghHAAOEEvW/onUUQ+WifChwKz0/a7h+r+ban+3pD+jxchWLupjNgT/qZq
0nE0APZc/COQAhPGZbXsCw0CUAIh5LlhfBuERoaDQgOSGRg6xqbJB2MOtw3YRZ/4ahZjQinrPA9Q
Fh4V3ydAaPSy/DT7YwbGg9ZkgaQbcBbGn41GrvxvPO0/KxDVQ+AJ7F3sj0wBzZ/GbyC7mCSIySen
BShti+4CknsraeulX399t34WV66fhAYNU6SyPv6cI+HQ/GYR55NGWCZMnvHh9K7XXLW91Vx0h8HM
rz/vp5dofbx9nQAPZQskSEI9gd893qYB1rvQcj4vStoLK0q3wW70O4/0P9w/G6CgRT1AGDeb+Y+f
4rcsF/g5vGNrwhvwuGu15SfHrPtdJsGKN/iuXFDX42ALZWFS68LfFoUUB7Y/8QweTRKhTovoKEZ9
nhmpqO+ysAjCMWIkOHDAsgc5wgCsczfb2szeHmIins6F4zSXVipKkzvSuAFRraumJ0l5UV6TawhH
+JDwbD5DzyplwNjQ1jZs4oxA7IgPmWub8BvPTI6d6XbvJndJjr/+zd7SPX64StRhoEeR8gigAjiN
fryfoRnmA6rj+TiltDcLLOcn8HzdSWNIsa+AeGxcq/pKYJe2dbKcQ6AU6RHJ+LCne9vvs7ptb+ss
mUCblda2cUt0QKBCbx26Zh8ERr13nCho0k7mo4EXDJUxNrigxV76RKy8v4+XpNz2Y4zPMirNbRkl
8kCYqkF5/4HlLDu6vePcRYPpHMekogBz/ZjiJCTJLHKTI8FHIJCdpNhRABmHzqq8JwCt6SnVcGuX
RsMRk+bkp5hJfVCgnTrZ9TLe1fBQms24CPsaHU1OSeE6u3o07cC1axIOmEFAcjCi6pi1VfbSd2WQ
NzQqykJqd45fy88Skx4DxLjfRag1Dk5oM9BO3dgMFvqMuE0X++IA936is1K8E1Gcfa2NuJo3me5D
ZPFbGsSbqVJ1I2Sq9wKq2VYUZgtMx89PqUxnmGu+e+fCR972XqICnopkuhtokPxZpooj1nQ7bYae
FYfZFy3TvBuNw93WjhKOqaK9ogDlW7tGs8tM/8RwvLytwhrXDD6sHt4z+eOaKA9kyF2r+0kTNeVc
SQTBpqumbmMU1qsTE0RnY3M8RVlRXNthLZ+1POtN/q6+3OIBxb8q1TFNZ38hcHKyDmble3i1bOsj
tovuPuU+laeeSjRoRAeVwt6XzDB3NKEhHzWW9REbZrXHhQYhrp49onvNsn0uZYeFL5snfpqZhvBc
RcdJDvs4ti5mWAw71rbxxEgAi4+GnWrTxuZnq+U3b12jvsg2v0lCh1i6aczImsyH7RBm7SYmYgTr
NYBsE2+iHtk2UKI5eizT6IZJ5IeYEewx7nsdu9Yid2nrvpN99tGkg7FlYkp2eur6Lz1Es72FV/Na
YBwiqjHzN9W4zEEBgnIzpHDO+lHHugOUhSUKHL1RlGlgg9plVBn5h6yby0BqXviqAbXiy8wh4q2M
DAJGdRWg/2bk4RonsWUbyqA2eG6JjCrBkRy55qHtOu3sMJq77rVKD9rZkR/TqdMxJnaChoFEZ7LR
zbS+W5CKsUx1Bh0wadinGM3b0bAS/SgqXhdXk+jcNn5jLjR+QJpjnRExhoE+DlVKSPmpHe0Ij4wx
fHZFJ99bYztdYS0doWf7Pdqv2r5ucYEBpmTYyEhkPA2YVe80mcHnzKWM8KykojPgaPpiIVK+cWFf
6QQrzNoyP9ujXu4tHYWGnkX1zs7xK6US1xOT7eRgILS/TmYcqqWOCMyp+Mu0HDLGwu7cXPk1Gj23
GuRBc9FDNJ2e7UMcGl9HRozVLSll+TasKQqWUerYp81sW5vk+iV4xA/GEnobE6P9Th8nc8cVt1fC
pUGHC5ImTKxL2m8M1BZ/su9MXtRbmZBouM1CSEcbva7GL0baTogn9OUo07T9FAum1G6ViJcYIdd1
6QgAPTr1RV5BhCdolOpkpOSrKqBQbkQjaYtYDjnIYJBxNutu9pAzP34PWj3bZvoywWunLtScmtlv
Ro7IRHLlvgaA9VLhTj81CbqHRYv1Y57CMktbLrKpKb/cvAqvFrIuj1Ja9a0VL+EVDhZ2rgkFL0A5
B0h4VdY7kAJceYbaxNcB3DmDBbCsX8yd7eBIW0QddhvG0vwZ08+7d5GLg35oCYCY4MBilBlhrIea
a8Bqpn+GITJLnR29WucOn0EO3YChbA0T/qinbh74YgivqFWcoA5xn1FHtlcjAIaNYcXyKzXw+JJA
P9pZldlcpUimcco4tnkw9KI5hKXmYAastAfJB0DWIeaA+aCAIOrI2PkATUlZQt24f9AFZJkQ6fBD
qyMeICXXeK97zrnDZ38QY1MdutRcpg31onV2Zv1AJ5N2HbpUEjNVukjczKCh0NiNeRrvK5VEUpXD
kxFqZjD1fULYNVh4MFzMn0qfuWMcjYd2TTbh9ovsU2t7TXzddgXpJ6l06JPO5UBPr4CN31oMW6/9
sEB2iA+dCBImyXZ8O0/mXCz/PbCShZr08rcHVs9GIf+fD6zvPqJdYs5blT+eWdc/9q2PZbh/YE1y
eKrfRjqURt8GOqb9h8J5oMNX8r5vsxxiItG/k2zNH7KRqvEVvg1zHDSBeIt95PkcMBkc/Zvj6o81
MK8Imn56pjSyDN01ORr/WLMt1QIjoxvcS0Fs9RLgahsuMK5V4u/UdB++uzH/cOj68dS6fpjPQVvo
hAe7XO5PZX3kzEod39uXWMNwv5KZJY35lyzpWywsymgU6cL+6I9p+5vq9B8/GoUivUQ1BvvZQpNo
mTH3lWFfFkXsLdGBYLCSE2BSAYvvCVYsXp5ObwFddKQ0J785r/94gFJXLkybE4DnY+NhlPJTv9C0
EjKE0R1f8kKF/nkazsBA7wcMX0mlPm5WkIVf322TZ+S7c/pfH8qjYtMLhSf48ymqrMtwiGrfvJCT
glkHENnJLFxYIrRDyKRSmTB2YvHhgzFg4CI4oP/sQiQ55BpOlKBhAzpAE07nY4c+JNwtC3kqBMVh
NAqdUTfO44qiThYlMIJjhe1tzkvoEb++DnVs+N9jxdtlrLgb16TX+7djmgeADGhAbF6oEXlWBpDo
c65IGF6Ht4g80Oo8Z+xfv/5U/Cx//1Sf10PQezb5zx9fDMRNIp2d1rikKjHnjc8myvirns7NZU0U
dGzI047g2P+WM/Hrz//7iymwF6rzve7z3Pz8roy+X2b0Io3LihRL1AsjfTjT0QjA99cfZfzDg2IZ
nLcRn/CBDJp+vNZQir7U9cG42PQ1HqgjIb+8UeZDCyj9nNn2x1F31dupw3apxcTLAgSU9nUWa7/5
uf/pwi3dZrWku2z97ak1ba3yGz2kAmUzbQIbEHV1bfYF591EUcJ+fe3/9JKojiDvJf8Szs9cQKOG
satZo3lZQcSljKGzrLyUQSG1i1bhMkbIJODlecpXxG8xUuejskA4Cddyqc6aC7Q7gqrC9FQ3UQxS
0e7WhL84Zn65LWXKW+Z4JRxan6lgvv/1RazxFj+9IsLk96Ob4SCL+Tl3M82jcPCkb1zCMIUetDK+
1+dm7ov6tW0LLcgZUbyWkhu4Jg9FCSKToJN+c6zXDMAkszm8LtMCxM0I9e7zmuf36+/5D6ugoP2B
Iwq3JkDfnxou2mwOoxvaxgVxMDdkvc1G3davhoJtE5D0uydb7aA/vMUuYnfsoeQwGw4iz58/segj
M9Uz2V0meBpnoETOx9CHT4U4lUPboEOhby0XLjZYe/y0mDZQME2ofh+TIUMdbpWy/2xV1M4rnFvX
eAkSy2bhVM/Eeos6dg2I8okKuRoFQj6adtewAO2TKbggJe98U9f8R2okV/DzZXEl/M6U2DYmub9Z
5BYv8wUG0OhS8ZQE9BAWSN5CS+8aK5f9sSQ1fgpSMab91nSob4NkhMu392OgP5tcjckCCfcjMFNz
3HEeEnsokFp/pAc1GABCImlttNAB6aBbC+ABPZ6051pDirnVRVW1YEiolANYZcATdFPnzUgJCdyx
Bbg14jn4O7ZXl5eh7OOz1xXpNYel6nZMqbK3XtXiXavNXHtvQKC8M4DrftIRTG9z6gAg2ABBa77f
GH+WDjr7q17G5Tbp2b+vIJ0VFuV2Wt83ukpnmGPfDTd21REVJQB6A7YQWv0ylDmxglYoxKPvNzGn
mTQCLNqaIAgY6EQt+azgxtuAY5r3J0kS8OdLVJrZcUHiaG6aYbCZMyN6xiWPJ/jajAbMP/UYXum0
vtA8j/DDBKCc9qJNyIKYM/elg+XQBM5LtlBd34uoyNtg9u043Hopk8EImftLnfGMEAEPy2XF6zck
w0U7SgPI+oyu+XYqlaLzbcqE0gMoTgnIuXus3fkBTjF/DEO7CkJQvH2vC0GJzTiaxDXRdNnAzmzE
hkd6fTlweLmiXQsKmrZbc01/xzP2kayKONvUyeydaO/EtwSL9p/oGLlQhjiqgv9I261vFRFKU7vd
t36yYdpJ9xvK/3sIiMmVOXrz1qMO+FP2VYXpGiCXILduz+iv+lD4nfO+sjTG6G4df+ZBmb9EQ5gq
WFtUbvWBn4c2U495KqqdbWGIMeDBWtsdYTnPgH41TW68qv9sN7obzEwG6yfN8ZIMbYkHw+iqLHO/
eBJjWOk+D0AuK7EtREGc8qaX4F/dbIN6KjT5T4NGhFMHmZ1oBnBwqUkcI15m+PV7LQY3w9fN0lJl
uUG52pMgTPGzYEeroDJwnMJrctYjeses9pr9sfEmJgId5DVJezPMn0lo5BeTITS1ggMyIZLkjwCq
UsyqRPJUbmLSl7O9jV6DMaYh6le/7fhlXXoG+QaoiRboaH22kw8Le1NG8PLIUGDJTuzoMgiQYcEi
CRUN4RRtokSnXiV1k9WoIBB1jTRe2aIdnAXUuHDWNJt1SEDT3RUtqZQgQ2IAYEVh8Y9Haqs6VZZD
Bq3KTRlQjG8zWVTnrMzMp0ZXgDhwoNAM+pH1meUsDDHS+EW0NYye/yVCIN1txoTCB0ET/wNHVCZA
nsPNaYHX52SCAhKlg2aktwMeIJ/UeL4VGmaSUEU1P+BVZlN/60aoNZIazrsOaUABigfpFVZe97nx
1a1cSXAdEqqBgoNvWwwDUDBO1QxdSEAxkfYn8r5Za5EMfG17txLyowiUwrDwi6yOdGkyhhkxxu1W
VN8aSGDlqQp3YXpDRK1qwKvqUZrce4OeLNJp3t+Uo/jYfU4qHoZU/TcGKyARAMcB9ctG4m5VLAAi
ge5zrYL9Gj9qXtMMG1AwJ518WAuFJWuIH1kDscyZ+n5N+Ggbvsxseuln4DsAqRJGBqeK9OpbPeaV
dqtQv+3aPKuueYz47QDdULxXDRtPpyJwsAE96KlOEV5hotk5RkZqyKAScGSGI2kXmj5VOhZqdNgV
kTGnpmv55iN/hnAUhuIAjLQWEMRa4AyqVMkWoHZvh581HksCvieMz5E2qjsta8j8xKlp30wYQjEg
O/bHWDCzOLDt8AVpOcKS8LRySlE6G+GfmLD48HJ9hQwa6DDrmPFTBrHz9Nt2unj2RPCuT4oPJwiP
4o6/9CODDRhVN2tbpY4qGH9orUkwfiwDhBDzS99inBInLqc6W2DwHhI5SLjZcc63hZ3VHoF5ETWu
Hk8HCfStHqXsTBk5NO0uHSlXbXhzw009RRqNf9JoqNLckqeWsQWYNMZsfJlQcXtRy3HPegOQ7zwm
4inNaO3vepXpggKTZ2TlQMQF4oMNSj6uf10EstzCypoQwxQQzEOapYS10fi8YbWrPr6YgPStLL+8
N+rX1GAKAaeKXEh2qWMTWvyquCGIFGAj5z5MlKC+ikHGVjvfzzJyP7Zez/uqY9bemclCelDk8Ma3
bcc3WZ9EnEZGd16jWkjqYMF4wzfaURN19/4cmtPJq9QPlDY2S5NZEWYCft/HabPMPqkyQD2QuvcU
RaanHHLmFBWPBAeD8kxToIoa8IvATzmG2NhcniZLhctZpjK4sc77dPETX2EMa170Bl7X/XqF7ETU
yJ3LCtRWNBDXA+9COOvrYli8okxsnhKWbn0zcaR9op1vPFUADKxdr6q0Bd86EXYqvG3dNuWi80TV
uQYX0lvZiU4NQdhk5JAOJq37YeAko+4a3bTZp+Nt5AsCbr5O7HIVmcpWqYee97WMmSyCBeO1WqQV
boW1WPuhyzEWOV3EcpQQGBiYtkJ8xF3rWJuYR37gASciKE5UpP00gkWSiQND0/GH3HmY26lswWWp
CEyt1Z2Pf3EiVa7TyhuGi0baDNacaueT95pfFaPLn2aAZjaPNHEnKnaVrxUsanPBcqTWvtlMtQOx
HizylCKROpLbPecVRhHVeVE34G0tUgf3UcV3rwtrGwl2nPXZDSMV2zP3dXucRSL/ZBQfXtbn0zaH
8ICxCklM2djZjRg8HhHA52AWnWy8iiPZ0uReH4hiKryvtRgziE0tGa1aWkKCXuPSXXop61PhzpkC
zGBWgSrG5NtoShKOHNVtyDoNez3oJqNE9bkyRJdMC0Rj0oRo8Wwvm0Rd0BvMJGmdPGhtJibw/0IO
J5w9jVsM3ihC1eLAXKkiUCWPeLNE2LDDwH+19lXNQ0MQov9iWYlxx8xyuXBS56HWATgMCp3YHtcV
EIExEBPsTtzsPlw5k33KXbLEpJpBbEDlhtmDnAJs9SwKVdSO4b7RIJrtyjXJNh16FXDTSD43qiWp
Q9LmSFBzVEPBSAxu5ERc9yBHj6cb9bK2RQIFd4JM+Hp5HA0vmY/9MJbxnQHnrTpBMTdu2zWi2fF6
RR1NKp523SAi4al3BoqQSMv8F30i5amsZ3W9wp8AF5jicfDm4s60nE+xFpL3Sx7a0ckbfQOSuzoT
cJZ+jSxypQVkx43lcqQOxsriBZ7R3xIuzo4kk2kJelqePhWKdF+ylGghJ6n5QStnWuaDNqTWXi89
DFxRg4sjHufilNR1emPZnWEE7JrFiZP9fFSMSPwJdV3ehBXDX3/OqRdcle+Gwo4nrO3M3tvNc9fr
V41a/K/SMKIRSWOemmqwK04weZmftMpUiHGhkmZzcJaPUWry87RFzb83vsFNspxlvqcDOG08Cy8V
EzzWpWakxilUSdfE5EFlEZ6YNbMMtyPvjOApyOD6nCfL51X144ZRqk726j0sSJpNZkV9gPaObzqv
m0kYs26jVquyLxU1JruLXxMPpPZw6JThS+ipXLf1YBiRHlZf5YxCWfJ61rTKnWGF0k9TUcSkYSU+
CYFT7RNmN4P+NAiB+YzRyNu6liJ18jjBKXBN9k9M1jytRcRqtbiJ+bSmA6zrpp9mLI7Aqq3dqiwE
2seiXoe+d016BekBYU37aprt+nXNCqx61r0Wgd1tryLCklDD/FU5ezdSK/OyVOxAnO3io+nEyRd7
dPXu7NTEH1D/YQhyMny72luF0eC+USzaIis9+yTEoosTB7a5P3acbzbeMLQHpkvDPrcRWnBWAd+r
Z4vx5HnAerliViX6PNwSkWpsG2FocpJYKVEuCukn1OTE/jSKmu+QS9IuKmPprWR2MEW70N4IDic6
cc9EWXg7V/bmnk+On+J2mJ/n2F2uY1smz4AFs23HG8LqzGln2cMzHgTe60IHyGDX2j35s/jJw8Uv
vZ3VWvPRBB/7aagt53PqD8uXnKryK6LM7mUyJwhs1FXm2ag7/dqgKDvkNFfe4+N3CWILwxxTaFOm
uEErJosO2NRbCPDEZadu8q6o++jRpcafg6EgUyXrHP2AvVne+lYdPsfgVj5VjeSf5JQEZFEpl350
v5QaJ1awVpMRoHhvCdTxR/e/GuX/24SHwQINll9MeL50/f/7R3b825/8JkwUfwjTdYnTMFD7WLYC
xH+jNZh/uA7OHKYe66zFpE/1bdKj/+HSnULsJJA0MpxgKPIN1yD+QJXoKtkQsDlkxv6/mfS43o/N
MLRblosomiAWsEqsrj+H5EbShp2cRvGpK8imqrySUqY06+5skXC3zW1FCffTpXiwhBZIiIQbvNHJ
FvPBdMxicsN3YTiIfdv77SO9BI3Jek7ZSErVgcwYdsxEkSpBzTZ70DTwK2eFsmScItr9kA6hojja
0C594PTOxs4cdzv6TMgdBcZsQg72xP1ASZBRi8bYi55x8RGIMzptGPhuSvbO9GKsxE077OTzgsAf
D10OAnrU9G2vGJ2RonUyqgOtMCuGJxs6OM9FC5sHh+g/MOQLTvBWF5A/K+2ShHXabeM5nY4tfNqb
ZZLlZu6ghuIJGc+pBUkUoYq1l20X35t+52LTXNSVA7judkxTSB5STFJXOFBG40kWj1HsOHvTgl6a
dvxtoUM0ZX96xhzsKN/OeOPZEnkgQEytgeoTYciH1pPY/WMGs/k+rAzrEq741MpVKNVKDmRw5J62
kN0d+htPjEQ8saxvXPi6W75ztrU60LF25RcbUxMCnrH1bsiy+khbkm4A5B1jiO8i2H5sp1K3861A
aRPYzmRvyjxabNQfVDUINl1sNO7S49Psj/5U9s92hyKBftFi7LTRbFGeSLCzbVc6/B7OcL145rEH
Tou73tkOileLrOElLKV+5U/ts8ykDb9BLz/A5ZJXRgyCs5AYwZxM7iKjd4DaRNFDZxPQBRezym8I
6Gpu8xWf6+dFLDZ1Ubmotjr3PrO0EE6RGF/DNjQvsqnSnRO5uK+W+ku/QnpLubi7sElYMyHlXs3s
K23qEgDmwfdFU0c/wwDXO5TQCw2rfx+h8QZWL7ITrkggwdMKDJ5XeHAbRd0HfWrwH6cjg5iids5K
y/uYuTY0EKccoIR2jRv0Y8Etm+qivYGK8IHddrjValNDBqN/scsC8dqEw77AVXUaFe04V9xjJO1G
ty1a6b0S1DA8LZryj5JFvnMblHTBQsejOOorTjl0cdsEeTlNH0DoV/rWkBzNdh3mUmRgism88Cvv
HEEcHMfPUb+Mit6cKY5z3dBJxp0tw8sI5nlyjNel81/1dkAdRNuxFTo+At9N6NbYSHbaw4hb6QCo
1n2HOumJXKQvOscDeAUKMd0yRaKipK66i3ObphVobvBFrnmMWHMe+CeQxmB18W3XJGd0gtNpNmit
smfaMZte1E3mTbfirr2Q6E5UIPVrseKwW0XGbvVunypWNi545EsN/Gy5krRHmNoDcG1oHTE5nQvA
bZNs0uI4hAY2KhxI6RnsUgo+pSPNYDPrlXPTOVa4E1YVnzjxGrum7qeNKzRta9Su985uC+ls+uVc
6gI+Ut/Fh8xjew9dU9s7IeWtr8tpX9qEEEaAxt7P5BxsC7AEZy8RdPX6YqNGoBQ72A43JMU5F5rS
GdFRWNIhmhWBNyLFSpsCGUpmYbuC1XkY7Y6IeaOIbqYRnEswpMvC9EN3Tg65BjczpmQSKYFF5+cB
LdO2yDtimZKoolDWrGKf1mdXzu8Bj7jbigL6NONu3zn8v865o1c3Rm41jJtsDZ9/g9GL1jgYDHHK
6PexUrXNxfJb6wmpbxy4LpVJ7BjxFMh6kYcQ1iNOizzLXhdKH3QlYjo7toGAuR0/ICBMqfaHeN4w
+Gz3dPOgRyzjbb5E8itdFIKGacDvYyeCNyeSeiAGo/tkhy7kDcIVs03slsa2Qix1CguZ08IK2+sk
Hz6wsbjQ/PLxWC7NxFtKsNCy6etpQmtZJP0nEnutfCds0V3bBebKMTIeI0YjR0sr9DOd0TpoSy89
5AIOBCrUY0cO8AbWoQezrpI4wrXxiNVZP+kSFVLoZ/HJnewZXIynn90eIRU7trfvat28HoCunOdS
JDTq8odQeaxFF4kDxXrnbcI2+TrQe1KhfB6E+Zq1dzLGnLa52dDuwfeP5j9rtvps3bdGpXhCJsl5
vKI3cR1RDuILDzKyLgO5ZP7Wwcl3hag63E9Dc56Lotnpy9x9Btk+B1FREyKX5yQRWCgCl8GOT+3i
/+n5fXGKnJZuKVi+IZv+xHg0/H/uzq2rbSWJwn+FlXezdL88nLPW2NhgCCSQZCDz4qVgxZJ1s9WS
JfnXz9e+5CATSCbyA2v0iE2pVW5Vd1Xv2nuoUDEbQiz2JVPzYOzkYnZBd45+lkycmxVoYuCn8EAk
Wsr+fGXeVqhWj/KegKdgflcqondbBfOPNX69nNSmxtsY38zsZD2qrYgW9DpEgw4EsrBG5hoiYyNy
Z2nfXJVw+VHh+ILmFtTFJX69W5bhzLqksEjBrUFDMhsiDEJvKn038JlR02lg1UF8GKYzi3MOZRhM
XJLhJFTc3kO14UcLbQrg0PdAm0YuLCnU6kiNY2NoF6raXCzV2acoyuw5dE5rtjIiig2OMyh3geKF
J4cuQUQJFBUu/yZTa7NPO+byg5ZpveBsgU7vvb4o6/skU+pLu5irV+UyFefLplcVg1Vi19ZAbSh8
gKWrCP1xig9WQXHRgFblnIuI6UQ9y2vmzpzcopxf0oNR6n1ai5I7Z12Gl4mSiDOINIfwXFSjRnNm
06VW9s5FAVOjaJzliBZXFexnMUesNyW8RtS88j40LPUoUGazf9MovDiz58AV8wVFE/qbdeMizNfG
iv5qWAcqtCqqPqsbCLSMdoarfFEmwbDQcrrIOEYrQQiycikjuPFg5XCawJkPhF1Sto9ItBuBJvvZ
2hGrcrwhA4+DqAdYe2mx8ZsoZcRRgeF+UM2eVQyyYr0MR7BToCbsuBw3BnoJteFsqXwVSKsiIDZX
5rdOkC/vKB5XbCStJoT3xTXPBcxRIyTCrIu1GtRwoUf1Crn7JrdhEc6b4j52XfdsIlz1fTJ3ErMf
Q473sNZDY2QJ81wvYEbshyhfciqUVpz+UbuDnVFfXaAGh7ZiLxSzoV736PBuZBLLDmgJcYSlccIV
Gso9pCfzwWwB0SE0hrpDdtwYKUIeUaHAd1MUDwTv9VDHSVcI53wzbDTIYEdQIL1iv7VExwTu3b6b
R8GwKsp5089LUxsUcF0uBoYVJB/SpYBM34qCcliYwfXCrGCaqZLifVXa5tgKnEUzAH1j3oo4L6Oh
oDZ9bsD2NXT50RAhE9Cix6nRTOuJE/zHZc/9hWZh+2piBClHt8iWobLL1uxsMlNn7nWimIgsN/ZD
AVPqfQM8EQioadClC25Sq01lnHOESt83jd5f9YXBUTBM6/BEA7ZgLdHc6xgkta/1JsAsl6HqEU/D
y7DqqZQQDOthtYpEM0BE2p6MUE0LwIxDNUR7bQI5fVrodzCy6hBcVCkCzXY05HDNPYe5vRya9WpF
TWVVQZozq+4EXdj9eVpBwm5GWj+jw9iD5qZeIr+WGSM1zICZLdQFPNbaqoCqs0brd1Ishz0rsEba
SrGnAJfq90CS1jfOcr34tKjAjAyI5/PvWaGKz26qxA8zVYlnQDfn7iXKWJNLhDCUS2UxAefEfL1S
ljPrVl8X0Gwpi2ysUTge9tZIG6q2sRg28I+y91dg7DAnwMQR1YgIzUk6qqyFeT6Pe+m4VpAyWEBt
9hndPp1TwnxYLJaQrM44rZ5LKvu5JLUnSKwQa0TXILNX2plAVflalz2MgSTEjyQ1frNhyY8kYX4m
qfOjDYl+yB4lRtSTDRQU+8GGbd/eEO8voeBfFVk1pYU74KRFUvSvNMnWX0ni/k1S+3/Tkrh7kDOv
8IYb5OZt6efNnY/8dCH2zbzy049ZmBafsz/70uuGTp5WFB6zMi3kCCi/tsCfADcP6gmbIW3G+5qF
2AOQWk79v97p7qnJQaytSKRgnNGqsv17zwUYCiyMYhLNG/ICLUfl4olvXnr61x9s68bXv9MaujdN
6KYJRZGHj0UL+QragcpDq5zywuMf2Hjy+PR4UgyBAwWgi7xArB14geKnRpslSEV5bes3b8gLQMqe
FZX+Vy8YyqlKpxFtqcqPp3zqBcc95TaAWZ3dXADD+LbmAoBiySHeaS4Y1inbDNr0aPL/6VwwZJUM
gP2ur/htTQKn6+MTCYBMo4S4mwMuP3JrElinQMfZPbng6eS1DT1vyAsU96lcdpwE6ik7ZxXlS8qh
8sKtT71AWATdJ6PBbpJsI9Ab8gIVV2cbq7c4vx8L1fNV4cWwCI8TuEkLSKOx9QJyAC0v6KwaioTy
7z5n8XhrAUGVSOpuAcE4RSLABubKeyEvgv9TLzgmDRWK1A7dff4GvUDHeUcv6M4p5XwT4pPdEnn4
RsD5BQuBXB22Xnp7XkBl9zf3SS+/ETZMaZyfSOWJ7dWeC/iGnQR1FxhD9p+/sTeCgx1e405vhE5L
EHtCIsM2LDzbLtnEBZZIJHLeqBeQTZYcO528YCBswixAbnm/VLbnAtslMAfwc4AG31xbt//WGvEb
X/qRggyCMJ5uko/QFz/LUV76wn73/fzz3c57PP3rncwtWl+U/Wvbe/+Tm/zdemE22cGTD/fZwuY+
u3/fPeDzW7futX+q/R8vQj/3aEdFYlO20u2GeeMlpDD/ir1vXuI9TQ14G/H5PyP5611rnE9+/18Y
FtGBXcnd0NluTqdS2jbsylSmu+HIS4Un9pbkz0jhi5ymq+WBF4ffs/xA74cZzn6rs210eHNvmu0t
yVHTOccy0t1ymvqPRfhYthJHghMreVfjZ37sVV7u7y3JYTuO7J/sbHmX7J5k309Q3iuTb20leRo8
jzALaeHOw2l7FtL1xuredfznfpbP2kNGJVHmC10tX+DxMNzb2UxvHVGK/R9+2mH7I9S/9qqPp17Q
moAQO6pHCCFj4NBpFrbfyG3G3tUX43QaegdRhA6kI/x+46xqT4ttRtF1wFfPYxO9uUd4X64YWfkY
NftpsJkXFl7e/+HP58X7DPqJZ252IeTubvvaC9NW9KC6cIzl5drLm9hLp/sRSndoiiGTwq4/4bUn
hPcYlMIvitachpzXOIZLwscgnHntGidHp0d4w69D1gJxwIa8Kxt1dkso0PIVAE9bsUmjFfAIr+M1
prMyPzQtE7vOA4cA7yCGoL3ouN0t3/jfcjqIWnFkV5/pOugbf+W11y2Io/UjbJ9u/OrkwksWAhbh
1ouJfVn+7j7w6uTSz4XfilTIHEpe62MYv/br8LG1jGH8GCu69MxXtLH3w9yEFHB9RwjeN4hzBCcD
L89YKdvTRbdkA3lnx2xu8JwJXdtWBbqa/xCEbY8bzJbuo/4QxexI2lkNxA4yg+884tyfHR4jAZ/p
bvjjL2RBN6nbn6/Fd0E29U/G4tnaZluSGbKrWz79Uiqt4/i3N3g+EXdc/l3H/xnv+0L4rcgFd7CE
AHe3XbezSn179tbV7kukzB09/Qq1a1fLIZnNQRasUwg6wvx7nd6n47jvf4Us72o/FI8Z1Fitnduu
1tZ1ktzTKQ7v0X4Wy7VHR1j4l2vmzypNPw6wn9ef9gfTP/u3dnFNfuMx9r387/8CAAD//w==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D489EDF7-080B-46AF-9995-C12AA76E3C4C}">
          <cx:tx>
            <cx:txData>
              <cx:f>_xlchart.v1.9</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0A8DFFD1-E919-4CEE-98B4-A5F12D25D2E0}">
          <cx:tx>
            <cx:txData>
              <cx:f>_xlchart.v5.16</cx:f>
              <cx:v>sales</cx:v>
            </cx:txData>
          </cx:tx>
          <cx:dataId val="0"/>
          <cx:layoutPr>
            <cx:geography cultureLanguage="en-US" cultureRegion="US" attribution="Powered by Bing">
              <cx:geoCache provider="{E9337A44-BEBE-4D9F-B70C-5C5E7DAFC167}">
                <cx:binary>1HvZktw2tu2vOPR8KWMG0dE+EZfMzBpVGkqltvXCKEllzgQJguPXn0Vlya1KuyWfuL4nwvmgjEoO
2Njj2mtD//w4/+Nj9XDvfpjrqun/8XH+6VnmffuPH3/sP2YP9X3/vM4/OtvbX/3zj7b+0f76a/7x
4cdP7n7Km/RHRqj48WN27/zD/Oy//om3pQ/22n6897ltXg8Pbnnz0A+V779x7Q8v/XD/qc6bXd57
l3/09KdnF1WVNzbvn/3w0PjcL2+X9uGnZ0/uevbDj6fv+t26P1QQzQ+f8KwgzykTVEhJzOdP+OyH
yjbp4+UgNM+pCBWXoTxeN1/Wvrmv8fyfkeizPPefPrmHvseWPn9//eQT+XHh+tkPH+3Q+E1vKVT4
07O7JvcPn3649ff+AZvPexsfb4jttom728+7/vGp5v/rnyc/QA8nv3xlnFOlfe/S72xz8/DB3ffl
/Rf9/AW2oc8l05RrrcjnD3tqG2Oeh5RoZkx4vC6/rH20zZ+R6I9t8+8nT2xzs/9b2uai+ZTfN3+h
abh5bqgx2jxGjUFYPAkb9ZyFNCTKyKNpxFPT/AmB/tgyvz14YpiLm7+lYd4+zPd/YTbj9LlQPBQh
pUe106dmQcRwzpnRW9BsH2S7YyY9Rsx3xfljozw+dmKStz//LU1yYae/MFAEe060UFILcbQIP7EI
f75FiKLk8bp6apHvSfPHBjk+dWKPi//7t7THi7zv7eDyL3r5f68rPHzOlZYhEY9RclpX2HOhNd+K
/jFKTmzyZyT6Y7v8+8kT27x4+Te1TdM89Nb/lQGjnnNhqOBfivppChPPqQk54QxW+zp3vcj/hCz/
ySy/PXpql79nWTlz982nH97CMNUXJf2nsPn/iAhf5B+zPL1vvifCU9j6TbQunodaaKNDgI/tc4rW
5XPNCWDJBk62z+8i9/sS/ScX+fLkqYdc/C0j98Y6n/2wuy//2uDVzwUACAkpP+r/BBYi3wKgGMTu
o31w/esY/rNS/bGNnj59Yqeb3d/STi/L6j6z9V+YYLl8LkMOMz0ic3KaYDUQCRIs0Qijz5+nNvoz
Ev2xff795IltXl79LW3zr7z/aJs+/2sTnELoSK6+NFZP4SLoCA38LqWBgbYP4OTXAfSnRPpj63z1
6Il5/vX3THHki2r+F0rft/mao4WOYjy5839IVqHrloRLTSTq2tftNvo6QhHUlDyyVPrL3o993Ql/
9J/l+WPXOHn8yRb+l8ip/wxTfsMLu3t/v/9MC37FXX376uftgqw8efQxpP7QYEfdXXz66RkTIDV+
Ixu3VzwJxROlnTz3cN/7n54FSj03mnP0hyFXQL0Ehp0etktUs+eSMkNCw6UUKgTUabai/dMzTZ9z
KbYGBRwLA+mF/mj7nYbPUVolSisFbWY007+xsa9staTIVV82/Pj3D81Qv7J54/ufnnGkkvZ427a7
bUXKiFGUM42SHTII0H68fwPGF3fT/1PRwjV0KuVDSBM/mD1rRRtUMWnHfH0n5dCW9yJwsj803dIv
YufZLLM5DmxCPqSNE00QWzaX+tJkchl2pQma7nwyddW/qGTdBktky1m2H2Tpi9nuoKuq4HGqtaAP
erbL8KbKZl3dh6Fsk4+85p26SVXetTyqad5DFNFKV7/MKPFTs0sr6co2spOs62uqlw4ip3VNlytW
86b4NehHi2e+MukfKAlx9URH4L+YMFIJo2A+RuARX+tI0zofMpWFD8lkm6I797WoxHklxt7p87VP
fT7Fa95W+a8VSXKWHL69PEXP83R99KkoCIKHHJaCME/XXwse9oqo/FNBS17msbdc8iwyhgVdcXDz
lDq/c5lPRRYFIljb5tUk+NKzmIpVTfzSq6zpy8jajjt6Y2TY4dq3hYQLfy2jJqCcQKEbrigaO7jl
UxnnLA9Y5njwSQVuJGyXrjrV3aEKheckapxX6n0pSeJRhn4Lt+/bZltXGKEZk4ShYzxdtx0Wq23A
w0/pAp9T0Ujaqv85Ewlr0mgq8iF/2SSYg/goyyxjKvr28oCyJ9vW4OFEyIyQIUMMPd12Ksc8IHPG
PwW60h2P5USUvEcgBf7CrrmubvKAWvqCl90y3JY9IWsW9VleQSnflgQZ4akkkikRShkqqaANfmIA
r3JSLGWTfEzM2kh3Zru2TpZ9kNS9Wc6W0M2wyreX/P3mQx0qYMyQGMKNQC3+Oi4ynSVVsRD3SagJ
UX5YqFppeZBuGnqxz8NEqPdugNa7qFfg/99bsozO7Mfcknb6jiPQk0yGemmIQJQgUDnSaXgiTWrW
QprWBx+y3Ok6OJ99tgVEPdsMk5ZhKsQq4rzuF9ZGs2EcUsmcZMNt3apiiZuAuubW1Fntml0nrWNv
6jFv+g/f1tmWT7/Kt5pSTsASCkk1cjhXJ7lkmJLQkW6dP8zOOzgBGUoCZZF54jKIZsfH4LZlZbcF
jZ/s9pW36fA/VRalCoQlB3UfCi6Q2p6aLuxY75de2Q9NJQPk8ALZa52icSF+kVc8kcj7fTq48r4u
ZIOM6traUXkeBkUwllGXIdtumX/J8FSTr9V4JeaytfV30go99TG6KUkzpUO2ISJ1Up9mPjWtaVb+
oU+YCup94fu2Gl51q8/bJp66pYNwga5HXLNLV9tlF5brEtxObZtc9MZVRRrX60qWqzrrGp9EjSEq
8fEgSVC9UbVJ1zpm3MxIiSwoFtpcktVUeGuZJ1PXfSdMKRqvJw7AFA2NMopQLpWEsz7VPDyz6cZm
bN9raWUh45aEEq6YJIMxLqarDpDak+WYPatB4NrwOZ20NAlxaZ48V91hmPj3A1qcZnEGtGEQSJQy
viWSE7co57Kvk8y271uHKOr2vC9D8YLRjC9XvB8WqMMkY7W+q7N5WXQ0ZG7qshgJf1Jv0m5NgnNX
i2J954KhVzdhrjaAMIuxrsxZOcjNPLbnBi60jFqOb1pXlOu7tVLlVEakqrailUP7MJBtTIYf+eKA
RMJ6nmE7LosFX/1KUh/uWtnz/qD0sNmunNMcAKP7vLwJ02CZotDOBV5hAR4geR40GzbwrazL+7lX
TdcezOjoeCu4Xf21c2XioqqqHavjIE3q+TwVKK6/NGGTiHcjGSmcTIcpcMbYNRYQ5du54TSFQ/sa
DfmG8bWSnJ64Bk+WJqWmrd6vtO5dGs2M6LaPJlvY6oIP3YRE8e0VT7MR2yYWjKJu042xOV2xd6TP
pppPv/B12JxxGsSW/livSxRvNXZSvU8KvsIJJzb4Pn2hkVjgp98WY4OzT4KCa6WYRuGSjDABlPw0
KFY+Dl1gVP2uFk3teeTtIIMH22UdslFW9g3du0Tb/NXYhykyTptJm+7T0LPRRqHWUzVGnqXdVZWE
6nbmrgqXqJ+oGt/4MCB53Ml1tldwIpJFBRFJ3kYiUXQL9ozAD+2YAV1cJEXpt8gfheQvGep9u0S8
dHwez76949O8FnIUKMAN7Bq75egJnu64VEnWTF2v78ahIQCx0jkGEDuum98KgCxxntFphtvOpeH4
Sv1nZBuodnNpPhQTS26TWW0uzbp8rd153jK+pchu7Qk9dNXY9vnZKpcSUZdM9Yap6RLWiE5NO4TR
t7fETjJbCAQUomwiq8GCmE2epOqON/Vqi4bdhT7jiC3fppsAPuDDFrqf45gRskC2JJu3EEeu3FKK
azsUmiCjgPF0lttPtitxCqEyhRbn+VRteuiWyaqbpJtxV57xbYtLWqv+UAba8UMbupH38YJ6ge1+
Z2snHQC2ZigXjCJUiMRBkpOt+bmkuhrscsfTcctU3nVwrbVac/vRk7BkTbR4263vNGu2+lgHlsIg
s6qrdNmvtaI+PRgeDNMdUKqDOiZdcHgfH1dkkyYPDFxMTFW7ZbcBafM8Z+2EtOaBSLBg7hOCv9Bj
UaiiTgVU4b3OAh/LaigQEplhBf466mdLhdshjm8h7ZMYDQEXgK40kyHaTvI7qEunVahFdcHbsdYW
2eEIb1kWzmMZo7PM0uZ7aeGkHG1LCg5gT1CWiAJqehokpLCAkO2s3/YDhYf4xXs4FGo/9COKVli5
T6bAzn2kKr5A4dWYNIAsSHrQ0uTmyr/Sqg+T4pB4ESIZICDHNw6sCypAHSDw/dygUD2aLe2mBqqc
q7BBrCCKNnOk5bwZIihyii+zFGZ8Q2xtIYksS9SmUvmtT/22toXhT3MiNr8VASQJSgVQ0GlnAzjY
BymZl7dZtqgqifxQ8jZOJpIUN4qtwi37LnOqDSPDmCmyyLku7y5JNfBZRi3QTnDl0joQL5I60zzu
JjunH0lekfMpGYTalbqx1SdRVKt7U1tV4yDYSqvppRgpmdddWDRGtnEH/NgPh2mS4XjjuiyZbaRq
UtNrThw1u6ZxhsbF7AeXRHYOu7WIsmZ0Yo7TuRwRDOPqpqWK5kAWojgYRgdxqyq/iDQmMx2m4aw1
U0YT4Lck9Rc+00BmsV6raV3R1sIV24u5XJIh6vq2UIfR6JTvZB3M69tJWZa/G0SVJjsuPKPxgv7U
LpFKfW92JmdTGaeySs81437XWTKtV4lpCDmjE83YIQ36MCP7trS1uFvkmJbBnbFknt/Ofub+RdD7
JniDiqGHT9Ip5e5WPaaNjVprada/NvNalWdJDnbjsFoR1jYypeUsi7Vb+y78QOsibD5lrLXjvIOr
LN2DGfw0kbispp4W5z5pOhnu0AfISp0ldVCqG0N1UJZno2pZX2UPWdhwDy3PlIdOvFi5HeHSK3V9
m70Gy+wV2TeNaFt9MZgkz6rrRs5ll+6LMfXTeD3JJM3zQ2CFzdUb6Z2zF6oQWRoe4CuKl1E7rgRl
verDfDJRGgjV+V2WuLVYLqa0D7L8bMprVJu4NJNAgh3bfJA/22BQsr+Ac0xBEk8csIXeDC1Ql4n8
wsNZvayY1vjyxx+DPK9wjRh09S5ebS+6D+vQGTZeFsq1KTuncxBoHS+FLAd9NjcFratIinGri0QG
ObaTcomicj8nCwj2uJCZkenLZWqnVr8qkqCYqoMuecDai3JYTDi+VAWXuYk6YzZOQjsvs/KdTpMk
WK+EqHpoKlg6pOwXyNpdJq8CnjhdXdO8y2n1qiimIkz2U4FEkO5tjrmYi5GyNpGWMagI25M0W/Ju
R9qycOGu8SSQzc8sZQ3Wq4vKmLshDbsuduiDoVkWDjkqSExVtr0E8gOyRF1nNkwvsh67j9uMNlwd
imzaNMYrX+LL9pkPbptabylfjD4NdWwmb+EAawO8ceaNq3Ffe9xq5uUK9XWFxge1pE+wWpVRNJkN
zTfz0FZkTP6LVvOm50aYAlxSMAQOpgiaMszEQ9ehoekOLs+BtOIppIvu4jzM5BDAgmLohne+aIa8
gb6CbLVn2bAKOr8IC72JnMPS7Xqr4FlYgeNS9yEJ5s3BlAs2y8slwG+VqTfVjCPFrSixYTdBhhGj
GezxcT/Ocd59AOGW4Tc5t1bdllIkhsdiMiCAolZnFLp49J5k7Q1eqYtg21zil8/KGOA1Ln7EuEau
cvuL97J8wUnugttHVQfH278o+XgfmAJWvtCsrSEAbYJs/FDmqs3dWd7wBZvu2Irzt1HKeJqTWzTg
qTWRPBrKrqOHq6HzHlx60VCzJDKiZTYu6qWpBwstjayucAtrwbG5GDRHMpqoJMsGetNaMvxY6ZR0
H8xRg7ZFBCGvHfeUsRw9WtzaRk30fBnCrTsnR9Me3UMlZQX9KJHjib3U1bb5WS0Z/DSlblsmE5nC
j4vtiM7u1iAXg7/ETvmm3qMjrcMyQEpscnsLzV2P5zDS4PCu3meb6EeFBuu04g9bcSv0PiCyKYuL
lUk9t2cpAaNF9lM+WMS0KdKN+egn2DcfNes+UJU2cJ9eArFi824E2H3Zg8veXsjG7UuMaYivqiFb
ONSr3ORvBpVm091QpVWaH5o0xHuzjtOUn5f9oqm/4kdfyYveeH32qHJTjA7izDkv8RJUAIvFizYv
UedH2q2K3AG5FeG4a7vAN3lM+jTB4rLILFomX7XgNisQBqBsYKZsuNA23cJ5QH3Fb+UyqCI8lACL
83LJTV/N9twLS+o6royo6jFK+hS0ITV0wP2Z73p8ATTK6qbuBvy71BNINEkmCqqoA5df3YylT0AK
TK7A6jRL7fhONcmMLiBZ1s33J4NUXhxm3jFkmNBl1RDuqxoltt7PQZOY/kIalKr5F6LmAvkmrawt
y/NHOrnwVeaKw5BV6Hc/LqIXnJ+3RQZ1nPHPMdPZsILC+mQqk/Udz0I7+buOT9mkzv1x67NJe6iI
t/NaYkdlOvVyr1ZCkeW8E5v66NxuXgO+anPxI38a9uUEDdCBbfv1ec7w5eDguL/LQYUGUV6t4JWN
YGVjIlAWi6pf8JY63KEWuvWwoxx6+NWRZFmprFxyGJrOJewiTboV71iP1FuCthysYSdFCb40oSVa
37pG79TEvgIxIa/qUm3x5MWUg4RPy9AjVXKVLKh5/YJMUxzQ623KG3K+UQVsCEtw8UXVpHjcLRV2
+csEeJYEl1PSO5ffGF5sJKUdUO5e6DLhyr8WoLGWZD8nRbBkBzW1sup3oC6oEpEGCaTei5RTtOQo
hgbGXwOxYleqqbeyUctkczfHHIXzHTVZeAsmmuck5+PltMo60a/LdZiCWwcwDVZhbTuj3iPfwr+C
qV2hgUKQbQ9J2wRI/mgvN5aqyoFXgaxNbaf2vTJL1tEPYq5UdaNU1y7JQTDb++DXKafFnOxR0Xgl
o74C/x3EYUW1ewdGcir9W5J2RZrGiVx4Nr+ZNLBN98mM+dixX/okBDVx5sphrE0csLUv361iYMJG
A6rDjGafUgtMqbU0Ax3g5XVhWDzix0CPkZ4wmZp3jzs52rJrCxDEsZR82bb1Od1U1bjlP7OkWzYB
+t+CN+/r7Y7mM3ufFGz7TVIS4I4lXbYbEw52ot6jc99mG3mVtAjlFGgxuVn9Qtt9gUDdotLU25VH
lwWmRCYyEsMejAA+8+FbOg3S2M2L4zqizJHw1ZDpdLLRRBqw52JZE8Mupq7ZojwN1o0O7DEnwpcA
LPMX3Urg34Jg/nAD3nKTvMwxaXz/uJB0BiWtg6sEt8eOrcmLVZdR0bSDeF0eE1Z5JBo7nMSHNwRV
t5GQvVNOiF2d1p1NoqxTQ3A75LLFnv2EKd54mbN0g3GZmLGGHqtNrOFzwAW2RB2JEjlsQd6ybcy4
a6Z580mdrKzMI5n1TV3vs6JCNB6OCgEPvCW9Ev9XA+8VPQ2Kq4zxSoffIb5OGnpwOcgP8GCG5Kbo
72jlzGOGAL6a3WbWKkit03RGNEwWabYLxBZB1QjiJYvGvNtk/05397S325ZX2+CE4JAHxfonja0b
ZhtMvQZVdUyNBThgSIE+AJH07aVOCHREE9GEYC1QVvhXbW39VwPeKSy7MAGU/OIjpJytjbs2EeIl
zuBt3m1Uthl1yAtY2AonYLLH5PhtWZ5SCDiKBP8JqcTmMQ6Hn7OnsiQjZ6Bvi/TWYKqm3ueSbni8
70PN96sFdP6enn+/II7AgzhQoWEgF7eTgl9vvswcoVVNkjfd3KBQpCUq/oVeSqS5x8j+9gbpRtv9
e7yz7RDcLZGaspDhtPcpkTlXhUgbX6HJOmaMKVs30n5RfJHyMIs+HA9Fm6zu9TDxpdjVQ7Plc+6Q
GoJ+FahH35HoqadDIrRSoUHx0kYKUHQnRONiSDDphXdvqmNQTcB1iPF5KBPk9Twcc5ggE8OCyDQc
xQHQIsg2QYqWd8Majx06+4OsuZUkmpFalhipvsPtiI+E3uQLZ7yLp+M8qz2m2W9v4tSMMJwgnEhM
TCil4emUFXW382wOxpusL7fMtH4GQm0vm+H1EoSDwH+2+vNUl8QARAlJYMjto5Q60ZmegUZYSIab
x7I3p1lXRMQis9rI9TgO+z9bD5Q/DcEsInEjVH+XDviUgIke8+LmWJYAkjdr6LJCXDR9txWMby+4
5Zev3BQOgfHTdvwd51EEGM0TPnNa1jl3qyzPdRO4Usa6rjV/rxwC5nsh+PulYLoQE7xQoNPXp6mu
Tli9DKlKz49QZJRgR+BHrKvx9e1dnczW8Hac0DAYxm/H5oxCZn0a7g3xWVLMrflICtDUj2HFVLlB
RcfrrZ2cwrGpY1ILx3SkXYVJR1QBivax582s74qJIAl+R67jEZGvFA4OEyowOLhDOFJbeDrGJATz
Ip1n/ZlbGcn6PZPzdkpiIIIN9td+bTBoj22fgvM1UZ2s6GIjL1NP6yugCBwNSmNbtmCkrpkAJ0Je
1YlMU3u+ALNIe5PMeUnnJU4YRmG/9F1Xoz1zBRNNt6+rYWU+Jpaovt6FToICvOYztVy9Msc5Y6nQ
JPGXSVPTbn5RptlocJRnGFVOwdUUOEJyjgZI5/WuCooWLvIInHSAx7KoPMIddA4hipj6nF6PLVD5
WZtTVjOUFLSsGzyZRhYAaFsWon9p2AB1A/qpQd/wvtpAZnDEXC2GtrAbaUO65lHZ+5quUdM70+Q7
1eqqGKIvVEyHcp5FjwDrM7LDxG+Cftcu3MCF7kbeXaDnKRXbt6HFknWJbme8JJii5GlczXWPPg9z
hqqo7jjguOE3avFGtBeFIsFGUvSjA/+7HPtDMy0973ZZOdSgg8EMaUw/oiLzoU3iYLDpROqo4zjV
xF6ZzrR62qcdkk73Vi5mXO1bzEG2SRuwKWHqxvoew423eQsWPN3Bz3HM4ZC5jtIirinA8K8LWuI+
vJRqnth7KufFhzeinpL2dWNMUbJ90fQBQYeOhDb7GEfMMOPfN3aBbXfTzFa3RCQAYzLGgIxUhvEi
lmS6Lk3v+zXCmHzK0eWb0GFem2ekPxOk8tMHRepyyXaJQCPQRLVuavdzA0YoGKLwOAp8zJEd5vSp
ug5r1JPi0GSVYgPQ/Wf8B0J+w69L47dieHSN6jNKbXRVopV0Bid12mh0RNUUGTa1GmKwsmTRVAaj
eYviYsPbtjFBdahzmcooS9PpVi65LHZLPiVnuRj5eU74elG7eTwHw2LfaKdYPBuZ3ejcVwRc9uje
JnDqc5FK20eIvuxD4drq55TkdtcMhDRRkjlxQBMOqos18ipsyXtbIhybqVXXasrbnRZZBuuSwB0K
PYt9YfPh5VpUnuzRLfh9uBBewWNV/TFrh1tGRXvlRJBe1WPv97IHNY4DMun5aAezy8wUvtZt1uG8
QZt/yvsu2VVZm0aLaJqdTEx3Ga6sPixJg+l000qBV4dLE4ui0YcJr7wI0Sd+cLMdznAeI/nUmbI6
K2dardFiCnnICmJvW4GZQVSBOuqjgNv0bprX8L4KGgmKYajfTiHL94R5cimIyfLIBgG/FqAPD873
+O9BhU5eg9TMcY7Kc/OJYgSFPou29M3Iiiw/tEsT7Glf+zf9KECEIBXs+mUeLnnvljKS9RTGiTZJ
Fv6cj8wsFzgZMXzsmSjo3g6tR/uV19kSjfj/Wg+hl7reBUngLmuDYxI7QX3xeh55if6ttley97SL
kzCz96To2+tZC3LVK7p5aCK32W46TpczYPYLosvxAqx8cJmXPGO7ENnvE50m3kTrGtIM7Xwb/DK1
3fTQBcEcs5yu931fWIaTDi2ONa5rD8/NqraKcJLLDbt2ncr5Ug1pl0aEtvnNQjUSMVq9eJx4xS9F
SKr20s2dO7B2YFeyqucIDPQ7OS0fyZAkN4IifMZ+8DtQniSP0rke9U4ulu+F9s1Nmwn3y9LOwIoE
Y/e0j4YSZzPKWOepbKNg4OIeE3MbcVY1ZxYERsRI7V/PtClf99niy7j0Pr3rsqX72c1tzaJuHuY4
oa4togLyYRIcggtE4M3ZGos5nF4Z1mdV3KxjcV/U7Rph+FS/w//T76K2Helrg+HGRctcGA+OJJci
b8R9H6r5usAcYsQ4RAxYNPFRMgQdOuUhvVZhYPOooqW5dwHA1i4EbiwiWfTdKzWp8oBEr1Rs8lWf
e2qzVzg/hDMnU+bumG3as3GY6VnRjure8eRuQv9+t3b1Gp51rViioqvThwUKOcu8HoY94Oly652R
SeREh0lymfqIZON4oUzZnnXAxzRKdW/uTOPNBz63/G3hEvthXMf1YYCD70Zt2QuBAw9nBJVi182d
vwXuDSI5NeN14Pry/Upsc8YrmuDEGGjum2whArVsRkYiRR6Cp5KlOtcYGMVt3xRnpRzcHc6cccg/
sktKGn4oFO9/AV/YvTJN5s7pUpnbunbrVdoX3X7WSLloz+v8phHEX7pBTK+aPnFvXRiKj7wckRxY
t4w3YqkRPODaXlLuh6vZ6ekin2ZuwSeFzVmiarFD246Tn6BjzMUauOQ6QXp7vbIwuwtB6fzSraF/
i4KfniPY9IuVBh5nq1R+qEwirzF5pzz2tal24bo0HP7umsOaBvZVidHAq3S2bRfjxAo5uKnofmn9
IFI0/et67YwYrnCAqgRrUdu3KV9NjZxdz3uuy/CcYhYZj+0qXoZjyjExcMGnIGE4G3e9SLHmJl7q
GRh8pwdQ7eF1Kfmo/Z5YV1Y+qkybXE9Bm74C+1PdBGJp3lXe3eOZFAR0Tt/1NRBMMejiZjYFjoXK
luaXxrbs/RAkwxRX2URe4AjScJezcezOMlZxEZuM6iuRWBceDKkbc1lnYbvDfFms0Yg5/C40a62j
YvVmjGqeNDc2wDmEqyXoNHStyOTddWdGDKDo7Oh00YiufslnEbzWjcnbWM0us/vMtO5NkeZj/d/s
nVuTpDi+5D8RY4AAgdnaeeASt4y81yWrXmRVlV0IhEBISAg+/fHo6rn0nJ1ZG9uXfViztmnrqYrM
jACkv9x/7tnAit74nezE1NWBHlOQmoxFwZE6Y/aXLR+15cfb6BHWxeynYRL41Ka1FRcBrUAPVUQx
uVSptMzdQ8XpTUVs1H5Y6T5t1RQO2RUYIYvqNcKIeLdAIFg+pR1OpRrriFZLmmFwakfgTie3ZPSS
xj4c+w872Vjsys3PYWEvMRa78JwncCqO87CNuubOpPa1CFrRgwxqh0KXOmDtIKogKfxrR0DzlDFP
hudpi4L9uGY47VYhnePwuha9H6tYw1+4pwOW0xrg3l5PUNwufbx0VRZRcVmCzZv+cdiCrNgJPv4x
9LKGfiTFjR5TcSoflyXp86Xesj4bYgj/ZsLzkMN2rWy0xbJJIjvwq+BwjUs5Qn6u9sXPY0nkBkOK
2l6cxi5Jp6Zd0/VedJBv6953/kTaJMrrLA85hVTX6+gsWq1gk9qUbmW8wpXPlnh5CNLC00r2LDEl
TQSBRAgt8VOkAv3uCowmRKstPk4Ti0jTOh7buMIIx4OpAjMARG4tKc9etiCZKAYzm2/dUGElXfAX
pjDofPcDi9CcZw1XgyrTdo580QhJI8obFfspTe+jwGX2I0xmyU79nCffWue+7jtvP7ZcfW0LlfYl
jgnydQVz0rCc6WOIzSPEIpFp2HJ0vxu2eHjQpLMHx3VRqVntqqTAR1UpZSpf9ThktdbZVtq8S7C+
ukX+WFq2H+g0wF5sPbuH85mHVeTNOtc7NpvkqTCcvFKATbruHDQo3A+4YUpweut7NCnxrObR5I2h
tL2aaZxe7WyWtrG+dewMNbulZSB9cZZTP9fxOA8HMbP0dRRh1BQLn+4ES4P7WPjkLlYwU6fWwFQv
cCyq45i5b6Ol9rj7OB7KkGITrsPCzaZRUTY9gGtcl7PSKysLs4a+mkXbV0lmnCqLSDKwrQA17dlk
eHPNBvH9dWe6e2fw4+djD9+v1ngo13LfhH7ALo/Nv8vEUHc95gv8COwFu053sLTIKjsq/qnv2ugr
FEF/AExUHKewkAeqaP8U9KGunMz4WzjKj0MPQq3Fwe1AY9Z/mdZ4mcqUTNMXEjJ9sTFhvmTa93nV
QbS9MBXjTbchlPfOuwqHcPLY41hycWvU/RCc0K+CtdGbiMh6dXCU61TN05lAyv4EUyAWtzXNq5L0
4XyfMUYwt2JxvN2EyY9E3A7p2yhvu7aPzffJ5UHXDFkHgxYi95Sdx3Tspsrozi/wwPYJIiZd+6gi
A9aRMgu6Pr0flIm/c84XUcYDfoayHyjPK4GvW0GWwz3BN5WeZWZjWuMI7waNWUu0F6mm5bPCqY1X
QhESfsXGu+qyCPLVnYJFZPWi+uDUzWn88cYzHKLdCVt2W6Ae09T3363LFbYHnDwPk2WgtCaWkiss
RX2nNsAupW4x0ly9seq7iBffVQbypys7N/gfy7LhWcFDiXOaVVBX3x3cNFfCKXTN2DtygXjeAuXq
/I5hHjjrbwi8O3aQlC93yYbzWxlgHFnqgc1B2gSzBIsc7i79tJhh+EKV85UwxNRDGMzhg11p9ArX
Ly9AK2GGK7Nl5cNxxVB1weo3ro2fOe8xyhUYPUGXBNMD4WsUVJbdCMFNhqlqtHJIPoCUwU1UJVzy
PhHu0LoMFo8UVS8wpOnmdox1FdvmLsZMTUa2v43GjuIxnqLV1DhVMIElrcimXVU6su2wHYMw7sfk
MbOE5aWI5o58G4CzBmPlgtz37AAjT/jwXvApm4oKp22fqNLuXBpbUWy46VZz+Gr5UFpQ5slWj25j
UtxtOYOkUxnri0g9DQ6qFSk98PPCHrRVc/fWtiKZ2nrFowJ7BykhMurS+XnKlkOLWW08W24D+dPM
xru04eCy5NikMzzAVxbG8ISOCgDXMtZ6S4Kwf+qtErgOSQCMy/YgrOFNOOD3ePu/yaCgIT5H049b
XSju07dUpzF//SUiB+pmhCxDcZNs44h5dYeA7Q0pAMdw82fwHO70vU1Y6LMjeO8dz9scmaL7YtXK
A16OOQS4ACdb1q8Ztggsx8snyyEo5NcFA6V/CPsi3JLKtsbO4rjDdcPVwpbXT/13ktvRyTodFruN
d8Ti7e0lCqbi2FSAcYhkr2RJVZc1GQDajlxCa+dtAh/VLZhxcHZo54NSeY/1OFimWoCOuo8BmWF0
VwVWzK3oMETlybFbqNw2BXXYQeHtKqBedliTph190g2NWkECFdAOxim/7hj98oYFQ8bgzjlWKFtG
yVwkDd12khzhR8pPKrfDxwDUz1LGE0JxZWLx7DSgYOR7OApMWaDyuRbNlJmC106Dn/HlHs8wRffM
br/T/5eia90TRFx3gj7dXaeQkUrEmb3vo22TjSISEJkrYFCrYHjtC7/S84wRjpZkVFtS+nEV41Ev
IehKn6t1RGjIiXe1h0xgaU0kKzPso7ZeyL69mC5YPQaEYGgwgeKEyHqVpkedJYusmcz992BnflNl
1K5z9JKLTqQ1GtXGHxodBro0vcPRYNwDh9OI7iPeYJzQ5mR5Ktx7G/ib4oKJOh6rXfD2gPyYY8FB
2igHNBTPxVixMJmmJtlCc4rMRL8MbkggWFIWt1MFQbFLcUKlm3mQeRbaOg5Tu7wByQDOUWoF+q8C
azI7DEhRDN4J4tZDi5O3LJMZc/i9hxHoy5UI2lCRDZegNRMQe5si9AHmT0kgJfFmTZ2PaQGrLFj4
EXkKXBjq26AkYP5OsxrmvrIQzL7vAClwb7Di2QbhhPe5q0MWKf+04WLXScHyounBfPwWAKqCeNir
9hpgGTZfcbhc+TPtpb5NXSTuTphgsotOaNp9xxJJtiNxSf8yrYTdA99s31sd4ZPP190Do2MWysi+
d75UXbh+zH1qn1Y9cLwFxOvgWlM5YTWlEiEKkRYvEeRDWhf9tJ4jiBZdvYLZ+bySBPnGVJjkNCZ9
D2xSp68za6fDEo/hW6ZNVBYUfCTXw47kgNm3Erms7QFZz7irY2scwmbDCHC/6Fzhzm2mQc2ZcQem
2rLV48cthhuygdNwpUa6xQc4V/B/Q4LAY9064rD0BshhdOWiKLBH0poZQ8G4mXtilb22ceTyOkxb
RQ8ANNSH1dMFNPQy4l2CUqBfE83ztpQYwB/n4DbxGtRJjSVm6q0rM8EKYDJi7niNDb0HEQa55GmX
UADKPVMqa4QD+FeTUHbNPnu8pk2B+QFnkap2RP1cDR+bmBlfrUu6faFYLdydX0at6mF2+YtJ9WLx
7dJ0xoGggwok4+meDCy+y/kgKPAltslSR6y4CwIef9+GTlx8oMwTGMK+ApsWf0Nax47wP2ixVV1q
el3RNem22q5bb8pB5wtrLO/yAeuvJsNdH8VbeliyNf0UMK78A5QrQSAGTHIrByWjL10BEqOUAEQe
JpAvYUPXdMOhoIiRtphZmMpGRj3/IFKv1wr7JqY6zOc1J3rOb59b9riSFTI0iSf2kA+SvM2gP9rS
2eELMXJ608s0lRz1hi8UpCcArtbhlh/0lzZYwxazlQ+qAJPHvbaIHRnoLl/H1gZn3eOhrnUn6ONi
l+mypDMyKJqKK3QBegpYmH+CYtxR3AZt9l3FO2l8EpoXp7f4LNDeE1e9y9fbtBZKID0jJB5qTH4y
hI9ZvRcBBifZFf44prEbXpDi7WoNcavWuNWTaiapbTC+RHfjNnEwi2v0xtnm3wq2RKUyNkSkMxWN
zAf2E7hzWCdpsnzMMe4fo4RF3yeQ8W8hXpKWgccHhyjCG7JA+b0HfHBUbsFTl9tvAKeXJ2XDjZX5
MoURnoP9qWgDgYkmSuQR+4EeccwwpM4poBm8+rrOsf7cQ+yoc4+Dyoys8156Hk2fgnxIXntOElkl
UPXPSo0RLDoQoIKQH5uF+q8boaAH6e/YoIR0Nbx5pKvecKKdpHrRiZmS9HHp+YxV3uT5jZnSM3LZ
gBf81ssZXgOM0Okx2YD4bMc1RoYkrskU+oWfQ8tlv58BmG/LR9b5Nf2RjskkTv2UyyWpWKLDJahz
lyarxuIlQNnAawO30RdRl4U1gMBox9iYh1tXaZHp0J/t5qFillns00OSjGv+NRvHBYvKrMTgB6xj
KQ/TGnMe+Ik62LK2BWiTgP0CJo0xHrTXhow2Hhrg9UkKRJWr6bdwDjZqahitAAgbo9ZNcDipXStA
MamW3eB23IMzbJC2b/dwfnYkX3CE6YjPtP405StzfQ2DOMe5D1GmzvcPfT8ZO9VmzfIsakJFrJm/
W7G7aCvxVVS3VeuUYCQrd8WxMpwY4pt9UUGxvr2TJGvDYjjy1js6f7ZBu8dp2bFc4M/A6NPM3wWL
wYH5rt8MG7LKh0VO3eHf23N/dpfhGlL49MjOopADJh08mT+7hl26IZrUdvRdTOqWbZK/wA8pigEX
PJhgS/0fjMo/e/K374gYN8zKW3YYlu+tYuAfsQSIc/kSIi/xm/z1Hd0vqoako4Y1byhPLCA4F/oA
kY+uhyn46y3/0Z/w9Mt5/NUD8GNSSNa0/I9i1r/9538df5tuvRHm97rQv//f/+vWE/vX1/zXh0ni
n3/7V1AApX9vjf3nv3X7af72lfDD/PHT3ToU/vQf/6PO4a/9Bf9U2PCrX/Zf/OGf2hz+VG3y15KM
W98B2P8cF+NvLMD/6HP41an39xqHP17wR5FDgR5Z8FnI/ySE4jb6VeIAKesvWRID44npLacBDe1v
LQ7JrfkPiU/cYoCk8Tpcari1tyIHlNKSDKIz+jOh2yLrkf0nRQ5Yiv/s6YPzQF8EyWKQ84hEII7/
55tqk8viRtrll3CWeG7gi9SriMWLJ6l4l6PbzytCMLQC89tiJ9qYeCBE6i99nxlVMmqCJ+A42KS4
2txTAprtk9hjltzNnfc/+NL17Rli88wqNloSVDNOvQeLHbxhfqCftnRZn61WxJQaJDa78D4f3p3b
0qvDGfoT91Ovyx3btgTbja0aSKOXcN3XMy+S7uxSNzRYymdbZgiedOUoSfYOj3H4bQzpuR2G/QGz
vPu8dHPyIlhg99o6xX5iSpePbfC7/MmRwwLf9mXHgfhbwlr32bfYSOPN8J8BIRDOizbFUVl7+gTJ
qJC134h56tPW3+8Uim1Z6GT7iUNb8IyqhxUWl5PtgwtiKFKJolnZmjzqEMkkyTXmvYCmCf+jQCrX
8m+7ascTDkCmSR3jX6KNtL4iucyPhqYY8AqZDa9bxPkjILlzOsEmvoXb2mO7F7B248Qdwwm2RL1L
mb1K3u6I78FJpeW28diXUxTbveRijNoau0zxvkWhVxWy/TSs+ODsHehEpOqYmC+Wib7pDRL5OGpN
WTVANbjTkEdgv2zZiASGgoG8TUV3YJDBXxyV86nd+HQSQWi+84DlC5wZOUwVjl7qdR7W5RLR/Pe6
D3w4xQAdPlDj8BhRRsMSscz+scu2ySJuQ93bgC2+zGyy5HcRnygv+b55KFctLS6g4iGKtHLtm8GM
+nGE/F9B65wRtoRMUSer51MZojH6svQSO3HGffuUL+qnwVexp3DZZ8jlOZl+QgkfkhLY0rAiaLAv
P0ZNsuDEWD58Ytb3Z0eAQICL7MlZjZn7Bsw4h/mkXT2pMT0UAcFhoyczOURTQaBOdtH6uCPp2n+a
Q8G8e96DvJuGJtqDZTnSyHUv60b5k4SJGQ3vuLrxmlRc6g6frU9GHphrCLd96h7CjEqGo9Zc1DKC
oRgli/uypmt2zrco/tjm+B7MzDUSWK+J8W2zjiQCEh1FbjyxMVJI7DBZjnhCK1fE9LItiTgYKSQe
75vWPOlKtQIa8hjpEjUZU4PImqzmJWLIjYitDOgSN50vLIQuAnpDRHcxgkT3GLxo6acEwabiNECZ
ue4KjhW6HEDAh+N2yvyMz90ChJKlAyhQj7nGHQieJIToPW1ZbYwlFdGsOIAnXS6x1LLp+o2eiS/W
qyU7zlOzFMc5tXYpJ7nPd5mZ4SX0Vr4gZZ+MEC2y9Jj14/ISFOZ553gwxdT/BDH38WaQZkMu3nM9
JXWfwaWYwOt/CCwGwAHnncqMOBN1Po1edSKwauVyHKDlJgBWsh6ndBEj6bu2eeXiZMGALp5IMn4q
EngmSAm4Evv6qV/alywbeSMngBZsHseq70JMK94M+Unvmay8yG6f9rR+CAnhdei2AmB/sjfxkLlj
HvfxS6ZwNsbyJJot0emZpolsMiT/fdkiOXefFiJsZt/76ybT/TMZkuSNSngDXIDI94rzC7UL/QCW
2d6pNRs8FimDNYVOWDvKLmXBjxDpZYUnv90fb2pXifqe/ml3WBtFq/LTtCMubIOiv0INLKBWmNYf
WLzbasFpoAJu38JeF/ODtK47Ui3zO6Hjb6DtoejDhzp4JvcSh/ulkcaFiBfjQ3leBy4atpNxqLJ2
wKcdkx4Pah4UxY+u27CJ5AR0LC7C4ivOgvEKIcI89iZf3x3QncaNYj/KJQ6bMFdj3ScUep7J5Rsy
A/kT+mrUVrW4/G/AX3EGtsFDKvz4GDnb1RtQhQ9xEQ8/0Tq0fKFRm7xSCHDP88zbBinY8DCoxN67
fcnPSHTD5BxEIBq0tAxYdHlnXzvE+i85ZLVvxOCWRnJovYI7G+/zSJkT4ojRo0Hqp/LLbPFUrdtr
G8ksR3g36h4gIC3XEGUHUIsHdgp52leuN6KGDY4lc2gfo8L0p44F3VOApBoUUYdIUIs1vyb9EseI
G/EdaUyFw5To5UMXD+wjR7wUlSQoLvi6dTFEdMhC3TXGgf9kYgY0Y4/8d4mkZ7UTtX8gAGYrxXrI
SOjMX9qSzubj3K7xdedgd/Z1cm2JPE+P+23mLyAqote4dTGSiL2qt3VewGpuC/8MRwcn6z3zT+hC
YW2JhQk1Rl3vv3ExDx8ITygYgyzyDcgIUYVxslc97soLzvHP0BlhxLWaRMvyFs7wNWIArSvIpbct
aIfxNHmqu89JGrNxQTlRZrETiTDvH/eJO/hy4EsaG2VzvRHnIdAhXfqeLy5rmADHghgElmCc4SJX
6pshgyidPa4hmBTv52MnVnhCbcfOuJRDbcdxeCZqW+p0pBfbBqqeM939St/+R/Px/83o+4+T778c
tP+fnI8R4f+38/GfO+Z/zdS/v+aPETlP/nKbaUE5hphE/3FKzvO/oOYMODbQb/Cn2a0E4o+usyT6
C4Ia9NZGmaKIAmPy36ZkQv9C8Qe3lxWAuFOa/0dTcvLno1eKAxeBcApMNCVAUuN/7juzgFy6He0D
Z0Z2X5N5GL6lPcMjYSGyY4nd3c32NlCFjA3cCmstjq4Z1/J+zxjALYC6WBTDzr1TG8lHSL/j1wLN
S1PZItgE4Rw2RO0nthzkuI9fkcYhZxwQ4kfdrdlSQhsloCyGfK+wKLSyMQVCv12Wv1KQDS/aW/cY
um9y0rrkBilVnAL1F4DHDllLN4z7UYQKbfPDAqYI9WgbOB3Sxqz2xUh8SRbaikZls8AEJzDOEC1b
2L+xRro63rqz8DNkSDYU9r7dPCMHG7I9qVMd50kDaAs5cU2KPgIkBApmLjjqqjxn/Ep66vKGbBQS
VAA7GJJ7IKYfyij1ZVrC/cGaLYS5MJi7Fo7qj1y68UuydOlQubxFY8Mq5udN9e23mGNx7Pp4KpFq
OzgrgUVYmJi+y9eHPfXTEyI6CE2uOQgqmForBZfZiQfEs/xzMpAdrBk8fzOd0fthodsJW7nR6jJL
bvJMR5+i2RQxhjr5A/t4BIFaYuRLI3VmS7+8IqRoatSRmyZZN3Jiu4IPOAZivKRLS+t+2+1d7lcs
OLuJ5ovbsQ0CkUiLFnvxTK95KKHVaygYn4gE3gdZSZe9RT8CKC0XvXWIcb0tgfJntaYzctkFFKw9
7kuEBrNy2uHrrJ7t172N7OdBbCBo0kLq68r0fMfz3P0sNLqsynZbAlGbIeGPLhlht8AK6JGhKSDn
RhF190PgNbTozIpv89YP2PX9nB6B0U2yjPvVfO17BNeqlc2zKsVM2qcxL8boBPWge+FKkM9xK7vn
Yk/x3UhI9WukYmT9Zp7cRXHvkEG0Ez8F5AagbZOq48Wh22+L3EvLJYYC2fsvwdhqDPSy+G3VK9UH
8KJtUsJszrsG9mjxUvTZvlYw9qfgrW/BHHOgYygFyDEwYF7bxY9ETaRAlVAsmjbcZV2kS1TNMho/
4DqKj2tk+BP1vbk30YZZSceuaKJpna+cjQkaBdECUuN2nT7kZA6xTy2TqQNw0ddoapP72SUWyA3E
vgcAk/i1M+Uq8ZS/+TFCHQGk7wKQbyk8eH91Qf4sxL8mnLCgt/nCbX32YibEshGpD0M/wrhC6mo/
ydWuJUNonr1sqyPbhae8P81r9hTlvahVQveKkO5GceriFbEQ6hrjoRIzhpkrGuBxA21KCgNjO56q
UZr01eJUqMqti7CJIgNY8bELHxIl/fVG6RyTuUeSbjKopxFb22A0EU1OLG5FPC8v0OJDCt/aDR89
W4m8ZnaBz0k7sw9Fnajdhq/JblaJmZNmY/oQR3NwWq3+lMDufw5EXoga9WPrGVmUCxoOsvtJKY3x
TcQ1tLr9qKzcnjG5xWeLyFY55WmLc4wZnldN9MsABhqKeY/ZiBRDQxUuJMIH4DFNV0Yzf4BOWloJ
FThcuqvrL2rt8JVIMB8tZXODpoYv6MRJcTwNLn0fl8Abkf3MI4MvE6yVh4P3iSckOSM4OVURPpYD
LXLz2IXJl8IqmMM7KZppdcE9TuTs1N5W682Gn8dogbzRMlzk7V0bd7fs+AzZEt71XYwBKcJ8fkAP
0kcPpbwc+ulTTnGMkbn6keKKIREcv4SbLmq2DJ+Q03/M1r5/WubxLWGY8dHaQ7stPEhAtq4jEoVz
dKlWiPVluAoHcAVBMpykMKYjmy4qHL7hfzsz03Ln2T0KBsxFE3O39Kw93NoKjjFMrjoym0DGD6Vo
NS0Ev+iWJh3entq/cG/MPVzNBNnQqIxxG91luNrXsNUxGG87voRwxo9oIAiOCBDibtqm/WHTrEe3
zIQpK4fc+DxvW/FCdkQ+6hZw9LMI/PoI/eCdTjy8CNAqd3CE5iYway4rlaKpA8vsHMgyx+33gYa6
rVOI7aAk07jZkZqskfLYHga/M0jOEYoyRGurIE3MQ1x0z6kGFkqI4JV2DlalFrLScpCvbmDsGbNj
AjdYgzNBSWBNcJkKFq61iAn/Nnj2jRso0jE4+qfYF/4OkXPyksHPebUrSucWkl0MlWPlLW6dPgg/
p4aj3y/A/3AEUSukRUAFCfoDNr95wRGGVrv124EgJX2wKx1+ZgY43742xu72ui4JCG4NSvsBa0xw
7ZeOgqHlcn5JBz7UMx3FHcEBrUpZrI4oj+M/kmHAs1VMwPGosC+4CYcHNImgPiK9qfljRpsug9+C
5qQniiB1vcS9PsudkKchJwVKFzZQK2v0NUUQvZmjQLzK26idLjT+vEwJgnJrLCLcGVwMsNjDrIoS
Oh5wkNAgVEl2jJTu7kCDFQgrrNtpzDt/zhZskV7s2TkYkESsfx/+/v+c/L9tk/67LByjMhH1V/9a
R37Uv6GJ9x+l5z9e8seYjP7FW0c+UgT4PT0EXjZMhz/UZPymsr+gcyVHNgRqdYi/9fc5Gb9wKYsx
vGJWRvPpP9YCY4TGbJ0g0oVGTlQ7hsV/MidjFv4nNRlScprRNE4xxkOijv8pAifwGIjVFt1Tj5Qf
HBsCqRG6aStQVcFUkjyjVkCb4zSEoz5gU4uKtFyBwFWCuWn1DzOB519SMYsbkCsW8sJzlCr6zymi
RiKsMqFlCQtLnNp9DNenZZjDdxmqFUwdNWOXgzriOaoULHZxiD+YDrA0TkXSNmg26i+yH6OfpB0h
FBa3mp0AkeLKZ3l7oSLB7jS1Ow72dHhJ4VtBYJ32GvtS+AgyCBEYFKtY1AmBScERfFAa/hRJgo9I
CH1HKQqvZRr0OLcW9CHjrjt3+95fvYBKTdEn8HXtbdwkoQLiqseMv2iaYxU1k9+enEVgu1Yx9tmG
KLzjMrdQKBozD6ouQs7vZiZAYyFztLRr9r1b3fLRuIz3DyBvg9p0ij52OkzQLNOhVLcasg2KIAU9
V7ICA0lpsH9urzRdADPhSmxvbJvGMgDbaIHrsvYVVgRDbQbKlG6bDXfnDvvq3Y7D9FvSdREUt8SH
53YkrikycAkVehhkdKAoCYbA0BH1edMecQzk800Ft01eAjOGUxmkubIVsmn5Yy5WCixhSHBL9HuH
2ZZ6bva6T43RdTbQ7QtEgzl7wjvBZA94Sfoa0IOvu9ASiJQaPG7Q859UD0nDIU2dTJegZArzYZ3O
na0xeNLneU/Ac4+QvWrkhqdnSHH6sk0AUEM5R8+Ab9cGKFR2YQndkPDTafa+ojml9rBg0OkVgWLl
2yQxv7fYWVGJNwbqmrQ4rt2HCPtQdYlFsuaqKlKQqHmDDyJR8P/4qJ4SMfPpvI9dlIDMgNw1lhx9
lhpDjEkwrEOF71B0hVwnsOAIg0ktd3x6z9a0N181cvRVqrFbaxr4Qn0aNCxObG4mrDdeZGBoQ8yk
FfH+ZsrGQG4uaDvTxTVTLX+XM91UBUxS0BJVhjK4urRrDSIvHuwqBOmrGxd+l7Fx/RZLnmG2Matt
NoUOiLOHjJ9WBkQRMEqoQ/yE00E8nYowwWloiTaM1ysg/uUUaknRkNJ1T53for3iswNfOGl0Bh8n
llO09qmtgyHeT2DmFVPOXQHYWOC4QUIqDAqWwIeWLqpCBEl37Lxj0T5lI7R7bO5W0nuPrO7DYNJb
mwO1NW9Ju+GOSwIHgUnlCBTS7iGYpsEdHGPgYtIozHQth3x9i/ErElFo5Of2ckMddr/0+3Nhgx/B
Xox4poJs8lUOPyN9QCW22Q8LdmgAgeiEfvNsCpMy3yz/gJxPPB0RYNPIyoRJDxMogJ9+wkq0vQJR
89M5BhaPTqNhQIPSEPJ4PdMeB3cyKf1zDZKPqc3yKwGEgoYeETt1WsV/s3dmy3Ej17p+lf0CcGBI
TJcbNVexioMoitINgqJEAIl5Hp7+fEn1IFFtKXxutx12t+2miCoAmbnWv/4B+sGhgSCx9irNwBy1
1c8LmvJbBvasR+bcEifGiN3M7iHCpnMt4SJb3lFq3gzpdtSm6WoyxvLkgk7Cfq+adOd5zI4yI4J+
nPCsym1ULXKN15t1q1WzPmwtjFjWji/NU8mQbGN5UvM3WoLZG65Rk3GPoCJZIz4zec6piOTnpnaR
88BBeI/B1PCx1SfIWUDqgrXGXH6tSYgkueHASGiiSKwyjCXbjRO3UXPiBwQkPg0WXWCbTjWDG3pL
Hh9Fq9lYpM7wsio9kDNO6Ouph6RrYlMeBbbDsCHA4haObt1Y5Sbs8hEtTolKQZwR9vRegKNqdm/M
kfUwjMsHwSvcAWdMsEDwZjP3jje6t46dGOuoC2cqpRj5pl9AyywWJhqZhqHZCt3TdFeE1GhZbvYI
MrB9Ns5jU5bnpVscufPqEoJONz1GWG9gSOYkC+VTEmYMBQa9A/Ec5NSfc6hBl2U22rscfiXmQpxf
0a0xDSH1tBTZvMz73HI7FwhYIHIIj/QiI9MzLzX+P+by/0dxR2UX+u/rqbcJrH8Aj+oP/Qk8kkrE
8N3CX4Kqymem/ldF5RMxinc0pht/QIiUbn8ij+QvMObQPVT3sDHQ/P+NPJLagAsLYm3fMV8By/+k
ooJH82NFBfLIVF4lZVKlMe31FTL5nRFH4iRYLVK8H6facBkhV6VqdmfnVNWuBsAyGWKtuJnvqrSu
KfARMoYrffDsaR21mIvuG3QJ4corM+e4LK4IN9lQKj8icIlbWL252BmSc/A2xcPtQ419jI1WyELW
MEOdQVxrtsNVNuYeNj7ocumwc30RQYgMBPctx4XzCRfrsBhLJ5g5lv5mwX+g2Qw4+cQrayzDY9ty
BMB21OrPPqO+Zw9y5bqD5LaBMISiEpFKhwWrR1m5hg4rzCvf7KiMGHyfR3xKgnzo79rM1LZua4BO
ztmgI0hwjORdJeV8O8V6d8F5LmclalOxISBCi1fSU+q6wtYjOHiyusvsatgpti0z2XLeU0b5R1O1
PhSMO7p1uqG4TMqtXdgOW9Jrt/TaOU12WG+Faqcy1VglbInvDHNyNn4sPkWDar/KGUdL1ZL1qjkb
ShIvYsO8iVXjZqsWTpsB8Sa2xBvL1fBUKsY7DLlQYL12f3iVxs+OagmFag4b1SYaeY4shIEqXD3y
CwC6kujcqtZyjAu6zE41nPq4qZnTXzik8hdJC7cdUjFvW5tCOGrc9s50/Gc7DMu1ERrhylGNraNa
3JiRoi80RNOq/a0yG+EHdYWrWmOpmmTGsdPJUo1zolroKkXxrJpqu3TG9RJNp0zx8lEpShhnNOGN
U2m3A9SMd5lq0Ys0o39XbbtqV1ehn96iFUf5NAG7JsBp71PV8IvWnC6zAgEqBQcYNp8UQCFiYBpG
94vnghtkKNL7lSxKn18rZQNfrOLkjGv9OOv9F+DM8TrCyvPWHYosXlPM+neugio8mBEBFlfgF1W0
LBcBJIlj/aABhk/lbnmFPJBWAWwBg1DSidOMHqxqLITcvPbncrKWj0MDjXjDEJ8DTMYGGF0KjGUp
sKVO03HXKwBGqyFRYM6GLbRzBqdQKI0CbMC95MqTk7ZnHAqe0/IOricF8vQhrrvO0j1oSNMpgu88
hQaF6AgHfwpaYKJ57OUNFNJrDQDJUEiSn4k7JpjZpgBkaisXtAnYCSMs8Cd40Dll8TZ9BafyxDzB
HUSXq57U/AWdHuknCtEC0Psgeh+G6uyH+0rhXiODj02osDAGoh/ZDNtrU+FkmkLMsjSyD7NC0cQr
niapO/Ow0ZkfmCwr7egq9I34ko+DwuN6N292RFqYB9keFyC7TmF3dYemvECYqlA9OlckhCJf5xO1
zjhWyTb9AwUEYgmt7LZSGOGg0MJ5Sa0DY5npNldYYqFQxUrhi0s6OWcB5IgF1nhAnRGmaBXb8XYU
aCKMWaOGoL4bhREXwCsYho76u0JqAlSzNhpT3uBiANyJcxOYkve5rDEFdpzFv5cW0gVhgjVTt4c3
uJEm18ynn/BJFQfotTXkR+PJqQYbTTs0zU9tw1fW87ha4whgnphs5lsdmeG60iOmGIS+bDKE4Dcz
224QT+x3WUmxsXKL+dNCqxxQwIarAbrDVTJP8yd/ngCA80Sv39XN9K7QHVy8keld05FAUxj8rK9u
Ijs0Dha6kHZX4b5cBZkN8N4usjygUAlLRv1dprgq/l0n3Zeq1MdVZE7GdqSf7gMbNhIqI6fzggrJ
HOYTIslR0K0wUMcgAxWIhigqXrae2eEhENcTS7yocNTuH2Lc9g2xn2kllL4o7jlbtPo5he0w4wIp
e7gg8Wg612mDZUYgMffdp70nl6tJNM7tBMv5HQQQlkg68uodmm6wH1vcII/xks9t0C2W/bnj7U9W
BnaR8crQQlcEI+Ydd3WmYRAQGnpzLE3dO9YzmofOlwVC5Lo7IE+KrrEqzN4ROAFzCnskdxdD+hpX
PhP0j5Un2g3EjnxvQH18AkvRgZq9Br4+YxOBQ2xDd+a+MraWsQ8PQ+WxPqxhQD00Ldptxdb+guKE
+hzf7/Hcobe9mWEHALc68wRRzShgi0kbt75ATEv/AZVJ/VQ3evKRM5lmcMz7c6uoZ+Fg+y9kwMBH
i7PQusP/e/igpdDVcnhrriKw5YrKZr+y2pJXhluvyG6Ror3ZsHZzRYSDVwYnbn7lx/khdzGQMvYe
ekWgy5w2+4JOUIbHvDdh6eM4Ot6GtXAeOEf8DcpWqHjzbMLOct0qXBkpXpCHRhH30iTxBZtRFD74
aTHcTDgO8FbOsXaTvDL/zFcS4CsdMKsgdQyvLEHTz5eDj/roi+jq9A6VzLveXlB4MjgajqmRosVN
YxYrEr36ennlBbZji+2+2SZhvpnJmThXjBY+4nowfsWrof4EO3LYJiRQNGAZeQRrrp61Y2PI4aaw
2W8CvCK0Z6HP7fXcFCjrLM1DKEMr3OxdzPw++dFUYFyyhP2hMmAOrmUiIY35bi4/1ChTafhKq7uT
QklBtMmqL05XZQfWXCJ3zBjhm8wKs+CT0zy5jf4x9LtQbBi0pNPaGDR712ciuUO9pO+Qm7ho/PsC
xZ0n5I7tWXq0pwNde2q6V/PY1UcDJzkY4oKuflAsIBOKoNI0r5D1iE2to39wpInpR1z4jMXa6tbo
227d2rZ/lWkMPwM3LLv15Mrq0LoC6nueFc3HtJEd05yob40V6RblY0pqTbHphD9jx4DB/1eHAuoM
Ql6twfY+iyj237txkT8hgi23FmTAbD1haZADxaelthr9lB0R2xj9kIAtnv1FuJ8Gu8n2FXTPaGVG
9gJ30pqtz+7YxKcuNKwHRLZoULzcmkRQN0MbFCUwQoT/YovQpkfGL614RvIU1gNuLbHxhN4Fwkph
ozsWYXdr+x3yJUmOxcceskrIfG/seZf0FveYwjW++LVZo0nOnUg7eqUMHxO/K94zs8DW3yri6dS3
/bwbJBqR9dKg685dKz3IKL3Rlz55rAv3Es1Q+eJ8YMysbUavR+yEb8+t6HwUlS5uOhG+wsmaaCDz
2smoDT1YrrvaobAI7GYQn313MZ1AlFX0UAhkVErYKjT6XstgONQm+s7PoujSduayGc0lPJhoNXZY
tXXrpbIyJuh6f2Vo8cbpm/xrLE1FZuwd96sjkwb/wLaI16nTNe8j2w0/O6IMt0Op47nN01zaFeKE
/gy7Mz1ElFnM5kMb2XXSRFJgPS/klwporwga9ZdKizO2Fms8l2Edf8gg3t4nKOZ2emKTvGKE/VVT
YXjAC+4oihfmmZFOjUj7jYlMrpHi1tT93kt82FyFGaWPWO9BHYRMNMDQTGwUNVVlMn0Il+WUakZ1
HB1hXPENM4ynkuQ5XBKYDQnoSV7VyEp9qzjUGXbsZrp8qGZosCvDNJqnyKrdG0Sp2lcDT+XDf6cO
r5GGv5s6kJICM+bfd8l3cfnl6/8c2oxg6B9mD9/+4B+dMsmChqmbhsP89Vtn+1enzD/yfCH0bx20
orj/3SfzJyC+OzCu8VNU5J0/eez8OtzyAPhfBxJ/8vN/ECGQvvjH//4hjFD/qUfmpEYPQZYYcgys
0uAifd8j103EGvL9cq8xAwBZist3dGpdQtSLD73UtB8xPFLMhyqBclE9ZpGtHfTRvZhlj/dEvsQc
SK3Ib338Im7gID/YoQ4rR6kTtyWgzXrpNevQkOaxEljFbiWvbOC17qVSVT111Y2cxubJt/KzM2Zn
Sxt3YVeF666xfTLEcjuAZu0FQ5O89HqfXHKl76/dCslSgfZd1zyUSbY5Bom+nJC43jhGa0EqH58U
WhXYKdJrgR9S0yUvbQZTIAcP3bild3GtCYt9F0lgVLxwUp9HeBYhMq0A/Rx1bHru5+VGyPmkR/xU
I0kLi5OnuULCS/LIs92lR8T1z6XrIEprt2UWktqVx9YH6oR90nhOwL7LhLwNsVHTvAsH6GM6ZE+u
vhhbPRrv9CY9qzvQ5b23pjl6kXj/rog3lFsrm8u1lePm0kdwuYdxwNFlvPOKyVl5pkOpkfnPYOL+
zojFPoLvk/Ym6DmsxZU2ttwYXV8JOzmaMQ4YUzrdOxwcYyUeYys9RlP21NTyqVzsi0uj5EDlgZ3D
F0Lv91J2840AJt7OVrfFSo1yV6THRfRhgAQLerQJw8ksuVFmTARFCGWRRAw93iSpT8yXNpSnDiHS
JtLUvYzzJ7oKXNHpSAIC1iBIcq0KXSH6/OVmbPWbzqQZjJeT4UVo8Ab9VLmcoEMav1gZP2YbyRk3
ppPJw9l7JUMgiWlXUIr5YQnJC8k6h34f3+512nKhIfGg+voCSxxbHsuZ9B1RY6drT/fo9dEfFOMK
F6BuHZbJUzGM/iYzp2evXE6DGSUrGeMSndbuYzLpn73auvbx8lkx+N/OZrdf6Nv39TTcL7W9T5IK
D4bG2kcYEDAR8mCKdEOHuH05OdjM0KLxPH3LsI4+NkibaVGaMjO3kPfpD0RPPfvW2MFfoArpogy2
/3BfN/09/s4vOTOTle5QqvT5dI/tJ8LdpKu2zBXAiYAjIMYlyer1vhsFARa+eCzrQm7xvLvgWeZu
IazBM+XZxBM10mg5EKUaRTTnddSM6VKZWvWJ9AZ/5cp4XuMmMxBtwWuXTRHM9FrYq9nvhj2TkeFI
kzccWsi6h2nQtOs0nrNNvVT5NQOeeatT/mDdU7crU8us586AbctM/crAjpuqcsLTSiB7xBZm7ee1
hdHmMj4RL0VxgA4ZPp4UdfFAluJDPmlOv14E4n3UtAwYY8y7ivRTY80DiWOQQ2LsUBcrWVfd3Gxq
gSpx3TiOI2FFNxy6ZQes4taXTItvCuI3NkwTHnATiaAX2vZm6O2nqZib5wIjRFaljDHXqAMIKDLA
hdvhqM0RdKPevzE6+tSo4PVfpPlcYqACuJAz4BoYpk6msYWOwHOD5oHlAq9hTXO1ngjbugZ463e0
NtAyUvfR1ZwLsvLxEA7NC6LQk3DS43eHzj/s429mx/hbIkbwmUOz9F28cNU//x7plA445piWe8Go
N7D6mlgib7rAnmNEgpPer6/GyVN9Z635ejWfAw31E96pKNx/vJovxr5wZrfYowHCw89Ij3g5oRlB
bfmbK4Egv70SGisqIlKqGNu/nl7ffa/RdSdLhlW5N7v0yVfeVmo7lsY4r1A9QUjkv+nfJgIQhP/5
THyj6lLfziI8CbMdD2UKf//x20UWKXge1JT9TGjJxm6He9pwEg8tsR9JBkDZz7afLaemZXf79Y19
VYy9ubMWibM2tFyDvMq3LrEVRv3IwL1i3+aNtZYlNMo5RInBdnFiUpLudX96HnHcAPcZCHAZWtYt
PFSc+OfnmBlnVCynPkKrDhKw9/2cnMm+2ZjeeBodtm/PMatVyji3LuW5cJptbg93Ux496Hacr51J
XHovwweyLP2dbZfVx8gG0RUe28Ovv+k/vELQy8FyYMDotvmW7GBmCYb2eO7sY7PdEslwo/vLTb7g
3/Kb6/yY6QT7mKcpDMtBuoyEkLy0H5+mPxrQCzz1rgIBHtppupmNhPRPlORBwVxv3XrpuUOGcJsN
843b6fltHHGGiiV6qQf2ZVWqyJQCAtz6FGkt9kVjf49C8QJtbxd7bPdYf+RM72NnV08msy/bnHdY
31YQ2ebk1OtNe4dNy8PUcOz3ZiKOXeIB3zldeRJF8hImNl6XKfLxZvLK3aTJl7BcHryo3yKL4vCu
rH082/sYeuIqysF+rWo6pYDhK9RpN0QyY0Zo8rt9T/vU2Om8cg1qrF/fyH/YYbAv9nwXP3HX/MnU
mpDMsgYFLvbLSCoS5cTEzmbTuQQaXrW/vhYV9k+rnhmRSrdzobab6p9/t+obaNNuhsPcHr+OO9Em
x7z83Yb5upLerDQkwWSNq7/6cK1/vEYS1yn+pDpSCn+otm0ymSsRLs9qp0+wYtt1TXhMTbH3NfOC
s0a8cQt8OqbwQyvlZ8+hNTTzoQk8XPn3g+QQx1UUWsJMoJERvSzOaG3cEJZFZqEHlLY1Br2+tFcZ
JjE4JL33Ov5vh2jFg5iRbGc2dYuBp+Cq9snxMxukVBat+g4WIyYmZvJiF7yCdZKeh0k50THS9xxJ
gYqAEkVWhVMM1BVGrHfY0sQbYS2n3zyTf1ixPAufiR37MCJ288cbVphVR3h4XuwNFITBEOfJKkE2
E5hayneOuQMJ5dY6m71LbjvEprUg3cRqovTnXYa8sdGcAsJJqAZojlGu+1h/HCXaS093F7Q8JA32
LtZdoX2JfVPCkGcnwnmvJE1oftDN8XlpyX5wk3f4LVJV4bQDJ3zapbH+MFOIBRUWFBhFjju/Gu8i
pDmBbBTOULHxtc6A0lQT+L9Dxd+Z9vKAJeBw/vVN+odFwpmh/kUgFd3bm3s0RrWbdSNSwtEr1pQ4
U+COfByh9xj9RL95IsYb8+3Xvc3jFGZbMzBm/GlN1iSOW6boi31jtgWePm25xhfhGHJS4aiWEBXF
K7nMNEhILFBCSCrAKDvjqgExuAyhxhd+tUryATKwsyB8y7AJKmbvc5saV9rgXRMQ1a5in2p/Kkpr
bVXtM6Tiuykj2tdVhzGvWWSlT+GoqtQRQ4xFP9c9wrOpJB826TZDRwIPg9XLa3sJu8haJzY/6Dfp
EQoEf4I5yrYKewxcFuwdJm+6eW2CwoJo2bFLy2PRj/dJRyPpKXbrUtPq2cuIP3GE9Qaovm8N97A0
bzC9OFoW1ZoB6wXC+7xW/0UDNYE2rl7Iqh+2hmjajVpG7WRfSne8J7WOBsJOyUphDIdol2qJvD88
NFKsMCt+utHsR4jgLLEurK8QGT43HSk/PTdYZskZ3Dxf+ROlOBH1jzIe7kZSIVZ49+/xPT9qEK+X
XAmgIxZw12VHmuIdYyAkhbjuYVa0PDhjd84M+1PcjgVAr30Z2gGQsZmZAI477DmS3Vg35YnQzEvW
iUezwZPlN2/uPyxvah1AUMb2vFFvo0Sz2ZI1hMp837rzc9EOd63Oucc4jvaOZa3qr9dWu0TMytiA
Su91zRdxt0XdMQa15I/hML9Ou0JuwD6x4GD4us66CC8j0ys2/tTPe8bxGg1ayiwogl1dF1n0TJ60
f64a7KeWiHOxW2L/ipxEqnzXupgae4zs5gdsimGyNwQyOnrSr6YIuzYCFi49YzqT8zC2Sh5IRJnt
yv6+G9hBG7O7azxaUr/PzkyJ7oTdJxAonWmTNKm1rkkmxGP0XmIqhV4YUy+m0c9Oi31SU3V3OPXL
PVljl4FDhCazv7eQ86lqvnP/PF//y+v9HcJmcZ58967+5A9x+Tr+z/4pr1CJNV9/gNi+/ck/ITb9
Xw5BFX9BZX9Qe13YJjY2UJ4OzEX5orNl/wmw2f9C9g53BTow4b5gaX8DbOa/kKvx4wjnMGZnj/1P
iCg/lTMUMRjoeRydfAq8J348OYXmYImA6ec+LWxoHajaAgCch+9uyj90gD+tX3UROkDibfiehHb9
eJGuHDQS+7xl36cY4kFxZDbmDsT4paLb/PpSPzVIXEpwW5BVw4lG1ffjpco8nAiSspb9NGBOnuAj
dTIxyQxokKEcIG3Y50ajsW/ZIvC9ufzN5X+6nYzlOPuoRA2Dh/Y2zt3MFg9Bv1nvZTHem7n7wcPD
69ff8OdznEvYqqXWeW7m2wa3QWqGSs+o97Yx3k+29dD6RrnqTQPLsKXmLf0LMP6HJ4flDTfsx1rU
EIxcCXKhwsZLhBfx+3rXihgrTn7b7sVo1ccozannSl/LqfPCHIhRvBchyn481uuOZCyrlHjhZ/6C
vRQThwYedMjo1YxQsDMwSw+oKyB8DOXg16spyyJ4Ri2DXiysjWoM8pjgNrK7mKrk1mdka7sIk/yX
ApJRAkqqmw/YLlV4Zvl9vk61wrrENa75VsyOicXE9DDLsLlKnGhE7Gi6DURIfC7vHUwNPyQzpCak
ddYt9m32td0V6Z2jmN2DgHzeR1106YcCU/DcD9el18PPZWCHJHFZDqkXnXupQbnM8xcBj7xMxLOz
eLcEEaCoJ+j1WOkTrCGY2n4unY1m8ztzSy7rtFrqXVrbFISFsca4bPzaxD4ERhlfV7OjAQ6WzUaY
eb8Zy9G5TBOSa19zwqMJH9LVjPCIoz7FdwsdAEXXV8vR/HtyilHFG1JeyPWL7jtHZCvy5VZMh0iM
KBWuhUHTfiGObCMZR5+L1l71MVzp0JvHkx3pTroZGw3FUzTOkX/oPNlP26R0/fsabec69mxjZXqJ
e1XpUuqnooJqtC2mpnHei8LVPsTpgFdHafB7vGky70sjHU5Zk2DIYdktBXfTITys7fgU5nVzRhpg
b7DtTbc5ESYBhAt5U5cArnIkzn2Ye3M7EEb8gF2Wx/S0nlakzJr9R4S4NfiYPlP1LW50T3O0MKEt
jeDfG5pXS9Hc5E17hbrO+mZqLnor3ZNkZJyNyXL2Odq/4NXZvO8KTNBy6yP+C/YMjNlHxDhY057e
zr8lsFPuNKtqzq825302r01mkOe3VudYVzArT2BrB0SWJ7u//c4Jb4H47raoIiyUmGHnItI0ok+y
T+MDf+zDNMBnzsN6PVXjbTWn76XRRgGlGXItfHpOXesQ+B0zZB36CGleOBo700r0vaFXGUEDHfSV
qq1PM86XWBuTZHGdz5wbvNEm9gUwVPVbK6znJwxidXg/GDMMkdROXeSYO+hgMQx9xGFrmRfpltmt
u671mqtFKTbDtCUazG5zCrdhFc948nnhR48yCggv8ndk5o6nScKzcBUl3PG1eIdjRMjaz7XAFFAL
GL5Pq9xOyax1svG4MBe+mnzL24bS8R/KsiTSJE0IaHTjJyu0PvjGAjjfdfodJHR9bw7WJxejeqzd
onepInEbhLMFVrIcSctEgxYit12EBmA+Dum6JsMB+pUkqLmubmUdZuuiXr4kkdd6QazjgeJhA3QI
tajfGJp+O839ltYx2ksN39eS5gwKkjKtIQ3rfWNobs72NGqEfDYl8EhpPbVDlqI/wRWxnbZ1FVn3
tl35CnhrikPhDu1Nr1XWE/u2d0jykewAgxyFCbPvTRz3PCEb9eUlzNLODCwEG+9Lw8uu2JCWg4FV
SlCZ9semHNvABDFB9RzC1apC0jP0+Aq60C7mAIA4qdMzRRHepBnK2Eube4dsMN+neYxGJjSKVeQ1
R9F42npZtHAdppp3jsL0a8g4mDal3bjEJz71uqg+y94ariuBRX5gZ6w9tgTnOpkxKPEdIzs4udns
IUthdTEu4+NrugTVEFfWIX2CDjgsIDTgk3zxpZZ9MMZavw/dRdxai8TONiOomtA1LBoJ07N2bhZ3
G6fg/TImZ/pCpCZ4PZU2t7lYpY0rH+zYBt70MdlZ1U3GABne+UoKdg8Yg9muh+t6lVnJCFmvWobr
vPW0vUFls6pr99mFR4q9i89zxxxcHjzpufdZS3BEYSf465sCAGqYkz20QHiJjh+TzlmWp3Lq7b3d
2fY1IUfpPtai6JNnb/IomXewvLj9Qzy9N9i51mTxeFtuEj4ZXmSsGIWqLBAYbIgHMNkd8/xDN6fi
04SM5+I0zvKhxWYbzf7IkLJqmktvVN02zSVv3uzKPaM1/DwcXjIOT0hILV4hdZNunShsD5yPI5Q5
iz0Dv3/XOREBhTv72sza/ltd8d8i/zdFPrl8zAj+Kop+qvH/N3tq06fvi/tvf+JP6Z7p/wuiOVUt
bgjI8/4mmiPm+xfDc0P3TRsUD53eX+U9g3VLqNE2KDoxdq914h/zc5t/ZEMK9yzqe4HcTvwn5b3q
E74r39THgWBhQ2dnCQjiCFU1+R1ciWBrznPW+ddYXyr5koHQWvp6HE0NZ8uuk+b8IFVZvG1nK4N2
1hJM+DyFWUV8d2mXtbmtNE4nDANIb0mDAhkuLr1elrIcGh3V1rxqROUsDkaNOPUzGLUGcpUwfGc+
DZ4i+9bEE8ytMK2J9Eob38ddj+M4eV1Rx1yZhU5LAHvV9nZWG+HdjueWVDGs2Dpx2GwLbHaqZIVl
W8i48rsH+Q/V7Zt8Rhip2OTBfPD4jy0s8+3dKVuwPvKu7K9VO0LADAgZwI82aATK5DPecD6XnIyk
yF9qXGXme6FS3UizxqGM71MYYzS9//VHeh0u/F1v85FoYHAVBF9Wqk//7bTMleaUl20TfTEomNIz
o2jSPRhvKyfOWHMwzgggMMWGDJhYej2GyVOV4lmmV2UKq6CdgXPcnrL2mOkDh8ZmCaOFoWU28Sg2
HQDG8hA3DpHrZC6ntXNZltTgx3JftHZN/dASUhD8+kv92BURnMhNtgUdnm4bcEze9n9hnE4JFMji
qz7iT/qOjACtvMMUsFxufn2hH7s/dSHlekjsn42RJozmN8O/OctrH1uj8AsokknGRpWFkDoDU2eF
T5YrxfXYljbjwJmOAKJ2BflruCPHsZAvv/4k9o/rTn0SaixLpxW1XIg16pZ8t+44hmbGYdL5MrRe
41zsapaM15tcw3v6GLXOwljl11f86SbbtINsJaACuqumnz9ekSGyRvyGaz1nPcXKvK7nCu4pzhpL
CH7/62v92IOq+8zGJQymV+x86F7fdNlmUmRpldjml8mIkGp+NWciHOIDKCbvXVTW6hZns9P3/n/U
X3NhgGTbUf8GU2bTfQNXINEg8U+m7fNEEA3YsXQzD16MqcFB+813NH5+hCDltL4OQx4277fzXVnS
0YzEwX8ZRyd29X3IvPwlg35UKwluFEbV9eQvoZ5flUlTEBZvD3G6PEj6tMqCuMmGSJEEfuffgm67
mO3HQ2FmV+kQNd6870ch8uY306mfHgwMb+YgyJQYYCpK148vAeYVnjmZevEM6xHzzaDR/FS+DBDn
7ceyzB2A8jAfSmDlX78Qxs9vnwJnaSgIURZQw95cONSU92Rja58XWzPMZeWjruixPvAqyPQrAw1i
m+1ZJqn7BGme9mldN01DK59rkzncJ/kygjrHHiyUzxFeLD6ETwczDTufReutf/1pWRdvlicf0GWQ
zTJhiu4Zb5+tHY0oa/qm/IwYALUn/kZzt9y0BDLxUi2zDo1057dV61w0K0xYTW2B97JGPsk8s1n6
qCnnZ17AXL44rc6d4fgTDFWCwRB4Fn7bgNGYsrvgGhI5jy3GMmGHbMBNeVMHhFE8naLpHI5hbB4H
nkich2qL1to45oLmPGXeLVOjbvq4zKqEIOljCbkXpsSgsgbsSRxobKao1XyujskduakcIfOvztgb
iYH7U9guNyx/334smDlANcIIjs9oVNIvkHISAPCIV3gli03voMN4WDoLks/Q1A4Qu+T/GZE0S3aQ
II4R12KZEU8jl8aEM2GSK61K5X2Szl7yZUpgAgIL5rjATwbxGGluiJLQV/IjCUHeubOzhynubjuc
9znMZkwQ2YJb8qXhvMnI59J/RtgjL+NqWjRXTLIJzqk/wucm4SEUQ52cM1F4eDsZ7VScYnys+2NP
whDv0kSaEbcuGRJjPnlDG3NY6mGnzkxSr01WW+XVampdiqJKseX+9gVsiTcfFvguKbJyreuhxg21
9YLXDxtOtYlluauTVVq3ocPfoOXNuVy1ZBw1f/6Ouqo1NP4JMr0YDpyHaDSw4sXmHvTIxbk01o5s
jjMiYucSfburAqERd04p6fmBcezi9FhkTc/w3Ih9dUVLc6na5ipUiabV7NZ8PTZ69bqUcKPli5WW
BS+NDB2Z3xWdDeF/Ky2FTAYkPZmsqYFEUN6ayGxwl0JhrvMLgQGNEBIWcwrPOmoCLsBznaOKBdub
QB6ylc3GaITvvEyHvbReXKgXcIRo3PBVwKJB1W5SISnEbTpUi3wJ6VfOdK6tkMCZTUm4HJ/YNQd2
gU2zWANfpjRD9f42FsP6HA6nVVvD0W8HwW8pEfKzFHqJoYXkyXcuZxf5Kx0fCZaJuhC6KfVZhI85
oLNCq8kSnL2aAPM1uLUj9gOaTz6ezBNP1W0h1pXJpQWttR+TXvA/YLvNyspdCmTjtJewQuVLD0uZ
27l4rnrnMkpAgRPoJLg/gGTqFVWl9XBfeQV/renWWcCuBJa5UDouVBkCouZwNzfzojaPOKUQk7XV
qCUtfPVLMXAgKS/AhKbnb11lMBV0k5TgW5yo3Kqd98OktzI/qyQPfiFWGg2fb6EWU2+1lSTKlD31
F8PeQ/chjgBJ170f24k/rA3cpNXOFGexXDDc0raALVFlbTuMeVAi8G4jn4sGvVpu7HmeeP0BQ0xH
bPx8JL2NQmEsnYtj2wNQCpJLrDdWDqmHyXVpxElItoLs1RMukmHWjS0kr3bQDsgHoT8GU1NjsAWS
27baSARXy8yC8MCWZ1NjjVnaT0VrFHyZAlP8CP5uXoeCoDzlouWpaRlqtg0bMdvNpkOditFVVPWl
jwMYdTshPKHpdPE+xGtUIWyIC0TqPC+jrQmIp4aY+c6+xNEmYaQWT3EcXaVl3Bv/j70zaYqjSbP1
f7n7KPPwmBd3kxNJAskghCQ2YUhIMc+TR/z6fhzUXR8pNVjt28qsqmRIxOTD6+c9g3fsQa314EkI
72Uk9tMMeQGfaz0uBSoKxlBoJQR9XVTYgfCzRo5Di/TbsVgqUerxljZFxvcoV0oY5tAcMbZHoLBL
y2bgK5UaOI+38A4mflfQCL0KDrx8Rq5I6rAfd6KvJ/4mR5iGn0Hb0OtSJvC/uA36VFeEeLtHLE+1
rZDhXfQxcULHkbfIXDBl3zGgRkTzc3XO10f5duETKGfv/RyntOgiVsbApW2TpGLcgSNWpV/oVtGa
wiRw8KHd+nauN9m+h3UHJIyGHnaC57cz68Psx4Z9jWqxBbVkiXLsfd3gEBtvfYRsoGrI6Lk+gfHZ
/AOdMKeR3+cQVn39csiOt+BiZS2rarCN4nSyDNzAloUwQTpeERDMVIZbGAZh8ylsFA+fVGz+M3Dv
5HHHXjoZvCUEcB4TOx0WymnkCMNLB/d1WBfJpH822zg6yDVpLrpwdittorHuAAWXB9NgVFpb9Dvw
qvHfwimW+WlECTPX9kMIiauJIMf6KBOW3Q0ecm1vrLzFnN1Ho5zy9pNAhHgfSBmkjKG2SZqDW9Yj
CEw1DvUP3BQa46KNCsO+CrlT4NCyTprHhDV32WUe3eBnpNxLe1dUOJI8TTg94RlNNLFYTUYOj6q2
nAlKuJ8i+arXMCPsDq7JhOHEsW3iUFUrtxCFeWnlbKtE8vUYaDR8I7ibsPsa7PjicmzxL4tUNuqS
fmmnmbgED1lrgK7VmPtvgTQH+5Ob97MdrdPGzpSxCnI5IxmsA54fw8c5jEhCopJlNno4ZC/LJkgI
O8ewRyLHuVBMDmyW++xqEoBauzHwUHI4FGjLfZRKkioTz+29QzeTpIFOrpfmesYxH3kgRIUOy6pK
ejrV0ZP4xdBx2XvS6jcYt9HKDjFyEGfmZMYSJJlk2n6FHc+S4BRsOcZNnVWF/XnoGrxFzkSNxgva
B6EaULl6ZfXAuX1p3NmG3S0PfcmoXjnwajEV8/CmqzTJ2mvrM1850aJWYvRqdxOoJc/OwqRPFQa4
dGgAswmbl/HaIywNjyCzICXxOZaEYCstyZmbnwFkqGFYD15deStpdU4vzvqwbBx/M2TCgQscFuTP
HRFMGFl2BnODsjb+GfulBfVgXfkZGPHGdPp5AQq0esuIjjDGanodv6tvMeeha95NUVGROD1Vid5Q
6wLrSOfzNDt1bW/qcGpJzaqEiKhR5tGDBtmh7WLCtEDijH/MVVIqqNbCvoNtJWAhYXI3dHDYa9nA
mQ6x7eoVroDKxlKSGDM6ceQN+RTl+sHqyb9YmsigJHWweWHrgWOZssv0pRPJ5Wz2PH7nbkCPyBJA
Zqw+OXipuXC3sz0W0JSGpkjcrzjl0InCa8zwoPvjIgPWUA+NwzLpdB2VvZ8ZvKUzWzpUwZOgdoMe
NU81a1lKc5RFDxlnCJGKpB9HYC9Quou1D2yZUxKVdL9ZU7COETwodYkP3uQ4BX7q51mRS/boybds
SpMJNjgviAAlvXP6zaS40zaKPa49eItXYdViO7A51kT9aEq7wF+HudQ5Vcv904LU62RGa4+/IlMz
4I7KsO4QLwUtTKPkDIdFVhvZD637fZqastq5MvVKoHu8MaGd1LWupcra0yVLHPT6HfVV6fbmr8HA
vi/YEJ9LMtCK/RDcYIUwU/FuAwEzrbhiDZ91ifQC97hdoXep3zuYjVn8eE/vQyMWbjDpuzct/DJh
oEV2GlRnMyafYHtYflO4+uwr3MHQGeTe7f/7TSwNU2g11NZCReqVMb+xKnq3sDeZCasKD0IDyQu0
OUEdcOcUKnS+5mQZZZjH6c/IhmmaDxz/hv7eb0LFE1t4bvGNhm5ENHYso2yc4puFUL4w+DZm2KOA
o9cuvv7nNOxdRAme1FUsNkwafGpbzMfj8xp7eX6X6NOEEnyCXcmm6BOz6X4twOtMtU4mUv56FCiS
KgVvW13Nj/jjtM5e1FE3+jdws2SVXLoED3A/84JWudtaVit41BGn05EOgK2nCE1HDXiVacNfCEda
jU+pSfPra9IgPSYINhwSeI2N9Mjh3USvu2s8jhGb5lBNFKprSFxUgS6qFOrN3tXjMcxTOLhYHpF+
+ytcMHmA/5jO+m9TlZBnNOW+x3ZpxtwXCS6xp0vDjMhwXcxbtb7b1+mR9Q6vOsfDkI/adix8xaWl
rDF6HP0pSlpa/lhAMasxC2CYJjM1QbqzW0xF63VeyqC8KiYzGklTyBEQk7PVozWmqEXYwrdF/FJw
rXJpeQRRj4kGK6Ano3sYK458kRck7dPYDtq3ssuIYWdxmSeb5PfJ7DNsjBzJOCugO/Jm05pgh3tB
kDAfBNkx5SUHT74zYY7LfGFNkvOTS1qXGpEbWE32NMam4qVgu6srny4SI7VGV/ktT5so/JLn7e8T
sb+UiDt2KooEp68yaiz+FHFmQS9lkMv+wxoH5DkCOY7A3b2OOY6McRt1xh6mnDXcuwvWRWRrTSbv
34gDfej2XF9XYa0y9SGfaB9dyEe4zY73YRdGfDVtTES5rnwcpdZJOzolNQqJ88sDb12vuIvZcGQ8
1wovTD44PzCcXIfLA+2Fi14qa9Zkd197DmKkLXGFDH26UyYM+DnzqaNep1455rq0yo0iKNHkNlVO
7kOPwYQeGOWk8SMjtFA9ryxP+FN5LWylyoYXsugTtxMYPS9yIvaXKb5YU1RfuW5ma9+iKY3OwrhU
w62rvKU790lNz/d+JzlTsLEZNvWBpYhk9HZunlX8msDu0WudpU2pK1GJgIp1Zno9NWLBlDFLmxTb
l+KKgn9wkapg5ZJvyTLTp8DXg0WObzI3XS0KMgGdOBfSK7kuCydee8SMdybFIxGMfkxOSj5pYg76
1ocSU5AC2cwQ9v0Wjxc7u/K0awx/cZkZUTNCUsZaz2dEVKSyLkleYmS7hc5AbJXZk0Xrjl84v64c
gep0oVuYtNs+0nv8BTPyhRUEULsgI5qnACtea3gHBvn0XYW9PmeOsZHHzsbAnDfHYW9oed4PYLVT
VA2YCo2Ag1DAhkRL4fQWzsPArfRF7/bfHXfS3ZvXoZH7hkZ238fE/ryUZ/rUuAhLJOD5KcdSxpiL
jaAT30l01utT5doWWjnFYs3a9f61XtDAfzQ5YEeRYGhajsR9kEb4KUzZCbPLdSjbd2UVAweZIS4k
I9Hp7ZhpiL26yV64EFiaPQ2l7UD0HMgiQ+hS95iKHUEhdGcj4Mir157Xlfl376Mk5lKXSJ7TsSd4
bjPxp/dv/49XZQELU9ia0JshNwv9839g+wpDPNwaPeeJaHnFfbBB6WMhmytHqPcv9ceYswCGA1pB
dIIQZ53i3ZRRiSwpoJ6Q/VhQVMOZgMYHc/H0FHHDaPpwyJ22UEw+jOdKKGagphJy4tuHa5uOtjb4
/VNtx3qNIgUZFHFAws4GIQO9Z4UB9T7FxMyff+JxINprLb10zt9/9tPXTNfUwd5Pd1WZbkg73t7J
VPYK/WNkPYJJcHSccR+Yf+AToI/z71/p9C1LB7IljVgYgx4dpFPwOqMw9C0zNR9R7XoobmosjSAP
ppzU9hA3dNX4/gXfkupomjhaao1+2sKdjKLpZATBO19YTOb2EV8LjSe3VqiXORbFme+K83uuTAT4
ODeif8ycmJ3x/Rt4yZT75wyk1MJZAyYWlmYej366smARkZu1Vz42scDMcksvi8QaUI84wJnwpWwZ
21iXxq5t6/X7NyhuOL2GvApYH+wL0+vLKVLMpcGrHGNmFld2YHFaWHK/ZEvosqnyCYu1esNHB21m
Pau1Nzl6s4T1VSHSi0PBxIevRw893fTeAHhkTq2CMDFmQHTwy7T90XlCa9nHGzEzdG3VjZ0uu4xW
epxiuqTR2zlOKNQ2XmfpLb6u25rb8l4B+o7SnlUzy6QumlIi9/T2Kk1dLIcpCZegNl008f79KG1B
JuWoRg2ylBmw7Puv/48B59mQn1zN4pXWn0N74GQRG2KZv1Vxg9/KPqp7fQQKkFSx9P6GrN+/pJ4t
bz44Sy250/RoyF6EHnvSoKFRNvcNWTzfggiusrUdEuxeryDSysw4CoKiuDAuSgOHKGWGuig08kLf
zfu3cfrkcI21n4BwAx6bxvtJl7J0mxKn9z7+llXAn4ekgCX4WWaTbC9l1x/fv9jpCoKtngN/2rdd
C4KzfSoLQt0XJXHddY9jUyNlcFJPD4s0rXVl9f6l5MmU5rf7HhJXgW8g+4IlTh4smggFyEs4WGXX
C38TAl/20S4CRuWkm6QTuwPmekvB/3gANoxL5VjBA6Ww0+LWBKwLBMORR/fv68nKqUPNBYece5Eg
Vf8aeywCP+IqjTWspQwNA6DTqpiEo+9qmDgr6I7cj4Zp8XBG5rAXRZGhO0V41Oj1mgMBeR/nmKck
c74rK0Ecwvsv4eR98w4C1hXBPLU93CRO34HjRD3efoP6PBSp3pnDilZFhgiv4uT8/qWsk/GsvymL
lwvhgjBR1tGT8TxVcB4x2g3vfbt6udbgAJ1mI9I5tiaWepag1947CVv6JFiqUqOkv//UjoNGCIxJ
8HId29N4JmfBmpVOFoSLTudGlg7GconHYYzIFVNVTOFmEk2ZO2jBOR4nJJNxLPnd+KNbpJtIRp5K
5g7WSAs/G6tCf/DFSbmK8dId916hidEEAe03mBDoL5maVC04XY8s/NWmbxMNLP9uoTEjGbspPQ/2
vTAE5bBWs0k+VfXBfuu//Xye52nHTJRhQvP0BdaUbzfchicYfVGHP/LR8r6mLdHAO0l7dO9mfm2D
8aOnwQU2uJh9aMU45qFDLmSWP4wRMWnk2A8lTVPMXgNj9nGlivvmc8j5tbvJFfy5NXpUuU+C9Bb2
rfgxwjmsV25rxFDyvMi9HnEJvIjxCr5iR4oXTusxjE6jS60vC33k8RC2E5kXdR4IewNqmD0Yi9Fz
OMjxJVt3QXtjsytlO9whrCtvJtOvr2dcIQPukKwoG2G0pEuQ1j1wXpVNtPB6M3+ENeFczESXJyjl
G2GiJGu9e8n+/FTHlYkJXuvGQBhR153JtCzvJ88aHhLLwtfZF4Zdkrnr1N+yIegwLazbTzhIdJRF
4bDHTjbd0SaYtT6L5vJaTUFirAa7GA95WW37KUD558dp+mXwXUw5/XDINv3UVvcLmegbyk8DZx7D
sNfCFbd2P4vvWF93jyb8ys/x4AzrWBFIl3ldssWzIvlAxfd2sWZA0FZmMXMoFYiW8E7pNBXwj9c4
UfnM91I3AYFe2dbNX0wMWuF+fn9Gv53QrxfzIMrpbV5rUk4qEnKHKO3Qiz+7wivgCClxj+ma7FZF
gbDUtrByUlFV3NIi9LIP6rE/Rv7LY8LVoWXDIn56HhmcLqgyVADPZP5xcLXyOlO7wsJh9YNt4uU3
/XsbfnlKW+L8irLH1MY2J3NMySKThIjHz3g9M2csyXaBxXZhJhtFtOddKYvwLulCo16J3Anw8xrr
JD8jEtjdqLyH9gVZz71u3TY4lEbjfWa/xXwRXLF/KAqKF9mX2EDI3rRvxZiWv4rB8i9L4NnbUc7y
S4DkvkcNA3l8HWXRtVUEjGN4zi7oTUYvDo4rwFobzM9pFeGr2Qztzowc8UTCtbVe+H4f1EInJDxe
iS4DKIN4LxZ79GlJAMm6U7Y/L8+oRXn5cWLFZ8hI8r1a1FNpBmSpk2K4GWRE06NpDXdvlzOE9feH
n6Pf/Jsv42mypuaD4KzANn6yoZhZWNA+iL3naKBxAJzWEuDpO16ACz/yz81oF2rvFb0aVolR40kL
or+vwK2uxtqFjU2OtnG9EEy4t5YZ4IwszEessUqHIG/jKplLPOLQbpdWYd2DgebXlcFHW7k0xlAT
9oq2C/HZ4dqrA++OsnGsdtrvZsY37Gh5dYK7KZBnElX1deH0eb+pwm74Pufx8BkTg+zWKH02CFeZ
086S/YQhPznQ91MexClO7oIHwBIcn8k+ogXgpU1KI4Q98ZPtGP5lEs+2pm6XuDRk5N1/MOz1uzt9
t9h/cNx3Oc16p6J59Eq014QXPjeJ7RyNxkof6sSa5w3Ub3E0J84SH1zxRH/MqPI4ZsG6hY9kQcE7
davA3iFvC7bOn2md2gdgMyxnw2E2LgAq0x2NiJ6V3ona59oS+UMSKWw6k0DcGmNg7d4fWi+SrLeP
T6nJ8ilRscLEPSUDthhFoaYvy5+RosHAub0KH6t2wS25QaqxaoTMQDiw68T+1wEr3KSxi6UCdFgC
v6YgWNPwxNO9rVyMf3rM/IB+gdBLo4uvMjfp9o1lqaM7YPKIq1xkr1DxoETuZhOhaVSLgsBX06/W
frE49ZnBa9mlWW9cQfDH6A0ow7jEPXjG8XJiO0udpN5FE7v3ujKT7LKgzUtFaRU6XbLJSyglU0oP
l6bngzNyNKUW6T71UpXncZFbrfYeJgLYVbSL1i6o340VJCUtVxh1pBYr+kp4IuV43sB9uJpqxGWr
KqldeLU482N/6nsTzqtuJL+grkq+DuXU/7Jf8jG7MQ0/Ar7+XH8YKa/mAS+R3adLsiXphGZqyn76
LvgADhpB+h2Wx0zXkE/Gmcp7XjpMQ93S+D5jp4AxojuiJnx/kPxtwPqagszWh+ka2MDb6gumVFd0
i5f/xP9wHjYvH8RdcPi/TNBY7MQyBvdNi0sBKR748gWh+hb7LeEDuAyb9x/czF8mLI4kYMssHXAt
Txm7SzFMmD5n6c/IE+6nBtuyO5kbhnZDTS7YF4fjkDf9obbL4jxXlnnVlx4bGQ4DCrFT7ENILqfx
MjEG6xfM+cZZ+QjbP31wl3+UDPhjQJ9nisOZ5lB58srGIpzJpLKHn6DeTfSZysLp1iCJxNh2YjxK
dyQNeeoWF31+61S/4kV4mA5gyD2d4Y/UPTh4OV4K3AI+S3wX6ZCwC+zaFL9lsUSpt7Yb2r2vH/r/
dBb3c/3z//+/p+cCtVbScUj50f9TNQEpNGCY/e9Ci6vkB5DW09uYpNd/9N+m/ggqMEThYwOgeS5Y
xv9YFQbiX8gbcB20A8jBDjz6/xFb2P6/yPhkEDO1XKpZDe/926wQUTJsZvB1HRKAxeF/YFhovsUA
4CNbpgWz/AUHoJg4LSMbZai+yTsTsaQ9snyOBCqqfeuQshzGonQLhGNzUV2mmYkQIqHdca7qOa7b
FUwl58lL4Aebm1mk1og5IEmJMyIDnBvSi0iDkKuAApyEy7Ijaukfb/ovSoi38507xyyLDTpgxgO6
sgq9XXx8ejp52C7thRUJdYe5trF2pjS4hH0gjpD22ZnevyCmVW9qAn1Jyi1spAAiEM/wzt5e0khy
Wmlk3l+4bnBZ9Z6RrjEsNLXdGlpigeLEaPZmK+pvwYTxjFoP9gg1j4DLMdxRqBG4EnoJp7Zl9Hgr
pRsOy5nsXXXjl4lnbeFFkm/MEeqe/JN+OeO0Wl2kne4hRkm5jLiicrKjoGyKZQ1Jl5NjNJW8a8Md
1V2+NDBtzQWQv6xhaqToX5JVEIdjtG098MLNhFW3xL6a9sja5YvgRtt3w7ALiWG9mt1E3remxSAA
y3GeWquA8WobQbtd4P8dsdAGffCQlxHzngRkGpv6zkUMX2tDpLW8N00jWXCU6Xi2rk2bb5yT1U2E
TixZKZn4akt7pf4mxyljl61kE1+ruOCOgtmxzufF1AId1LdLsmoMad5LTO67C1lRNR3J8vKMnevN
bv1VkhkZH/q2Y/xFXb6sDZpf493SlvLegLatvtS+qYxHakre3GsoC+lLpORA+ypQchNUu6zhxXLp
HNZUtKqxAlZbEkNL8tI5UROurqnBN+Fodti6tKWOpyFXGqYmpgNPpLKHD8OMGHQcWv45rlhtsWkS
9zZ2B3616BpeUgIDDEiBNn73NZ5Ik9nbiygKqGqZNaydxOK1JEbeTBvl9M3yaV7ImF+P9BjMi2gh
bOqw6E/i6ZcTsBXx/WqrugigD5ubJO8NEgDHcbqKMTm7NXwRq1WqmLxWhMncpiGXsd927cwkRNDI
XbauN3mbaqQRClM02uROw9lMTmq+d3tJIIITkEpfpKFNirczVE8RQN/VDHvvwYAvcZzGOr9BZUQA
LlX+vjJy21/T6/GeNJHiC0UptCVzYcjGE2dvLDZ7fw3DjjeOcCabDxIyn9rC9w0eDLfp+luZLAZx
WaPHsCHcgNc7JYXbXoseoJHoiIic3nUxNJaJaT+uaaizUkak/DEVim+XQGyYfs3pPNTf+L8wCWsd
qJMUwrxPKdeSNV7SzlNHfxjUoQrMe3qzfB4ExQ0+W+HEt82mJadv5+HNxpthcnlpyaTMMEoKd50w
6u5rR0jmHf4JTATk3LzgROLTdZblorpw5BKTzak6APExrbJdGkp1g8NQs8eAc1aXVkmzcIXUmKu4
VCfLymS2YV2pUt4LoALn9cHBjIaQMNneZ2hfjQcD+k9z2cvWaClwA+4EPxmWX5Ko5uBzYosiuwtH
mNyqMNpmHY6Wdb6MNgvEMhe8Swx1eJdKTJxNg0Dbr1FQt3tig3K1s1lV4kPdwHRDyM5AhnfHh6uM
gHnsAsZKWJ82v0VNFmtoaVfyPhnAaNe+6cfuVzj+g7xOQ8hLtB1MIpQ9azKPMcQSyK55wTWNLEo5
eIZRmz62Zkuvf+WgnXu2IApmX1pWCCTP2GY67XVVlCWSb7CskB5LHsFIx3yI3yQYToeu8fjmPaye
Y4oZv/riw8vMfjpeKZHg0cWOwm0hRimvC/afpSFsL43c87CUfiGJ0HOFOI9pE7W4nnvYpRpJJB4h
ZKL1R199hNQUfHXGIVxXi/kJXp6a1mZRDZ/naja2Wd/F+BLU3doaovgcWXC4sUJMyEhEAAMzcdd2
MAUpnL0By3a6rOwUz6QvEfxYPPhqx8V3varnkJSFmiyE2hcPhG7ItVUIWJxjQpwywj0C5OnbxRPR
BGYmo+95F3o/VYT/RwkB+7rP3cthapt5i+ZW3bqVFz061lhuCzapTVV21h3cpvLRxBd2J0uB06i3
YPIreq+9CfBI4nAOn2gllyy/Suoo/yxR+6wC0fU7oEhk0KNSa92B3o7FVF9DGCsuHXsctgOZonj3
STxNgyGGipbfTGBq6Rn9VnvXoIXQhLQSnKdKPiEPyz9Phd1Fu7Yvy0t4nOYmz5rlkCPn2UF4A/Bp
phJmtkd0UDJa1T2bTv21dIo63qRLV+78RFRfYtfVr7ZIAihVDtnArjdgreoqCxRpJKE19LpfCVLG
TT7Y9l4uabSbcimPTtR5RN0IjN1WRMHF5aZr5XjRdEV15ufNnOMuZZG4HSu5ixzzNg2r+kyHHmxa
nvFrCiUY6zc5uuclxMNxOxfecGx6O/wUgKafGbCXdw42hWsjNRZ/N88uQhsOnJjcOvNelOV8Phlm
cL702bSdu7Zd93iJrZthTvdx2bn3YzIuz0Lk6QUZT9hdlm2QfwAI/VHM6fRM/mOyGGn3mpPDRVMV
lp8ivT+onsABIP98LSaLTcg2WnoFAnIEbJCPBFy66vk3VKCrIlBXB+kgRurAJacHL2z+6PRMTnBo
clbRxE5YGGpID/4HiOdbaPf1OjRPXMplCZvhtAM9xpU7dAHhZXamKwx6+KzZpaq/OSpkwXi/2Pvb
xTw4w7xOUx9uT16lyRw2IorAA00uLKerGLPL2MW2FKr39v1L/VnI4gGITw21uPhLm7NBRlQbSrgH
y53NYwnH8MyZgpw8DYjYHc7aH4ySv1wP8iLmOib2TfQAT/BcUBWmbV44hwUz4IfXLajEaCJZw4yl
GumSmdf7/jO+Pfbqb6f5OdrqkjASDRm8rZxnItX7oO3tQ0u04kg7UVD8sKCyA5cAzPRxXf7V2ig4
IEPfT9k+3r+BPwcpjBSH96y53PKPRlFV2o1QeeYehgFS4jThoQ7sWH3QffjrVZCLBC6nfFgkJ6Mm
DyXqgaRzD1EfQ+tMyuTMw7vmg5f5t6twoPThuwT0vU6nudtbsnHgdB8CuuMbF3PPtVQkUb7/xv4y
TJBlWsLCSAk08nSYZDBPkxo1zEGGGOYRBMGg0CIItZ3D3jz2tRqXD450f65frOmsJjwWJCsu+3aU
oNZB95u79sHATfGrOZCFuwg4n6shx6QbBZ0g6KlbPmxx/DnZITVgG27ytDgfnD4qwCNm97UjD5nm
5YUQPC56V5v+pq5/+f5b/csjMjgwQ6YGB1o+XSy9fGq5VCEPqo0JoCzM6mLp+vpbbjNgIA76G1KJ
kg/e69+eT/ulQQB0XPcP5swoktKKQU4PWHPDUC9s6zwXfnzGQefDmf7CPHq7HcDRwcvMBqKEpnPa
kq1A+HzBenJY2i7w6RMXDtJET+R3NSqQI10SQsLCmTJZTdR1NIXn7jg2I349ttHZHC5QYOWR7J7N
uLOoOhey1G78zK3zD17LnyOctisRDXQmJOSOU4i/TJwJUDpkhBdQrNZJmNTfCEhjvxwxbyE5M6Cs
f//zn4iO9UII+MqsYnsO0PuftmyiHLwEfRhDHEZku1U0QGCdKtU/+63JlhnXoR7vaWIeG/DKb+Po
EPlpJYG6azqJmUxDr6fZUSUlZ/1sIpN7/wb/9k5YKRkrcB3FH6nZouniZfSZ9cXiU3QLJ31EvGkd
utwqiXxsxEcwzh9jk/aKng1AOQxR5Gdv53yTdLron5fDaIf2UydS3FHnpmSYqprT+PtP97eLgRtB
nQPBZTs4uZhPL1BETYApFIGqN2mZBZei87XDEcZUyQcX+2OZ1o2jF1U7nWGWM40m/YNzWej0GUQw
88El0cHVTVBGFhORU+L7TyXfOqYwqCC2QmJhR+DhICvpO/nHlTCLT5RLQCIVRBt3cMxNDrwkT/XZ
59Colu6iTomC3dqR7V/GU1woTiSe1WJ6p7fBqlF3qLjACQzIcda6o9X3bfHadi+gcX5DcGVZO5Fr
9GNqMg7HE23Nm54URMzB3n+SP78PJOXAATANNLXxlCGTIOuoUVp3B4nN7mYqB/hFU5ycRWL+j6su
DDe0wz+0NiA963TNx+1W9mi72wO0AOvclyh1cHFHFGhIpX3EMZT54OH07vWPhRFTU9ZD/DX4b9PB
2ebkK5UL3fmmdeyD2yj7p+vK8dDaYfDwAoigUAXVaZbc+VxhTffBSidPhwhsIGhOrouKmr41lZD1
dojYOZpy+OzpgZSLrFg2IvWJTj+baddYMNdV6H93zSyzN2PVmd0R0iwz0GojbKf6mRarlOl8JyBJ
FZsl03hN09KNWNlDy//HzZxImsLtyCjj9994/WyU/KYpwTTfQGMCcOlb1a2TooVr9fCCdUL1gOED
AU1jO9d4h7mdunEmBTTWhRm4H2wXNvqkGSNv40fEn145wsjajSC57XYCbTi2bo8tpp24N9WM2+xZ
hY5lBYpdogAl91FcAkuLct15zoCTo93Wl0RKe+Zax5tNyLcbiJnlkhwmn0ASe8wdlE6DGTcBWTgN
UVJg34Is0idcwUragLmJZHI91GZuPk+tnwGKGwSRYlZcazB0jrL4ZqQfGW09gliqc7cCojyDHxLG
e9o6nIrwdeOnS+P9Lj7HLAR5CXJd1zQ1cy0ucS7/BVqeTOvMjFoO7kTZByRr+Ya6qxXZ1TdWUeXV
ZRY1Y3/bWUiwN7L2mN2VWdTZXbUQhrNph95sdrAZ1V1Gi/cyct0qu/Nqs3tWiKAXEN7UWX5aOIjb
V21DwOvam3I+sxIJ/5BHd56cidv9VJsB8XyZTO3LkbeJxq8ewOaSrIduQqI2lwcHAbnCpQcg3C9m
F/GwFfIbydMOze/LpAO2cPIxPhFbwqWbTIu7A1HaQDhxjkb2mr6b09+ZiRF3G9QbAK+cV6t2bc7e
hHOmkdjn49h2XrYZevyalpr8RyLnWcKdJWIElZizuSvpIWq/tMfQnM6RGech+6o5JseqzcG0MCzo
ljOFWl2uJETSlqRWoVoIOxijn2HVwAArYwIdjkbSsje81AFg9oy+JYJQvMdOAtwMkw5rvkC2hcoV
tK1Sv4J+CbGsGNXNKwTn5AM3Y8FcuLdT6TwlYUzzsxu6qd6/TitSanE91HMGXlbqP+HzBvQ2ObN5
byr063vQXrB52dss463rMIoa3+VkFucO71V2GjO3Uk2lSBAS7FQCDv/amoFY+hQ6li4kIpvazq88
+6kwU43E4g1IjhSRbntlChD4l+3PcwdAxhjsyrsk3W3AOV4kiqgpNN/dRYFiZjkraoNOQz7bvFgb
DZq1w+40Sm67suFGTAF2siNvlFQGxEbqcVCeZYwAPU6W3fmI5ocrR+XmvZumpb0e2jCZf/oGnYxt
Sp6ufTujxHQ38UxtjBgdkmHBfkwbIK6IdQMG3wQ23RxCUO3e8r5QmGc9Ee1tr7XreTLW2KGG4aLt
w42cgKK87UDr5xxQcgeCtvhAEuQpHgohFFAbCHnvA5AtA33x1x3///qkH/VJqUBoXv7vfdLjz+/t
qSUdOg39j373SQPnX9CpsI3+RzP0t+e0Kex/CQ4IcK/hoHG0+Heb1PqXwKgLfw0cyDhr/LNNKv6T
tigsjbebNXHqOOVquptHT1QfZt7ul1qKJ+YwHi+tYgnG+GrJWildsoBsnNmxI/USKJLFOSdWtNSD
wWKQJdl07/ite96RXvQpL3wdU8btX5EP6l4jZnMvFRPHhv1p1MxiosfRNbfGjj1o+IqbZUGPzWvS
zSiDYRf0fnKUnA/WmdNiEMl+Kbc1R6K1Q0Po2EeFs2YZanZi9IubLBPlTT9Nw12ABxHZTexGD+08
TQcN/Q14XrjlV9FMtK1EbLDbMC/v8tgv7lrZo5HNlnPUl+rMM73oxm2c5U6YeXunceidRbb6NcFg
aks0SX/I6oBwUJph6xGt69aObQ84PWvy+yFJ1ZPnFc0+wUIZH1V8zW6apu5uOBDHX5oiG9CcVikM
wWiUuyD2AN2dJsZvyE23oyDilb5bqS5btvtLv+k+40jFXEfQhHWdPVKoCAw070tyMtaoOL9nSrXd
ipikjlJ1TC6bpEwx/Kud7pF26UTaM9/wc56lxdEnHxILzHg5tIXeAuIZs4d89D29DPocU0MjuZFB
l+6NPLqesjTF6kFlmyV2sM0BsNgLrI4vVVwOl6VhJsfYLOhbIL+cP6FSGHYZ2/S6dzN57beq28+y
Ka+8RkyXdlfOe4zWrSfEOdUhDcz+E/TCHIvZzMi2OggE25hY+udFbQ9XLKFi1yDWR8udl7dGL6xP
OCT030Au8l+z7MQ9ph/Jxs1UiZOoYxytBNsXR/TwrCLyYRtVBjcAQ8VX2HQkNPh1uSl7KbYTfkpn
k3CMrWG16rmZuu7a7GvKGAwL8JkZyWFOGTj0M40g+GHhX9Kum9YkadNYCA3XbOpsa7tlfEuggchW
btD0gEHFsipENe58jo4roNQn0jH8ixcck0ZYfbTRZK+HUhBFJxcacV30X+ydR3PlyJm1/8rE7NEB
bxazAXA9Lz1ZRW4QZBl4IBNAwv36eVCtllqK0KdPi9lp2dHleE0i3/Oe85yZvAb+yN2oBcWNIDJw
rFLhH/WRpmEKlIt7XXAHy8t0vSudQggKXxKNRjnLxxCX9lgC5eRWc4g5Ql0aSE2cX1l2zkv6tVmo
weXgSfA1N2r9SzdDhXWDUgcv0Ktr7gmcgq2Q40OnpeubrIDX4oCn8EA4eA8Du3TufEmJvC/Swzh6
zT1usOHR3GC4pWMN+HTGtaz5TDYe9QaSB2bGthLv04BPp58ajcSQ7yYnqygoWg2M7uQsRV9hJjLs
lU2hxIzpEsd75RgR90tTrUfCwlAEVO3scGnqVy8zGvr7RiEiT+b+rssWeVendXrXZbYZu9K13qu8
Crjrat38pU8yL8X2qZYnArVWSnttpe3WwsiOjgvvXK0j/rda8yaqvTXpjPtGLDoLPPSwCIpyWd9q
sMJfPaORgsRxmwhMRDLhJMnFGq91+72CRuaHyq3nq7V69cJb40DXJTCuvQI7p4mvQBNNokpLZ7QK
o2gjrsyAOOdZ0oMifDE/mJVufOnoAYNULMxOyH3lto4+X7E4+3POG5dS+23usYelW+vrtLh+upt1
bFFPSU9W1n1JvVoMj4OVqfHYbvJkc16F2WtrBAm8nkVsj8RynrpiTv1vdlqSKY4yr9In56XmYS+9
nS/QTfeaUkPxffGEMMoDKcaug6XKw+0/94B/cQ9A1kRP+ufXgIjJpPv43v7ZY/X77/mDTKubvyHJ
+dv47xoWecO/uqWIeHALcG3GdvBXJjm0v10DjN82yyyqO446BBCTG8Jf3FKW+xuudbjTLisqFmN6
8O9cC375Kv80wrO/oEKLOqJtjuem8o8CtV5nAtTaql18umsA/lFe5C/qazcGdtOdCx3MKRcBVKGs
OHj9QEXzjRVU9bTjI207HtVm7WIL4OlB4pfWtdGQC9wFFHOW6gVZClj0/UGVxTAnh5KZJM9v4P6N
nMCUVRfEMxK58nfhnh4nuaZhqvjOZDekpZytDXTyPQ0gIR3zGmAx2nIwGTNPU7e8ca9kAl7szWw6
soctdc5ieaKHewvW+TaG2gc/m1UW3OXUDE1DYDOj1D6Bt4gtLGbaSpFnX0IPwbQEldNKX/yuj/zn
W/MvvjWAZrdmq3/+tbnmPR/nLv/z1+Yvv+kPlyHfjc0PzHaUzR4f/79cnblVczPe8mZ/vjX/qnYx
8Mh6uHd1Oo///HVhr4qtnTwlGXe2kv/O18X5h8Qb6zaWbdvSgSOcRarzj/uwznAJY8gUJxMnvQxx
ULvEDmxMMksI+HF809Paw3jktI+5WJrbdQo07qYYeKImUMXO8HL9qRhK+PqdOZd3mT9wwXM1nBWB
1x3mILfOA0zIsB5zIWPH574cQsshmptgGIPsSJfDSEzxRk8BIIUtLFPonuU9UTv/UOtBdki8xDsA
NLcHugDhzveqdH+liU8loutV9UsCkL7PNFwg6FVhPfnmBYqV+yUHnKQirzaLaMbrAtRDjYdCo9R2
bNrkkX4/mjVybZpPSv8sy7X98MrKZ5KgMwCkhz/s+AV46UZ3psRgdu8m6DoISW5Q6TCmWv1kLIl9
ZPDQvk1tJ3+SqAjuQNj4pzapO5z5ZiKjrBbGPZFRdRjgxzzavT2di5Kphq7UYqkjqzB/FDo1CoWD
+UhAxaN+GE/XbQr95dKLVfvWuOkWsBEt2scqm9OSy69jMMvHYtp8TmTgXmB6Dk9BMMw00mhr97kZ
yL52AKXolHYwL7uUTqgQBAq7C79hu4RGCMOY4vTMCUqPxiqoRBJxTEWmPX2BygqfXjXVJxf84Rhs
nezG1s6+bj3tOel8bU2dc9kN4gylZL2IpBqjxqGTwpsBg8Sdmy8w8ajg6HhT0/Jr8KsRnldJ8afV
9MSbvVVdFsNLIupOXH7QrVUeKyVN91vVfLGVzs+ULTyzGs6+lEOelRBEhGWGC3WdpMWdwohZDlFl
jyhOrX3OB/AkO67o6lftvWp1qyTWiLUzW7dtNrH4Ppr6Jour1TKQKIJ5+pkXJrdoMW/bkwYE3kEU
GXdKjHChLRfvJu3aNQY+o0Kz8+urGLTixtSQ1AjHTra2lTJ7C48Nkb7SUGC6YaBS+1OSehBhiceI
dgLKFVr8XcdVrIhVGE5TqmAawCq1EzykyZJFk6/tRFaPUbaMsds5t9wex2+NZ5UnfXOBTgUJ23js
1XKwm2y+rOvg9og8Q/MStEXyVavdVDsnEmTELmg8g9lB71WY6cybIxy2BDpeabwNQZVQ4wBq8MFQ
jXzv0DUj+imMj7KzujEal2F57LEV+UfbKumL6HyK0nNz6SmgsWabphGACaFKDOvVArRzkZhLP5Ur
dehRaEBpBAatOlIv7r8X5B6upH4W/cTgFTyvY9lq0VJ4Cb0+tCdXMaCldu9nTf2Bihe8dLn9qemT
iF3RWVdDucsPR3SL5DNhtA0Iu6T5WqRkZaOqKwaPN6vp3gbPJplM5YE40WoxxLXGNZ3AixPcZOYM
4HLoHtjaBTZVknyfO8p3osXv7J2PxIytn56zdVR9PNsij+0sULt1GuS5bA3v7Og9Bk6LhiFeB7s4
tEpxrAFO9CItEPphrOycuUNzDm2ul3OsBUNi72yv4xleZnRW25yoo6kz8kHkyblwAIE4pYslb2mk
RcoOWmt47Pzc5oX16uJLmReSW4AxWBMnWqJOSTo3fsR1QbyP4Ou6o83O6Ch1PDYsxJb+zobp+a11
vBq3t1GM94tc+BikQRqEBaiGLgxIe+81P5Pv7rRMPyRwk7fFboyr1ecJ1XNT7y+h5YAFjILEknfZ
EiRl7Juijg2tH8/KGwJQy7p4Sste0EgYTBdygjmG0VLGbuOdbbEQA2ua6iEgEBsT201ORcmx2Rq2
PMx6/Zw2jjr03cSugDXjiPMYexgWxKWJADK5O3wf63dornO9Gw1Xxq2l6p3eZiPmX90v7uCCVaO6
2JV0G3Lq3STyL6uWVjR6eHZT6l/9pWSsD7POMobhq1JLX9zByaYsZhNGjAJ7JvzE7tGtK/3R3QQU
jkWklE1UGdPp1bGb5lFyKXxURp+YgDaL5HXaBBnrlzbTeM10zjbBxv+l3fSbjOPnornX1Vzfo1DJ
fb/JPUNe2mxm6JBsNzGo+KULGZtENNdLTic2spH8pSBZm5hUBGgCyi21PegatKZ+k51wyKNAGZsY
hfsXXWcezKvjNGhV3SZb2ZuAVWxSVvpL1co2gcvi5kcxObfNw6DJlr3KktwGrRBPADe9U8oP/g2+
5ArSrnMOBArUfuam+l7aFFdGq9TWYwosbl/YixnOxqB2EI8UBkuH80jlxnoxh9U7ZXnWRvVEyRKX
TSRg07pLwEzZHLJl8jitCeVDBXIa5Tdt1Ky2x3dNtfcpptzD9no+AxI0boJi7Y4cF96hIHl5V8Kf
tHamOTkPVHxl35MB73I+a5MWdnImx4ByspyX1VsezLKjXXQJgtNoqP61S9r6fjRgOPN94pbONrKj
wIUuMOb8FP/mClg7HoqGKLeiXfZhsvQ6p4HSCqKtbm0H7FY/FrKy7xSkg+vqBfOp58GICm9Ot03g
f9PbPPhm9JbZhk7vSJi/VfauT0l56ltNELzMNB+zJEcNH7+tet6uLCeC5ODt87Eo75Ognd6F503U
RBruG0g5/85cGr55xCebEBeZCQEMbue669Av26dmCb5i2cY2O2Z+JrBHSmXAgfNhTOL/DN5yrvdP
bE57ee+CUumPlofhPFyRFhy84YhTN6Y75DzHAqPRZbgMWS4iHvy88i1b26dOpvFWlrTsrcz19iJw
vQiAlptQJjk9rAY4tgvwrr4+qkHLqDy2nPyD2FPTRLizqczpprVLMWa7aAcu7b/zPA6HFqaXrs58
ZE2aTr2xIcPwIZP1jbvv/KWkIepbMc7mazAo79mQqTjjf3+WjUfUz5L1yZM9aooa2XO186NbrW8c
gCT0so9icN88NalPfJLMWXbnEF5w1JsX0Fbpen51L41qN9m1dsObwx6pE+WpYZv301odaosHIUsm
L0nfUJirvDqC8x4eLAcCbaSUnYHG6II0ffZdisPr1VwfspX7Tji0E5zS/4xQP5ohH5Z/OUKh2f6/
Ryhyj307IOT8/geevv/PfzOabL/rbzMUPjfWCw6wHwKvW7XlH2OU9xtLBtyS/q8wFiPW37SH4DdA
LWA9iIGjwP6SJf5Ialm/USCy4ZKwPv6+uPh3klooGv+wk2BCIZAL/Gjzqm3Qi7/fSdAYGFCd1lBs
p2tQeLaeKbr4ANMmx3wwZrFjYhnacCF/3+1nLpHWzhWD9WOeKyT6eoVDJ3h6XWfGioAuOar+vkCc
te1XEutWGU+98Zn6ZvpSz8qL8tR1voy2PVylng7322iWULZX8P1oM827okvYNjsAsMYHrcjKY8dR
eEE0X4+k0h+qbrA+tclOlovey9nH4WkON2OBUvJilVRT3/SrXPVI0SPFncquLfW9+JUeM/uZcE6r
h0Eh9uvSc1sp+yW2Ot1CzrPUG0iNibAL32btWlq5s5kRag9SNu/tU5pUNcxLs2nLrUslfyGcTDku
AZw16vICfzcSU//d61oJ9kKZp94bsoM5F98rjEHwgmke7nWZ07FIruBQmPnzUlrlvcvVsjjyS6wr
98Gkjgcg58cBii7pYduxdoOhfcyljSqtFwBEWVezqW4C0OgM6HM0+mSncUpLh5ub1j8asBKuY0Ag
huehZ5xUEEhsh2uQvK617z3BY0yeu2FhL4BgY2lx0QunuvA45MJOvVzxdZy6DCnf9KKS/RivgRhD
qebm7AZtdRm2+qJG1RCpsFYkhNOWZboMakj9SEsFBey5uz4CULRz/ZCkxENKehGJfmBXJYt/XIpp
bWLcq1BQbMSuvQ+H/Gi3tflVrNZShyvC63NQ0Swfbmi5nNuj7hNLZ93UvKSQAT19BwnPnDXkpIrE
9IFwBiPSKUsdCJJ1UTm58ZH2nPa8c5UROk4V7OrejkwpbJjmyYT8mzQ7N2gMFm3ro58lLgQ9aiPL
sp2KKOcCFNoowVHmBuAsFfBxaq81i4ewY067ak3GiEFbwCPxnktU+toxT6nqrg5MunCdQGrm7a0t
V8kUWx7suU7OXtnsG6wxL4xED8SEvbDjr9mnXJRQGZY3AzT0ngwD7YLj8oSdv2cozOgsotnihuyt
fhKOXe7RB81zoLFwLnuj30G2LcLanvOzjZd1P/ltftGqZT3pkq+m6VbmS7CY783g2xHdkWSRs0GL
7KEANd54w3AGeFKcsIV8gjmvzgwz6UUSjeAiX+s7pLwD+Z2ot4Xa2ytgJRJOcV5rTGNSQ1IRBuiE
NMt+OKv86s3EvgLiDyGTFTRfuyv9SLf9KQ7g4900ztyEeMDFQRbr05Br9N61ucGo4SRcjwvjnn99
cSmcRevYZwziRMJU/UBZWGI/s3hx+LIdpRjj0mND36TrgFovT83kPEmrekTXvFmNBGOMQpQw1+fc
5fmu98HZS6fHPshPOKXM2NfpVCx49VOXdorRfumlPPjLfC1MbQ4Dh+bPTlQ0oicrxY+J/epaPFWn
pu5jo65+VLbeAQad3Bi/qXrKtebKBsZgJHD7UJJrm5fcv9qC0YbVAVEW9gAha2IQJCojXQOxOPJA
3fDZEtCPeT/cA8aLPoLMqo5+V33jxkhO0dSDs8txeVYA8cIZ6P8tIOXiqDB2xnwrjIc0kw/Q9Hea
zw9FPv92Ztr7qLbTrFQJBal+0WsXIUz7MTele27FkEW8YXgqZhG8eTL7qjMrheQaf2ZDbRxTr8cj
BTwuhJoGW5rk1FktubXrOdYfmO5EmK5ucCoL7zFxu4dpHPQ9x4R/aQtt8iLI2MMXzhUVm6MHtVtY
Q3GLTDFGciiHg84btdfZbBGpcbJHawYX0s068UoaK+2ifutTk575QN0tc71vJJemuRAe4k//2LsM
lBp0lkTpAOus0uKf19ofmZ3fllbG00EmIFGN4JAXw3PVlO7epN7tCYzLVWiyixgOihdytS9OGiCp
aONHvwZf4SqcTAV0ShhK7OuK1V9mTvt+6raJ4BCYRcKrKO1b00jlYfK7bw1L8p3TrSyGB/NZJF7J
B7gkSlGjDVwc9AsWuNYjELKbqs9eme/WkCZk5kLELE7anasF73YAMRf+S1RuZ6nQ/Hu/tw49W+7H
mbeOxdZIGTvHqP9eJqnxtXJ8l6oQj6+aZmOZ80aYTuMOvteZhcKwd0ZpMt4y8EsIOeT2gjaLyqXy
D9Ws1lPWDsdBFOcxT8rDUOm0lgTa1p+LQ6AtYRUmgRf6k8380drK/mbTh8eB3Wr+7bLq9kNWoxfh
25TXSuVoIeAQdqJwsk8xu3Y0mepmziXPhKl6Mezx2CTtNRhXHqxFEOzMbngaMWLL3Ku/jXNzZLHx
tUCw3IH+iUgutmXEBiO/AFw9kXY19naW+CabAGe9nR27GkMnkSJW2MAuTu7QqqNZC4jZ1HpLWiUe
sa+CY9ZIh4kdgPWGccNq7oGt9XSTdpkbDTzXRD4xdrdOEVNWLfaNEurGTJuEmKmJe0rpeZhY2kum
TdvjeULocoNQ853bSffMV9KiYIdTARvfXio7zcMFJtVjU2j+KejL9TyP1os96+JT60YtPSY14cy9
400WJoLKmPAY2O0yHnnOmrtxCL4h99wbmZdHgz0Nj73T3LPf1XCwaQ/1kqk7OuK+9EhbezW77Zlx
5Yvf29XznJdnUyN9i3N6jM2mku8cr/ZxQs/9KFaj2xHE7k7WrDHEt2N2cCs3p35ClFgCbH7YfgR5
mIK91n3tmhKXfhXBMIXB2Ps/XeWksSJHGDqZVX20vrc8eZPGwKT8N6ukraH2a+/V89Yc+dLVI9PL
iucmbXQCnbi3A6+qQ9grMKPt7UvEG1aEEM9KpIOcA5l16C7FQrWri++iKz8XXYPtEzTjF6sfd1SY
Zbeouw59xzyyEcaMOvLzzs5w5XV2KPSuulAx0x4Lhh/uCE16NczqOJRsjTTHEzsSFu0j6UyZctxm
6gGyjn9cPVd+gWB9bIdlfh771Ga1lge030Dvv2mG4bss/W+cztVewkyIMZGpl7wwLm5jBYyi3RI7
pMx3CUHBa4G7Lx6gEUWZQ69YpLWFSdTTIg5sOvKmMHow1kO/3NT2FByn1phjL5PfqrQ2IjVXuXEv
xGg8cUD2JNaVVfmhO0xZhTaaEuys7ZKHV681b5Ls1CV1F2cPTyR/1SfEOwoVKp9Upb1YT3VmGZ84
Ot1PO28wo6wDwlnCRKjh299hvC335oayWlmfcAEez55aNYZInXot8y5hUKGAbWo6lZwzsoI1Nw+A
dPmYZlGdgNPLLh0hTXpZx/Qp0LiIwjSpgogG5tcuWE+uOX0nR+MeekN+4uKkBIvQzk4l6ZaQbc1w
nZ0g5EF54J07O4U9hAF2urii4DicbfU+DixFzFUoLDUJtRpVm8AMlzwDy/aY0UcVLonAmeQb1dEi
7YhGUYznRp92SWfdFllhkVV2u0MlXP+SZzUsA5i7UekFZN2zfUVNzGOXjfZBNz6Zrbk0EcrcFXXy
gvWVRYM040SzrdjNhIh7pwt9WDokyJZm58nquMLyj2rMNphO6PVotUZEoFRjQs6SIyV3QigOyF5y
DP21zN6nYLhxueTvdSDfYR2Il7mFaEeFFvHkvL5M7BQAKvok+WeuhwTs6exIPcFzsWpPbWs/BiRc
D25KX2GjXoj2Oneauz4MNbOKiZa1n4ExRJ1AF7bZTljC6a44NMY9m1PzleRPj/Wrrl/mocfFaRY8
7hbNJiGDgm/RHVxkuBNCE+bQDRbtF5hHxLIJi0c5hfTfy86IDfjoDysEid1c0Yaj2zXMIj958Yzq
RmbKvu3sYIiUbH5yAe6p2+x3RrG2UaYhYM72CG+hz/ZrpeqXzi7yuKLKZy/tJmAVxYXHlL4TLlpR
XUs8GuEylfU+QNO+df3kU++7NA7K2T3ArpwfWF5o+6B3KVSpPG4+hgju6Om6beZF3Zo6Ql4rp2jt
QZJltr7cmkVw1qilimBkW5E3jqQAA2+6YXH4vWXmqAztzfTXj1Sw0zB6dcOou/BilMR71xPr8nFH
NP5QZT8x29EE5/b6jdEX4ijL7l7m1qWZM47ITPoRCUp9LwQjLol+62AN48FsHdrliuLik/jkrqCf
9dJ/cbzM2nq5P2ZPfUtU+tm2JZ+f1npQw9Vrkxd0Vsicc5O+a5o5gvOoTmhfa5Ra3s0a+F99QVNW
QBdAyQMyNFNf3CYJ9jut0Y0b2xYPxcQNDR6kHg1qBXqH0Ua/LZN24oqm3bPaGP2wrOeVx0KR8OPy
NJDkH0W2X3y/P3V8gt+XDgW2RK+0kmkJM8vsu3Cyq2EMM6d+q9qipuYGs9Mtjy0sRnNrVVzy2s6j
+65rHibYDsdRm2WkF255KHItZSFldnoWteUg3szJgBWAA5tBR8iXido03NbZeOJmXZ4CL2sOdtDY
e7Gs6WXSlbuH6PS8dNgPZBvcBb4q7mlHNX46ea8ua5a7Z2H53dGslvKs2mTZO5PdPQPAa2O/Mz+Y
44tr2dANRM373bqmLIb6NqU1gp4iBUbnim/d3sl1nmHqzeSWRyYm1lrafsCYEYOI4xLQEDxvLHtr
vGCwkoSG4PukMfqGRsZGv0ttBeNEFEi/WZXcubBKjvCEP/2aLACi9YeXVrxiXGyvjULr74rl5HQj
Kvg03sIA4GrRZ9AwyuAdaGweo6sDnwDvGWrCabgKdWuMS5BLd4D6y3cnpcOVj2s97W2Qm6gDVPYB
edhnlKCcuDuePLDQUVXVGOXQkXac6AtvvdPsqjI/FJm4Y6BiRVBo9oFxGNXFmgtKSYKA2zRNcFce
1zyJJiaG26UPLpTYwOAtCzumUsYJUZgxfTCCtIYpL97SQzMD/HDsqViIuk7QvTv0+mUoQWD1rfVT
ruq6kAUPt/nCXPNbg9N9N69pfV90vI1tCeI1KCkcryrsJETbqbDKB+h3vnaZ7OI+NyEsUIF0TV3v
tfWD/sAdW0az4OPfzzMMUf0AkW2Mq8FhnnGyZa9oOCCWpCB35MOPtRXgDIbrQogg7LYte0ovXSKZ
tUyroWSzRsAeMn68CsnG6iMAJ5zKjp4cs7YCSlMKh4vLcp74pkbU1BMcVhDycFt0MZfAz9ErPnPP
Ofm2vJ/Bv9D/trB1lvLCEf0qKP3b22reMW7xSSZqEA1jD3vLyPXb1VAm1UwTUsrKgxfjOegY43Ep
NOrZWeKNbhlJaTQBw87afJG2hnQyTZO/NzG6c3Y+mksKgDwdh13pbnRDf4rSjpFw0PRwXQW0L4NB
lWaYc0a7QciO6LMZWmpXUxw33GgPcpJZDPZgfSHWee+twRDPwjBjq9f3Q+94KNVd4UZclrXYrdgR
M+QUzzXbGt+g9m01L6XvfmD+wJr/QQX7QQ3+z25cgHT6Oa0lxoqvtQ5iWTSRAXAwXuX4k30mGEmt
fKc/LNvJLX/QCy2ix4bCqq0q0FuLII0hjsJ6N1auLkXyXrTFfZdxQFOz0bkzrBHbu6vVaJ417vUC
tkcFdGhkMB/l0vGLeJJD3amBUFCZ1VCJ2cUZG9dJuhdRGxe2qJFbzARI5rJSe5QcYsCVcsJyNTzJ
E3qR6oZYW3ewe5MaCzhN3SmvJCkMTjXQpL3ROTXXY5kBFuFWPjxrtlv3+9oHObHHtTB1kUXOp724
zAkLx4epcpZTgSFNCk7HxUkEuoOipe1GweH67MvZK4ebhLUIqsX/jWZ/+NHeftQ/+l8uxG9cLjjn
suF3U+Jf/7P/q0lx64T/u//Y/dLRH9SPbnn80YPp/EOL3n7l/+///It4/q/UeMvdsrT/3NBE5GbI
/iv+KP9RkP/9N/4RCXB/I6gGGQ1vNPo6jNO/CvK/IgE0xQc6aW2I9JtW32x/6P/8t40ViqgAyV4M
ThChN5/gH4K889smnLOx0mEtbM6nf8fdRJz57/R4XIi457AvmnicCF5iV/x7PR4uq4CQ7Jk3q+7Y
6XrIqZAckrg19bBGZqfwJtiJmrM8HH2nkCF7hPVNMyvuTGZuHHuiKzcJ//bdIrV6n9Kpw3Zq7a9t
2hzZNqszTVhebFeBe2lVoz2RC6PstEm1y5D7Rijs2n0a8da+FD5WjVAh7xwMIduw7gsJ4KvHrteu
1F+yC2uYHhOLlSg2Xf7dCChOeqQn5+padXc2A+wkmUweplXezX0bQ8XQGUmEcWRxZoU+CQFic+4Z
ejmceIrBslR+V44xxaoQAAzHrog6q1muSZdiaRr0eB71b1v5ewhdTtslRWHsF31dDzgHIZ+l5kFr
nOZLAJ1yRyttTveCvavm7q4rF3tHZnD4IJlg7Suv9nl6YE6wape/vzZQ+xZp0/rmB8elV/kjemMb
14axHkVpBtFEa2A4McId06G46xYMBpLhf4df2AjZkbuhrQva5nTHimlcdMIJDyX1XFV/LnPvmhlB
sgFoHgMd3+aAOSyo1VHYGxu+MjGDBATTbJhzPJj0g8YQSh3d8uoM4xKNw/ZDiJJOOmUlcbWoNKJg
2t2BTPqsqRtETKvPojHyi+hymm3Nedeu3h6wnNgjzTZU9rlMgM4m5zvuMUDZGxa8W35pIgStifa6
WHkbWrpydn0rqDRUPGpNm7mSoqzlZLbM+gzlpDkMf4xZDGMdmA0HN5RGIfQMhZxCR5f63vQwKxfb
CizmXWAU72iN9kVyTSHsyXDiWDJWmCrQRdJDZimIQRKDXYWzvCzkc9u7r/683hTm5IXp6Np7rcn1
naGv2cET9cdKbLwAnnOgsa7DczA1KAeFdpa0r9g0LFEcFTgxnwlqzubQnfhI+F36gNmo3aut1spk
jROVwJxHHyKr3VNMaQzOSZo0niz2akRl119mrfxcF3vezZkvdkVeLEenSetoXbkaaRRNRuRBZOyl
gvTeaiuyKsscIdlLGuS6r1o/1GjUc4LRpOfhRSD0AETV3rVAsPeUE9MyaRUvnemmVypG673lf6ZB
rxMe92TkCFd7Jk2IJEzQ0Y69Ks8f6xEpHdiPHhZlthzw63XPBFooUvOC8hEkvB33/XrtWYDvfWws
OzPJ3P1aqjpGqvB2DeX04WBqOg6xDjWSpMEOf1G2rSdMHpIWRCmvcE+GiaMGgtV4NM30NDijeek1
XcWamYkX8pm8ij4Tu0mqL3LTYEIdqZkrnJbdllPoLywA9XDQDHrZRrnuh0x4UaBWAw9I2TyVKHf3
iVD62Rj6yQkBWmRkv7UyY5/ImmAe2LBxaS531tKXe/6p6sbTGiD6rnbTEPI8cHu81ezyMx8R7zEs
MlFIQgrKH+GxrryeYu2do5dVXNst/eecZHAvJqgDW8opLNzhiUvKSTWje/Zxd2xb+Uf6fSW9RVbL
1ZkBfwUUEts2WxlTBt/UUD3mwAYTQ91Xiq2LDkGBkkHtR22vy77qAC4N3k0+8et7rzlMlKKDNmsa
thVah4qA+2hJxj5kwehjNss/ZJsypPnrU9+asMw2UEZVehoea0W9su4vOzNvMSI2ko9U6nbXxfT2
qjY/Ammh6eeFhcLZO08JNVVR7QW7bTLR+aqRWJY/RiDJXKaw0ThdYR30yjDOiV/Bj6vMcVdugehl
KEU8BbV/zJhn2sp8d93+pqA+8dQ786s/gfFihzdEsOFcLKZ58xwE4xeYmFMshPfDzaYpGikTjSjQ
fDYNdfHsobsVvnnOobfjKWyra4VDrdG7+ypLGgoKMj9KpPxJ0aEe51jAQ2dV7cG2yRslxFh2kk3e
DY2cXL1mKkAcKwmOVcG6yMreg8UPnhd7ObZVY1xWt1B78O1yP/jVSD8df2Ozrs9ytPN7NhDIcDyE
Zi2ZQfDRQ0raudp3yoFcVjtPoiTC6Q4yvyyyP5GDFsi9lhamA8MDnQ56nNFj91aV89cpUeroLYgI
ymQiTqtsr9hfHuZm1vZIxw4O3TGAozbe66mHCmfb2z+cfQPV6NHgmAimmHVRSXYIQPtZ5lPIgVad
jEz7wn6gCKU2/y97Z7IcuZFu6Vdp6z1kmBxDm91NBGLmTCaZzA0sk8zEDDgAB+DA0/cHqkpXylJJ
fXtdG5mkNGYwIgDHP5zznXcnYx7ilMNwCoCYcNZkxPrFsXfk/M3OzLCmQ2JwyqG0FLSD+JSC0nYO
2eKIfcKAmb5AItNypXVI/PxlAo5/WozgiWSES18wlZdG8sMxpE/IQhnvDXJmN670rD1wgGBnuZV5
DqQJ0o5JIkV3A/LX65qI6QLOrG+l19fqE+CtmGE6VnEc7EfNPNQliVth9ZueVTxWzPHzFo8+nAOu
vipgwtiFLIv8lMQ6bjIGCaJ3ji0qohGTvMSm/MkZptqht5nnDhz4TvQNpzfR9Iuc4OCBMhEPjlv5
Xgc9UddLfe6csffDbd5gpBCbOi8xdQMRlN3Sdb9Gt/zHL/B35bWL/uOvyuvbovyaNtUftS6//tA/
S2v3Fxd7F9kVDrF2SFQo139z266mWhBF4iNYhb3Eb6W1469/4gCy+NVk8I+y2nF+8awVAEfVb68/
F/xPymoh8Pj8npOBR4cKHQKIxW9gOdbPeKuOZ2itPas9u8rATsbMX6Wj2juVCu5FWqfNSYSQQTfg
GRexKzoc7J9SJRBw+J4Nk0IbnVwYIFRhFh+MAbPj0zC35SVgpZjfKa/uvowwKF/F4tXnlHPnoqbc
jsIVLtGaWVYBKo2J0iYVnTolr69y2RrNa53K5pr4L4khfuY2npZxmyxkMe8rlBjkx2YzmwwwrJBW
VTt76DP0ENzNaIagSGYpxVKj3J3zIXUj7T7Ivo6rAm74EMMRX14ke7m6D64U2nSCmAizMvHLA2ZD
7IKOI3CmmzKlK/L3QVsukkT6nreb6r7zyUWYMbkfVU/Oq94xezWJqqqFK8jJbW2yDERUDH4V3wQ2
yreJWpbPs8UnDDadTaQITUr5Eczr1oLaYL5NU9lPy65IgSShHal7AUSz5uBhR/WrE8j7sAWhHGRg
oX/1C6XB0rpWhGXTXRClkHMttx3TkBRrJHOTZsnfl3iee4FTtkqgZxJTm7kbwhfG5GAXOu5uSKsw
TiZLjzsIJfGGTHKH2YHLlr5PgfWTInlIWH5Ro3hDtmEYAjkWu+Q9AeZi74Vy/urLvNhN5VBu52JO
owxZ3x6LdHHVGZlzaHq3YpavhkNRj62CTN14G+Ti68GuUQiyhaiqmhwbL01uhR2yp0xLHXnYCSNX
CYfiJGmOLKXj+66aqpe4NhRKfNCqm8UY5W2Ze5+YiiX3TtL2d8y//HsagvE1rQId4UFhfyFTfc/1
0OznscmeKYDju9Ju5pcilQYoloFFfOzbccQkyr8JwyJ+TvEPHHXqGbeGRnGxQZYdMhHtnKvYi0vU
V3CXKTFpnZ7lOsL349L7BAG/fuxntu0bpkKJ3tKCOmQTV52vt828LKea0hZDAdsItnK1Ok2amQoZ
l8mzQ8TsJVx82FSWFNMToxGayUAiO6JF6cof1uR6WDb9BR9DQuYAhJAGRi/T2zuAMP6pm8RT3vpR
nw+us3GZ7V5Zs8RaTGZyCf6rG8bbIUnsC/LO5ui64bBRORvjzVD23X1aevVzx2DoQOar/DbZ6YvV
YiBQZRCc+aar3SxZjc29xE4zl/o+JnrgzEi5e0osZ/k8OEvF5mLS9lvedObFWGqf53jr+Oep1OHe
zeX3MWzjoyXMdpfqAuoF07PHsAiGz6aXly9zsWQvzqQysSVosXhpjZowbJazR89QJD34lr1je6H2
hEBcpoZBXEXA1CFnA3hbh7U4T5rB8KbGgwMOtw4NdOI8MBex5GThemZ2V4N+OWtD6g5KceFwFTPD
TnEwlZtMGX3Edn/eNdOAZDvGyc7nQlaBX67aApOGuJ/OjRnWkTML+9mFJXKrjO5TtnSPOcE571o0
bHzMcLVpiwnR49YmQ+TJ73L3UqHevjIVHT8BwXHkZ8kpdHv/ep66lltj6B/JQSwj0ZnNmzdg/JXT
0txR6i3f2tWHtLEMBBhhNclLQjn6CeAtA7uW5QOtdMvUcwmTa8Y5w6tiNlk3xGbERcXip6BH3+a6
Ow+AaL9SM2bfS2QJxCK2V/aA3Et4k47ScXA+22mcHR3Dt5ngTdN89cE3dBmlskKjP+KOc1NSWMDX
77tmTZwKzaC5L/J+FREoK9yVg7Zuxj6DaYMI0KQyrCagkjZm7YdmcgGkFMnkPI4K8BGkIeBP5IUC
8/nAfcZxOj+4RhxcNSO4bwaWYLe9Fb0+Kwtf5GA6+i5Bd8kcN0jRb00utm3iA5/gEPU3foKQCm8m
PgvLEczYeyLvmipAMi5nK7gyEEHfoK0uuERFs1WmfmO9XT9YdCUnQMj9lr802SZ53J8EuIWDal19
ZSibfXggsTY3nfjRGO47njf7yvLHXm3nFlt2GVKid7nBTW4U1xNt8XXoFMVVaiKT2eTLW2rC3CGJ
u9kQzvypMbtH5qOMF6wu3dL3Y6Ggl91nliUOZraE963VNTvDs1OHHnzqj4nB9r8YEwbnWUzv01kv
WSto8+EP7Lnf33Ja74fW7ifye8rmKfEtTpC0k+cpp5XtuliU14KQrq3o6/G6gVd8xCCHkMojnvPg
YsW558qtotoMp7tsbrr3VtPZbmyoS5Q9bvCceLF75jck9G6S9bYRDIfozER1V8UGm3ibkDkL3sHW
7E0dsQfJrowOQZ1X181BDXqIGPqrV7vr8GkFDckwfvFF9da3vEV/sfB4vEL1lWDS78mGd4OWvqVv
ikhXqb2dHd3/sABO7AZrHh5z8jJ31P7Al5KAFLcAgRFAj/iRArq/IRRMHaaQScrcZ93tSLCitcuX
cBUt2ky1mI4bp2m4IOZLQa8i7TPd8gvWrgGqf1C8owK1dih7+F6D4EsalN+7IutPmEb8LaEgRdQK
/i0m7mkzC6ZFY6bMk5mXMLwyxv42Ub9XC3SctzAPMI+UqXFQglAbl6zA+1yVztnu82wvVd6iPk2Q
ZhAKfXTcZjXZUXmRgSgOhZ2OlwzkFPeRZgKEytWIzHlRbHqacef4ff2mxJQhICzBhCdIKObUO06j
gzJKXC/uJI+1WxFUKkN7TzbdW2vK+wGT4KZmOrN1c7hdnWmgWjY+W0BVNmlKG5Zh+dx4pentCrO5
8WV375toV/oWNwPRQCbJhpGZ1g+BoYpz3izJvu4Yh7VMfjdeVtt4wNJzv5TJPnbLa6cyjIew19Oh
9Ibw6M55Ei1OdW8U9R1z9nSvKpRFCwqCrVfO9+E4WBE4l/LQg8eIFLypyE0a2sZ0sA716LAANnzn
Fnw2+4IQbSmkpuzILqTZArf73hItsKNdrjZZhbTZzqTgQVawnq6d4X5i0P2WVcT8+QaXHwv+o6fH
+t4z2AUDk0o3o1g9GaEcTrrqwiNEDDpfohvPlZrvy0x8wX356aNB+E8v9Te9FMnJLnbpf7+qePqu
v/a/Nw384yf+2Ug5vwiy1R2yfDwUzc7KCfqtkfJ+YTmwUoBXAEGwxlL/Y0cBlcANPf4I0CccQDJM
fttR2OIXKEegb11zpQ2sm41/Lmr+kYnCjudN/5/ke/OP//5fiLjvmow0xv/635b7sYT4HbIANo5w
bVYVtsvaHPjyusT4HRvSVJTMbYOZeGrt7mU0XB8jGKHU2i5ZcxqUPwYjdV2tfLgpuO57OX72xrx9
lA0bB7Pr0ZYSJsr+e7l2m8E4zSTtxoeRWNc7TJ7G18H3GyZ/jdke3SBmwkJYS9LfkWY+O/eumxV2
RQVUWv4J5Vtg34SkYDSfetQ9A0IJbNHOgYm5lNeUl6afb0Husfrf0H2pCudizIp7j0rA9FGqTl3X
fiKkWVF2+nVVWgijtAfOiA5H7fzUdPt9Wrq2PCvkf6wdV7iPifLNngFIZhXiu7PfzFRMc9K31GON
1XA0uhivD4FN0sZpyBo2zIjlM7ap8WwYA6krfjG2UdqI5mtex8F74uUrFc7udd9CZwES6G2DfrWq
U0BDN1L8Cj2SkMa+BKazrAPiML3EuUXHOClf9HtQejl6liaHcomY+lglkNN1nYEcLHEUHHNDB8w6
A/E6j8LdBE6SwlQCs1+WTAb1kF+3GByOjN+f84auJqeD3VjQ2o5YIz9ySJP0JdMZPsl5zE5+oK8b
tyOXYxhesBLWTG/7O6fS9Kr1iPxpTLw3mBMTGvrpdcmJpGKoui20c0p08YwBa917WPkZ2um3hOnh
zomL4XFBIcdQz2C3zEdqODUuNp+cqt5PaVHt+kCTjz84e0be/qPB6Q3qGOVLWCQ3S9oirhjUa1P1
52ps6mOhMkkt6kRADu1NP1NXS2la+65d7tKkajaFjQwSbDjiP6PZIXr7zkHvXVce+L0ppIvjeW9g
jx5ixpFxVMwDiv7RtTZ6GW/t3PEiNEd6m1DAbV1oUFd4ZLvrQE32zheueaJHz/a1XtBSGCjslr4N
vlESjodqFNk3PK6U69087yTs7YdEzi7tcPI9duLmVhjqUahMP9bVXB5MiQsQdk52RN/sUVea4ACb
WSBMEQPjUOGeOBfSPY68cI+v02WBZISH0Zu+N6KoTipVTUQHiKQzGbJ6G+vsW8NjeTvim9glCfUD
u6k+ahoHJ2KtkIATo4KPcSQK00BkFNj6yRIIPruSwNkyPrEQmVgKynYjlPEiZtwgTqHzc9oKFAyS
yEaHGvfLsEDDshS7i8mFZTS2LIiG2SRObyyGi+cp7nhmmy0zmcX40TBJoW0JAkuwlAjMJEL9t8ww
rbVxxMk3POCNn/zH0i3kHbta5Bxt3GXrANrbOzgVdyt6od9a5ZA/9V6lKIStJUEZ3tjnekABSLml
eDUuLBq0eFJvAJGdrRmP4x3R59Z2HLksknAVogZaz+/YRkxzl/jufB5UVh8ZA88T1TOXlt4as2fq
bctvi964J57Palu8MckUyz0C/iElSKbHyB1MYcvs1WzldGMHon/tBVcL9l83XfaAVkzS1cPqwDhG
UuMa9sG0eYq3xXTy5xzpWtpwSugJ9Y+ZUAU4I6mWGPOpf1pnRw+1EpxjPDnB8lnDwn32M6lvytz4
yi31ghDHxHlewB9Ap4PX1gXBbBdRV9r5pTay97gPuiizZfZcdTllvCdFdm1380iTPxCVsrAgvWtR
UNKOFZQTYKivpFs2ZytkguY74xXsMPkA9854LGj6vtqVyKKkCNvtUoVdviHphNuYztmGg17rPfoI
89qLZ5J/Y9VHiVLqBsV8A68qqwmNMedDt961tMbefbWMzj5u8TQZWMFBE4wsFtyMJKQe8bOJezJe
65s2WAKkox7aNGd+xVYrju5YhW+d3d/7yJyIgSyc8egE6rP3UUWZprFDz3tyS4KNigG/yUZZUv2I
G9fd5YYyLvMg0n2w1m21ubB1bzTi7yRYyz+L8yCYbzJK6tvFMMfrmTxnOvPBjzKyBza6B1c1+vaw
o4pj2Rli4TInO9iGeT5spNUdZhRznMHqOhw4tTA/zRvml1yJStcnVbiCDWYnNok1PQwgphH54T1r
1qKX9xYeW4RsxtyGp84cSZqxtIlkJaze5rWANtHtonqjqJbsAVCYrZU2ga/9E8NKFsZBMUctEoCo
V+0JLhvDRUP+0K3/qcr8ZreEdAtmL1nPzWD5DATsuxQl5H4YKn02ivZ9LJbrErc1k5ayZGsGoaC0
/frWpjKhreaLrc2ZdNG1eVjWNgKVdrhpJShdPLkZET8FYOiA9wyBqNwQBsx513pflrUxqdcWJS3U
F7spiouQMatzkGbo81AqouuyrrgGeiwTdDhTUfwYvDLca7l8SSR/a/HRC+XIba7jxsIZP+arpixM
viE8mFjUqu4uLux4m67t1OQGIw93FuGembzSSfyQYfvdVVm5LwUFw6jdl6ojcrkq+va5DPirlo7B
oaTd+9ENLp6VPmeIt5rP/LW3a0SZ34d2I0/mR9dXKD4GmsGhis2Iw5Q9O5uQl2BGmosC7DHLPKaB
Cfy2XAec615WfrPXTrNae04Ssr19DkdhS0dQ7/ucHB3bwoWm5gWbpDN/61MUniMTdHzZ/A5TWhRs
xdvguTft5a5wWEDzNF3X86mP5pQPTPLrj6rIX7ntC3Wtpjp4an20TTjNcVqvAZ+lRlJXhsn9wE7n
Tqg4f2VB/Cg8b4LGldy4TMSPDkkKbJ/SXLLBQaBKYHHqfgpFMW218DqmGsHOXWLPRinhJyvibmKM
s04UMm9kOZc09jvp1jWqf77ntRlvbkcLX5e5aP/oaxF8mYrefAWo+5bLWN0upmNAdERFesylcm5F
5Y07FGc4yxBfoFxFMrEN7XHVNgrBFWFWD20QiocJg6C55dQ0KDFswpIEu/8feCwCd71RE75TQKF4
XP3OO8BvE9wytaeaI1kDsAWZ4HjRnDiPMptB8yjzKsCN+Rl+o/kNyt65nNJ4ifKGlWybOO/szcRj
TcjaG8M3xtiLCylwQ8SLPsmPSVdWpPkQaTHrN3OdicmP6dg6JyMkzb8eU6M8ANy8Y5NwiRtfgV/h
caCP0KhzLmdv9N9jqHXb1O7921CJ7AUliwt9JBMR4+NyRwqc3MpGojLsWr/aNcppHjrHBYEBXKC/
0QUmiY0ZNwx1lRxoW7sA1cKoe+aM68Qxsbp8H6+TSPJeAITyex1U5xmHXGBSPbTIEl44zYoXHnHD
53LS5iN4sfho5n52MsVExRtjOmvrER0tXj84u7M3lc+JjZziMhoYPaEmdFgZbW4IiC+4aqHHnO11
HgtJ3iJxGidAxLDf3C1oxO8VTskXJPbDu5DTeAz6JsR4lqtbN0m7T40jUIT7fZOryGm9CAUsQ2aq
q+WZfJgK54FgtskYlxN2S580hNESSgfRDv7CcYeBVxUEKLlrjt465Z7iYPE+J8U6AR8DzZM1AM/D
jdgxJ5+RIyY7t3C9G88p0tfRn5DXNP7wWC41uHVWCsZ1WevsNUaIu+/ioHKjatHliXm4GeUkmmHM
cAsgDP067DfBftzDWmO7WnG8dlX4OFXUxoCQh2/1ujYwUj/fewqldPexWPjYMShSbZ4swPsbmPf2
YVqXEeRmt/u5Qt/aJG25lcZS9hvRSbGf1nVGicC4gwuEySwfs2I35haK+HoZGB3l9XHwdXJnSyee
HwI/75pbnaTYW8NEmy3SVGInbIoFkrXCGUvsMOCe6t8pN7NgSDaF307uY6MSXK4cYzMWoq4/5mFa
hRtSksflUmrXQD+WW1hoJepMp085RzXGCkonzzmqFGu4HTDdiACaS//YFdyL38CQxZFp5HFylY0r
TZRLuMt3NvT2yMNfiC8VCiWnDxnJV+y+5HHoQ+tBt4pewGqNwyI8META48/t1MlTxzUZDcrJrrCx
ZdvYHvwfVde4b2ZdIHSH86JQU1TyqS/COHu1CG3aVpj2rhX34ybAhrRyOYPgewPM8+gB2DRQEUHy
aiHEPC/5ZO4yj9N5F/YoL3q7X76aFNaXaUZZXNIfNz4cHkAzw3mxW3UvZSY/p9qtHqbJIj4Jt9rW
rlwZidRC82GllbNLCub0jRlTHbTw9XXBKh2hLi5jgnlBpVvup54qckfkR4g93Mp3Cc86inOm/dru
1G4o/ZMh6zFqaNwfVJKF+w6G+1fhavdYFR1pgwUzeKK2AuQfTXrIEmeMukYEV04Gpwm/cTp9K0MW
ZUzkbx2dhu9mzfiR34TFJEQmadvzEagFKqhhSK6ICQv0Bsz7tOO6aSF2aLFr54L+hosS3VWepbsp
rtJdSEgN3Qjy4J6aftOEfnU0MnRGBv7NLV5bZFcBzqot6U4zkz1iI5oYi0od+satImL+QU4pigmS
6PBP1luR1E5HBW6Uu3LGnCxBwl0TsJdx0LbY8xqDexf8ix5kjsskxQLZEaPYFWrkoTPN9whBwptR
J8UuhwJ7JFdc7OCMcmD2TXPOTOsuCCocQH0PhmZYdw5+nbORQFpDYdcGN9ikMeFUZoHMPcaJU4bO
6wcozoHjhbkoS6tXIiBf2RxhYxmDgytgp4PbGt9NzYMVx9xymiuwsxaNJxF3QsFarpN19whJLPcT
L/KW8it0iHRHUF6KJVl/lgFNRBJE89K+o5D43OeYL0p7MJvdoGqMJNqB3BAwyiyzMD7nGSGWBWvC
TZWYHuj+2TK3Rq3zctexPYEHptsrBvw1V0vvH2C7w1sjwfGqTJLijvmDaUaDyy56N0pzvOkV9XZu
jnbUruMfcGryFLZtCZpqhNOTB+b3qaZFyzGfH5G+D9FktDYDY2QdhezeVKrV2Qc4hZC88DETDFGa
zgCypIeN3jbwPqK4ucdxhWs+a7/Rr1GKzTXmKnfJqxOmzhGC5NjPL2xf+g3znmsHau8zpdRTZrQr
3UD5l9Rzpm2rFwrHJj3FCFNZdQ9GF9Xj8AWl9jVuSmeT5vZzjfh+m48uFhWvC7YTmMIX6Pu4HNuu
JmggGLdsl8QTngaBoKmwL/WckvNdv8JIgNTcp4+dZ/1wOEn300x1VCeyfkwb+9VJrfJE2KL73rPG
icykcyJpVM8asOIPKStjQWEUeCzmWJFtDS0HFPFe9RDMyoSSkUCQUzKIv4zmUIwbPY4YvcJ5emhZ
hCGoD+KYsZOapr3o3Tmj+K8sehzN1B2e0ANzP4G7zhGNx9uL/QGN5EoFmNcoUbNAtQuCeFqyRNPq
xKtLQYJEywUhjijiwWYXBp4kDJRYN2y2rrsxKEERAACXGKW94MS/8EdFHfywE/vBzRsOjyBLz9DH
ivMseLhazvQWF3JoD6CqofF6eDp9n8wHUerzkvl4Ok3rueORtC1BSSOvXWeBsk62c4hm1Lfw33FP
UOVlrJRsQSWc9DZHgqe7cTrmDdKtsf2CzO6sueC3ZSbNU5EY13HYU+uQULtjq3SWFvoPiOP+zi+8
8iwF4z9G/f22ptRndYLXJnZbsOHjfZj372aVccXHOMBDXd+37grArmb/VLvsRH0D3Ae9CwNEOIG3
k+2+ZJbbX1RsILeDK7hNiDo6pKYkwbfBbq+B40WdGPpTTWgMkwsQKxhg3+UUh/dQ4hnDxew/0mb+
UiQWkzM1O3u/6LJNDgElFlhJp0AUkadZsG5RQUzfRe+Pj5x97Co80W19sx3OXcswyrTyrYXn8brs
UHGBUs7sXWcWBRHS9bWryn4bL46LcT+bYMn5iVVBijDT4tzyfLTCpdkXgBu+9lbTvCJZd9C3Gsvy
xhIn1ltrLoyvjVd1t75ZQkDkgQfPyvf1MSjy7sovaJH8MMjTSGfJuTPcZOdUM5apuOTWSpD1InYO
bpvJgWWl0uHNyLwfScdeH9ud0SPuDcL7RWNgFpk/1Zi5zelToMVwZ9upu9xA4mjkZvIJ5GQKWrGz
VY5ct8XefgVM+CDNMx1JO6u7bbbMkt26DZAJ4O6NlXVi3AoeBscsHp/mRHyiQhCPbZw0+6Sd1ZH7
YN5BrLJoroLniXCbjUxr+zExS7ntU+c2gL32tdKkhGMwDbaWb9ur/xEG+2WyKWquyprRaqvG9EIN
ofQeTWez7fLMG85uzfmDCRh/4yGJJ70Oicp0MzELo6apPIus1nWx70yNRG/oNd1zJ9320rZBwOaZ
wGOTnTEzvlnm8XbmXHj1GiBZNwTkmE8jf4EXBaDEX4ZClRClyOEAh73iqJIaI4Gz2uD9dT2/NeXE
TrGtQWhIKQlBZcCzUd2QUDHNExBPW1WQUNRaCXHKvFagYb64uHO4tYdcHWVAqgaCRlxWfeCyhEsM
wJpwkfSjGKRi+GQW0tvQhgV8E0b4TKxH8i5SFv0R1DDw3szU5oe5GHUBh6zKdku7rm9BUpDoi9Vu
SwlayWh05I+J8hoCTHs/48DGCu6ZZwl6IhJyQC2Zxe29Tkb7Jc+pwCOBkpp+XVh3fdtYoB9wRuK4
73iecpY1d2BdxhfDzYazk7bMZUhlCK4Jt1YvhTTMG7T688HGiRzSvPbOfY9t5AFgEe1LZ8XhBZiL
/W0uMearPhgfbdthGKrtgbu0qTlWN5UI2BoGfYpiSPRYc/3J5Yk1TEwFNw4Er/yGCb/ieRJ2TnnJ
LRvbt/ImwTdd5btYdUke6aK/W5LezTfeLO0dKhr9ZC5+cs5djkpi7OYfJQ6n15hU8YQnhYJHwYAJ
YkiIqTHJs/Zl8AR4GIOnbtK4PMy4pCKanWxnJqQrSWMKzA2j0UsXa/80Tqba4UEprqRVk61b+JZ5
1SzN9AkUk0JYr7MqSoEwbT2SpjhOlHFPGrC8EfMUHCu0b7t+XORh6hGaORJzKoCGSV0HZeV8Znpr
8BCb5JNJfXcFLwlYgKL6Z5zpM6Ux0oc5zUdQdwn6XnYZcN376npQ4ZsxWtaOwwm1TCpUZBDtDmqC
W8PJ7XSXtc6pSa3gDpWfBhkoxrNn+Mu0QcuExoquY6Bi3DJv7s49tBU81H5xFXjhtzrQFsCXGa1B
MH9N5ird2i6xZHGQM1a04opZWTc/o/OK935npTtpLw7gFTc4pCM2lbGb7VMBJozpbFHDIgyDJUod
bUWeZfpwPRtqWXPpXrPSnbe0CsuR+CUP2xuG5LvAb5gDW2FZRrWwx/JBizSL5pSHTS7gYzDPGosr
A4vaJFjfMGO1qDSadG8VOOfCZrkRxcL/N+P7Ht/i7aRgwtpj8Rz29mcn4bAWRr3LMAkRPKm/hjV6
E4SOWTRNaRL1RgkXgJXx3rYKWBJudXCT/GEJAO00rhDo99HCJUQmoKshGCdvX2Tf5ndeAjXcsI8U
VuowLu74xdCsQWzW7SA5zL25UCFrgqsPcuRBTY7A1yrM2/tpaO8HeMnzxmwCHu3W2gimpXELNnre
xqadntratMlbMt6BLQ7XjV1DwuL83xCwDTUVfPpnNYlhk1T6apRSn7qyffnP2vr/hXfneN6qy/33
a+uXrH8j/Dur/7C6/vWn/rG6DrxfAtOzhSX+20P3T96d/QtrG4/1nMtgbZX7/ra6dv1fTLxz5EPy
J7bPxvu31bVrs9V2wCUIz7XhJf3P4OG8xO9UwJjrQuGTAWgD2UYr5v2cGGyzLigY6nuXj8wsgDP6
TljEQgLdJLuKZDWB/vm3D+hPduV/9oIs1czQRfUXeB/Jnb9blBNQx7xRVuLiCBvDzjhBzgwHfeeV
QXtM5t66+evXQ2bwL2/Qdz0+L7YwyAN+ovnBjl36kDzti9+k3leyRq0bAAXWUy8IgP7rl/pj8uDH
Z8lXzXfN/N70zVWk8HsNQMfoKRkKy73AlCaQjInRUaglY5JuJyT5UoI9+0Vu3SDP0g9//dJ/8i65
kgRXA8Ur0NP1U//dp0pg5AhBpnMvvZ27pzqQmJ0NUfPgQx38d/Ge1h+l4x9vlCuQ2aAAfeWxjf7j
q2lMfJWvMxdJpscLoRtC+TflJtmeo/IJCa+dXKZngF8IAOEqjP1n12qIGAP7YmxNuw7/Ju73X9++
h47D89CA+B4e1vWb+d3bJ4SFLTN0sgvcJt5uiAnxQIoh//j/e61V04+k3yUR6SO84nevhbzMpMKY
3YvTT9bN4BpQDlWlQQrY8vWvv9X1c/xvUcn6OXsmMRw8VnxTBKb4yfmaKdkZXjO4F+jAP+gjcDfZ
lfFrmtq/Fa/82WfHIUSGBi/GKfXTl2mOVE3KLt0L+EfQMcG4Doo97OjWwrj3Vxf2v32xD3jmz28J
K69lI5LhI/zZdYBdzhoXw3IuEB8RIGJjaS60YkxICZSTr0FbiK/uGtD+kcU748U7JThqT3/9wf7J
FewRgLI6l7lVXfvnCyZmZYStqHAvOlD22Slqi0CEOAyupNFzhbYhg++isFcp6jIwwv64eYXsQUj8
fVrxn30DLnUKj2q+aRYrf7x6C5zHumILdenHWD9guwaPwErz4oK03f31G/+zlyKeNBCWz6PF/vmK
0jLoIJa0ziUDm/8QhrAr2GuhzN4GHt/EX7/YH496jm92m8QwQye3ebl/uXwlAouSXDJY5iSELhsD
w8hr7ZSk3k6BvhvpuYK/uZatPx7B60syE/JNHtxczfBifzoHZbHgncEFejbRQBzovFAc910Pi3gi
2TPrCczcOWLRd2mQMwZLuKUqoBUXfJVkXQaZ1x7xB3fHjxNEMX7FILjYZK/GqbFYUUbH/zcfEok7
f7jLBQ9+AFYwU9mOOTjzvZ++fqrt3NWV4xL+bFYUigggmszDVWf1xcCQu5p1AtGE/QNr7VzO3g6b
kHffdThXdnO+SpXQFPNFxiJRINgr9a5hbFPVpnSD+DYNTl42BBb7QGvCYGklpIdBbdAPpdd27Kj4
sQ5VG9IKfg4zge2cJjtvX9XoN/h5XOfc5XyAH1EXdwi+SNRGkhc+ozIw8m0axq11tLCbgHT2U3yR
VZgyKyRlhwQOtDWOdyjrltcI+KSxEMx3dOzIxZANMXlAKGHdIHVYYzNcS77OLPiWgxEzsDhP0mku
AGeqLpo7i1zQAlfiOwvy9tWXNfqzysrmB4tIvTvDVsa4WWSRZF+sOeQr8xcsdWtaD3F8qKS59lTh
fS0ybHhMzYkMnQFNvPcW64aNN47iazUX9ptcYvuIjbZ96DxVHcSECRntvkuIYB8yQJ5CNtsMeVCh
Gw5sC1cHwZUbFwSXaJdPNM7i5xmd6iF2HJZBPc2n0djW/2XvTLYcR7Ik+y+9hx8FoFAAi14UZ9JI
m0ff4JiZu2OeoZi+vi88MjLCI6srKve5yjqZZW4DSehTeSJXHrvZ4u/jA5a5b9twfrZ68LiVL3md
cjX4z+bYtN/SPLRQq+yO3oGWfoa1NzX+s4ZSoVbcsu2jHxT8K3kymY9zx99NaoE09/OUQyH1SDap
jEqSHETYAcEamWNyUU03MlJ4fvNimt0Tu7PmYCQu3vo6p5k7saivLSc1bjNhUBHq4CIEUIi1ZJPa
wnl3EYwInSSsmNd96QH870XgqlO1PC+NHub3vpU9nenWaPHDAJlYPOiEK74pCMYZ7+BwCmFye+Z1
ZOQIvJNDxmwdlHAXNu4kOW/g1uH3Nwub93KfoIe0AgAaoq0msGyQAqhMj7Ooo/xt8cpwLq86Lof2
urLDGeJ7NodrM6ZNty9r511F2sfbVjTQ3JzJbB5Ce7YOMzs0WE2hkl+Lvi8ePaSsC/pHtqnZW5gr
yuxMbweWpjnFWdkfw4ycDSbOcQQONyO/izZQj1k2k1wFYY1xw3WS6doTrBlyGaG5QTEiC0+4k3W/
QW6mmKfHFLDXVpeg1U6pQMFZYp6o16It7rqqRRmibirHkNZ0PzxJm7FjufraVw57m2lMkBN1ypNp
PQM02w6iQkjpjKl6VRnJ/F3rTOpznF1WrF1RnMtWgNAVKOy4/zRVGDTEke0pdXntJz1Wj2Juo6+h
DYzBLbvqguFU7etiCq7MqXPBvraDeqvivNvRmTd/VeFQnoid4lQYBzl/BbCYbnGdzmtWa7yMHqIr
CNyh+ArXxu3YGCy9wqJx98sw2q7csV4qZJrcIC0B0alneAEOY8G/i+ZgVbC+u9dpa4B5r6tjQqX6
bnL09B2xccAuGxt3QCDy1zjtJeFrwuZVQbYnqbHeofu+u53k8xHPxiawUCh035i7vCr5hzzjWo6R
4PGPaxBHI0AgpAc3Q1Nep7VPg9KqUa4XlssrXw1nJl3vQISTpFwR98NKshyj9S/zA0IMYXRET23X
LNyizVxOWKTyUj8hsSFK9kW70w4ghSISn9C/y1c/i+Eu+ea4aw1WdvD2xN4PuvyOU4nqsJnH+1nJ
elhVoeAVdUMrOSNcUkLR6eqW9BFvakMxkb1PQWdeG1bCR6JtuTFsIdZiT4N/xYBt2SSO1zxtu29h
I3gglbNPLEbMvGVF1/vPDd6WcOvp0RHbJdlIjpOwYr/KCa3NgCdIWgamHG+B+Blrd8oaMo0+57Gn
HZb7rDTLq98KnQXEc1y2MW4HliQlgxly260xco9qMfrkWBJm87GvJB99HTm4k0fqKA6OmVZvVcXb
dl26PfnJlMQ1zQl1yDwXkYw07dIq+cxHbZV/dRLQEj+mqpf4Id0u2GZuB5czkcP33ANbgSZtOC9k
g3B3RX57yMopjFbFGMYaol0SfbR9955U4MEdGYcEoSYeH6+Imdp4iGdSdgfPirxr8Ckx0QMW/YT2
a+y/agYAV1RPRKmQ+AHRDE+90+T3Kqx+wKl9HbF736QL2Y3nqputKWMBb6Er61sIzurbHMfDQ6hd
Xjk+8YSCwBf4K0kSnbhkFKfUwGSte1Ig2+CADoiSdJzyHF+nug2HQ+eP4krW5XSp286+V/MY05ZB
fSvrIl4FUhs418GtEvneQuxlnds08mYm2ndDy6W+z2OvpnbJbD9RhzJMLbP9Ufqqv+pUhT/OCawY
u64HkTOl1mI16HkAylZnPC78AC5I7skT+NqPAL3zYejC9M7UWlwgIjlf00GlUFWyyOeshKSyqmly
xVQ+xZdmdOyT4Q8gXqI+bN/ZklRXuWv72yKmKNRUwghWkrhjw5J0incE9jXSpWlZBJ/IVIzYywr7
UWFmOACXm3ERRSTlJg3jkQgVBJ1weIOsVOutaFsZn+iSHp21Vwrst16AwfBajWKo9n6kW3x0hXFO
3Ll8ogYLM4sB5aNYWYYr0oPmzXMNbr/6YfZ1e9FV1e+B9E5XRdLmbL/9iMUoljj7SCM8yzcZwOir
mCwMFqdufxdaPV3ZRRKQfWp55L2lY0en2JQ5MH4tHqP4wwBBAuEuho2FK45uToifl86d8DdPfm16
VBS5kOZ4+n4vLaWDnU9p/S6sQnnEqoB4nan50Go3vqduvH4i79Q+e3SAb/txJieVYLBMXQzCUkTR
4rFO3I1dAbxmf0XLisAWA5tYTGRZaeZF1+VPdduDQNzTeOo2awek5Q3Ik/FJNINxceLODmGB1PbO
I7DtQgwonB1uNAcbmxVDl9O8d38EWTS+VFgxPyHout8GRcXiTlRKt+s2Mx0QmmXmQiX37PLH3M11
vGmieWLJ2FU/nAjPTJvkNqccrMCTTT6uXJVlgbUfMPK0km7TrFNO5xsjG7CtCBV0WGqY2cN5wmAo
WOSQbtCy865SjfuRLEX/GqlpaYEL5+RG4GcWq4D+VTKgGdinAvj9XWTYvGoZAhL+jYr8qX4eMZNj
N/h5qflPhOdvIjyWtGxuJv+U+hae2T84ZQsw7f/+n5so/qVx9B9f8LsMKr44+KwFV26XXhuu/v9M
8HjyC7IN0gNXN+WbPxtBfqeMmV986AkKnhheKsWX/VMGtb0vS2u4yXp1udEtSsJfEjv/Y4Ln14sx
lzBACB7KnYvgaqK7/kUFCQaDY6lwnGMPuDrYWMmc3kdZFZwcurfWxH/bF58ijx0TGP70YQxOWHCq
NzhF4xM6W/UmSfm+CLtoX1jNWX9zbf/LtXb56fgc+EjIDLUKTe1XhcDXXhOYgy+P+C/Kdyfi4Ka0
rVhKBBiL6zib9rgJgCtVJYaiP72K/41ga/+1EIUxyXY8Sk4WVdNTaNW/fvcggqoCBgA3Zhi85jWm
Kz3o2L+kflNivKkc94xQXVAHMin3apQ+bSBJE38d52L+5mrIwJtqnuxTmAHbTpXO9l3W6HTb1KW6
czn5p/WoXQf3Sd6dzcqudlJUUK15nq4AFOKMlX2b30TWJGgXMrF6Ca/mSTKYrrvResZA6+nIqFd2
pzAoJ8p6C5f5vGxZFs+tx/W+lVQzlZm+jwB67miHLSCMdti+WWuD/qQ2LUrWdizFi8G9GnK6+6hZ
r+BInmsuXK6qiutGMlEZ7Pn6VVNinJ+MPMBqNwMrmDs9YZkdeipQAlhM7MQxSGP7fi0SL6f5GgPe
2RkSGFjN1L1wI6WOIhYZzAdhRmO/4gVQB89Opx0EbLUffULIhrTIYbNbqO99bSR3ogU/u0losYZG
K9SGxgrBFB6N/nbQdhPvenukB44Vv7ofAw+/CpAh8AGzjLpHkzsIeEJ30Eff8zPWzHiq78dYQ73C
ftJyNLOc2+VUgHmrIuhSnHaOqky8YeG8UH8bVKkwjK0B3DEYgaRhx7WpwKgewGJZxiqTOJwHx3l1
SVvRyaWK27RoGINDAnErVgykPZbqmlUoRnNHMKvZNeytbqfMwpGIefFbHVn9LhXxzu/6fsMn1T8q
PE73szX1JBFKnZxmvKIbz+nc94iz5kApx4xdruoOU0zB445BLeTen9BivYaANHJfBebHNRKEeWB4
48n3zOCZ7SjVEkMEkydznei7HER/YxIYcFZx4ebf0XwXyvBc29DhYizkPnUH5Bz6GS6FwhGdLJnY
hyg0Evsa2KpmOsAErIYHs8njsVrVblFyINsBg2syBgW5Gcrn8aCRtqfLvkn2liiHb1Sm5UtdQpT3
EXebqheXtvYbeCUx+bMDLHhp3bRtE5xmMieUfdoJmUFMI/4ZGkH5PpNp0LQbaNgGLr7O7rMIdILD
2e9qugQ6IEbbDmausS0Db4KpYhbTuiUtzea3N+b4YSIuNR2mnojg2ggKcull0eQEjHQUVkstA4Y7
KgQcoIaTg1skHFKBPBZGHAVdcWbfQZasBhX23pbuUlfAYLQyRlEep7RN79HQl4dhxO8P5qG4SWbt
Xlu6JPJmWD7frVl+tykKnAfKR81hW+Oax33Wy/ali1VCO3zc89PDgZsPdUnhUcya/I27UPlGVMin
ztLpWctGAx/kbSs0uTQtRv0hkoYxNsHMIq79YKCamY1T+d60GTS8ysjm3c9Huc9vTulOoq1tlyzy
Qmp0/TWD3QwtxDbicp0ONqL4fgyA41IfKqU5vTtks0R1gjIg+A/mfR/CA1IBwDBGScx9r0XImqNF
7nSKd7psc946zdxynZrVdc0w2m/6si+N3UB6KllJVNF97VnZzVREPWaCMgYpTg/keKfj0LqRZckH
K4ZadtM4WZ2vi5BC9w2FQf1xRCrjvsdCOT/nrO8THon0hJIeqVgCmbAJad1pwPnCxwr0poBg89Vg
VqV7I25Sf52FWGNpMVUTxpmIRk3glO5A6MMorxm4/HzjqaRkzhPyGKLubGkTLT9as3uyx0Ede99P
nL3Z+cMdiRM72xhM0P3ei7ya7kN8y2hmJSBMiUd+Z0LYuUR2H8DlN6biHIE3e7RSPSrIWNr5pOQN
eEIPMHZX4n6H4kPhPMPmeJZZUl4FEVFC7c4NZIoa0N1Ye5Wz9cbGvLKNrDv6loVdgjeQ8Zhyzsz8
yj5OSB/hb2XWuWutqaNaTNqlBTkZuaOY9gUeT55+vUqaxcDFLTN05A4oETpmbrf/WaJ//98s0U0h
mNr+/3Pjf2XvH++/UrR++5LfJ0fGQ5bczB+8YX8tjPO8L5JVEqtIwoy/zYD/zH47QLSAZPmesKVC
Yf8j+22LLxb7bjbfCt+fwB/y70yOv+7oKLFzlGcvP4WwFtbtXxda8PUs2drSOPiGwSOAOMd80IBe
Hv/0N/lvprC/zqfLt1nWBJj7beH9y8JqNlvSh3NvwESS5iPoo2lja+Hd5ENv5H8z8f11IcH38umj
J8XOhK1Y0/067/FaENEEcn6YTMjzQjX9RTmmfSJRjhKrsGv/zTe0zX/99dAHwJst606qAcSycf7T
UhVHl1Ob1K0dYkpsAc/XZXcu8dtxczRysuMecsMzG2Db2gkd9ktLRpZMe1UO5J9rJ9Rrp+/pASfQ
hcOGp9vBL5fRePIbIklj3JxroNJ7jIz+nuLLeJ+ryYLFQo0bi4X8LmMJt2ev0T1BsC9Oft9UOyPI
4+tg6uJrHEAODKCwiPZTLfIje6NpW6Nw3FmGnL/70Jaeo1Q2z24VXgQlUQh7GenvKuO8pNX6woZM
eesogUthtTr/MdtzeTPbQ/JEeTcpSRFkO6eOQITz0FzrshgOogzQJ+caQHqPKNLU07BlVOSs6ez2
yjW78hoUx7DqstR+F1loHGj4qwkuGbSC0RUB/WT0AxLzhlV+tl6en9Wcj7Bf5wiwRz1gQqMPmVCj
hQ8rRc6BvRI1bluvsECGQ/u23Eam9hwVVbJzCyRKCEm8z+HDl5R1CzsvPnTjVm+JDr2XhWF/74c0
va9pv/G/Jdjdicr7jVusltweca8kpkqsJ8CMod2OPlIw+w7kWJndiAy88hr2V3l2uVmQMi2GZ5CL
oGmDuNlYFgwVACZhu5Jx4tzEtnmPlCDISCTTfURTzbY1RfOWYxzblaPoSKgqxJkRE+63Js+jPdP4
57QgA0I2o1chXQoYrWYnyrctf5yoCLJLneXzC1dN444K8fks5sDjFB7N9KiKXhhwShLi3AawBkn8
gVyakId+KNqtPcUpO5RQfwtb1X2kJhu57UwzWLE1utg/8SdoNzTqfdZdth7MobkuMnTY0c2+CU5R
jOGS2RQXYZqGT/TdxLxJK2BjWEhBneXjGp4K/B1LCi4p6Hlu1V0lOD3s1diF0xpLRPKOdwCGm+F+
tQNtQ1BQhFzImNwHQ2adVdTeOiNRGqqPXMlbm0/PiLHuYuNE3rIV/D7mdIw4jdFdUquYP7qxnNa8
sg6NVml6E/uFtUnnrruvibWv6c67r2s/3mpnfjU0DTQWdL6tNc3tNfbCeYsuODwUha9hAPg94St5
VxDqctHirUOcegMib8dle/okEohTPOi1LjdKk5RnW+UtxQYzUY1NGuapsyXQNKV48Ws1n70hm8Zj
5rNPIuvHPQgVyDDYpaXtANpuNVqaxmD+ECVU5alvk0d69LyQJRjTlNcPj+7UEa8xCV+yF4pg8NPC
S3+NU4MO8DuPsguyGcp9HTFlezuXdaBzREJsobRmxuSRNqUPTuK069QuTIc5vO9Th/9Pu6It6Jpd
KsGEMm+K4TZURujZK7IabXTlo82VlCUGg/NmVZEm/y2KAPL/0HDRe070AFGpHnFqfXNpV4H5D5vA
OIGnDXXzQKdxkYNMplrrzXCq9MHv83iP6M9juMxd59CLLnt2gWg03Dkswq+DVvbJGXv6coa5H/TK
oU1v73S2fRqsoD4Dg3MOFh2K7mqEwDGRxWN5YEUkKVZtvfzXLsC7h2nSw6eyyC3huy64lKc2jtJs
5PtqWUzEmjJ5rFpRnOJx8LcdyXhwkDUoEYLMQ3lVy2Un4AI73JmYCzbsg4utUyGYFq0gC2VMtBQZ
QeB/HRv+r7ozigdSNAHZxMLQmJsBRFENKavvUknvzA8SU2G5bCYqRtN5o2neiLYUaZZHT2T+DUWX
6j3D+oNDPOvNXdC6sIeGFE9w6uX8bIZCaeaP0eU/LKoFn22S5bdZikOMxsC8fAhzSpZZtpQI8CNs
ZRI3WGV/nuP/kQ//Rj60bToE/jTy/It8+Ph9qQ5uv3//xUr521f9PgmaXxT+mMURhV/in/qhL74w
UNgIhMiINgAghoc/CEDKA8iDh1IA5jEXP8jvOFX5xV/0Rp8R0cFM++/ZKKW7DEV/GJsgCWHjVFjC
hGljbsSH9+sE406NbUSDUxyNPuWSt6fzMQQ+ExgDUUzAVzQJmMq1hnMHJGe9BBE3ZjvaezcM3EOd
Syr3nABEJBxTNmu1VI9jSmBOxaLYhKFqnfXQ2Ns8VOMrvroa2pnt2O9+SGmrVYlsrX00/DoK5RZ5
/Jsuqu7Y2224R8EIN/QK1GwMUngrSFX7qefRybQpS8ifY7ujwyNnc+EBC0im8lVCt3wvmjY/skOc
dyJWO90itbFYFOs+icMbkwzvoZhigNdc6QjktbILVwi15WtkEmOy0BdObEz8aBNaSn0Enlthes6r
jHY0qgsuJTLYEwlp7zwms7jXQ2Ntisy9Ay3hX0QCzM3Lw/BrFrXkV+y0P8y0inMI18EqSESzb9yg
OAyxBFBvT3dlVcLCRNHaKYOl26x784aJ5RQW6cYpx/TW8AKDh5qVrkws+Vt0yBLOQo3wgGK7HWoO
VzFLSan92B51Oxt4uWEYyTQyTllLlWJq1ZTCGcmMO0aUl1pFLsUtnkGaexj0oxlXcmuhcJ9DIs57
SV3fzqrpkBdzO99VvdVeXCrfCYdYj3i9xs8p1UwtA/oknZktKT6eesOksp3SJUi4agSMGCfuh8YB
UBXTVyIg7R5plMbTnlIHzDfBc+/F5S5JAvUN31I6XaADJZfQgYeRedVITmTsSG/nYMHjyPPYYDbN
rlbEcSZBhN1DagZizeHY4DH58Di1foTQLXbzQtJf17Q2bvncyDs5DS008qR6AsuWkDQqp3cDrZDF
2OyIi0GX15VnkKIsc8GLHPtRta1CpifA1t4mmlPvFAhV3GD8Ky/ZYD5F4Di7lWHL+uDpMr0by9o4
eYXd37BC81mIxqi4VSZJh8SmkbsHbeiYQhnaJXp8DTJlL6aX0iCU+KSAbrCax8beRbLy1hal9JBP
Sis/TNpLcDz4FGlb2GSIzlnw/21ORGuT1FhBWhNpZrTm/Bap5uA7gKoicjSXRlnvGNfc4EyP7hhd
wUR8UUSZ77mI7JERTYOGYC0Da88onqTuqveHwv+c5VTH2zCY5psZcMBtqy0v//QLO5jPsqDcDzfL
kwNi9rZBrWaPDOf+UQZtsmWpTI4jK/zTULpgvPygzaZNRanPfTUaeTKs46kPKcfA9vBkZVCDCPKI
tCDVXii3dE9gg73W2OROYokbHpT83fO+mncBaVW1UBMD8QYKaugINhnhNZ1yufuC4xS6wBYPiXlX
jL4OviUszQmVzT7oD38VmdKQW6FLWn0DaD6eD8N45TfSTNdjT4QQo4GffLjss42Dx5CMeaXMcImV
ntbpptcNOkowRlpehjD3n/OpIl/LLZ53ikAvg/zeMQgX9TDeIkzLb5O0u3RvBWNfQZpHRN30Rgwo
AhZowG7ZSfmWoAbxIeSjMB9x/pS0HLYZU4sYqnjPs4/v+JuVCHUQtH0e0g+w6plgyxvXmywSnpOu
I7u7SuEYC9BOPcg/d3TDLYquuhl7Ne4cCc5LcCehLsvhb7xWZjA9ZoO3lMoabUMbV1ODWc39YZ9g
q78UvqyPaezzuR+dYOPAz6TPUdvunpq1aF+4BJpLps3bwsrOc0j9PGEppzyPkQOurKpcBK9ORijo
lJ8BCgM3utEFM0jHJuMENWBPYCVZPqsg4c1QxVuSWraxEwsKzc2qhCG5pavDHgjeK6MorhHUKP/s
XXXdqbp/Q36zKL2z/SvQ2WRWaioO01GG+67p5paeLE3+PG/n6bOe6g/OqAaOg1RQWgIYpwid3soS
tXgI6ZPejQCjn+jhae8k6FYOhyI7ZqHb3pSdZ+wYk8Wp5z77OVsKcT/Aa+Cq8MijMzjk/FOvhKfi
TZv73lsPV7ZcdfBHDolTj1fuvLDv8HiuwnpMNxWZsK8RtpyTU5cImeG4Y0Ikpt4JOrU6PD3I7r0N
mWgK5lsFRghEjr9vCRg+zfibjpPq9d5sCspwgEnUq8SkqWFuDehwWRnduEg7yaYZLUozbR7xvmWj
DtOusxr4/g8jZt2VZTIwhrSH3FZTSM3DHKVbSTXXXvEL7EAJ9dwtBhnxaJzlq00Segmn+9V7j83p
guPH/I7rqdwRA7C3qRmYB9XW9osx8v0sn/a7ymzDXRJX1bYpuuw6FUP9rPkcXnTTNbeOY/pn2D/F
eo6K5Jxy693XdtRfp6Uzrx0rU4ds7r/WHil0fHTRS1BqQTWiiWcwaRWTQD6D0fWotilzW1y3YwT/
K+aTf+vg/9v7lmrePbeAR6NSWnPm7o7Ax5ivZO6pY45icpeqaL4yk7T8GNjkQKegBz2lK+cYifAl
aFj6mQXQ4axw3UXXtbfYKxuPrZbxOhaB2A5RWV/Gwp+Qads4W07/erH0VRtpRuhl+FqeDEvjksQS
03LDd8etDxIVv8Wo/HVN89SaDOLinAstrBb4x+jSEKky8aHyufdmm4iBbvpug9XBebcWOyZwK9yk
rkgwFTYI3bARejVF7oP9j/tgmNP6BQ1tquK7/8z3/yuVl4/D/zTe/xd78bJ4//Nwz7DMl/xjtqeO
4IuQwrEl/jtT/hQdfyd8motBgJ4xJl+yzSw8/5jviUktX+Vh+v75v/AP/j7fm19sizQM/xywOZb7
/47Ia/3kd/5pvBdcEvi5Fr4oIQnM+n8xlue127ZjqoYzox6eOYxIQ5eDWPccVYorSBWeldP7gXVZ
A/PN6RR46bh+mFvsm3n7CL+kmxuWIlx4tlmTNNWQcDUu6sp7gHeFbRc8GXQNk13VAOlnJ+0BVx8y
yoRNbRgMwNGOZeX9sdFZ3vY8tTtd4OEssokaTDAwDFxQq4uzswDPEU17cSRUPV0m3IyPDNTVCYAD
ZUxlvx/K3g3XYvQ3PAGrc5JjF8qTkRPHof/oETAwl+UYkx4YhXwxjHtNz47ZrvHrUvGDKEuT9ng/
p3imRWVx34ea2l9iEQUNPaAdikMDt44wpk0ufF8wLezHvsm8jeOX8VHlYb0Q9yl9WLeT4JFmGNg0
VTV1nEgpJD8jMzKoRzI9VNTs7JK5cfk4GwX/cCEXU2zeB0yLTgBbYpjM+0FFRb8vO2BHUduiBMGN
tFDOwmmGcYd5nPOlf+0aOT0Hc+kq2hJqgpJj6Y3UjTUOv6gMhLZeA/Kc58ExQRLzaNwy6vRbvIC1
yUKuOQ9laQLPlO6wxS2PbTlOATspdIZnP5nGMyBEHFRxIutuF7WNyJZ1lgSsCN3xDmDQFot6kVOU
mwVrdngjJkFwHzSqJrDEOaN6KnNBSpQboTl7KtXnrD0DUlNhr6m8HIZhO3RQ9DCJwwafrE7whw4r
Ar8mVLIfLgB2KsFMRBJncaks4ulWFHJ6zwn/WDu/4WrC9aJ6IOAXXZERz15LympXgcCeBhsp7A5Z
Hy2Vaw3NkvnUbDREgwW9ige+ijJ44rhBzR44ZgZVCUbbNnIb/2Z0alaYlA2sdS1DWLGEpldQM9MH
toIsx+E5I3YmRnmEm2Ydu9zFNeq4wVc+DQ0TYGL6H0HeYzKc2q5P92FXW48EGvRxaHKXTp8eQ5hf
BO2DJ/tPwZiz6ScixYHXEDznExAfQQjZgCzDsfepiPXMc64yeUojx3tblgb7vo0UNUuMSfRm9BYL
PvQve9MG9aMjs+aaPML8kXV5sNF1OD2TScgPwYzwtjYMKtVWgKNsuC5GezOVY3FdO0mC9A5va4kW
x6AY2pQwYxSUTyqk7mIw/OJYkDZ/6RCWARl0QXafSkBrLX2qe5C7+461KyprIJHnZCruuIPr9dSN
tr8rC5wfPFkCM7iqKjqytdNVN00e+LtWiex7YabTkX1GCWuuZmc6Tv5i2fhMRCxpKmDKcbxYHsDs
+OtSWu8wfF4AqzhrsgP+uPF7iw6LDddTXkeMyHVUaXU74FcO+bapo/TU/Lbg+Y/q9TeqF0Y3xKj/
YffZpO9F+yv5+rev+V3y8r+wgFMCnUqib3H4/SF7SfqAiDlRB+Q6jvezXOgP2cvhSzCqAGK3fxPL
fj8WqR1ij+pg8mGZyHH2b52LXAl/lb1MRDWu+svRTOiIn/QvvjliIhZvay2PDvT8tXaM/ppJtt/P
QTSesrB2DsjxybQuqZf45pSte3ZSufQQmmA8S8ZVKnor4x1ztbikbFuv5yLAG8wHK+REUGhfrXSv
I/CW1AL38SNdbxncHmjLSGHm17IKkHMSF2aypWBAtvUHun9yGA2PUTxOhpFaCLqEPkVFQicOQuCL
AbS/h6YFUuEXGUBB18722gY/MXbFpXSW+ocsyDcGNdQns2+HYxHn2NhzQ1H1Z4TuKa/Z7FHtM95A
B8v2VebhyGlDLoyuGq270dD+tRun4mJOsbhM9kQwqS/tekcuMtubpRW+mn7sX5tGemsC+7kQR3yE
lVNuTBVwxNXSp8OuruwfMFDxbefYmTyzL6x1kzfdrT+Z2CsS194SsRxb8MOx3juZqL4NnNE7u7Fp
DosbDl7UladaJgoGB3LKvsrH5OC3XbcZ5JBvhDuZ68609EvpxcFNp6Phrivj+RN2Esa1Rtt3YepN
B3tKlgshhhQH9WgtILrs6gCntxhV/ZHbetz0Rejuqj7r966Z8muE+HhlWmT4u1E/61Tqb4Zvr3Dk
0MbpV1dWER5lYIxbHXP1pHug2LTgSQlB5kfDM45II+kmrEtWcn1T7+u6d36EPlaUNuli7O30wCFR
BEeCH/mtyb2R043CtFM0YQDZ2nOiryrqB55DILRvbq1yquRUdQoqVlNVP9SPfiDjyyyUuLDdwX/H
Hit+CTpJ858W2YMsZbXPF82XuuRSHJwxw1yTZrZ9N09ufAlDSXKAnhiYrRUIFDDUpOsKnCmbuIX+
q4ZY3NJA4Z7KsFPBOpll9kmHHb31SmWHadT2lepY8+WVit+058avdRWZ1yCxnLvcy2ZqiKbxWhi9
fWVRXnJodBnedHRGPCYYW2CptdkxN/SxApkDyLZwvGurrqy3wjfVpUYIOcYmHjKgL1CgILVmO26p
zk1WDVdWNEjejgT/DLAmWL2690h7+KyXDqOtRb/1e20DT6rH/BgSyVjlU+4cyzqQO9erwKm5hfVs
y/RzGuwqXBuhtN5cr3gsKWx4bttqAvtUiDvS9tABxygwTo7RAosjnS+uQcw6Jh2Xqn5vgya5dcO0
zlbStulqCDzEkp4vCuc4e4L5lq97Wji2ghLrqyTkRRxsm/FR00jpySx/cO22+7A9lvWoPiTsygKX
0qBO5VDvC+Jwa3Z5ZAHiLEnvQAJm906QHRT8npMK5uIo07zctJVOuSEDpKMWHIS7kwe7CYP8xm3Z
yQbg3+5Zccnv80htsJ0mKOjRRAqpctJXVxjjk1tU0F7IBOG4q1xg4BEVorUyq1sD9+NAwvIKhidS
pO8jAyT5PmgHcfHwYO7r7K4Pgv7VCKDPpMo27xIR2ofC9AR5I1yJ14Xom0+7g6LFwnkziNGFkziM
W1jc2mD4sr1XsgZ1tarEnMVAnxbO8DyFNxDg070xQh+ADum46+bnbdpbLtYolJBfZu7ahNrI19Fm
+YTznrt4lvoVAz4XdOvnXT3T+XxVQjG60FZL7Sx3+uTn7R78CRf9zGd/qJDC/EUGyIz4heWuwKfY
ii1zZb2yFtkgWwSEoIz8O2cRFdqf+sIcGt0dmJx046I+ONx/3tUiSCSLNCHahVJeLYJFv0gX3k8V
w/Iytc3t0n/2F5EDU2v0goEhPkPD/urPnTpwIs5rOEKw90JJAKIfknObABOGdOmfcy2b226RVpJF
ZDGCOLvmblBtyc+EO3MRY2ZqXbfOItBQVWQd4IvaWxYd5S4aE+s7gCF9GRZxR/7UeeJF8onyLH7q
rP/H3pktx21sWfSL4MAM5GuhZrJKnEXpBUFKImYgMQ9f3ytLdjdNX8vt9/uiCIelQhWQmcg8Z++1
DepANLPF1lLFoV6ViXAogQw2KB0ZqoiEeNuB/09hSe+59WXsLOt57uSmVQUo/1KLmlRZyvKo91oZ
G3Kh2VStpN4vO1i7/a5Mpu6QiUU+5n24SwwKf5kqfWWqCCaHAVUGQDxqY70qkznUy1xVODNoGByR
sGZfiabI1iNKFFKweN0mqujWqvIb+ioqcVlNvF7musm6KEf9mYTTcM/KBBWwM9ezKuctfap9owwN
YUoV+wpV9jNUAdBRpUAEHO1tTn/lMRp9BH+qZBhfqof0wuDpzRpAeg4M54YqY6nKjfql8kipiyok
MNRoN1mjsaaiY2G21a4cwDcD9o4mIYgWoJtTABYtiWBlRUv0W3V64N2fptFD77ARWaUk62DFs0R3
W0N73VcxU3o1SUJ8kBQ0Y0kLyK/fRCOzw5CDSbdJ77xOTFzUflncYArN9p3Tf3EaegastYDBfPQo
r1nnfnGS+EUP+zespl/8arqDRMbZYBkl16sLmk/ejJ49eTDrSB5l7HlY4jLzKSOT+RvKp+kzEtcv
PhpHjaGezJxzjzLiV/RHAlLrodtxoq4X98RWC4HnaoHs71BLq4gyRBEaX08q37Afp96/qS+xh60b
vtEWIQsxH0YeHN10MhI1NGI4a3WiIi4JiipMkXoybj/JAsrei7BFQ8Uu1tkcFUdfhTHShjLXbPKy
KyOayyOwLu+LMzv1V4w2UXpDCT+/8mLHaB76eInDXb5kcH2DqSWvjJTwjkhIROit9ujUIUxTIx5C
8na0JKsOtWLWlxd6vajK7eC2nxFfkH8xRfla5+yPEsT+PGnmuHcTwpEh9eJ+VUB8kXtsJ/P4mDT2
NXZe5Eq6Bp45w8v7pHkI4diLPJZLnG9iVOJH3iDaPabR6BplDSjt0pjPnGXrc8PTPC4dp7U4GV/s
TMzHRrjaqrU1qsPlBAy8V9stLMI9gmKruUqSQxZucV3NCHXDbu/nhOBltZ/sWuSEAaHOEPixuqa1
Fh0WO+pgO4cEDhZmcgRIee0aeU5ylCGvkf10cLK9+mtvuXkApG/eJfWQAP0EPKBFOodrvMZgX20J
8zfOeJGFeE0dHvO+p7SCusvEg66H+pvdh2yjZSbJG6HSYxnf8SC7/md0z6XXfuttD3TGY1jb7DgC
zNtJkf/3EPf/ErA6jiDN5+8PccFLnrxVTZn8qbr581/9Ud2khImxyOZUZuLh4fj1v8c4zEa/UcHU
dddGv4j9iQPjH+4nk7Majhvk1apAc4Gl/HGMM39zLAWNwl5+qX3+Kw2rwTXeixd0B+mCYpG6noVc
1lR12ffyS150laz7fjojiRabYQwpblVWqpQzmFrIzHLmYzqxPtIYyzq2SvbwmNkty3Iryt9pY3/P
iEGa+/HbAA6BegVchz22q77tOzEo2iKZibgf2NKWxjnKOBKueq/CV0NETiVWw2j3XzyqMQluWR8f
dJ1eeo1L69koRb3yu+g6/ROfEcPwzHPjcXFo2+5mXLU/jFnDnP3ued/8LAO/z3+6MHLeV4e5fyCm
XB9auuMhz/2A8LATXEyumLuzNVFUgUG65I+DzSzdsj1j1RrmyUjXCa8fXEIuzYw5061dMTSgZZqh
6r6zfrZGkGjSwcqfVAOKkZjmqNcA1dhEKgQq68WxaAXrDgAZAAlxfWliTpuk1dxTgsG++Aec1V8f
gwcix+NBQAeiSPbhaO+RxzFqMm/PZReKJ6L36NyCdmVoyBJgF0drcS9DI3/+9c1UY+39vfRwbRl0
Oum3oc1G3P3np+/oU2TLNirPpb8YZyOL+zPGhSDxw/jp11f64KpjCfZAgmJItOGQCYA4f76SpDS6
QCaozr7UAaIQRZDvwo4+8SqT8Uave5zyOHz9KkgtZyz+adCoQfHnH8pAAcFj00t1WR0+XN7zrCQG
zpWc1cr9UqQ97fFcfQdnKVogq9TEZ51HT1ZsfTlFV96PLhftYRSzfT25VqPT800rqMxeWTxajTQR
fxIh8kMSkbvWtaXwAiruNhgyy4Vp/+u791Gzze0DVM6ygYiKEhS1pj/fPt3tHQyToUbOQgi0tula
0DJa1rH5pG5RRscRC/xr5At5PS11vHUre0pQaAzeW4dQtArmOPICu0qHH0ljed8Hh33T8ddf0nb+
8pCpfzGIKKCxtjI7P4jZQVVD9Ig760RZXhFL1h30id10KbR2SE+DZqr126GYQSjGccxRySip/mPK
yVW9NsNycydzhyKul4/R55HomANlamgUVL0fXVX3DesyRLStisH4qykMh2lbnkdVLa5V3ThCCEsG
26WcbA5xsXcovd+ZaXTDfsuaVnnv1eeOUnR3KUq7qj4N18ZkbbD7ZVFdzvQ6V7VsmhT2MVb17eVS
6h712AawoCrgFLwoho+qLm6oCjnW8W+QKbv7Xtcon2Ot9FBE1j11F9N8qGNIQLvQ0yi6c1oJX8Wl
FJ+QNEcwC/V5KVsYnlUpD0Yt8u/JIF3mvarpw0qnvD+oSn+jav7sFOXOsE3xqR6LaWOPTb01Lm2C
nKphFAxjBKZgUJ2EorXoKUjxiaoAbQZiSLs9rxoTMonqQ/idlz/TYI6vzEbIe8fq6FeIVDMpexfL
iw/wd0O1Bhcu2eUEd0+T/mKqzkd7aYIsl4YIbWKaI5Pqk1iqYzJfmiewk8gh7axiX9IvWbGc02ah
wULLhbga2i9eOCJ7vTRlAECHgXVp1TQ0bSJbtW9G1clJLk2d9NLgsS7Nnsnypms3W5Y8vO3HuiuK
Faq4uWy+x9hmzeVLO2rTBcLcsJRX38y5SDsLP2TX91I/k5lVZNgSk3rZDaLvwkPRJMhcUlJA7nXi
hg/pbOFf63kG4QrvgZh4XIXvr0vwZTFpo9lYb1zS6HRYDQhlPsVomb1qn83eGK/nKRfdtdt2FiNq
JPyHwNiedyEyuTgNP3FutFwiWqjqMOCsrC22ZZ40AoUIL69wMw2Ji0BXULEmR4pOUlApgBbAp34M
KW148KfakF3BljNLAUJscVgxS5NyXwCBCPQP9PmovWkTDXpNFSX+m9YPqFbWemV2u8T2e//s0HYI
j6XldeB0gnJq62Xet/TXGriyUUxYSwg8t6Z71ZYJ7B+3mPdgIQqJ/gHScEAsDmFwTVJDFuSxmp81
WUDqsuDs0GUiEFkjLFzXWm55WX6G/S6KA6DhLid0vXPvlr4jP4HelGmQ2xeTXIAdjR7mLmwG8PS8
jK1jGnEc2/aSbwBkA3PZBuDUIgI/neV4KnwsjBsyRuFEh4YBYpzgyXwdhVbUrz0l51klXksXtVxS
a/mBXUNQv+ILIEYD1FQfDNo2+wjKuxuYWVZbZKmT+rv0IRx9bWykuIF8ntrYk2tUDYVMF+0Kw4i9
NWQYgfKJhSc3xhxDD4oTA/FSJlS4l/p7ODAQPzF8IqsOpjHRllUHZORrAzB31lYJ88g8GwuOBwJd
BluzHmYVFX12paAaXYq6O0Ei4pUUtV7GPxCFxd0Kk9govyxGDpCrnosck+/oLMmV0UXdw4Ws5Uwq
5dgnOsDa9uVEqbp14ZYQnmZAtc8tMjsCTNCbxEjqL/k4srNIUcvet447vsomtvaDN0YhPmwHYWEJ
NdDaOnmVTuTPDsZ5mSTCxLZzjAejU9LDkWO1Ty17Rj0ymEWa7NH1mFTuvag1PyWaJ55KvVaDM4Uf
RGJaiylimm0wVHqtOtzxWPLFqpZF94o3mHiiWMnoLlglsVgbYqJ3CTTFvMFammV3po/o6wDoZuxP
3dTxAURZTzdQaqBoVRSPRhK+F+SKk1kAMyMqQv149dVH1ie+F3jqs+2U/Iq+puS4igEbL4HIBqaO
zCkM3JaNx5RvenYFEf+PNdXsyliBX2aov5aElHKIMRD0p0KLYQRRSqgn1FnA8QijVJZe/hv9Pb+I
BWQShtond2XxFCIEU/ZVrMh+7KALnubIfRlLsiFWU4Ojxuomvb2K2OamCBvKLL33eVvs2lIHCyai
+outm7QUYjtOzGPlk8KNO7OCTj1DFhzZ4M5EjZrcVg7B9fwtyzPnZupbCP41oJLs84gAoN0TI128
zYtQa8iFNcY5wFfyoRkOFCYz8VnTQ3hRo0R2BJin3szNGN8lVddeiYL8hbVjNqZC1AB3gLZjwjxK
tSHa5GbJNFmgL4mDXVZG/aNgQZ6PiMeZG6NasTepo3FHJ4olG14yY31lNL3p4qXOu4E3rTUgj27q
9GsjBvGgzWzTj4voGuN710ItXBWG4Q2HZDT5qKkwYnhyY4TKDXRBTNEvA7W/VMPQnabZy+/TAVOV
TwSGXUwD/bART0uQ6Ua70DrKqupUupNN7riuQuXqshiuonmUceA7aBgf2IkQtSDoMKxYOtsB+30L
FkCMA5mNZTjX93TZjOTZqKibAcBjBzY/ys7SBB9GjZ0qMZkSRy2U4yu9fdRvcKpc+gNCN26p2oTL
runrlvTARUk2ErNLrRuyYxbnXLiSBkeNMd09KbXWRFJkOrZouuA6bUa/pEfXLGSUAHRvCcWcrKlZ
Dzneit3i14z+DGKCt57BP5KogMal/jyiNn1IY3rZTIdEPDHWi/amFLS0t70pRbr1i9gdyaL5Es2N
owHDy1Xh3kQmuh7hG9onO8z94a4OW9HwcmdEk5Rl8TQ5OKDBSNCQYiNrZGzdmJOeu4dwqgS/a5q0
6JSR6geesIWrTW2fYNRTTquPYyRhqds29rN4PU66fphrm3k/4ytNUIbE3umyK/1vO/wf2uEct9ie
/6KSUuEB+dYl3/ruvVDs5z/7vZTiGb8pqZfySlgcSjl0/m8pxbN+8yiD4jf28KhileVE8q6Uojwa
Cl/ye9v7D6GYrWMEgain8qAvArN/VUqxbXUsfnesUyJdjq26Ynd7juLd/PlYxK6Epj2JhvuqjIy1
GSdUKJeSlLWue57d7NWHuLuS1dJtOEWT9ZO6RA1Pc8YClclA7/wHf/CzI6b27DT1+fXg27D0NJdq
SIN4V9fYoaTIXObeRlhCJwetWKGvqTuT0+PXYiuFRgvb7UXA2f5WhgP7rZiSbGr7BDDV3kSEJtdk
Bz4EKcauQKdSv06z9hnDBqX0hOgKWSnDfPrqalJf5wV/PTOoLCMcaw5yaJ4NP5bB4sDlSNlPborQ
e9JG/S61jNeh4fKuI5/zirJZ1GFUrOBVUWS4NWJUambJ73Hl1G30pn52jVQla7DtGjV+Xsn7mu4m
qXCDhqWj8Q9R2XVsAbk1A1vSqCus1ZJmb2amwUogQRu5edOu9ZoPzQduARrwR34Ct0H3D7gm2jU7
OUQyqKWDQdp0zUKTzWBsEihj4/IlvTFfuzWBNENm345+T9QD/zK1qdUkguxshMy0JGdugcytbuN0
xnIbVfmtmPNhk7dckh2hc+XYNV9/tMxNX/OFLImiVl+ix6xlz06qEI22qnyby5rXIJE0gRPONGOy
mZ05OJZvYa4h+G7Eg9DpylqlilMBkoIKjuMO+xQf0fyAAAD88EPohxl+ZvrKF5iFBCq4H33unqVk
vKPjHfAoPFwGSVITfT3bdbuWHuOADdltgW8kaHTxMKIpYMfJH4Xu3A7Q04IozewDPVexNdKe6GMy
BY6e6EykT2oUdfxdBJfnpDXQD1Utkc4D3Bw3xLCx8DJcoU2UQeE4Z8bz2yQy+jhoNFf5mLzioefZ
L/wXODUoPYZWrsfOb1FBVvybgruEbcpfm55cTnrdigA8yPPleRfQfFYDDcagG4F3RDFDxlMpulVN
i6Z3/fyoG9Ebk5xRTVWcfQ2j0/cYKpWaCyiy5sc85j9dP321DL4IM48umMySc8/tQtL3AOe524w1
88TzxvBIeuByimnuBsJrn72MD3Q9nrDfM5h8ZuPlZoDJRE2u8VdlVrwWuNE3IZueI3EuzgYorAzy
rIVxQlv+rmhTGZjoPlcjVn4OmFJul4IA4Car9HXR2NxSUB4bksXbK+wc0y6iLndt1WHCxm0BvuEx
KWm6XycjGB3EHYwyPJHs68vs5JtMVJJi9DUAb842c5RvdOYJPobkdoid82V6QbBa9roB8WSykWP2
CCBXcHVIWip43HYssmMU6+Vuohu0GQw1DUnZDS7PViv4+WBirl0o1SwhDIFSwnKx2A5gw1AnUy8D
XSwbRPgoEDacDMQWnWROshnD+TIA1Ahnit8m9lLurJllTAzMb3sRC+nsPLquh7jXNQwjVDqdCmQM
X2TiaHsHeE6wsNUNsEbgzxIWqxeJ4bTAeARG9oaSwEJkwOyBE5gEBRDdwCyN8Kg3fXnNqXM6O2R+
+WP6qkUJWDnCk67Jvc2ATTIj+kXX9pHDPK3QUF7PHKu2nssgKwurvAbgxNVLli9iuZB0sThwbGJX
YUMhJFISJQAfZoyE/LSWqyJRLcinDklHZtscRrf11VEQmG1S6Fj7AVVqecSiGBksbiOPTvPwLoS9
eRtjVdwtoHp2bOJIGrUHEpmQ6AXhwFcYe4NZ5MlqjxCeP4Ca/lybTAGe5TJpObQPqDK0Bz47vnEa
hkTj2LfmrHgJ2JdWDjV0XjtkZ8/1JKmtJDy/itgTagcldUV7Ovde9kbDmlszMwMu9xo6WUaMKB/Z
GzxXu6Q0AmGpXWu+wxKoWtVeroU3Jo3RtVvV+c4P6zc4yiuv6NPNhaEYJawntpYnW6Npvvm65mxK
jRJRVXtPRcX2N9PiG23sz9g3UmKe/Og4JxP+Hi2HO4hHfNY3Zjbiay4nDXvuki9fMyeHM+OyI3A3
4J1aDT9Lk76aKT46WuQCxoBuPjjEK69bf5TpiYpEf0xGnUdo6dQeVmEETHOT6kgp4yrpbvARuTAo
aOMhamraCZnynHX6Bpll024QHkgjcGs8azLsX7Suqr5Dy/hmJ3pFCIs1ZW9+bWkL5SwywQAmignS
Z9lUW04tk5CrRiNdXaYNcz61B20d8Spa0/wJT2KsFiw0Vjm2Z+rsPlFqgESKfTcvnfY8w6AOYuAX
+XUYC4v4qSY34FzNWZ2cncE1502ER1q7K3u2D7HnPrzbit383MG8b3J8KKSqfY0NOR78nIehVlhK
CfiuK0PUpbnYVQPlMZlJI1/ityTj5WIRltw3lcWwYtbZCSP919dF4fhxP4W/G80LwgTds/QP+ylq
3SaQTdnvjfGy2DEHrQSa1qiRiSuzt19f7UP34eevpKyNqtIQqP4/XA1GNOlXS9nv85kBonYCIkNS
FiFh+vm7/nsI+IdDAP1KOh1/fwhY/8hfxpfmx/sTwM9/88cJALQPUQlgcMDuuD+3+b9bRTyHw4HH
Xv4nR9Lk6f4hiRW/MXQ5HeBq5ohgqWPDH71UKEI28lWiWzCXKYjPv7GKGOKjExyit0IV4QSHW4Ri
98MQylL2RMYi6v2M5+gZU4LKbZYW5oUJykAweQ2EbVnPN3llLmOQx2yqaMNBo9HlFo0rXj/4MMZz
mPSk95UldUEO6+OPqXM19XZPUUQh8cyj7qbEgUyNKP8KRYypiGx9W0Z4EGZLjzbAJVzIiLaX7DEl
O/cpwebXmIKXc546CCJ8kqz20NtDOwjTojm6RJqyJeDlrnnE7nUx+bfUKpurqeY16BYWYsfJSXdA
0ajXWY0rD96ShIdKa7q7UkT2EVHt19SrteckL3j/1CV50vVUUsQ3I4q5bJWl38pPy8QiUUzt7QD1
z9HgoZfk3oKCNm+Z69lWCM7hs2NpFAXLbqdH2Ru+PIVdFx1VSZ2jkyMxOJh1J7f1wtXjwbx1rUmn
0tqdAF1bq95kk2H4D9BFTiTTlat4Ku/HejGuJ14CSN0AQJqwSPijuK7m4tr25XNYEFm2GN0EeyP6
ygb7oBRUKyX7zObsa+2w9/Oq6n5KteULQGt9LS2S7DJf9tteQXiTBDWbJx4mK9yEBMSvMpDxfIV6
5Tp8tKiV4X/xMOlmmrbF6wB0ohX5U8Vh7on6CXsitfOvKR5vKYdNSEo7Km168dYu8gYJwbIPbe3Y
YTV+qWyjeZC4aIiZp6ZHsFxOTcYEIj46e+K6Ke85Xf1pHuLm2c78B7dNql01wT4yqMpfuyE5n4sn
jL2oXX+DO+eRFGogmrY1PkZ2GB3tArk2WxSFORIhOZQ6Qa+BV+vWLXkx1rlI6CKhJ4snDidxvWxy
qIgW3fWN1WAwWZuVddfmHaYFP4SeZMUU2Jg5sOeGREWcDcFQTLXYNTWZeIdIGsaKfVmFT9OBkgjD
pyI/deqvIsSC/XZsNOeROmByZReuDp2wG9YtcCbSg1M87Q73stoacFIJ25xmnXRpcDWHCkUhrqa0
m98AGS7ajvyTKnybhTeechMwPNGPbFVzdEq4s/II2WFq3F+Wr/8u9P+w0JMP5bM2/v1Kf131SZu8
fHQFXv7V72s9hDefd/H/JaT9X7VH2LwGVKwMChmibC6FoD8We0wOJs11YGlovxBloCH4fbE3+UBh
K1sgHj8qRf8O/qZi2N5vTgwwaVDSiDLzHAMbxkeNBLSysSdUtTk4Zej5azqJxp3OXDhRYKe2UKd+
t3KQBb+2mhc+cKZoyLEuw6NGNsqxbcwh8HLPuK4AJIAf5zBpIs0sIDVl2oOPcXDtxdJJkNNymDHi
dPpkgMb5kTYcDKc4yp9s1sCNLDi/RHERnirdjqd1aXpElVNlCIxIb8ZdR4LyvqoL9x5b+fQP+Wof
tmfcARtniu1cYHFYpNX/f7ctBPaKgIXcwQMoRlLcKMvuopnak9l16nfxvd8Nkf+wDf2wQbtcj1Oc
RbYQRDxDV9vUd9czNQOBSJbJw+VAi47wNQK6ibWDe/DrK33Qv6greZZKLlJ2GSiDH37Z0rsGeRlu
fhjhIkCETmfFQWUJscLkfjBze0cwZ3j364v+h5+HkgIAHnsRhqmu/v+7n5fqZjsWJer+3lU6cwBb
MJl003PWRDk08+rfX43IV/g47Fc4I324mZHwRwC3aU4PcnSyE/TXZTu5jTF+6ikF/vpahtr3vCuM
qvsJzJuLsIknOs3+cLEJLmdcwPc91PGU874Cvk/2So0I32+MZRXP8fSpB4VxPeKr3y9EQEjETdR0
fv09/nqHqcr6SlsGFJLKzofHmhutNxe9lR7qPoMRMbVzu3YjTLLClZwsf32xv44hB4MUzlwYQ8Rh
fSwGN/TtLZIz0oM0luX2UqrsNGawjGUWoyNJQBB4pcj8f7juf/qRnGIM7B4uDEddrVvvhlEWpWMS
uTI9lGM90DniacLBHcdVmVDS/PVv/HAtRDV8PuoaZGesgn+JPbQTbTSGGPNEYtTRmpxij1BovZlV
G8t6/PW1Pqy3l2s5uMBtDmq67XzMOUwhr2mNxhha5gWpeBV6xTFPrMFY//o6Srv0bqz+vI7FMZcs
TzVczT/fP3C2bUN2dHIIdTZ9ZHeghVzZM9nF4WA593GSkP88NdilVktD2vRGL6L4Z5fob3WQH8aO
+g4YzlnoVK/D/UsjAV4zvCOn4zsMpLRjMKoB9ix0sUJ0AxiLfLSCrjX/w3p+uYUffroyDrrqrM87
1P8wdIbIHaol9JJDzDHjc5O6xdG17PksU/CXjSUJQO40TLBojejuBeEIao8KVzl9N1zQIt/kIIpj
Fpbhnm5jcSQPiz+WVLv99RP6T9/T4cEogJfA5/iXY5ZjkRbuadqedpD7CqzObsB954JHlLujuy+1
VHqrOdU8D3XGmJ2on8/5ipJpeOizyr4SHQ6yKfGts9Dc1tu6AyFka5wq3rD79Xf966iFQosdARAB
OxJiKv88mujedhU6JTyLQodmmEX4zoHgtd3m19f560xEKswj8zwTXTBC1D9fJ9FMbgrWnUNFJemW
DDQUsiWskKu8tZ2fu9q/HZ0fl3OGJ+UYz6cyhdSZk+6HHzX7rdPaU8pyXuEmjvxwWBMC3we4MbMt
rhL20hiPr4x+8r5oRYm5o3K6f7ixhu6omfjn4Uo8AaoGpPmq7/cxyTFvpGYyM8I96NBmPni5yWJK
so4lDxEWiFsNXNvrpXiccJ5uVrOM04iDmqKUuDQ+rjBuhkfR9/MNuUl4AEhzlk1Q512PWDGjtA+E
LDzGGF3vltwK3waactBJc3LH8gaAp6gb996DWHM0C+iiA1moQASL0bxz+sy9d2Op7zvIxpBU7ZkU
MZloD9Sel9uZUx7xRVC/PxWN3r3k9MlfQX6Gp1aTM/QEACpvhQ/z8QgAsliAmMhwv7SG3W5TED9g
Dr1G7RHIfKAiihH3Beu98a3sC+txtCwVvR4O5IW2pKC85UNn0/pG9xhvWj+NT5HFzLYdlhajGZLX
PmbxrtoIo2Wl+bBxC7aNqibhR8GYiKjf6rFr70ab3gwB2VP73ffoI5QwL0jtHBv/rjJSxhuzP8q2
WSW4vCS/9NY30Q6t9Lb3viw2sUNTJqKTp/5t61R8DQ769qZOxnZceWA2H0RlzSfeM/lTDfP20+X2
hu7YbUxCtm6lVcfZsSLyDV8SMCTraOpFfMLYXvSbeolTuaGOyWrVG/MVxiJWKMRa2teyyhiRlT4Z
wGpyA0ZzIrl3M075lm6YHj8gTrU/w3bPtcCM9PLGykwQVCnM9yuErPEJex/x4DhaXmme4SUKm2aO
dgIFC8kGDi+FNLKsR0BYDdG7Jve2sMzkFX2DSbW7sl9gUKgwSqfNm1WYFMst2AkSCrqsmW70oZ4+
JbM9xOAljORr7iIFnFBYPRmzbucbS43DYqxIHenTMUI563fJepkMNjBGQfJBOeSMJQ+x0SkaZ4RD
IUeveQWWY7ktHE1XvCr2OX2MPzOg9gw8H67YEgYtA4yYpVi+xIgI9xWcVIANCDduGhzc1b6POTG4
TqU9uDE1kJUe2fMp0vL0mPn5RixY+KbGxgmtgYToUs/YR9iCNlSVnGDWquaWoKzkoIOXu4IqbAfY
UpI1vCrM0Va5HHvkintgj+FD1Hmbyu6zl9qlnUU0XRaEoQOHYiFPjgyvAJHttIOWbH3xfaadJJld
r2ZAchnMW/ovpJpx5gsMt2y26LWKwG7KPAOdZptPIhk+JREiIFAT2zgm/mjs4+oomCSrGNboisRm
saoLflae+U0QZ7QL5qHr8aHZ4apz7C9gfK0T3KBPzdTROhwsXM+zTzIdEnbYzckjXVCMZK00r3IS
kvQ+cwLZleMO/JAeZIsRr2IMx2shbdQoIr4jB/NVSPNF9lq7SbXCQm9ik1wFn+6g6f5z7bY0IwfK
OiQB+rzViB37qmJC0fkQG2EmIPqTcZ3Z7sMwhFekgUTPnTSXTWzP0zHOCxZgW+2R4C+f3cSyTtjs
6lsjydujNtDMWRb3OkOh5Ut4T6nXCjgutRm1P2o9k4r9neJFDxWwH/thejRo0BgAdyPvusfsD8Ut
p0aLtcFcHp3FtrYEnIX9phtMcdUZRo281LHR07isF5mn548NDK3H3tTHeywR7B+qVulO5bDMp8xD
Jk2EhgdktvO/p0XSHCYccYe4FmRkoMuyTk2k3/nOON554zzj8e77jXr/KM6zHOIAl1tx0yIsDzxm
Wn4AXsdWwMwITW1m9iKZqqZlpdsGLlIAlqKSPBM75I3gRcLby5SjT8/4Wxds87Zi0e1dD6pYBsjq
i0+t3j1h/avRVicqVGHB0BvlFWkkHQDndAt5r7jSAIJtyxS5G1kU7db1+uhzl0bjlYVFvkvC8Yhe
UO9U3VF8xU9P6IpTmq3SJTSkIIomPlo1+/aVOfrtfhkKBmbK3oEjQq7hrGy8DVCW57LynS3JX8MX
MLz+W2cD8V25pWE+mIXjfZ5Gmqk73UEPC8AX7UHVsx8rp3ovSSA/T1rt3jZ5ixG/ovGudbW35wQt
9mJCYbiSRt/8kDTtN3Sq52ONcN4rbP0kAPGQhkOMje2gKM2iErydl4vbPKzDeEXYicXhP41tyhSN
8UB6I9UH3ApHHqq4n5ye/Axourg5tcEms1Jvb71Oo2pAQMvar2pzDadlo4CFuFiRte5GT4OG6XcD
Rc3EfszmtrqJutZaFaGRHsK0Nk/cwWRtFUNQD6GxGxyHgS3KE2lSsMELYZJvmjt7p/asaxFFgBLk
4tyHTm2sgTpXu1xf5DZfWv+l7/hJLDTI1NsxIVWyq6BHZKHj72KwCzm6DtquURtGyEgn6wx4v/oE
Ipxtv7AqchFbLS03c6ZVNswJaEeUl70vTuZSxCHx8GrSHL9ah6GdH7Aizz86juPXHR2B287WqJ5a
UgwtusGSd7qKXQnIj3HOnNjlLis8jwOAUR1zQjqZXTCf8CDkcPid7pPfTtPeqtuY3FEyLAsiiw7o
8jTkFaF/VdVTeEr70t/Z0VC8ZmXtuZtMivqzHTn11nXRBwinAF9D5l110ABKbWSaN09eK78WfDSO
1srOA+EsZh604TK8kMuk/A2EZFOwVWRu6LtQ2UjOWkNoJ/wvnCFEVOmGJ55sssL8BgpHrpNeQoly
hEWoYxTNJ0/01Stcu+G4UEtHDc07EC4jRmdnJnTTz7obQx/aV3xdrNk/zYyhwORFos9PoyPsI2V7
RPDt2yvdLqf4LdbmOuiSlt5FZIPyCNHwv0FqLU+TI81zMjr9oxaFw6vdJP6XqMe2TndFaPl60hff
4bWHYsErYNIX5Z4MzvlIVIggudYdPs+dkZz1rKhpd2O+J4UU0UQyZlAXUbOeZ3P21l1OY9cy61Bx
MCeLb9VNe7tM9RNV63yNVJ93RmXOwMvzvneV2ruCxW+k9bQ3QqgEBrKHft3ZZsVyNi/RvU9UEdlY
jtkfiOvmNWJQHWJc5oLVp120Bzz4+lZkFc+Nl8LO0mV3lEvSf5OcjThhoL0otYK7gAvma2iqoUxF
SUfYIk2ELmYz7V3dIrCY2LEXzZTam+n24zVxQdGDg149MCo+drIn8WgQjboye6f5Gko7YTupQ+dr
k0c2xuGmC10dDXN951pPwAFKQrNZXsM8ZFAVT1iaybnytTtvgLeFWWlBGexv7YU8x6bs5sDO9ALJ
p/K2eTGNoLIBEMMZm7RcuwrElLxmuUk6gsY5GekWTaDZjfak/pnb3h1/YF8UO87ydlA3pthm+JaC
rHCPZluAxkoGY1U4/RahMgkvvqmtAQHzgk4n44okYtz6xssi+eC46v2dOYOBhX2V7+wume5r14wD
s/ejU1r+D3tn0hw3cm3hv+J4e3RgyMSweJtCzRyKg8RBGwQpipjHxPzr3wd297NEyWLYay/saLul
QgEFJPLee853+lfEcGRCzTAl7L43jziW9Y2im4VJecr2nk57wBz7iee56XbEn+tYxw1vRY3PW4eN
0FF0pdggJanRNbfqXG9HqI7GuEvtkN08Gy6fotpet8N4GmwdELwY7b1siCnSkW1RmsBnILGLF0QZ
XI2G0jEIJ9XWbdW3ttHKTaWV886wUfDltfelmbR820yVfdZW9A7mECTcoK47S3uKbbHFEjOxT/Eu
i1wdc61+HPL51KXBsS3tz1UTXLDk0jDK4vbMbuZXmLl32FRvHBI3iJlDh5NkT54eD7s5pUnptN4z
M1blzw2+B08z5OcSM8kGq8cz6nM2VlrIIh+Zh8xuCHw09W3SVWdj5JDaEdpf8x5thJnT1V5J2MCb
cOi6e+agX3GhHOykM7e1k8WDP3lTeK9jEJwRQLjpEQ1fD+OC3LMytnbGvOnr+GEEwLvv2uhc1p91
t+8+1W6NHlrFt44VRntn8FK/qfvuQTMbdzMOfbvvqWHOyXbSsA4ky2MOyFRasfNgK1Hs4pwh2Voh
uD/EtU17dEiWcsLxonFXDqSkET5K8t5sEFPQ9lJrtlE+Ilu2vRf8OJN2xEhJQ2eVesrVd2ZvDtZZ
6+Yk6K5qUp+umEUtn2fWafI00XQeaFwYQXsgaoA72hnSqlnR1RRJu9KTDKC+CknVTNkP7R2rc7TL
tmsduKqwlshXWoRwthooOVM0Q01nBo9umAavBFjzAHJURgySRKmGrQiF1Np0S8qikNu+W5csL/SZ
lpkGiZvBI+keGhRzQktJNpVnRJ2MlzXvuDu3DqYLEBVUybGjwV6qbf0y0WTcb1pvouzoHJalQSWW
XxhLdWLEY/8tmc3hlNiTca4bqMWMEBBClA7BY5hrNLlDRv43hpLtxpYYcOh39fpzWQ62vGijfil5
GQFPfiQrdV8XPVuHTLP1XWVYzYG9PR+t2QUaz5ICnYwH6OWYQKmviDD9Yme5uY4btn8rNDwoo2Yf
8SOctipM/JlX/sFExuYD8AmOViRpCiiKfJdkwrO3Sc3b8d4kpFNpN4fAZlxLndDvMJjmD29/xHNz
80a3KftLJ/F2jpTznvyX6knlLTXY2Jh0CVxrOA0z2x6NYpNZz1zYt4hMpsXEK4k/bevtW6MYziRj
FCCF646wb1S4ccWAOybKAZZScMyjIT3ac1vs7Fyqe5RLnECc8ImsI/O1ovFyJePMeMg7nV+9IJmb
hMWxOUA1Hq/Skf0ucjoCatJuvhiraWr9kayfg8jphVeSsq/uwUf4ckrqHVs1avuuI/YVSWAwpKuY
gHrSwXk2KLWpTvTGW2MLl6CQAz3Puf/1WTsHq1I90fyL8cAkdBTd+cxrGmUya/WY3fLuaJn+Q3Le
tukwiPOsbvVLiYHxrExmJmSzpHkVzOnx7b7TYtTOfYKI15rJvMiabL6OWoU+tx+15ftFVcCcd6E6
apRZ11m3XJOsY8pm8D/5rcZL0qi5bDQpfWGgNEUhWOzKpRWnkFJfOFMwnGZgz7ChURjYgjugFTqf
7fXLB2aJfRuanrbxItR8VYYGs3VQrY5kMT7k+kJdLERzeNP6VWXL1TLsJU6FzKPpoueDNtPckEJX
D5oOKl+KZJ22KP9ixX0faWyvDYc+6/qt8WRoZvA6G4KmUsLdZM0cMhm18olWYgGLDPY57JnROPeQ
Rh176INPQURE00RYWrXSIh5hYXXMJoc2gH1llE8pVKMDKgTNArXYLzk0TRYYNxQHnGFhYkxBDRem
7ICDodhhOjHPqVua+5ZwK6grepYeCSeaL3pVmjdDikjv7YE1VRq95HNePUHJ4NC4ffpj1k7BoaXl
msNXgnoClsgPdTpybc3fI+cwxebpPndSIWszYkqPtvpa6C6SUIZ5O9UTDojItti1bcDDPjIrDbrJ
o2NReHBCUcqGBN1cWLTALyqAoI8N5hIJ82k2zrLQJAHAsolvzSy+eUvlQ7j7wofWLUnzg7EoNNLl
LhgqWnOykrQUpEBhl7otNeHgddwlzqw/h3pSPTGK1EqfWSzPdNkA+S6pTpF8sD56giuF+Uf7NFMQ
AOHEG7OEyXAPNoskxJGEyMahufjhLLLBtEUKjoiJss+1o/6ba1Mn+xQY44Mq4/HLuDCPVooNeUMr
tQo36HFN3oxVQnCL6otL4g67TzGe4Bfi0oPXuBy9Yy+jbFqFA28mEQ+wOaUzoSsvuAN6rw4eE1uS
4qgaqwnWTkmDe51VcTn92X7+r9DhA6GDZ/w+GRlfcNvEX9t/lK//wIzd5c8/okL+/Pt/q9vsP9Ad
2uSRUPAuqgaa/H+r25w/MJYBsNBxr+Jm1xld/q14cP9YpiD04S0wIQw1+Vf/lLchdyARwnNtSQeM
f/XvBCX/1G9nJq0LAleY+fNsLWf+/WSRENHUwOuo79NxIdG+kjx2GnnSk8WUPBT7PNaPCrANiqEH
I0XCZamPZnPLhPaHlj9fYUlBxmfj4SsH7fzDVyjJ9atcd+lWNpN+2bm3MTZXUj8Uj0mtD+tEA70r
suCi4s2+c0xBxIf5KLBPzCQmVEzQeDWxX3S3LT2viryVeqHDCtmvUAyvMRFGK736KgChxyUGgyKi
yfglwe6w/OMkSGOPp89qLtkWEhLGmi69vShJXV2FqX1e630xrWadxNqV1iiL7mSKTd4q7iaXRYG7
YT/C4MpJYkdUcRZ2OM/jZL4WLSfgZthOXJLaZUJfgKi3jUrPQRVdk0BKDElIR1KDb2V7j4albVTo
PEFyw4CTGJjaLZ8hPxFMHruIaNOV2bofc/Z/6c2oAYFmh7vB5L2hh/AFSZ6+i7PuCmfvGS6g55kM
PQIGfHa32c6e+RpDSziIVRRf81HouzRxQQTqw9dChOvQ7tR5gesXP1LlV7biYPM2Tq1TmDNdeZtq
/XdZ+WBZWcCqPH3/Wj+1hQYSvzx9L5T96+/8rZ7S/+AjdIYl+N7Qvi6Ikb/WEtf5g+XFBm0EwYPl
YclT+nstMYCqA2dnKdEtpCWL6Olv9ZT4g04Ai5NL1fIWyP7vrCXLc/rDc2zTAV7EUxIZqaUvktzv
l5IQq+XsVmW3N82Ozg74QeACwoy8c9FZvKQd2RTnxHDFxfptu/Xdtbr68zjf69nfDUsxji9+QJRj
TEoBl74fHNZ1OHv9PLa7oTP7DZoQe2PEJm1/J873/8GhIMgj40W4wGbhxxNtrKQ3jJzpJ5LNeJeZ
xoBVC9YgPZv6g8XxV2fFpfQsGzwLZsd36pbZGNOKFQqe3EhYxIgxdt20beq3o9Mdfn9W7zQSbxfQ
4pwEWyaEX+/FQ7CYujSTXED2a0CZJhPPeme/EqKyDosAvD0hJaslDs4Hr1N+IM56N1L/6+B4hpa7
GADFu/NsAYsGVtW2O3quNj20kXRzQ9Tnvz/Fn6+mhPdvollC42ahLP/xh1Nk+Km+DrpdA5654d4s
FHq+sXb6TVLl0MF/f7h3ig9OSi6UL51QEwb49pu19DvVDpB6k1gTArqwG7b005pvCNRe3bDMqZfy
M/rr1er3R/z5MqJNMj0TbyzksZ9EFEGED8i1ym6HTpZdKIMWfiyv3Pz+KO9e2G/nZfKm9lzm9Mss
9MfLCLqOXUOddjsrXrpjmnaOn+I0GYzrRj2XH5zTr67i90d796PBWQvrUGbdjshHZkdIdOh+U14k
KVAzYgdWTZo+//4ETRbS75eytzN0EaJKC+sBN+S7pWyKUtulfm13BkPyk6BrfhdSHRzscobkV4YI
62vanxPBWplQL3aru8dKWvsubMpd33n9phuBrzeDU30dR0sjvEZ4KzNo69sZ1V/mRKFvpPX8wcJk
/OL3t1DRLnJDl+bp+zvOVXgMy5bHKB4I1lqJJS4RN7LsN5rGcA+jJ+R/txzWBF0RWQOk84s+01Dp
DLe6JOzC8sMq9E6QG/566/9LfYn85VdjfV6ecMl/ln//3cOQeBlcHZm1sJqiDRE8kt4NDdLatanV
61B9HmMr8enseNm6BEh5HIukOQdQ0zPDG5HF93oBgWDpsE30ny1oKeugcFFKmCHatM5sLk171g4z
hrJ1jQtxPVCrYbVsvLsOVMpd27uB70Fd8RuhOVuLcT7jWPqFZCgcGdsrLMsZm6ZAevC15Vkk0s8d
k7vLVEzU10THbxssGbgf2xM1Fxn2MTEWk8CyN9IaP9ejSb/XaEPukgI4eSCn13Syblq3TVceYOR9
a0ftiU8utr+/W39+QFxJ7jUkQoHOy3He3awjIo+OngA/uoouGZ8zbXD1A+25T90cVJuuY+T6HxwR
Dgd8zKUEeS+nY7zTu96ctrsG8ZWhxIYsCaLRxDlxS7A1Pfvh98f7ed0mroXVBv0jqYw/yS5V6PUF
v027S6aMoqAXwyEsB2vjms20/v2hfr5NkXbSGYEu7C112bvbNOzQBw4g/Hae29O10moD9VXnfHAB
f3kUYbtsUyDscA1/fBhyHVpKS8Nlp9mN3qxqx9P2UH3cq9+fjPHzOrYIVXEvsVs0gCm8O04KIciw
KxxE42iUa4BRydYec4iGqighYSiHLQU3Pj496F/uPQCWXSnS+KNlyfppOUVyTTqORDEHmVu8KzJr
xo5z3DuKRLXMwZXtZVsQSO1WDG3s4iSexQF0q7dp9PJbVg7ODa2oYRdKvb/I59k6gtoKPvgFzF9+
J6B8SN1wDcj3O45QaJoWRJbaFWFXHPRGbjy9A3cD9f0yACPuR05XPWYwgPys1qZTV8XEM2M+XXtu
UaLyzb5lxkh2lzsivRi+wFI2/Tpuq9up6GK6XzGz6jAajsWUXYJm/2hz8esTeAt2Z0vP87/89t8t
qIHRePnkDlzUaLoJG6fadoMIP0esYn5VO8k6UEwBcsdueWM1+RGi1JMbO59QwnoHBriBP6L1px9V
etcIsMpPLtnnMyE8R8vFLA2oZwJowDjXStpsC5Gr+mB79F5yyFuW2+K7M3h3dw4t2YdhOeFv05IQ
UalXHFuUJEvBj76iYZHvcLwliX6wSlpvCo3QB3eB9cu7ALEjHj+kj877x92dWEtABapdokVtBfDA
lc9sq64coYoV09iXkibzvWMa0VeglS1pnX5SmnjErIgudai2pk4UcmMLZzUA68oZwnaVH3HAHd66
xBdJaHybCsNgqXSYVqUbqSeg6jTvniSYZm/0Uj/XpJHt57J8gulwa08cKBRvyVGekh9c85+3bq5N
NbiIkJF5Uy39eNNgmHTIJmVBqJPsvgh2Tp9ka22G549N3vpgn/iLZRuds6TyFChYf9KvqixFvMWi
s6vC4tWD+MlbG8udALb2wZGWiuu70nO5kzjSwmvFveLo7zf2dYA21Akkd1ITfkoNK7xPspm0uHyi
mpBTCvdItzWSS210W79fY3/x9kUvb4LaxTqks/H+8Yq2IUpSMmwV8pnpEdzo1ejUNzqdXAwPz5S8
9gcvqLe950/nKk3M7yYFN76SHw/o9Zoa0b6qHWV4cdNZ7HumALUZwlPf6udvYLY+lXE2rsOpYnMj
MNIgOG/IB5k/OPVf3kwSMzfsHvwX790QccdoNOp5fge3bFHCkuQn4CSutLhkNB8lr7+/0r94adqA
AvmZ0SjrFPk/njiRkGTIo8TaTVMDTaMyAn9mev5BjfjL62vQyeBO4vKK94L5RBlhaYCs3VEjN77b
jxF5KIkHFoUkkwHkpR/2olujTsGgGYTExOHxAq6onaHA+2iN/Lkoxw1HVUhRjjlOvn9eh6mTsMlT
vkwPsiAKHbhWzXwx9cv0JTc0v2J+soucFv1e2ukfPFbvmbBvzxW7IS42+3Z41+/utRYttWkVBDRP
hoieKwfT5mpowvakYkOCJ7VLdC9lt8xgtQk2y6q30WitmbGkJpoFB9XnoE3DRR9ZkBnMtu0MX4ZS
vfz+zvjFQrNYO/B2IGE3nDdvwXevwkhz40kWdr2zx6BB9gcHTigUAuzl4w8uyS8OBa1KABpezGru
+95PnBiqqhuHEeoc5K/CmpzruYgYMTG3/g9Oiz2oZDCwtNR+WtUqcDRt5Yp6R4hRc002lb0tJyc4
S5r26fcX8BeLGEeiLcIWERPV+7rRnEkGKDuOFOM0XwdY3G9J9TM3vN3g1Y45LfIy+jfdasvN5S2M
dAGegamn9+55DlFlA++V9Q6mIdCiZWQXJ8z0G0xzH6xUuAd+fkOw0yDJHZeYCxPo3Z3spqLsCLzl
FhGNjliO+TgQ6kgMCBnzoMh8mzH22mZPnvm11Q/alsqxGzfz6Fg5GT6Shysmo9g7BGrK7kzSkaJ1
U6Rux9g4s5lJBnX0RKiFdpFarlRgjZYkY1UsaSEFp2SBzCoZqni9HIztgPthOpMa039Mp86MVrqJ
GL+mkfHJ7kyIpxnpw+Y2MfLR3pCxFJkP3mDE+Tc7oVmCzpYKJkJu01jBmtlrE31WWWlMh6ygu7YD
HJqLjaZXxjGfQeXtVJf26lLmwEQuRNtNwbWtAH5u+d/agHqpUSm4J+GlxbpIexFeECO7JFRIq0y2
HQLc2x4ZCqkIhVbujSYF4T6FjdmsvCi+yxWOIqbEsJ8PxEGEwJq6sky3UxpP6O0q+LnnCUI/gCK2
VzGPUArFznrs5YSCrodFe5ZrQPzoO+SVua5yuWyuYtLOnhyQhxM5H+3ozy64klvssxqpOa1Kpqsh
cPrbIhZNu5m02nNu9DJ3ww0GprA7sIkdt7U7ejFwG7xzK1GF8+wj0fF2BUyzcpMFS/tP10ymRrWS
7uckqjN/zPLS8pWI0JklVSUh83TX9Hm3XS+r+6Ays4dMc/WbtrCRxJGzudemBEl/7WGynLZFrbaI
oIqbwKGJKiLwrfBYd6ZI0XZ7ab4Nu/5o9dMAO0o9JalNtAuCnnWXjNYWHOuLsLRhw8QJ1IxonB26
H33jidjeCW8uQW8hN0+gM5wpMiaenRaOougmsEZO/zTXttyjZCeIcpxWiEXuiCnY2KQzXUkvbzaG
XsRXKZHpPqErxhlZ8tGFNfB7UC3EKxUHd+NsyZ3UjGt0KUjppzE4BJ4gIDxJOzYV8AMy3hJrpZxF
fjEe6la0SEcmyX+lp5Tu0jiI5piOo7me9bTejG2TrZIoYBDvEPs0WNEaXIB7FbjiBtDpuDEGN9qC
+CHqByzAmmRrczezdb0Jwqz6AqFJPy8irNhTW9sIO9vm1dZqpIMtSHSXhjUD/FIemgwmpIOj4GDp
sXlQkwMCYeyPAAe2sawMIjQn9Bxd/VDEWIukuI276QGsLaNE3B+rpgseclsLG57A3D30nUO6iVaD
7ZXap9Rzka4EFkaHsHTBcAmN36HGJpJ48zqibriJG62/qkNcM6pjzDhY6hy5hEMKzpLYpBXfVD1U
e9dq432scqjVudu/CoUhYYpJsIfE1MftPEEdrwvCGxgk6g283DL22k9p6UYzyncvvc+BnYxrBwV0
ysuURSJh2vgIOyO9rAfuMqKzoaWlxkHvwgmXXFuCnZhRDkM12ow8EJtAmnJS5+6Ee0M9ThE2CPwA
ZiAGDARg0h81w9rqSYiSXzP5zjtHM8uvo0PM5d5CtdmhtW4cFHolk+1zTbPRfqSOi8Azm9DJHWnP
6oombQ2yt+FKkeRVZOvZzftPEV39KzNLyALNizQ+DAmRrBLx5KUxmO4WxOIwr4jlwuwQK/3Z1gP2
k/R3cQDNenZW8ZL92io3tKFYhTD8Bxlb8E+UfSuQML16NPc7sqfsnOJ7gSTOkzt+RtaTvzZVg6Zo
ypXxBXhxs6ZEkycPGcYjNOUBGaCadi07lk8usVmPveJzJi2D/Nua9XHGCuPHYyEOprDUPV24BWSi
ohneR8edAOCrfohgon+tK4FTCkH+g1Ob8T5pgjY7kEKYbmOIqfeyBK4Mb2QY1nYg83bdzYqHIzM1
CT4WXFxo29In2906ABEmSosW8oaq1Gu2KXVTvs/RkGSrNg77uzoYFmy1BImy8sIFpAQqAHhbzmiQ
EDncItyD2nAkZC+6xVCVrUoH3eBWcTm1OzBUnKKzpHKchebMV7XT/q43x264wDkdnmKX5LsScc9F
CarwXESCT7WqeCf02L7tW1POK3YiNcKrKDohQq2+0LozNzTO5ClseFQ3RbkI0rox3Q7liLeHdJDw
lGVV7/iVjOSJh6jmoeLXpQlfH9PcEyfEwtVz04fNtZgxHaiY6x0nKQl0AH93aE3jvdaI6Uzj1ryu
ZFM9o8kvkNfbc9Wv0zqJIaLJeC9HcsBsDcGc0Yj6WMGkPJ97VT23U9U89BHXdXac+muJXLFGaBBx
WQH1BseQbsSu81r14g1KnsRcawPZel54GmMJsRfUcT69wP0WuE8qRJ+CifqASP7c4LVcrQePabkG
tbOGQxIR5Ox2XQA0rtSNT5UxyVMsy+BzZUchHqyu/GKHAB7bJYYJGcAcYANy2UTKDlBc2Lr1cWr0
YB0CWT9b0oj2+PHHzy4+2C9FGMR7a2FSVroWnjqYLzjuXckOHMkVEwsLy0yTLtTu1qOJsybaGNNj
3vIHAM+5qzAcsnadzBWihpnnnDZWoe7JlpteXadXL04oJIatCZRAg6lhhT2x6pi5mPI2zqP+DnlE
5/hDyZfMpJ7euG1TPVlJZN9q3kwEYFUM0Wmy84KoZVE0D1k9j1eurbo7vRrTm3j5uU3C2M4lutib
WvQcKNWmLRb/hRCukZwmFFcNZ+N0pYfa9KrPZbzTRijbsIrc4AYsuDjUegTA0Br4xHJOb9iyj589
nYkMDAnAOnNDS3yj5dH06lS0+VCcoapb0W9RzYrsrqHwba0EVorZAXdkrNnBjYgouVZVp+rpkPe9
jc+r406atbph6bUFdxprVnTK0qQ0/NyYyyvNSmji9vj0aKUqN+oPtlW6he+p9rUE6URgjJ4nfp0P
9SuKXuNOhGCL+0EZ3yCeklnBo1dfs1rMr6W5uFVts8CL0SSy+2a6EP75zaA+aVXFZbF5k6udjleh
WaEqImnUzLQbr9VZzRy7/zZWbn3dBgWN/9qsLtt+qh5HcvKujdYNT4Fdx7vWQ7MWK9c6sI4t2GWX
57sgL/q+hnikXzeaq1jjy3QJipxKLp5rORfUxMG26oKGRQxMC33TFhVwHVjuF0w37WWQV+Guz7J+
L+ycn4bX5rkFBpNAZCeMr2yhqi0ZLQrjWA8JHeBcG5b8X6qqqnXQV9az9EK5FRVc90rAqzetEfxS
b9k7g+u1YqIpUFc2PIcEP0w3Ro7LhE0ImnZCxO/MLMS9p5W3rScuSKgDpKnrMbVM06wHYicua/o/
ehf1xySvGg6b2id9gNtOJgHrhjUzXtdj7WKEkXsqJhnc2oFZHnArdCGLLn5do2DYWCOKP8i4PfYT
kuSYZ/NCD5Gak5haANtEKcRWny2gx/iPFuqTJ4kESJ1ivEnL3nrpibGuY91gScOJMVuq3hS2AR2z
FWfjmIh79ts6upyxfPaGZc5Ukj1OZ/lQB6XDtAx8zL5Pyukez2R4oxfRsHXGam+XWb32BvLSVjFE
WneYn+j/5Y/YjeYlB4OLZGoiZKGnwvGdaRKRn6SpOqQaFog+0IhXygXwyK6TZ3mAv01kZn7NPzg0
5QPtU1dj7rAGL7zpFAfpZOBcdRjhVzSm0RGRe/3kxZ59RzhFto9j525MdLwYSK/YB7KVW+ULCqqM
h+gidmnclIZ5CACPPUd6MGx7V9N3LajJtRvj/hzeXM4YLlZDSqswnCb7jM2FuE+E3BVyLLHLJSzA
ZUJ1GtowpzyysV/7tDPvx0oYl17uzagWcvGpIuvRH9nDLpa+5dQUHlzpONdTz68kezXWW4d94app
G5KZxrH6NjNqMv0qbGOE8dwGBCKGMai0gpDgqiLAF3el8keQj4RpkIM6QwLrHJsNvQiTJ4Ljga4i
nGtJQk1WUmjn3TxaZD64T22MgYNHcQvgHOQrUz02ZE53mQsZfAYdzzZD9CTVOTpEaRzBN67ezOs0
t9wzNYEiC/RoE8ksXaVWI095JcvSjwbPYGiRzYdpKvsLW2JdY4+mpTxwdnGswjEhMMPCXUDaxJJA
0BSUpZmW8BgxQ+txArbJQ24KeycNGvC01kreWHNFS6OLtfHKC6z6fKKZvSB4+5h01YZkXm+I9Rvp
wIhLnHEf9Bi5XJVeZPzKZ6pAAadEmTEcHXAIDqo9p++LqVEle8zb3gP+zxV1zlNTFku0iJz9uoJy
ipUoWry4rfFAmENzKE3n2Zjtb0FT1l/YsWZfMkVcT4JC7rOTkXti9V24aZ0uv55sdixYKg2G3l47
++FIEA3boXFPfkQfHzWrHMS6d3Tl7J3UQOFeCLs8aUO4JHlMTnmifYNQ13STsGQMkLEIlYZMvuR5
UlybtZtfE/OYZqt4YgFNEO2+ZMrUyb1Mopc6wHromxofWKMCOMomKW/xKbvDQ8OOh98tpsgBhI9D
o9ds65BVLm8Ub6weeVvSO5szgwwBOKXWoQxi8xP7YypTcDbiGKZY83MsYS+qUzQR1NTlr6ko6Cqo
uQ2+6CoxntM3An+JUfhKYRL8QqorRbgIYs3zqzlQL0AHtHzxIntA4lJZ3Gb1yMKgonEot07Y9uVW
eAMdjQ7DDtxULFKQhAtSayIb5zN7zDL4Ig3J3/GqMWvW2CFSPIKFzm1UWFObrnvFtySJAbnUukCl
hSsDR1cOHk4U6iyeZUvdqBe9EaHRxhW7ZfPKJ88aWaUHMdB+XEfCm7SdNi1bgJYJKTFxY+6dJxGG
wLXdEE3tZ4HNr6TNvOr8bOyCL33TYzELuxhgMT7T/NXsOo7a1RZZbIOwvC9/XkzZa2G3shhPAv5V
OBrwEMykpFJPlDvLk6Fv1aQ/+fSCuPSWIYpbiX6s2GV4MO4WZUFMgZmO6b4y6AKdzFqOxraVszyb
4MbcygFFBT8h81YfwBTnlzqSfkhT4ZQ4U6gY+h02NCe6gJDcv/Y2vdFVZ8oKEoFmRJ/SqTdJ+CbT
Jifb7Dp10Hn7VeXqn4aoUhMSU0EckOg46b3Z63xHduV86xhLN1XeNBYa878Sqzq/Cc8uvf9oWtOX
4Sr2Wsufn/Emv8RUL/GKL7tEnPfqW0xcUrbzuoYYlc6DvYexIzZHP9N5flYDP+e8L+j/HQdy6Yj2
Llt2dDISoIgwl9BEaZit4J2sY9nwqAsKbl7CvL98bCp4RAuI9rlvziTonaIeI2+9bCEzMqdbIMNm
9NkAkbWps1I/MpNu9gMop2vI0SNQ3DS+m+do+DyY6Pjf+p3/1aB+pEG1eO1/1xpeP7VP//gzNfPy
Kf/2v/+zh9Uaxz9IUP/8K39JULGw/AEnBjQLjwoPvE0f9S8JqmHrf/CagAQGfEzyRxhI/yVBNc0/
0MA5pCkuikmbvu//S1ANlO7AXhaRHB31Zbbz70hQ38XDCWb5LvNGvpZNcx5x5tK+/24SgKojmxMZ
mreKbSUFC9F7E+5pvqc/Z6wllaC6JMMBrpFDwR9FqXZjevW0K4Q2gXePXelnaqRdQCTTsNZsw8cs
Q4z02FePStf5HNpE9F+1voyvkmasFm+SZN2OKHU7Af/9rdw0NYw70dJdeCtgsQmnN0te1N4jZHkV
GTDDilmbGyyhgzhpYxydRqyZ2SpS7fDkhdX05FjRFIOT5rL5Udjz2DZpgwEu0+ujnLTquTOj5KkN
h+mKjBiiKcivepyaufE9oogdH3dK+61vQgOzSSYOIcrI6zCyqQM0rLglr6/PHb3C9IP55NtI6p/z
ybefYJnE8KtCEAO2906XkM9CJFpAW2ZuiOyRVic3lTk29HLKEcYzjuoWgbyZe1elU5nnxWByapXt
lqC9U73fAX2ZNg6L58Gb2V3PgYwuTXrLL0acavdFLdVNNGnjRsZJctHJlomuGy32sQybURiRAdEp
qzy5bvO5zSxEGNVwTlcanEJk7kA2viS1XT9/95D8Qny8ECi/G0Bz0uDnlhsYtSfEtJ+mwBWDojDQ
SRgTZR48GsuvH5al8WCYYrzSHLx6XYKnEUgLdPyoyJmOae28VRD8SQUZ9ecqNbgMnsQqHIIwPQ6l
Bdxg4p9qlF/fzKo0zkKClU9RZ5MiENa4Ad3gLhSjiWCXVm9agE2000zfx/g2dhFctV1K8bSeSvrj
s55zT1ut3p/ps/VS2N35AHVy33aB3MN8XN4nDJFjgh7w+pN7oFdexCv6Mau85ChEOXyNI6jgZO4N
XzETWwdnypp9Q4QE/kQmz1Xfbdt4GG94KNNLp9d4mBRKotR60XmtUKsGjQ05hHyRM1cwNcUUNnbr
OKb/+Gau1OfG9M14cVMVVEtjwa+0aos4ucijZQfqZia2/aL65hLhSPXOyILRvoTLzE7G2BaRUjAv
qvgsa1v94i2/yy2M/oJILE7OtMiy2NTRnOwnBi2eT9CzeaPF7XhS0E3OEQOG23h2Sd6Qy7OppThe
qdDvRaTqZ49d4rkQjefrlAgfENrerVkLvdAkrxexmWHh6zHfANTfrVkmQ9Yg7B3tJiLu/ZrivNhp
BnXKNGJqaxzgmygsuHeacv5Kp5QZBs4SXPbDFL0kVTleVrYZgPbQ63unFljKo0zfkQL4MNK6X9ed
nX/Oaz4l7RtJM77H55otxNEyoHzRWxqJinR58h0wAY764nt2Jk516rTpgnl+jJ2PzkzPdHhZUMv0
2MiqNTay1czNElPGZ2LQvmxSIGVvty3eNny3sT1dNDXZC0YForfMXP3B1XJ17zFCvS8I7CJ3JMZp
ntPZjeAJF/Fzoac78GNa7hPosbiDu465xzSDNk7dyD25ev23y+1fClPfVAr/XK+Wy7/Is1Gn2PDE
kc0uj/Z3l3+oCRkI54aOUlNB5G6ZL6+mptZuk9njDIzE1H2gN9qnZIr7CLl45VUXY1NgFXf1hcpk
8Qzi4/k/9s5suW0k3bov9KMCcwK3BGdSlERJlqUbhCzJmIfElACe/iy4qvp3+Zzuirrvix6iu2xR
JJH5DXuvnUtwTtlQv2WDy87KZ6oGssdocDICCuOdNnPjIJNe2/7ns+f/+gXs5Xo1XMb/iPyW1edP
v0A5Z21jIA245tiHN2NqYPWto2gr3ZCGoy05Z0KpOC9MlyOmjAn4IVUFFyQwxJOhCJ7n2SNtxpyq
N2sEX+sqetjYZNazlbkXPuZCUkXGZYSL6D+/9h/38S9vvi0wgaMNB+yLlvyvr12RGtbMtnKuVb9Y
GlXbht/5NofevmE4/sUgZXDhwoy3uRiwjtLYJiQOle7Bq5PhyLqPDA3fbA65g5W/glX+2JE1t/PR
buOUl315O3ttchYmv78qfKzwHXFr34Fo13xEif2tDVV/0OfZY0O1zCh7NiElsijREOrAIHA0GRF3
jHGfTRYYe81jitQi+dmE2Au2eWtF2zqPxxc2DCSvqSE8JGxVNnMpShIMTXP8NCBuN6AQbAjZ4KSM
zQwfZmtV2TcmWPs2tkq5wlNeH3Ib12speNSpCca7H49e6GvRRxNq8UAsKP9jXwJ0mDGeX8mkwd5f
pNYQ+KaMP/S6nbcpyVAvfPOGTzsvlhNkeWtSER4x3cw3Nj45AtAKTr56kddNZpE96jCmcK6RmPRV
FOm7VdFhyygeD5kyQak1+HQ1hkFnWsV27Yh8vEDD5y75z18EisS/3KA8hqjEqBmQ9jg/ysFfygbO
ajJrskFe49zoRDAx2yJCaDmbczWiEWC9jmM35BdgXB5tKcXqN5cl2P3MCJZY16I9xJoUkMjTnBFb
DlllwsGdBQOzjoKBd7ntyKnkcTWE/m1SEKw4/rtvprKHzz4RtrYmVawQrIM8Js0l5djNUHbOphA6
9L7RLgHm51Ye5tvcCGlC/bno916kjetprsWBJccT3bTBnp99Uh5oZrJjLK/dIzSfWDLhLv5grcMR
mWEIZ6JR7UdjRr3JU7sHhbGUnMvnSm/cPbf0mZD0h2k9msm88a3p2ahrqOuVZ614PXGxalMeCCj9
fFlTs7UDF1DvOzKtYt0MWOKh98EC8HNSPpltyt0szbi6MUEHMhLos/gL90DyBdAR0ri5VhbM96RI
n1uPNTM4fQmQJaZuoY+zOA2YFNTxh+YL46oRJ0+Bw5joqHuEAWht4a4bdpjRyorJXMLKQ0QNegOO
PPz0i/lZNfz3sPuBa4zRmuCUbm17nROL8xgBgYLKanPrzEZqfYuhMU9BhGo5O2k4nSh//AnqXFJp
mzmS+rcirzhXO1mwE+Zk1wOtJAUgcqAnTHwRWG2oqjpp9hTDOsBzuiQpIjKe9H6+Z3EeAq4Q6Xht
qC33hAL70apt5/m76WbegVm7tsHwm5H24oIjxFc+q4094Cv3yNWJEYmw1AVdz7cwkVSZqxFhXUeU
jgYWPNTXDPby7wROXQktIMzWoWwNGWKKMshVVlwE0cF3ZiFUwGXg884sYI0fD9J/O9u/62xNCu+f
zpz/1dnuPqsm+qtR2/j9z/x/d+US8uFjnzGhWdsWSs4/3ZXOby5OJ4ZWuFcWJx7/1x+t7WJ++sNN
aem/IeW3SU6iikDrbv6TThZP918PRJZ52Mb5y3TEUTaWmV9aWd+sCMqtvHxvedGLyjgNu5YJG/LX
r6XmPjSDti8XRYNXGF8nhaaoF9OWeKNjt6gf2FeZB0sV06FdtBElDI4DEASilSe9XotFQwEftfk+
hfj7qkVhUS1aC21RXSCW1q/aDyXGosmwchQjtZck21Arx01PpUGsiXen5mS94BVOpQLkwzZ8WYZK
uWk101xPiw4EuQYwt+J2ak0HRTxakRTRSLOoRxyIkutKKBEYk+ofzQSET7ToTWBzotVBgqIWLUrb
Rc+uXXDpLzoVsShWukW7ki4qFn3Rsxhui4xg0biwpNrYdEI94pelsyVgGz1MgTCmIqd4NaDqIoEd
1Uyy6GeyRUljLZqaOpcMvxedTbMobtSivVE2+/8cOU636HLsRaGTLFodxvVv5oB6BwHKkRkoibYJ
Epx00fjAbok2fKorteh/CoRAHYIg9AO34aIQ6jXAYLWF2mQUlXH1FyVRt2iKcJxsC19xkXXFNcPP
cU5yr+lXKVptqJl9ftPUVqQ2pjcwPytl9rVnF3qPBJ1wv1brAmpnFjx1NDQP0tLCB7KQnJOdTUxr
tcJp9lHnSuZpdXJpqlx9DX0GgcxQ/C9jYWWAG6seSUKFniOG9rppFaGBEiX8vVCAYcrc4mjPTaJu
O8urX0SSMntNxZB/gb9IUGKOhm2pbS92+WOWbeRIvyCDNGdkEEBVEsvgzQPFC/+qZzPemnVJtEwY
kotT6eVRajP7F+mVQq4SqGqkXFcFdDY0K6flhN+aSqSvwmRyvh7DqNyghgy/pEukumeFxWYskurB
yCrjYsFmOdnLbJMuLX2t66Va8A2xtHYQO7dFytigQ0JzNzkDUYEEPZfAquxx09KK7Gaq0b3VKXTj
UI+mdSM9+03qFnUUAo5vTS+sg0Z8+wJr63hXm4p/Job2xBuoBUiuEiC/iO8fUUFgX+v4K3EDLIzg
MpruzIivptMTE7l32oFfXk7RdGWaw2ssANlecUazO4GGkDG64XOovZy/0OA+lZu8SQASDgX1QFfU
LzHP3y5xkYxi7qNjDkfA+iSHMwWpAbtdJskKnBD6YWf0Vv3pjGxKw76qb3+8shTfqbcdeoO/Pqcu
v4/mmOW30zhuALTMu7fHRfShdcX3fFlBlE7ZP7aprYLKndD7Jssv/mMFizq5exJjwT+Yh6l5cAYO
kTUG1AmSYosRTtnp649vWgr4nBRnjFzcvxObuGRU/oZio7pVTBpYskcp6h2kA19YRJjPqlwUel1h
i/vGiewDGKvxalBfrZuGfZsZ9cLewxrl1IOaeSSykU/NJHpvm6ui++hEnFxKvXJviSOZTjI0zGuo
p95VSa3YxHwjsxUImfCV3kGulFPENEbhyF80ePxEMZXZNo9i7aGa8fPNLvscGbFnrMi/2fz4tApV
VA9JNJFT3kJH76BjDl5Qgc0ga9B2zoZcSLNkWcYDsjH++l4h2aZ85lsPJBEohPfi0RgGpqySoE3n
S1vGl4EYqV5rHwfJFmpwqteSWO+ocKfA927MrmdjHd3Fg05cVBfvi7T57ij/BLQSXRC7HpJCrmNr
sReLd507f4mYkawdffTOLtI1ZFEOwAiNeeBUBZ5ZVteOe4zWdXEMG4nhXpnrP7VGalzcgTMc8l60
dkVtBYbA15cU0yUZ/bUa03UbVkerFOEd00RSTEaTpOcqQoeooODs3CojVdMf7M1UZ8gFUEzvh4Ek
pM7LZAwoy/goozGA8/0Jhas6yTipT/AmwUmahXHAQPreGN2+9Jx7rsmcyUVvsXGJwhdmr19bzXuf
ekzUQLeKbT5AIS2mEotrYU1rVsIsSIkSZyTlutVDD9MqIGRr/igGh0UEytJFUb+tu/GhTPv66Its
h8MpDoB78QEnrrEdZR+uUjVl0AqMJ3diHcU65pCNUwH62LT2ikN4rXt9vRnpx1a637NohT6qVdWL
1Hu0sGWln6dMF8xKukWX5+prh+5ONwoZkLy56o3puzXV9GGe+ExM1B1EouuvAjnK2siyxw6r3ts0
adaGZ500eEsSbd/D6ieQpTvafmjL1TDPnAfWkO+jdLZYy0CTD2Z0E374IIv2I546iKalN12QCSvw
BBEiw6DsTH1alXPTb0ATl+fKcC80S9k9XyvwfpS9d9Y82Rtl9iVEmF5L91mZ1Wu71QYiXc36s3UI
2STqlOibinluXb/1RJ+tpdf669QYvuqQRYGGctvTmDpYHPt3oAMvAEF3+iTDJ2XQe1tWNqwclDtB
ZaOZbmznKZxKJi08huwMy+gr4+wW5qXFREb3ziT5RhuKBO+D3J7hKtgeApGVSw1BRhxaWXc6wsUC
YTKYTBbxaKRPqehZB7d28dmS3vWJEiQ/+k0hllhimE+DxrLdtdWWrvCoosIC5gWuTIRpdW/ZCC2j
WFJZWYvnoW68Sz3U6rXUp/xVmYZ1cTsoCA4V1qpxk3md8xRxkncJuij4qTIIUZL6K3dMo/OACNA4
tmZojAz4Z7KffbkQLCUMUFQ5Xzp31G5do/GCzEIKxIdYgbxtIm0zZGl/Fk5j840pSbGspFObK3tW
XINjX13geYqjjYJ9E0qnIFhZhl98XIjQvOYk3UCILglh9UuIggRMHKgUsp2hV3KTjHlIU+IAsIyb
8TsTafPWKKLuSTWJ2texkM+u7BAccxauWXiytRUMADS7Bggr5kNWUIWhj9KOOmg15lym3Fc4sIK6
6VJUjFOIotPweFk5zbudfxMt06O2gccGR1e/aUK43rlVNTsa0yHoVRYG1Aw3I3pzrJk7dixseL35
JW2aql6D60SarSRrHCMzVknc5ls4xl1AWIG9myum6ElMjCVizZXZE7fm5O1wN5PBtMqGquXmGrzb
SaFjl2mrUOJm2ovV+RfysttPJRIKEHfqtn7tRts+D8GtWTJCLJEk676ZecTp4hd13pUbtLqFl88o
1O8nsnyU88Wqx92oxmjdWvPD5FriMiYm8c+el+7w/u1clqdBbjSbaqiiTxJVdlbHlTfIKt8MSdpv
Rn0EOjoYbdCnbXggtvicRPIKXt+Bbuqlh2l2x1OY4stEtKfFmbGhqb/6GaercRI9AbkLwYLJyUIY
Vml0b7lAL3mEWxUhVmXEAT5MY8wJzlXq7HF9PYJbK1Q+jZC5UQ+eme6iOUujInPAnqfDevRqEwFL
n41pDi6v76t14Sb4ekhYiKf3OPPQ2DFcCCtzz234zJb4XtP9YQvQbREz9OohFPO8Maa5vUSpUxGG
6Ng3rMy/ytlKNnPtXhO/0oJ07oj880tznftOeitF7XxrF8peapbzN6M1uhtVCG2bGMNnE03ITB1z
IJFrsBbwmn20R7ofltLtHRIG84yUQF4XltzGDBETTZp4BeISgoPv0zfVRRM6v8Ym3DsEuqgl7ipK
YTmyJSiDYUjGIGRzzlVZ55AKbECHnv/oa924gqJ/mi0KbRbeHwwUB4ZmRXNxjSzIK/s9ZiCH2izx
j2Aq3XKTGkvRHyEO+KYjg/kQmZOelSpb6vjW3ltugmw99R90cBH6SlLLaKjAu+wAd45M1Hm2p7ON
rvweAN38nMOWvGnj4p0GNCo2lSmBiatuUR+UYbVOyvhdFgW3viaLDzG4y5kVdt22B/O7bQy9eaF8
cTcmmrprF/pzQA10tZLUuWUDBUvbIAHwqNu+XItp5knrS/XF7VV/kjVxyXM+eKAUpi6/XajTUPk8
K/6G1UGPVmGajNvCiLkKdH8Jfqc1rKgDct/7AOrFwTFEjnFFRec9d7iUX2arAE8VIy9GeGbZGke+
gNfd66p8JFil2jiLZD1cxOstB+PGM2Zmqgjb60XiDsYxuyQRsndjEcC7ctHCO2XMtDdNVYWAp+Ir
xFTuNv2hmy8XCT1ylEVOz1Dmh7qe6nkR24+/S++tRYaP/mH4Hi/SfLGI9BuG9/sR3X62CPjbRcqP
XuycNX1Bn4XMn6iR4S5apP/WYgLIFjvAvBgDnMUiwH4sWaeLbYAX9kTjB6bPj6utlmIuyH/4DP47
9Sm7pJv+burD6oCVwb9nah0+3uLqL3KG3//En3IGAzgWzCqoVYQbuO4ylf5TzmAIRAuA8QDdsM5m
+vLHxMf24Wkty23TZVYNxIFh0B8TINsA24eRDTHDMsVGA/GPRkD2X7fKDnANiF28LGQNDMytXzN5
MiOUvSNC94LiBkJ7CNjzVKLexBfgIScXEeuJIrNoNkEQ5g9zUjtQm03xGePmfrBFBorSqKxH4Hvj
cya05ITPc0R5Y3pIAevS9WBbzq1frTVqvu6K8DEinzRSSj7ppQw1MmqS3CpOcIfbHRV8ml4EQC9a
JhZDW8TV5aEIJ0beaS+DYjKidVnk9hoghbPFg4YaIvX7+4xY02aV6io855SL57Y3u93kDvJo+o36
IBfl1S7IibD9Vn/JVSV2pOrUrw3pcgG1jYucun2zmpSBLCYWmgxhNvFpJmBur9eVveWD0i4logME
2mLYxrrH1i1oSKkdGmwOvVEMW3JaeMzNRKW3Whybz8M0Lliyeg0npQ7aJNavE1CMa9fLco3X9jl3
Ev9pdMYJYQYxr7XpP4+j524GfQpCayjuUTnIvd035qUpCvb7DCOgkCfJuRgqdXDcOLkBRv/md5IW
Cy/nxkGvf5IF0NK80oZvbSbCwxQ6FoxZI/8kSIW1UeoZn8u6UjJwbqq9byaffW82G/SW41fH8Aiq
iZI04r4gx4eAE+/VNHugAiKNeW+q5yIpnqXGjy5ljXMzVgOedHLZKfyqDWQPETi1AHguFLTlFVHr
jrGyEr94EPOIVR6FaX1YvpFPcmjdLUpddIZMoLI9kwzJ6kUIUGTVIODQc//udAQGEwbIUfUrNzOi
q50Z2d00tfNtqGI9iGdbnmPL1Ghh9NHhp1gVIzJh72yCCSZEEFbyoNw2PzvYBM8xxdMNuBkoJXGo
7lQjmy25WuN759l5uWKH3gV9ptXffWx8pLMr29gVIlVnSrRkPzple+6IymUs76roI0YYH+Q1imkg
XGW0mvpanAymDaD+O6FfGPTpK7fx5xxsvamXsBIHfxV5mBSInIUFgobQxHuTSe4KQkbWZhQP2yE2
8etA4U9XRLH4p6EoaOe72sZeQEVHWI0az4nkRQnp1iCPp/Yp4l4sVkNmxt8rZncbz8t9cteBSzaO
9uHODqiLOE7TlRZGyKwbTZmESyOSsHDdbEWq+88MpLLV0IhTHTL0LDwEpTmAlG8DufZbk979PZPh
zGqwIDzFHWJ3tyTsrmij1Ve/si00QqGAAeCF277D0RKUGWleldLsLvCYMx89N1P1umDVuJkwoN5h
kqs2s+Rmdl2YHARN4atDWHrNEeLvvFz1X/DxVDgFS5zBacgKRPhRQmoKgnCnAJ0deD6/kltRfbEd
91tYJAq7TTNMG2MeUsqrcNokypufhlGOq4FN/DZ2dHSgPsFu2E7Cm9grmzvXJacl9JpH9D/u1bf6
fVNa8y3ZK0ykRnF0eh5rJsvmeCCcjuJeudUdRmINc6HRjiuv9qaHrM3rm6IdkAGZMn1Fgg8U3qV5
71WjDt6UxOGhJBGRMGhJsjMtgzXW+g11Jy10pe4jWzbnKa3TgMNTv7Q9HzdjvphgrcTiUJD+OrKU
fpil8cGs3b3UtiwPGJvNQ9H27iox2iJAQ26iFwujXQMBax0m9aMm6gkvrWl1DzRZ02eh13Uwa2La
TykFtZgkw2/W+wMKCbILjMTJdqIfyeAIOch1c+5OSdyPT2Wu21tZlxGLwMG90dGDMtjlIPJh0KxD
zBgvVqXH+wn/baCNObAdu5s05iWO+8IlOO/B0WqfpFdoq1HFVgCxrP+ehlp1gQlfXVuJFK4GwEIR
pb9FcxFtpJHnpEIPA2S2lnyYmhXtC8vk7twU+bVlKnqMfbcMrKapT9gzuru5pAtQozff6Ubi37Zx
ky3L9XDe2JHb7AqbTpIKFTJ/5g3rXsT2Z7RMdpQY33smaUHGmZmvwkzFQYPU/RxrzEGq2lHPNUbf
HwjwK+Q2n/Fk5b4Ah+DZsNwaG6eHwSjJxpsy7jUOrAh3hpPYrzDEEeILmVyMsCx3s14Zb6qIbOas
8xPtQxiYajL3zuDWBVbh0HlIEmPEdTV7B+QE11k3DlQPbIMbyyCNRZ/4gEvT8dciGe5VnUXPhKzD
iOhBy05uGd+lZPWUK01G6oseuZLQKimOkRfX5Ndlob/n3CTirdPPrdCs6zz3d32U4DvJ8UDiVMsC
h+8eWhSTGEYGDjwSLKt9AxvUHMUHn1iOjOkxvXJTQZy1wijA/uztk9Htt5HX5RvsjUWge+EZwXK2
q/BksX9NPUZC2GVUjXWHByre9gVb8KgjXtSkQcQ9GhZsWRuObxWqtzjR65026O5pHlrxbog8/9a0
tXZx2ua+tQrnAbv2kz7Z4NP8UNL4WOLQdNq8A8BPspsjhqe2iPuj4xZv6Zx2hziFbSEzQs0HGtF9
T2Csuxq1qD0m9HEsdiL72kZldTcv5kgMpc4AGugea5D5gpFLnTEqIM9htDs8G0mi7fN5cM5FnaRH
M3G2lZVKtq74XFz7y6gpe6Xjf94AXg9JjBryR9+L6l2P6+4W64URjG2NEVaGnx5LAtI+4njHfIue
i8nDvgVQd45tW51qJ4u+Dn6LOLwdqnU948OxXWf+jmX+MS7KklSYVDxkIS+hMzJ2NbgFV25q3Qyc
qps6Nl7DlrahqGyMlHWF2AHV1eiO5yk07KdcZixI8BtubK0ZdhDz/G0yZuFr00/jjoi75pUuhRbW
732mC+ZwECrtt7nbviqDc8XXC2Mb0apmS9eY9/Gb1jtsLSZggMJL56Pv464nyfc0didRgV4D9FAM
FzuH4ALFCH+JLvKnJYXhgaIqO5XS46p3DBqiRGVeeltVnbEDb1df8F9tC9eqdx4ishu8kaAERvKV
49QuCBs0ozMofI4dM+33EV0jkzoswHcMtMgFswnBGL2+WU9p6rB9U68t7GYSOdCa7Wjv59uaLVCQ
OY1BWmBTbh1PjW+9R+oFMSr4J8OsdZ1VlkeSNBf2H2unmsf3MovrVxd2lE6Z+1ZEfrjmhXwv+kJu
U+YUVTCVGskYre4FRZppRGc1mRsImRXpyrCz8qYeTfYxpLJt1FAgQcFF9YGnzMT7MCuuNMJPVo6/
rG+y9Ja6N+gSPd8qDANbPay5QVVoHGfOAeacVJsxAtJ9aGn6dw/cy6qb8mHVd6w1KreLNvAdmhWl
R7OBnXTv4Lq2mDBNjH7Cdln9maju+ahfYSoteTkEVomyr4mymlpUeW3fEhuutaQR5MygpQjFVxnr
jb81CL3Aoa/fi5oLacUmIsV03RnvYy3yWwARHAgkYLP9ycxtWM5AJB68MexTEIuDF1fvRG0ObD+L
MveLRzGSp2cfidOC+d+Nnl89qmngXcOkMmoauqqSSnmVNnjPgWLnhhgA4qfOGrN3JtZTHJVrrQvJ
PhnY+H7WmIg/FFnEK2oE5yt/pnrV8DRvJ3OoDwwSx2ZlDFDWsFYmx37w5I2s+aer1q1eLJ48K5ua
LT8R8obPAKNnRLRLYD9Wq6geS9RTunEDit87uDjMeIJp5i6idx9n7MYrydbrw85rwttmMdcn6I9q
wyaguTaFtFapWzRsl+riXldxjJ+iAsRfxarf2zm5gZwG05qqz1xXNiWMqdpFaZRke7fJ7Q0eJfOk
ly0uKR39c4JXbsNCaFw77lSg49H4eWTzVaAvB/u5xQ6D4impGVC3ZEWsJPkMgc47d0WegziaBIYX
5YS3UQqec6Xn/vjAEi1aD2lE5lfXz/rNVEdmkHZtu26sfGTX6njukgFRo53kFmYJzm4DAxWSqVVb
l8VxLNL0MfLy7qWj9KRnaofLVJJVVThzu/WWNzss4pSIko7uyzELCJPhoBrMQSOStL7WD1Payocw
LPRuDV493fUs1g5IEstrF/kAFaQhvzRxgxYaZyppd9GXEEnV2TZROrHC0bW9ZS5a/dJnItQP+kn4
Rf2AS7styVirS3GDKcm+L2P5JuaG5U49jxDdyTqZAw96A7Ejc2TjD8UbdJvlU/6c6qyxvFSFO5S3
BvGavWHuaIW6JwY46mOAcRDUuPWw5UT1mldUbtOG4RHRlyUxRG7nMNOX+Fw7idJvDatUfZup+qj4
NYfcuWqc7qTwMujzfp5cmwhfqC5nNom4eclB9TRjYwpQMWzSk0M8z+kZTlZyKCxfXPCt0cCOLl8m
XfuWe9X8FBNc6Kxc8pZZp0wcGrqTTc8ZRwXBKoMi7DMV8602VWwZAPftOnPIr+VSJ1kz3ysElN3K
kDoIPTNjFE/li/rWr/ZlGhrYPOFZ0X8uhazhNGfHorhOSn1xb83oFSapBF4yyDvya9Upr7g1srS1
gCy4NGPS4BbAAo8oLuhjl3E3lkZ3/tDY1ag7w2c75Mas4pJy0Kbnrhzr8XFWGovfldbR8HZ3vd4i
Wt30vTBFvfItMnZPvCWNB/IhAtQfWK1Rsaf5f4U9tLHNOvEyR+Mu1IR8zPNi/PLT+Of/UOr/SBP4
WXHqkXegO/BEqcqY7ix2mJ/VsrUk/Du3DHWBWeysNd8koMwc+ESKgwaeJ4xezcLaDal5tDJnq9nN
1omNjSeIH+hRSpPNxq9KTixJLzgB//OLWyQ9/+u1oeI1gNjBH/2VkVsYgyz10FSXum4uoqZWDPfk
U/7zH4KiCJwY81xd/PoGOGk30vQO6pKYEIH5l0syYymq32XJ/xWi/d1IElo0U8R/P5I8vZXtW/uX
meTvf+SPmaQPlJ9QEEGnuwB9TQNh2J8zSd38DcQgaCfiRPgMF7n0n1NJmKp/TCEtIkcAaxkcD5aL
voGh5j9JCLGXJ+Lnb6WPLYHBAP0LOGzyRn6ltwI1zNNodE+FWXtGAArRQC9kKNZpQU+2dScZyM0h
AxOsylV4qcrJcILG0TUypOaO2etDTtNIeHwLKKoZNxoCZjvce2GPWbK3Bs5UIcnDuGQx41axLZqh
sNWlw4qI6m0yBUHDrJ+pkLYdWWfuebBl+55F6p4FjQgDw9REYMfEzeY0sYjgiL6uzXl60LwZbehM
ZDHbC3okXa6W6dK8M41mAQuNRg5xpdUbZhcNGqB9Lr1e3jFJzB4aGfovJIZZtJqthFvXNENan+CN
xIB5Jv+rBjy44kdM7rwZUZYnuxrnNiabqSw27IK920yW7otEDsoxU6lXLvn0Dh+s2FY9yUYU89SO
KeyHblVZMOxorTX2d3ORH1K63Ve3deRXs7XMCkVU4r9Xvveej9PF0xtwTUOGto9/C2+G3rUgiyT6
HvqZselSyw9GC9cNOwtf3vcEUCE4nSagqgoJwMquuWFXFVBYLJghhFVlOMMeR0Zx1xt9+wUBb3gw
m4kkwFlM935rTkfNTyWmUqyh2ipEVrVHZp188H1w7tOMSeBmqEztlobHg3vqImuvyLFiA1U+xrNA
WgUQ7K6abYFMiqS7wPY688Z2BvNZw4jGFlGa1m1lL0mDhHAxKCIldUiMGTOPMw3kjdr9xjDLHh7O
Ur8y6d1aCjddbqfE1qANn1+1qSA5kcTxHZf2fLARGr/rhSkOMZ3Ew6xP4YVFTHWu8AEXO8IqGez2
s0uSw3Yc7A797+rP/+wyHKfxjeYsdUmQ6MWP/fDgAzI5pkQVqvIISEDlUIChvqX+1my0K5c+1Qg9
DWKKeYMO39DffxwT/z1R/+ZEJaDEZDPy70/U5wlBYBn9fKT+8Wf+XPPoNuemZQr4odyuP+h/fx6p
ywZogYuTPuTZlvhpz+P8phscoZ6LQwX576IH/uOEtXVOWJ6lxTtECIhn/COp7y9cU32pSFg/wW80
uZb9RVH8c0XCwclUD4fOpS8+ojbHwfA37sRf10i//oBfSp5mtPKiHvkBXkosKjuf3n+jrEj8IC7+
jsRp/nJZcO2AKTXYnGHDBUv9y2Uxsa4nL902blInn+CAMuLH+csh43tmJp3XNh0j7z2uQq/TWfOY
rQZoIXfAWxzZhcmo+MAZ4cGKino7Zh67Qwaj7yav7D+h2ntJce4b7gL7pLv1fMhbPw0bKEH6dHJt
rQofJ9ltUwY+x7ZLjbtUVhyVE8wNFHomSQGEtqHIWplsyBXAfw7Ibu3kNPbZg/x9X0Ro+yBIEKg8
QibwsMGiLHvz2Bh18jSNeU9+oUTiM4P7AZz4+3pMdE66dkZ3vng0cepVq3SXyVzEEcxB1yCYITjn
ltSBej6lMC+1B4Xskxwra4hw+KCLy6jKoDGj82x/ryn/e2r8zalB3bPsS//9qXHC996/Z9PPx8Yf
f+iPY8NjnSt8g2ktSQeYA/9Vh3n+bw4RkxRnC010scH/qw6z/N8MNsYcDTqZZibE0X+dGtRlGIWp
phyWucC3+VP/qC7765NG2hExHwtBnZOLAvKHLfAn25/lWnHjAW49Eg6OfJFVtrhXsCm4GUuyIMgU
OA76t1RT46GWzCpXCCJ89EuE4zaiGHYWjflOZ1ylBz+9jf9Hi+WYv1oXQKnjV+BgM1205nBe/3qi
jS3JjRnI7oNA317d+n6m33ozepIVpZWTrYwe7axha/YmaSCURZaPiZ7I9ALXZ/jhlaVx32KwkM2m
nkQhnmdC3i5TLFVHmdcaLwXQReCB+VDDmONRBv0C3ke/LZh3tBoD2E7z9ijK5rWtZ2UXrw24mRms
UVbizVMMH3SPFx0zduA7ubx6UIGmtS2YW5MMV/pH1PcGGpuJ3PPGJ2yYuXvP3Nuz7sB79E9+BQqI
5WQxrKj7cnBIKpXfCuxmSLYAOMH9ZNYCXbZCaekx1TG2cJTj/MhWIocGyNGBZxZl6j0SGrQjkdqW
DfDNMNJ2TTI3Rxmlxq7vrfY90ePm1oeNu3bT9kQnf6yZ2D+KMgFu56MkE23fMR4EazVqg7YmkoQ6
jUBx9yKBE4OlircaCAJgnr1RXTXbf9GttF1pCfuZ9Zzl8VfclrVY6b2jbrSo0u7nPvNHTGxTu1HJ
MJ4jMT/Ak8xvm4lcA9jtJfMp5RrR1su0/2HvPJYjV7It+0V4BuGAA9OQiAiqoEomJzCSyYTWGl/f
C6zqtsxgFGm3evoGN82uohOAw+F+zt5rC6r+lErh09aLAbUEaFEInNatasfFbUd1HaCKnd6Y3SRp
3xjweS6NDNfkQ+RXdKzxvF9PU7kWo0cgtJP096OqDnhUjWw3WIW5pQKQbQrZAJLWKqtd1nxLZnOl
5g4G2SYUWZSFMan0J1AC7MTU9Eut9K0jd7080NKsNhES+72P9XrvaJa9DzQ1gXCcqclTgcj2Ppd5
9LvsNURNcasUd2UdTldGpg8XRqfKX74MrI0gt2eNhZpGnA7pCNJltdbDvKFfHnRiAz+PUlsRF8FL
zLTHSFsNy4aZtpjYK96qkrM2Z/3uYPZ1u05E6GxFGSRruiEZJUPah4ROGLi/U9jV6kRacxUGTGmU
qt6m71CnLqdSWE8mP2Ru3bEDt512TaFSe9H9KKByPY7vszz6skSvv7KHoXJFITpMOVFk/WT/DhTC
k4G247sXVSuiU8ZgOTUSqiL7dlR+0qxre6GXqdSXWOqTHMGjM64SPyGX26oBgJlDPSN9lKQBiVZp
Bwf6lIn8WU12HWW5epFqSXBBXmIGlJgOuEFK1LQUXbSO6o5eNZp/ILW2J95SqvsUQ5O+olJUZBcz
u4vbN5XxJSmJHs5Yh64bX3reLlCKYuFzSum2nYX5cqU3GGUkiBtzK+Pc2sGDe3CCfnqV3QRMq6/F
zkGtP3+4nXRVaLQvWQn7nygW7WoBpoGWf0qivbaKwyp2luzl+5FSciWfM4i97cosyQtf5FTyuysj
LcQOkyayMvrZko5A1wTpxZjLRl84Y9ftct/KwRqxiNDioxdxDZLLAvJEQOx1nYj+aFWoOqlyYhNZ
jFmdXENHoKGh2wESOeSgyqbieNKtigpVsMVycEgDaoqL1kvSR45PJcI5owHeirz4kj1ieaGgyq1X
0ihVMJ1Rfi85eCUrrQ3FSs359xZzlC6LNgb7bjJpxOhBcBPqffxQpPgtbZPmlg9EapUWPcKRImfx
Nes4fot87JCLUIQZLWqjsm7qcEyUJ6xHU78cytK51Y3eDtdSpT9Kab2yqo1QU+e9mgB4jqnW/6SN
mSzJRe9ucUMAZkC4OymWQhG4zQNX1aOOhPsyEIfAwfMkewxLAKanaOFpVnAko1T/kXdpeCvHIdXc
uqr9G3bMBUJBCFPJUsdZ+5zjDE4XAuGuiZcNiaUHoeolKJ0SDag2dJcNvUFK/zThCfc0bJhd8dgE
MFYaJUaEXzMcvejuN+u7c+soEPRKSb+MSA6G8B11uhCszZtoNKA3xfqwLnuzxL1FmyoiPOMJkpPG
H0w61nle8hgp+2JUoWUt2tlIQ89Nz5aRWcoLzQdpuJCjDutJrTWavUMferuuKVvi4i3r47HhKQ8O
KTUIokkNLrLT5LoOrLfIIPu0t0WBNnUwHkOtKXYRJYYbxwhInjfSN72sHSaiSU7noBQX7HJZcszk
wh9t722oAaiARlvQJ0cOr6XKylZRIRWFiK5GE5GVoNzA/zAN+jXWfp5pH9r9Fc1fdYmoSF+BzdSh
vfEHO2/lOerj8ljRnj8IsxQJXvYg+wnWvXvrjKQ+oDWTqyrNh+28L3lNlDh/Y5aahJgSwcjSEcnO
Xo/kQ1zUaAYCnCJGdTDscqjxAQQSk0k9SQG9WxnFCiuWY2zGChfQapha9dGKmiZbl1YZv4qGNK31
6FABJ6/ax5oX1co4LZqkSVF7BLKnAmcn07aIw05Z0lKofiJVix8ppfG46IGKqLtW8Bzfjqp1Fw+e
uY2ilAapgf9vwnMQGJd12JPZB7hev/bIAN+xxcqfx9xrNg18sVXeqDwv+uZQDcF/Zs+GWab8zLD7
pROON/soxPwRrdJLu6y1i5rljLeoHkHTYbvoIEqqxEAnNm2XhZR6/AL162etaPh1Rs0QS1xsxT6y
KYNjqrQVQVkJpN0SbTrSfyUv01v0Vc1VHkXjUVhaeDcknWoQ7ET4yaICKgwFp771nRnFRzX8EqlO
sBpyXrGLULc0c+UMdT37HEMDR0wq6ATMViUvGuVbHw3lq+2UBXnik+LsCcNBcEGOFUK0NMqd9ahN
jSDdrpp2HCllDtqntS4aIuLFoiCFFvWSMknKglHUXZTaZNJ1Yx2JlhXUPQBLTlT90CM5KscOQJnY
tnz0j7y1E10c5gBpw3li7buo4ksgEBiVLuImMayG3gvodEnB/itPDPuOWCuxykuJvkxgsjnYVcxC
GzhzFzq3kuiyCsZ4IAhRplcRQfKPFc6LW83o5XOJrh71A7TiRYyw6A28mrK3QUhk27Ku6IhyfION
GWgTnwySLFrSgQvtBk5MkO6hTzicUCVKtEwVIbg0X90R6JOoywxfyQKNBY6focXz0hwse9Rz61+b
7P891n13rJtRS3+cRz75vC9fwuz9rzPdv/6Pf5/pLIrjEM2EhYnMsg3ToRrz71KQpBJkAyjjfAZM
5S/Jr/wfgacbSozDYQa1OHX3/1sKMubyEcV6QhchC+uQof7BoW4u9fxRahfQZ6i183OoR3GoO42j
GmFkGKiyJqw0LHBrc7xEYvHH3Th3Ovs0BC0BHOok6fErcxT9+2wG7iTBROdMLuL7RTzZBLeggLK4
pf/vKP1fjDJf6B+H08pzSJ0MGEVmz7XynA/vzXdRVp/v1d8XclLVkmEueNcYArCDVI+w0srpm8KZ
xpn99HbZbPUEK7DOzABTc3K76kQpIr/Dv2gqWfWWU2HsgR4ByJI9Q5tenNxSavf2atJ6e6NW2w0G
zGFtRYO2HYeu34ZFVT3qwWRo9KnraFU18qibyJdW7AlRLWEe2+Repa6MZug2GiyoOz4NADMkfpX7
kXg5llEJQtICnW7nxXNqY4ey7XpN3kfntmBo2bEHQDE536xiBcIkmtdxEZdtvrDw6h6sqo12gZrI
g8oh/KeSShiOgTkGlypU3wObfA4YqlKvA8XsDo1PxtIiHhqw/UA8LqBCTg8h2eErECCIC+CmWyAs
9l6IYc5Wym6FnZ+Cul5fiFhvHoZsFMee1s5WaWWyztFt70Q6O1ZbTWwQ9vFZGArt0lbjdI2yaUDD
PnS3hmz4IeAELuQE/42cVR1w31hrlwQD8z5ESFb9vA2OXtT1b06TjsduMlC8WN4gl7LjwKyE03uf
Wd5TUMCoXSHPmx6snqbWqp+096oaAPmbtWh+K6UYAjItkuYRgTVK2sFqxLHjvIeGhRtsUr7MR1PH
V4rbemmNpsVu2WsuEsszKArOWirPzGSx5PeLqSHAq2mTSLmKfPHeUJxEYdO0v6JpeBCT/u5kjvlz
0IF1ilYJnxoMVTuMkNySKii1bdaL96nJK2cR4CJxo5IDcJQUPATTm5rHVuXnpRDtl9Eg433qmPVj
CCMV/GkpD4STBJdF2ntrA2nUtuVDfcQEFe38zABUTvIBWiRb3XLKm/DJYANeOkhq1vZAcRYkou3v
TUi1LnUNBtAna1mWERnaqR27kRl1d0C92rumIP95QhzCxLBD85j4bHvQW8R7eIxkAyl5u+4ckO62
w+1EN43jP62IctFZO68asPjRLtKtFFQSzZnFUIYgoNvK0245JfrH0Q/VuyjDaYbHJzSvgQlE24B8
oK0mKu/VkyZnlEFXvCu9d3JvGSNDb+cjAIwEzxPXAJcATvijtUQ0LfZA/suLUoFVo6VTt7Mw9d14
ikEIThEYNxKX40UvTFQo5XTEKF6zLzM71W2D0oKzXTXs49shGZZ0H73XZgBr4RR9DhRWaZVtPgb2
bxHF9m/F95plrdT9oSK49DVwVG3tt6XQKHXb6lqpG4cgDGe+H54as9efhl9JWXMn625IyPIqVFer
tdHFJqpfJL4v7tUhntYeZPCOwUxta8us2pqcl59s3es4oZrBUU1L1e1INrdWoh0QvyA0NRYpUM43
DWrwHptbegX+on+pEP1fZi15vpxhjfvEaZCQc85X1gMU80OvQyUwunjacJazb6Kwyl5GpC7HaoQj
PERBczWg+r3QBjle1qVjHmK8YFutNLFWj411V3C6WmGkIgm3V+xuaapQLhclKGPIP2QdHyt4ENkC
/jchxJllkfgLGoBSWK/+JtCmSRdBkgd3JX3VX+Zk1YQhsgghra8JS2SHOgBH2RQjSWxNjj13VRdh
veKrwhlBFeUh6S2OckFeBiDwU7bRqDj5maYXWHivaAvrMpv2/Lb+vQ4DaD9iFz5QJhyXiemRAhxZ
GYoeM42cnc2OYcNW2lrhroNZiSNmg/UsXxdED2wrSLQpF4Ciamljl9uwS2jW6lhVOwVbHpdR2uOG
namylh58fFKzEmfZATyiwoUKEWAZuOcsqcrXvmwalrEuPmIZtJFGYiZpWAWe0euQAdVJ6Tackt/p
I08bHcfuQc+0bNuT52cv5uSHFxAw2iuVG0BWCUHtv2unTR7HeuivqUnH+4//XM8s845KEMLGwQc1
OZmyv+6naLiu7bFZd3YMoIE5PHF3G3slNB/Z4ceQIUpFurE1wN121J16YSSN+hrHTf0D31C96kxS
WBaiMpT1B98vK9jU6zVAMZEN3s9IBPljF6bp9oNiiKPeW4eTplL2VdNlX6oAFIc23lt5+0KhvNnZ
0rJjqgOIA20vVl3OmDGLZ9VdEWjA7fuA1VWaE15aMUd7TUFSthi1fHBzxeFgaheaseNMir1Vtbt0
j7INWBVCVrA1ZDpMLsBIfmGV1oyL+NC60yhjPTV1Nx1DgZRgUcwEObOwoWj1Mx1vKlqG/UjLGCZs
mFrVdqhQ4coVodX3YOB59Dbg+ot8BrW1iRH8cjSyNeIksu5SROkHT8udrW+hwaMkxzkXG5W9ZTda
7YxCiR97h/pfBt3ybqaDrc2ZKmlztt36mKyWOAcnt3aoGSkRudy9hWyL8BdnmTs1hxHPGm6MahQv
cASSdVYwwTloxntiW8OlVEWzxhSdvePibXd6rdb3pBxMj0wk/8YKCAppotYBe5BCChU10WNVkW3t
yrCeGjakDcB3HYtWD65kSaygs9U9APBAuICsKWr33mWe8pDKgtzFhu7aylasfz+nmO7V71Hllx2E
0W9UUWhX5E8p974Xs8ig0Nzjz6B9bw7hz6yt7aOTd8NGoer8w2hH8aOrFPEjMovxii+VtQnKQFmN
qLhXSiECV3pefjn5SnWbIzFY6xUKCyU2hquPu96A71jltW1f67G6UTPSeZ2qjg6I1TWyV5AbZC0l
rJyJuBnMHIFhGWTrzEF0no6NsS7KFL13pQpeYumM+1Yfk2vP1vydRgkkXn7M5cnWpqOjCJt9hY0R
2A6HK1ln3jpNJFnugnrXAoJhfK2WUbqzxsF6cjzKlo2nCnNhh3wMOR3z+KdyuoxrDOsa1Rvqj46B
+HaMA5ZATbsNlPC1isfhikVh3OmYfa5lNU0oK01iKMa6GB/JhjBN1Po99v52rDdSi52LxMEW18Yy
ujbigLO/ocd70abmIeqBGmqyV9ZeVQyYq2s+3TKgQyTLXCG6fEplvEIP49Gr1AJnzbep2zkVRb+F
J+rikpTeTFuCM8zvCUrPNi0LDnugTNKOEHqD1xbaQ9WC7yfxjmRK6A770rP6jaFraIERsCv39Qc4
mbocO2Zh4DvrWDZUf+YiIhKEiFKHNFDtDsEtRQc4j1pGdlnLdErB1+8NJ9ReVV+AI4WqtBJ9D8CP
fnK7GMLcWCiiJtum5sUMKSFigeqnYxVLubd6Ma7tZqzw96AlpoTSFSWlXIsaAch7VjrwEtNRtQbe
ecVIsJx7/M090UQ+8AqK+xdto0RLj//0JjKo65CSW3ouhBSxDVVj2lGgwWiFDnC+IvKLBn2J+jW4
glsJPLEN0zt9iPH921GG3z1Qto2ZY4U0zFF/JtPIxlyRlXdGN2syCes++F5309LzWiAnhrgQKe92
iV4IGv0TAFttkZDwdcFlxKtEzVk5Tb+uNpCO+3We+PrW88IOuIXXHBCUVtDyS1Wu2SEG+2LChNKQ
paMXYb5EK5++yUx5qyfzekBitNEHsovZt5U76mfgTqbwvs+DaVnZiu+yWuGMAF+pzSB+36NPAYjj
ScnIQkVtlFNuhzuxsnvfpy5ZEQVrN8ouMwuC4WXB9VKrJSmp1ZGQ20V2ORSIKbPAh+sCzskKE3ws
OVkO6I2i4JmAPNONkWYB8GoRGWMXyu8KqOLQiny1pNOgB4cgsoqbDC7Jk+KDsOKrnlI9K9o3Aqas
O6lVVIsSu4h3bTdOGECcGNBi0LqwE+ilITwVN8KuppsI39FdgWJ73aWtxOc3VOnKmixrTVCYB4MD
3wf8tGjTlTFHcjUJ9/TmRiBGDVjgakoPaGANl0aa6ZAzk/sGCCKb2KuYGIxXtvfaT2Di9qXmtI26
rHQMc10ZoTfT87a/8aYx3zUjAC2gDuDCCLRb6SkWMAANSjDzJ3iKQK/MV2D/Zb/sgmm8FloTHTMT
e3xLdORPi3wWpEtaoF+NttP8pKUn9+iOsx8eQQpgD7LWeFTnL6SlpQWWUDtwhyxrD0Foi8sgrZsf
dJ9Md2jKniwnvzvgQInfGjJ1oDJpPNy8bbybThbpr7SW6hLHoXjBf5lTeqZzuNdQS11UTYCCWeGA
vRi7THDWrZFsEeknHoxMpuvYM4nmCKn7XuXK+B530n7SSV6CEzXZS99PptmhCzgExhWNxGDiUwgW
uF20yoDYcKxYyaIkciNyNxcFDDweL1/b/cipAnydMSFis1d+XUwrSq33ShI+DSS5Y4zBZkDhhkwK
Z+RQrBU/KiMyVrGVoD5XhSxp+bAz3uaORWxynOYXzZTou6ry2EpBFR09nwp2XNgtOvW6V1KX45Kl
vMNCmAkMlbnTWst+hLuQLTh32ltOMXPYTkiii6E0F3wUkxu2itHLoBn5Q1TG5VPRFoPcFgqV3kVI
VkRMF85EAR7HbGngbmVHgUA5W9a4Fp7jyqJc3FZ9tO/09t3v7Z74HVu7GMihPxjsbN+yQrUQwcma
XPH4aso7+ne1oSTbJpblsudRXcAl7smqKYvmilwS/ypiM7SIRBLVmFHN8rLyLW9ZV5F+y/v/q8kI
BG/5pjkLZNuI0r0Gq1BetzcxmoSV8JPgcahqgw8XgkON6LRjXRj5q6EUzwLcyDNJJHdTC5Z0Iy2q
ykrWa9uonFjZC8VY8qold0hgaecHQVndmiq5LkvPqrH9tiodfSBhJjOezkgutgHCzgs9tjBeIN9H
z5c6nE0j3X9FZYA4h5WQBoJCO9of5D1HHb4nvpM+zy6DVeE7P8SAUUuFULPlp8ApGsrmToTil4Sy
BxGtGV/9ycPYG9Pd4r6N0aXjTP0Wsy13jMjWLe14PCiKw00xPPlDdoG4DzusvlEb8sJWDs2MjD3V
GFjOxlTMbWME+g1nkEcW5Ph6KCZrX5ZWvWj6xloXSea95E48LZOqt12lNKIrcovpBZs4Qxc69gIX
BUUJwqjPbjN6yOxwlWOaps2usUdSmcgpu5Ho/dEEWPoV3lDjt+ZjNcsjKE9VG2IEwOZ4TVJScJGY
MSSAInJwho6Tp7Q/I5yhhGvU25Tldk3uFk26ZlCPntdabtKjeMybON8SkJTcNay4ixbb6tpxOnVb
Je2934LDGaRq7Y05La/pq2fYLdKNsMgtic8d9iykiovXobtgKyf3PcDhq9ovY/a/efa7bcBvrJKm
eDXKiEwFG8c9RwAUWK+5GkXqQYM7fbB7L1pRLSHd1K/1+1ZXhnGJWN90rsKkwuSSZyWGGwM2kLkp
s2HiaBZUzlU2Vsl9lhJMlZqjQw5ujRSYEta9pdfvwwACQEXzCRnagE459W+wpNK9SdYVZl6TQ1LZ
jXBo42iXho5G61pzgVlGe95/80mm1mPqszcWXu677AoTkuDstxpo/Qqlx+z+5/sKitNtB+tFcgQZ
Irg6lXpkDzUjEykTKa2tvQkn6Q8iN421VcKQRaJSXfue5naO4v0OLMO8QTutH+vB+V0OQnn0efUe
APVVwcqsidZcONXgrWpbg++Io3arOkOLIAFwARLpboFWLv3GM/C5Cqp/WAUcMYevo6P8u5xr0X7G
9WCTzyKo3xEFTPBMkTMnyaYORPovydp/RLJ/quxiy1Gloxkw2SlJnaZRS6gL7JNk5Y65b9I45Y8w
lfA4/SJZ/cM69ewAIr3esU3g7yx9f1+YWlsY/AaNCwts/54ANj4ZUaddqk0Xf4O4PlFhCvtjKKkD
nHMcRjy5hwgDQYcZDJVVWXsRJ83sEovYcjJ5F6U/pNscP9x3WqxP5WsE7RrJAtTh0GmdDmqGkA8V
gnvdMeYu4nniK11RsuNMKr65vk+iL66PF5oWhhQq4WIntzJm8Z+KQqncdAww1SYe3iClBF4V61Q0
E8ofN8WoUUFMpuCSHKPhm/HnSvxfvZN5fAPCtQOShR7NSaV+9EURqLFfu3YK5pNN1ywr7x++ni/z
RZwOYiBYtVG20iuS+t/zZdD4XDSOXrlNQ+lW9gG7CF8a3lWik5Q0jTocg9YhOrZik/z10Ofmj6Fb
pj6nqjja3AX7s6WC2nbQfN2o5iLJuC4MswHtNReCpaIm5cLw2YGNAci/r4c99+obAiXf3JyiM0zr
689hjdoBDRsyrCwBq4NSebCgVru+xax1JPP36+HOvfsGa4wqQDDb2ke6zB+NI78qVQ1PBcPVjXlf
6uWWwz8aDE+q36wy2nzDPj1Lx9QFJ3AWGvX0hk7Tv5+lNbX9W/0xN0ev/TU0zE2lTrRLSsrq1rIn
9SXw5mIStIz/YtIiPMfuJQxd2J9eGmk0U++rlWuQuHo0kclcFmQJfzPKuZvKI5zbVyqNz48m1x83
VUB9b0XK0vOxCnTRDAVwxgGHM6l+Xz+/c2+hgImGlp6qPK7dv6dLDDlsVkazoIIIWuk9Ibd2/vz/
N8bJShqauDX4UFeupjeXE+AIYaf/wqj/x0/Q2cnB/EMXyFQ05afJ4UR2X+lgfkmyZSK0qr4HyE2j
rOvDp0BhhYFcqhJ2TJsFaYO6sz3kKF9f5+dXD3eBSQuF98+hdHGyogmzaA0lJ+HG1+bgZwSHy16L
ywvSG6GRFk62+nq8z8/uw82AtUE3dU2evnslxyp7LIzSTeFJH4Q1HtEMym+2Ep/nokEPHc00pV3M
FVgn/lpPHB9uG6FxpRs2PnrOAuRHXnSwAehlfH05Z0biInB6on8xDSFPpglQBpLpRzt3WdrA0in1
wRjlfVFFj1+Pc+YxaRJTnsazYuX6oHj98XZZBQguyHe5O4UgxJMXxU5w3WbLkECYr0f6LKy2UXH/
MdTJN5YaleWlCG7clhBnDLzCX6S9bJrFAKBxXXbZ9DCa7MdQtHvVqhRU91WMbD/JS1PWzaQ364ju
71avKaOlWMRTGkdTvDftqECcPMAY64Pp0iOk/RZ8jQEcm24R56pmnehN1Oyhfg9Xfd5SwR5bK1lS
ZkPHCP70mwvFoni6NvMFp6+HjJ6QBvP0Y0f8pmI4Wcs9rYPmh5Nm6hUMgFs8yeFLOrVyT0Qn/dOE
cJ0h9jcyHqmZDJDCrHQdmnRmtbKIl3r7QJ4jpHsLTk+ekq1hkydGYQlwLZz6uKfeGBpy4VUReE+C
IxA8dbrcK5HSLgeRC5fedr9qGltfMk60ooQnL2KBliECawImEVEV+evLSfpE5vL1gWnt6yjDwE2o
rxKt1jcfrTNzTXfQIaBgIWBAl/Mm4Y+55qUdNpVq5L5ESn3RacS989QHCMBkji4Gz+jdr6fc5w0P
XCFC+0zMDmh+Tzc8ZU76BVAYUGR2gxg2zEnRQjNF6HbRbD0b2E9A6fUeUbN/+HrkM68vuzl1NlHA
wvh05oD02SlBa2UuZa7xqbN67bmk33NvkrX+/vVQZy4SgQerEbUO/jrdOtIX5bw5tpmbdhVdEQwV
oNiIAF8RplvtiAUlQKSmwY5VUqdo//XgZ66TfZWBMe3D7nvq44C+0lJ2yjIXpna4LaFg+oOP1CMa
q2++J59HIt+C90miMJKkVJwsiNSAap9cmMTVbfvHOBJOqJPBxltkGP94mrLdQDCFMIrTh3pqGS5m
+JNPIAS6ArIFcH64iCSv+960IPFbv/7pDRRYw7CZzLYa5BwnXxS4+sSKJyWXZaaGqxRjltNDpKdT
E11Qf3MPP7+ADMbWhq2BSUP79PNVog0JrDblyhRxHxjKj3Kyf5ERce/31jd7kPld/nt/ylAcSy0u
jTXfPLmu1AhC6DQIMYwiWRvUSh3iXRcy6UCNZt2eMuV3u9HzIzpsRTE38tKdfl5wBtv5PGKpdfvY
KV7yUbs3ZkgX7AeyKVv94p8/Ojbes73c4dN5+ok2a84djSdjV2nbPSwcV4j4OrTUb4b5vLEReCw5
Ghq2ZPdxWlCA2zyEIT/a7RRdAbmGnrcg53399cV8XkUYRVPZbGDNgtl5cp4YFH3IokiL3cqgokWl
Z5lE7W+ZWceobGiok9xnEI/99aAzW+DTLJkXDmmacIY+ufO9dGocjn2x65hooPuEMIVlVsQAsR26
9FNGE7sesSktlFzERGhNQKwyvBzbZij9HdZHaEVsi6bRLG8JiIlXflGwOZi3BXBtzAOyOOvB0XuL
GJHa/Oa3P/tgbGc+/Gi2g5b/788ZkoQgobORuFSnQSaPZE0qA3XOr+/RuXUPm9xcUsKx92nLmYqS
z4ifJ27WSITDeeeqsXZvy+a7Xcu5R0FIGKpKy7I4w/59NaZMjKwoMxaioTAQsngBJiZ12Hx9NedW
IJgOlOGAMVDs+HTPVH3wWyVGPFRjNZN8pgaT4K26Tl67CDHy18Odu3lc0owKwVAJeeLviyKG3sLs
wCs6xt6v+d5VoXVMK+/H18Oce3lmvyC5wtRviO/9e5ihjjOgRLw8SWjaN/Go0WLzzF80W/JN5Zv2
W5+QOU218N/+2P940ju35n1AMigcnTn0UDpVA0N0sevj2Wky5WWKiPSLHotouuNF3H59mecmPMce
co4xfNufimQJ1yitoiZF3Ae+l1omnk09UlZfj6KdmyPcRMIghQYD5PTA77T60JqU3F277dXHMFBh
T6M4BtZNXAS9Odk/RJqdL9u86a5L0k6uzEQaW7zhmNHGgmBVPwKNWwLeS0j02ARtG313utXO3nnJ
CZs308Bfe/LIK5hmxCekfG0GQZugKV+0ZiayGXa9C6X9ox2oTsgioImRkVUX9x1JcU7+HKDomKyi
2Rc9sEKqSKQskIeMW4zr+PpGnrmP9LTZgkppUFw8/SAmkDbBm7Pd7rPpVzFpzUYtEFN6CfqV8eXr
sc7cDu1DY2zOhVp23X+/AbqG9REuBlt7T/ulUnBYpab6QpRg5sJHj9aUyptvdhhnXjpNo2PHjoYv
1qctdleB/6/IKXahsz0Foa8sdVQ79DEqorH0sXwoq75cocbo3H9+rZpGFZOKFBvE05VSgBMJK7vO
Xc5qV6UFTwxg2pFqvL8IYv9xtE3/n+/bGHAuA+BNdljKTu6uRbexFoQuKqpfLrGooUrIjObYl07q
phYH6a+v8MyyyXjsoQw+bGwW55n1x0Et9SoRhABY3aEjWzcRVb9Sy7xcGShi/5uhiM6cSRUqdf6T
D0IhRdikGUc0zcmzG7yIMMxkYx3CVtO+Wb7OzVGDF2r2IcyV/pM52iGJy0A6c1ZJ2/s2yN9NE0pX
zfMjr+Jot1AW/vltNDBd6MAx6NScvoDaQK9Nr6fMneaUUlX2txWQyGKOofp6oDMLMyV1ICEGlWds
HPPz/ON5FVOPAszjCAhV+QfxYVt7Ku+/HuIjzPZkQ//XGCdzAlhaHAk40S6Cfm2BsQk8tFmbt3pr
eQvi5oFk+yqAtb4qVrUV+Q95X2H/MunVtjibKP61yrrKQjq9YkABZ2jaurfHxA2NptpPQgRH3SFX
KRuJGvIKNdumNeIsTrfjEhks2XomAdcTYSM3plah1cXspd1ODkmxaqbV8SZP6wqmN+QjDlCDf42f
id1hTlx8hl32OhhksIWcNBK3i0SzM4L0soNL6tqxcx/mcb3kDseblFoRwfYIBV3EiZCG+qlYe21g
IhaO+ws4mIT2Enuy+fr2npubQpNSY54Y9ClO5iYRzWUzWsxNZMIv5dC82EFxLQxlY6T52lMw8X49
3rk3nD03mz3K9zSETsYzgzErDfDELo7WueZ01evxrm+ybzavn9tqpPXRNaTwR40AFM7fE1MMcQAz
y8lcROTHgtxeNIP2Wxk/0IS+RJCybE392a+yb45MxvlxqdJyRzlcn27InCItcQib1ETycXoKBshW
5JUpR4wuarJGM8MZp5yDhxpCe1cJzAaa2xkLeQmF1kTlb0a9sjNU8q61RmRLD2EoE67Y0u+kg+1E
r6aGT7cfkALGcvJXECYtai9yWvkaGYaxqJf2ZJaLuIlEvGimwl9H/D6rJine8XwAd/nweA59ucHR
xT9PJ3MZgH1ZS0Xqj6Vhfvcozj1xC1wZSdWUGYwZzPbnGhGqtZlmcZe5avMy0u5dkCK8jbWm+2Zm
nVuL/hjndGPUFR0ht06fubY5GwqpNywhXqy/nr7ntjaWITmt6vTbLPvkq6GWepGXospcmk7E4xK+
zWH8Rx5jTAdq+o3p7Oxg1Cs5s4Cm+7TttSoWoyzhXVECC8ZGPm07UWxQgKKlbsJvbt+5hYBoDioY
s2Xv0+Y3GUfSj1BRuVVUHfVaWkuYyz/ypHpvQjQLgfXNndTOzYu5580BFgmBPO3TTHWRcH/Zp0VD
EuDy0rW9PVX9TqcWv8oNJYDGUDZLguON21D1gLD7mBr8PMwubd+ON/D5xweJJQh7hucTWfX1kz77
67EgUkaifuucLoz94NVKHLDN6cvi3XD8x0Dv7hIDHcl/MY60OSly/J0tc3+/HjUE0KBAj+dyEi2o
5jQv2aj0q7ytvvmQntu2UpxCtKHOf8iT99DoHRwcaC/dBs9IUCNx7bNjlZv4pbVrUIP3aeJ8U6g4
N4H/GPJ0wxpNIkGjp6YuOJ0tNIN3RySI2619lX/H5zTOzV9OpDTJ2D5yFj45F8FgFSBuZcoyo4/P
TVD87kPHWnYJdGnKt/5SKZQQVo6arcP/w96ZLMeNZNv2V57dOdLQN4M7QfQR7Emxm8AoSkQPOFqH
4+vvAjOrTEnKpJc1LrOyKsvKVEYEGvfj5+y9drN4DTRjUWa2iP6CsXsAiZc8RKTx7QcTxwKuNnxG
Sd/ekuJWr/2qKGCydP528qR/7zusmqFbdQimtG6CCLO0NmvzTZfkJ3i1vyYF4TmDmIwUR2wwwX9P
/VESuEiC11Aq81YgumazJ+D310/Tz65CsDh1aXHw3H4cwBYgmbsKf8J+hvM19zN5arr94AjnRM/0
oU+V/M0H/uwWL84shDIezdaPl10QL6MaiqF92gQE74mhFduZ0+/aiiPScrpFk/7rn/iunfhQEKKY
IV/I5HXhmPnhTseaAnLvF+XeLWdgbHJwb+3EgJZtKeeU1AVxriY555mNcvLdLuAnRLyWw0zMOpK+
nSYlyvVff6mfXHeKjcUCHWAM/HTkDVzll71pFfs8iJdsQOWSmUDZqLK6e8haY4YelXz99WcaP2li
okqg67Os2t6ns288ObOIRt7obo6Qslqg5BGkWtsuajvo8q4V8qSgnHSKTQA4iHCKLsd5YRvrX3+R
d9bexzuCLxw5hsExx/7Y3teRRrhkOBIDVmUWo5HF15BaxXyNtpqwY66Md+gz1MhYrOCuk+W1MbSS
OSo0z/FKWlLfKhXpj4lN4W32s/5IWVwBn+aRwjGVbxH1kZ4yJN/BVRJWoI8b282SDVphe91qVb9P
3MbbTMngrf34ZNa5dUvA03TJa4sJjYDK+SHxh+BY6N6TvgQl/PoC/GSvYMuEasgAgNrvY+OIdhv5
FGT77r0in24TZGl7wgjSh9TQku0//yiE12gNcKOzbXwoQBg6NQ2wm3IfQD9di8Zf3HyTyI9BUsQP
v/6s9/v28b4u3V+whHQZkTH+fW8iML0YJBBJMoOdCNIqA2PMXjP5QUD6x3XlFcbJqPXoqp/AL5um
Fl+bS6KubRViJyq9Pbx/of/iG36Db0CW57Pi/Bsl8BN8Q6uKl+rbjwSHv/7QXwQHDy4ny+Uy6uA4
SXOAhfxfBIcAwh5neGabTJQA9/2I5WPCy5MdABhZul3WvwkOlvcHtQTHK5qttsdu+I9C2z7uIsHS
Il+0gTRkOCZ8fKorHUN+meSAD2LDmcNotCvSyGP1pYRNhNHB+R0GYXlNfnyy+UDP8kB8mnzzzx3l
noEPIDFX7Yk8b691YrlWrit/Ryb/eBrkUxDkL9pVh6Xx0+bYM6kbG4fANQUTH37V1Fzndcva6Nli
o2uyCI2OFpfdZNpNR1zPlx+egas/f87/Q5Z8Rc3bd//7P07wcYdYikpeXKRQvsk9/ngMHgblw83z
+j1kmGLaElE0bwsvwQqNUOJsMpP2OKHS73b4IEqD/E4rgtQvUiqljinrbY0kieSGyMfLLOFBA4jC
kuTPMt8S2cM/i/urJHCr0OYxnATmYJzEHZhmJPfqjc5CTtKjn69n7Ej7BHQxQDXSe+jgN4+4idUu
GgkTJRzSUHQ8Gta2kIbrvNebybhDkycuWsnQCdQBjkoLVoR0O/Hil2Wq4/MYFeGT/KKxKsb7YoDL
Bie1OosMkAU486Buy5qs5iTSaX+nSjwZsc4flFManHXNZG6oyKObYPTKfj12Qq8PXKqqBPuk82cj
Fl9rRxoeP1P3OtgV2NPuVK38tTfVyaWDM4O2TIDIDBcZ/hovba/rYoQkNC4mjaz3iO51UQaRf5rS
iCjl2orS9pgPZnPdlX10RJIz7VwSoQ4NMqONYfXjfaaX432Tze4td8fcoIgxyfd2itXgTs2rqiXv
g0e1k8pKfUG4Wj9Bv+POkGKl790Fr+HJFvdfXwVnLqTAfdMk6k3ij/uit/wRpbfdg4tB4yyaiIjH
s2fcDcVMldLL6myq6+CsLClm1rCr7Sy0S9w7oUtMBhLkQmw6ERUrYvDMTd2Y+Y1wE9wuRoxQ36zb
VzviL+McgeAqhosQ77WJSWplDw1kLV5nX+vVzk2H4lD73FzlCQnvJysSQoAReAOA6oqDwJRK54K8
Is/Wpp1G7PxNjIRv6/pJc2EjgIKFFI/fiY3SwwqjLb0zXWfRMOrndGrGe8Yd83nQjPyrLOKNBTDF
0Jj4xYHUxEWULy+71jiXWqyPSDr5La6dBSGI2XI1YicidC6pxu9Gnqod8G77Mra5ExHisdCuhFqT
v2eXa2ATXNc8Fi8eCbwrKEtZRuCbllZYq6LoxtWj5pXh83xeyUR9MdlIdxX2QxCFTb6FmNl/0zPX
uIMdJ9fJ4uUyNK4taU04uoflUi+PaEFiyHcFAXI743MiwnDmTtguHhLb4PmH3CSeitiLjkWXP0mt
Iz0sbcvL2H/TScgdw1QrXYIqIoLHk855BjYAHR3Tyn1s8mxiucrTnYkrcm3b5ElG3vi9tz1xITKH
h3IiD35KuFEYqvtt1NjiUpSWfRn00rkcyFq6q9JOPA2OS/hMb/O0etjjSWmrny2cJKcMHsPt5Cuf
ZOjMx7Fdyfol9nEAUx4qDUdGkK/ff5yf8BJ0dafdTEpU/XpKs/mcLm33IDiG3yjyknyCb7g+Rm9E
x6nIypUr9XTf16aHDzma0h0u6faVpoLObSpzaMNAJ5pH8suCM4gBHr4R02ouehdjt/lA89XI3aex
rmT/mraD/ZTiyMrj/WjNlY3MctYADeu6HM7J+oico4ytwb7Bk407157UFwMoAAHZQ0LCojMhG2xm
d8tzSCphT1O+CmvC0LbjUF0MdWCGOAODo63lV73eade1XtxoznBhl6Lc4h1zrueWXpLjTdZF68S3
kRNdlHic1oSGx/vYnJNDaeZfOgaXG2Bmw2aw1dfUL0n4GodveWISw1HFrwr6M8kpzIMqYxBnZFLJ
TeGM04oGSf/NwG+6idOO1Kom2qI2No7TnAdrQ7VwUTwnRsQQpxf2jGVYC8SoVgREHt3MP2q5aNZp
QQ5wKMglO6C7QaWsTfYKP5UTlilp4WFZFG+xmMn3oYfoAVWx1Qr4+42qvHRjllpwyqB3nNOilzjW
eGGxfBunlKSizUCM2GGmrb4yjVE/6MRk7ksPY7HoLX9D3KK5EhYE7rFaECc6QkVTK/UTWXTBfoiN
W6uMgi3Nle7MqAKr2Jhc+9dOSOmuHI6lKBehjUYcPPpxj5XX27oGmfTwg86GjgAnYiwHNJyBQZc0
gGjvRGQnqqh7tWo57GInZs9jA/e3OEnHMCF6YJNVbnPDeNbA0pp3W1RbCQS1nJCawJ+efWdE4Gnl
06maFmtRkedPuJRqb+VOrtoF6ZjKFRNtfx04PuqS0baoEC1mQYSYbu3BIfaNPqOprxWLCDCEXJhd
KHivzu2iEyc5E/5Xm7p5QDPRrUnB5K3qNnGM5qii4RKq3nCOwm2nL7O0AMgt7AKGUHtZrK1Rq49G
684vgkxKum3lfCcyQXKZ0QX7aXaCQzlE6irNrXk9RkNzzAF6rlyzwO3l5mNYSDiCnW3Z115Hi7mO
FtVB3OKE1oW/bbSRGQsQoVCSmbMG3J49em6MTV5XEiaswpUZjNoWlGuNULa8LgyNvRw41CFNrckK
UU6uYy0O7qHsGLsi5YknPyo5+OME4U5G9nlN548IP6ndlORoXRjNrI5wSrG4wlWEc9K4bfndjpsL
7AfeWTChe1/ZUraEaqEbQ6ST5Oeim42DYNrSABx221MxR9bTAFzPhupKZlpokkhwSlSc+6vMyPTv
AidhAe24conUyvSRyMomIDVIa3cD7PYnwsNIvZ/zNDuz+7h7La3M1c+Nzh6XCZyfZ86TuZC9JB5C
LLR1hQpFm6p86yXO+LXOjHrVF3KpC0RzjeWuWCPWJ30WPkd6Al+Lbhdncubx+JXJAf18exY0XW2j
sKVxCBXVSTEow2ReZWntXCqTaNc5qcRXU/hat2qFypd7o4fvJVKWWexD6CrAFXXAZM3IYXEW/Tc/
jaRgVsIReqvnHRsO6l/1xjnaZ36oRTeCqQPvQE6Z4EW6iNaxM1AQJWm5ahLhXM7gJ260WoinYEwt
AhHBBGIxZhK0KinyEjDTk/g6kQokNgliC0z/7M7IooGhvhdfTWoad5jFu28CgJe/Nomop04ul27S
tIQ4U4a6txNoww7rfdMAtgAous7IrT3QuK/OCsgPe1vv5LqsiZbo2yzOwlKYeO0Tp2NzD8pau6lI
hLtPTQtkfkmlUTmuuCCBfvkWQfNowV9Nw6hplkV5LtVbDzssTAOP8iRoGuOKZbD6ZgmXU7AW0+3o
KBOPbsxCFJYtX2dhTuwSQxvuyXzk3hmN5lcrvWzVLi5dddJJRdkkwyjX8eIHrSm2ntCZlqtOLeUv
7qEnr58KcCT8BBo7CK/KSb1hNEh30xzVmypLg9BIJUQb5UREXtXCKjCNEV3y60PEpy7TcoYwEMVw
XmIu/0kH1ppBXsex1u9jzWyOES3cpRz2CP7NmhYiz1LeW42/Hrkxz51qMY1LUrDXQ+/87kDzMYbq
vUm+fBMSJwy+zkdj3lBbdSnQBe7tlMp/hQXJufTc3tzEPTQZZVMQJgFXto/16cqLkV2T1ApooK+f
yQHnwayA7nbWqE6VFM3jMNj2JVSo6Yuk4v5Np+ZTn3K5cIsXi5k/6qxPLkK6N7k3ala311KCI8eu
cm+V4EXTjQyw7sBTx1bEA2aMPPHAgnAdsE8d82qqXzJB3ewB4zn/9d1878f+/eALURbP1PKlEKh/
FKbF2IbNIMXvV5ZWY63QLCye2KE5I39s3LXtkKxZmueNotG0hFhTQWWCw6uXLK8piq8bUsqaI5YK
EIKRU3+DXOpd+26M2bkHxBZpbd2ETe/8Tp1FL/XTmR1zjb/oXqEcLcPjv3ejnEFD0qswSU2Yv1fg
cUW2aUqSi2pFqJtIUWYHieW9jaYa90Cz4q1mmC+YNB5g81gMmymXNEfG6wFl/vnYmvbTKABrpLOV
n3S9tJ5NtJ4TVjJRjScYFv4hco18Dap0Jj+UF7pkKdnHAbA13UgwjU8l9WpRBmcUkPOWwHN1Qr8i
122DfrteVhgTeN3NGLfureZ46q30Yx1DaWUTXmp1rLE4Qql7ZV0choEFLIlqanYOy5xL4px/iPAf
npAWHhUe96VWn6q5ua7QbbOmYLNf2/C5HkHdg3KFIH9rW7nYkHFJKhQSm7NsaKhBDVoOMJXG+3jW
yADE3Fc8t9aQu8e+mD1Ys5GMuUhpGrMldf20ceKcGPJBWFEBv8EC7Awukc5eZ6/5QZV5X0cA27rG
AhXiuXMRH2AGp+toXv6PiII+Wusdw5pVlCL4HNHF+eaJCWcHPcAiON6W1PStnmRLVmHCL44JFQWL
7nAiweLK0zaBv9IURT7HaR1XIweRzre7Bx30CJEkJGV1jla3qzIQaHZbDm5+YouvKhvybZv26W4Y
qa70XPJEzj0HiqRyh/s+LZ69lvPjPBniyZeFlZLqSqjL+7ULFpTBcZ6XHrSTaDdwHayDwcZxnVtj
uovQc1YrSODFoXf8+mVSWv1iK4Pa0CxMM+S1zbdW77dXnET9M9XowFskh363qLqHquQsA3jXOugT
q1G/nO2qJCgIk+lhHNtzMY0hFsBhaxBhfoDExKml8qyQ2sm7Lq12uNcNYhKJY6lfiAtOdxjw1EkY
nJ7XBDCyA/QEnAIIpqHUNIW46OFH8wbbrCZ9VDGQITvG569tDPW1M/OOdPoA03Iy+Ju9PjevpFNy
VUqS3WGTwZdOybdmjt4cG9HQlQO6D1AwWLbQpGS5dJRHA6g0m0ek0P6ZIWmzAAsMzmJDtMdUeaQr
k5y1Y+aodpVOAHztV+M9o1CO91KlO3/pADGpFBdlTn/ISzkmM5Sc33ze0nmT+rN4yt3yapw88bUf
eo7buhNfGpUNzkYmTKht/qWVthTOy7ee7IAmlo+ArCUdZ7kHliTAenlVp2V91/NcEjbMNuU0E8jR
tiTZJ2NmtxnGlM7IcnhNJ50DfDLZzbVetdyZOqMUed+LiQmvcGjHpgLb7fOoUvTS17FAVNBY5dcV
njrNsUsS8Uh37f0xxCVPIRFX0AenQQPFFNPxsDrVXL93fCqLxwcvWrFyoUiFILWKA+ColIguCqqC
OefZEMF+fm8PaLHGZUCWTWybzQv/3sibUyh6uaAhRNLqG9Em6nzmdatWk4opRuSC7/Rjule6mPKb
RiCBCimAgwW36KBkBZfWDBCmYFtxi2NJMsEEVTBkbm/SxJl5BRFV0IKL3IT2X647KzFo9QYYNe0M
GndyU8GLXOHEB0GZg9Cj4NFbGl8MVZn50BEE4NU8zpZNo8zpZfMKKoC4T71XXyrQN2FktsVBW5or
ONpY1jjRR8f3Tg2OZj30KTXaVTWn/JtKk2ZPM7PEWQYf/96/ed8kp5zebVUn9kHTte+6Pi/lsqdx
+4qSYqnpEFj9+WiSv7wVNq2hqjaiG90oqjNRm/kai4p/5vcdcZ4GZTpRwfTUkO9WZxJLyeVoc9Ja
xXrP4q6Z3Tc8a/XzFFPstHoTnEmPdbaWCZcwcZr2VYcjCtYjJxCl4/i06VzKc2IlgrPleW7aZRnG
uNSdiq6gIxmkHjVv3vLH2UTVKUVOc5csXW/qkmUX4ID2bPg8EvY8dN+GJqpfEiOKL72BLBejXZ4f
4EXQiOhDFi4/J1q6X+/lrR/QIYX2lN+UpGJsZ5tt0kUOdve+Nxg9LeDBj5NLjyWfvhNN1FFz7Esv
1hy2Chn4Z01AGdKo3LyTLaHQAZGjK7emErY5Dq8SNzPuhAufLB24kVjwi4Mq9OoMzmx15hCDfiiX
e5BQHj51iB7Ftp1rinNpsJrZ8XivJGWyILj1TK8L804rKxZb1rFH6HTiCQtNdKR/4a7eW4JjT9PS
B/F2jAnoW2cT5WfHaiJWHHNystonnpB6ojjpOeyUvNhwZSy6oHXBS6H0sX4G806DWtIzttKIo0JP
4WwBPVibNJeJTF8envdldvK4GnSO1KklZe+BU70SBCuWy3mim+hCtdZ01dK0+SI8qnaNyAu1Ggnu
uESWku6SkfcoDyx2LXcUnPEsnjVNj24mSb/MLKYyPVSkAhylKGgiLkslhi1z0+ZWfgnJF/ivm5L3
HcP3tJqA/SGhZcI72dKdxpShzrFu4DRqvOG7V0XTruerhxUFnrVKAw4hhAKKr+DiKDmabiYfseIl
S0WaXAL5fB5Hh6s2e5p1IFiDV2XMuQZ9oXMaGmXzSFWS2WBsFEQraEEBdcvgpBcSKKURyoZyoq4j
Kkg1EuY8cMOVj38mN2mpv//l+4upyowtRjOG9tWR7KmCTeVQzf10BZlWbQlJTne1rHmhU6rK2HNY
ZJg1xpeYqpBYzE46nwt35kQmPQUkOn8b7Ll2N0nHAfa9Uex10JOg3N7IpQpQU8ORjBjLYUcjgV8s
D16RwZbx7ae5jROgPRSzPQ2VzeB4fFheD/6xj/q/dI7/HVX+dlQJi/CHM8lPRpVd9/KaDN33vu/+
Pq98/5P/Is4Hf6CkcBFUOHS7CARjgveveaX1hwOQAcG/z1jNJjfv3wNL23yfSoIggC2/sGM4I/wL
OW/8YVqLjo5DrLuAQP5Rjtjnif/iB8WAYbAv8O3Mv59FAksBDROa2JOd+ZZQ6u+gbkUhkR+/E9j8
7JNMPAzYPRh4fRLoFhV+9aVc3fsmcEkod8+iqqeQTIfhN2Lun30Sn4GxBLk/IJHl7/8g5ibIJppb
ApkgduTDKhr0y24kpcpt5vsfbvjP5pIfDnI+cYcWA0l0Ky4/66Pyb0Q2ENTtLPaK9zkv8jeiUd8y
/vc/+RjHR3rKHf90j7CvY4N3JsGZVAabwGe4SEJMscqn9D+4dDyrCCQwCDNC/+hbiIVe2oAfBfEA
ZXs26SRzo8CnBqyy3/wo9yfXzmV+gPyUaGFoL3+/Sd5YMkMLpNgnUubM5dSNiqd7mKH3Yhz99a+v
4HKi/rFZsNwo1Cyui5OcBsZH67NmODXvZi32tBpp8rGV7DO/iQh0T190n25VCtQ4NBRI719/8E8e
RWwZCwvlXeH18fVy25rTMN3LPa2H+nYAPBY6ARhgEB7Wb5RbH5UA77+RlgirAnI53uq/X9B5yAaF
P19gpiWvoGROuiEUL7r9D37QD5+y9DZ+eLcWhcWoMdTba8EEnrqd7seSQFwC7P6jS/fDJ31YmWRe
JjUDcR6QYlBrd8pe5pozwP/H66V/vkuY8XyfJ8MLbLAKy7P6w4+qo9Lxy1qUyIPMei30USPSSbC3
z3apNgFj97URtAYRdY6z19upXpMhH1DL2NURXQRuFMn5A6o+SJOWQdzrexvZyyLrsKRwbAcvf1Mg
cw7xbIznwusitAlz54ZmQI+pFvwjJCOVG475JuNxcJze1JTXqg3Mh9wz64MTZdHzWFKgyHJy9pEH
zb9WIJplxvOcexNg/06RTBTSdKOD2VBb9j2e2iEvqg2qteoWkq19BLcpX5uIVd7oXb47TNBrldn1
SfrdmK0Sz0/qjbILgiPhCOMU5Pto6KleyogfnY+92NZBLC4Z5NXrHkgFulQriohGG4oAjJnVBzsX
0vC20ZmGZQ0dda0V2qrU+XVzycJVwsFb0R83EVCwuCRxCgIW7iOIYXISUbvW/WrE4XG0CVfd4USr
T4beI1wtKXf8oNRWBPqZD3EyOqcpNrLn2K+Le1fSUWo6Szw1bmk+RPx2EXqS3ogo7WHmO40RBnZP
BP3KshTv+kRebAo7uC3uOwlonaK7vNa0tH+OuDQAZhtx6Q7Zm25wTwdAiw+gwt+mTka3vTvXB7ks
jUnX1SdVLDOGlnIz5t0OigSWvjvdALSxD6zo/QppSLob48IKKQPSBY4/VMc0hvsT2gNzytgSwWXm
xtWbS4jHhUHYxc4dCrwOpibp1r8/9kVHtAEsff8scblkecpFwFRDLoOdqFXZiPjOn+GOgiNL8+cA
CnJYNrJekxmQMeKHd0zQ7ty6xS5lSijODfpKwdpNovExiYQWbBhYdj6YlDwl8o+OwRncuPnBhzB4
x3SnfDO9pD7yG9UGsGoUIhhq9nZmBPc11LA7iyyWbAXs0IHcijwmx46ZjDBqJ5qKLX5oLB8mt6CP
ptwhzEHEBGfFuYbZ0A3uu6bltbP1WVuNNlvcDN6Z045YQKAgKZN7jLnxuBv8KnsJUCZvg4r3CBAO
mp40GItdN0YTdXMwPs7tnO8gJ/U4l7TWTLeZsJx5MyPeacK2i+UQulNufMUH330zZ94tW2Pwty6k
030ZvV48xZntnDxVsIbSCHMQgWrWETFayhBQptrKyLkTThLnz01sVkdiOysaqJ25ytvsjQNIgG7H
tY58EWMLWl+tNdVxHkmQL1wAeWdIHBcL8Zc7NFhsfUCeaJ75nMBJzIlus7EFA5yIKfleicDZV7lL
P81NXILpjOFRdGrcYWmCnR0MPAiz9CsYm+lbhwwpbDQww0Qw7yB4f++H1lsn3XRbNSbygvHrkKj0
WFYubaJIuCe2Qu86GXgpGTZPG1oI4/nYt8EmznnP8aJGoSm8/ME3yC0GMrktZ87n8TyJflXKvMth
VhOvbPUFDzWr4nSVFIhKqiELLi2KSsZ0vPX5QLjqOIqIPjHJLnPL6lbKftwZy74rbH63WWYvaaf5
lz5G1Jdigg9vjb2B5lzSTSBT9TgNPFHAhqLnIUA6oReqXo844TZON/MalX4TYN4ewLhpbUHeYMea
kxAnc224bUNDuXhxHBbKtmX9gITvXc8pQQFm26p15DU0wxxr8K8Bfbd0/wD4AUjkMRyCttkVejms
M5WxiJlDvXYlH93SmNunsEsZ8xvyNcFqJKqiAjfcAUiGjbJp0+LSEkCaE2n53IRSXHbNUlfXZn0q
CJNmJW8SIkVLw8b/xNVJo4Begkuj5X3VRaT21Oe+8V2XrFbj8ow4+mxc5FGfXmTOFG9HhVcHsnvW
hJrWO6TPONuOQcsKNC0xntbMitjX02qc3foLcqLgcvaiaj3pXruyyS2BSNGzchd628J2cKu7UcTR
yner6hjNQ3ndDaw9WszqIQNe+nwsueYkvW2tDFtWXI3phRWZ+tfAIIKWVgv1aD1c+nlX7DtXH3dZ
gjmhDGLtvG/TSyu1xkcty7pLNSX9eZTNDyDUJfIVZGi+An1jz4azn4N0pp1MmB4oyeiqyJ+8BiQ3
A9i3Ol64dX36hff5vh31eG9CKyFIpWxWvW5h9lNoINgW4x2L+1fNqYfQ9Nj0FiX7QUuT4h4YdnVs
K1YcvfQRLOmGWLzkNF3+XGRJRUD0zz3YcvaSYe6SLcS+Xa1g2k3DHpeD3e5odocmrVgZ9sSPV/S6
CxazjENewyOSBeUKdV5+qGSjB/DOvcU9CQ5yrcZmJptXWGnJILTpdeQZslkyKMwvXWmWR9lY5ZFw
UV3QX0auQKzisB4MXBYFbbAJcsBJSXMqZzafomX9Kz0Z3TR0szEX5xl4eTsdy+RIdqAF4p5QlNE/
Iqupq5CQTIuIRWpxJO3hDK7srVNZQqjImJffhYPQxkhj7zDRw0ZsqIJ26dQ4Og3HiXVd+YtgmqiS
vr+qXA8yeWYTBMAkI86wIiStzeR0MEamvkb37Od6jqJoKm5lZk3oCQ2XRhPFNWIH4anxWBVZvk6F
/tX2h73IMgQEiuxl20Fkbrq8Xywc4zVpsNq5YVUaYjSvBMlom2rHe2paYZ0xLR5IT9ybDeiLqYle
8sTJCeUyc+JXmCaR2WE8ItefLshBJAeCDqe+rmxzIKCzsOYLXtf4NS48FB+50Wm0oKeA0lLTDulE
svXWi0vWN9tl+bZjqhNOS0RoS9C9zlrwg/c5ExFmNcoZd78usD9r1RexrU8JHziMXIEa/b0Y7WZC
jIZOL/Z0plhvTEmmKQBCD/8ldQKJRemFwlSG5G2mrsgDIr544Z0Tsn3UKUbwu4PaJ0fIn+LfhTwH
9+gTPceLCQoilK/Yt6VxP+j0EHPWVOmlL1Ux3ESKbe7XV+DTyTBYDKcmn0ToJX2OD+NRlCZOGdNK
3I8NRVhFpg4bFNtxVSX1SbNh5v/68z4b+JYP9JzF/QN44ROOoGopcGw3B9ziE2W0IPPrddpVI0Fr
bfnSw2Dc5B1uYtfx5dX7tiNJE3F3iSmNLXo/bUUOnPNCOMS4m8ji+c3B7rMrhe+HAR4V1qJ7/3Qo
F2DX4PUO+T4pS/s4jF35VltQyUPZy04vSUGl2C6KghcpyYz+YslKDo2cbywMCm1klC+UMtXRN1E3
KJOTZ5cK5MGFGpyTTTrCWdVmLR39Ltj0Y8O8oGcivo8XIJlFWle9sb0yugVTab9YLtaWMOC/dr5m
eNdoJ9mAIzVhIk/T7Pl9V6wqILYrOefm7+xJxnKK/dtJfrkWVJTo7F0HUdmHhyMeUKeye+X7Hoc8
yPSuDvsJU5y07McmhTzObB2hGiqardOiZgVW908xPwHZjL6J4JVbwmP64RtgMpcurrd0H3De3jmE
pp+ELX+3DHzqWPApNCogwwF8xIP94Ug6pMMYuVWd7l2b4tmF+APWye1XDSoWshxygk9UxuGBCdj4
+Ov3wfx8jSlRUFf4C6HjMzlTGbk9toXEt9rJOGKEh0ZKi6LguRwojbtaOuoy0JzgvrLVfR6o5k0T
jtz0aiTkrq+rhJz4uCVZtSkG30LSIignyUreU38zDEYy9q2JjKg/aBHIjz87Lv/tV/+uX23Ao/vh
Rn/uV6ddt/wHSMDfutV//rm/utW+/wfEGzYd7v/SE3b5V/7VrQ6MP/5sUpu0T8hK7pP//Z9lqfqr
LW3pf+AZJOqOGHqcL57j/5MkVNf/uAvQSoEJx+LhWlZAh/VD+4dcu8bJQSUdiByez4l8nrfMK81h
NZcIIpyeIV/fLKYO0+iX8oK5nh0SZ79YGWr1ZUbw2YQ1A2NsH7nLyDYwFOP0PDIZdaUMlcgfFk8E
nrWziZYwHeZTlHpq2FSdMBnL9ijvPSQby5E+gqwNieHiXU2Pls8aVg102W2bWISkZcBSbpoFxd1m
DK98KWkcLSP4d9E+mtjoWDvI6fHZMoXlayKEAQ0qXkCczlv2JOZUnDEPalCZEbqJrdEvLJSIh/bW
oBQnl3hKpBEqDT/0tzG2YncrA08z7/UxitNNOcRTm5FsrTlPiR5QSy/jzj451b2VszhLugPyqjE9
zKJeTEzPxUy8jL+twWzFN+Cn3S3KvrKx4Y+U1D5mN/b6Wkt0i3QTe/knY2b63uPU5uSFuY3uhjEK
HnzDJC/mq8jovHhtSH+2fA7HrgGRMSzdiDEAW2n8tZxVfDl6qt7UjLOJ2PBUI0IjbvzHeZh6bVMZ
ctqgtENq7c7rnr8KEQ8xZ8ua8cLzM71b5Xps7QvXMji40aGTRGs9QgwK/KDYlW256FP9gvbQVrSj
n+GVdptTWxLtbjfiimwJkwdGeGgoB+KPNBVE1yMZXV9y4eSPOiFfYBUrIq5hIaz6NHe+a9WU3fgo
iELGlQ3hMVqwTZAzkMARWE9ITYmpg0O1Tr22OqRB1R/tiPLBMIqbhOL2epz6qgo9DZAn5wCcH9I9
dnV1mAJ1hwoA+pAWBN1XZxndl8hx1hOj3UOO+XSjy748eUSi4FCxyxVROMWXekQz0GhGsounOnh1
kUcXYQu29mrU3OYlHikf4Aso/SJQ/pyEpLNpRwQv/CmlV/p1u4g4JcL+e8ss7jJNmE9EgYp4hU7s
NWW3vXd9XiqbTXSLPNU+xHk5Mi+Z0O9Y8nuEX/xlpmuyCQRJF5hK4v6lnbtNNqdQuBNph7mQp9FO
nMuC89/WIpsVrw0FxL6N7fxQQ6A4RzVOGpI5IHT2KkTspuwPQZYjYLBVsBrsurvrhjq+tKRT78m3
t064TaaLAszHvoyFA/0kMS5oW2WPTZVkT9zRYjdNg3Ua6rnYD1WFVgyj/qvgNLtkN8XeMW2t+apx
+vGs7Kl9yhR9SRgJ37tRWV8WHJwtlhVcTecw563rYNZdqipeiX0xtdH/sXcmS3Ib2bb9lfsDkMHR
w+zZGwDRZ0Zky2w4gaWYJPrO0Tnw9XeBLNWjUvUo07wGGpSpUohAAO5+ztl7bS1ovDQ9VchhbwZv
ALgrzfSZCEEm2OY86ecmH9Nzn+Tt40A98IDDtzmZOf0gDWfWK1iHjELV6a+Is8AArAY3I3XEXYyd
KJPy1tb96IjVf9pjFI43euZ7O9mO9jd7pO8A0Hp+VhkSiNgnTStvStRa0ZkBNlqzgcDfybfVVlTx
0fCbq9kmSjLyzYAAx+F9qCYjMHNQhDoso4AoLhrYokMWmVbuzkh0nP7KaX9HxDlc6e2U7gqL+s6p
rOkuq20E5zCDDrUczLtonuaXgVbgFzsS4x03JLpRdTM8L+4s1m5dueE96Td1qTJU+Va2b6zMoc87
1PkncDXFnp+dt0VbOS1u3ryjSO73CyLgDl6xbm7xF1vohWRPNOvIaZUEqNWDNSYIZmzj24LYXEPE
Ew08ypSGQPweEQCNZ/rlt83Y+xejNuIXvJ/FHsl/u0O7qI0BsgX97KS5fvb73L9odWnckcc8sFGA
w7yu67VHVqiboh0Ikxe8qKdhiCljUV6RRTT16pjmIj41NdK+2HPoag7EqQ4twXCuyVJDu+dKc+zs
ZLSWeHDm0jZCncFj2LXO/CXJJiKDiEWVaTB0WXbo6AH+njtYu/WMaD6V+9uorY3PGbqOY9HZxb4F
CPUoZNbdxyTFXIweQL+G6hHt3Zy3n7pq8C/KdpfzSHPrrakHnR1NTPdFWrdxwNvjXlfTNL8j5iOV
IY9bWoeVPZ3IsR/3UScANvXSPKHwq3bo1dqniZbYrbLnaIMadtmbqUru2NmaV8cf6t+9vnK/zWne
F4HTdzHt2/h9Irp4lZUAEqRBONGkuJqJKtow9e5DQoAJS/S1Tjt6JOhMBLcU4xsBm6IIR2MyUfYs
WnZaeZ9PgLb6be029REARRqFtpPl34gNa3cgLNpnLyYudmvVcfm7GcfevmpVdB5E5F2NHulFhVrk
MfE9DuA5DR90LOwnhdUXl97S6aR7ZXfOBUmnA4g5KKYa7aZeIxXWyu3LVLhjoI3V8AwIggFMAzMj
7LDnYXE0p+GuiTvveiFd9KtO5N6wNlnZrhnTxCTO9tpjktjOKyURS08OUjXA6UW4H4s21MRlieAh
6V6NBqkyL7BeoFeTh7DJvWIWhBXb3t4l6nl9JqaUdoyv0TIS8Axp7nhvub4AxUnNN8r/+qzFlf3g
xTEhpLoyr6fet1gGZ+MWSoUeIgI/rz/gqSVTZr/0Ay2qKl2tjsaZvh4B0AYVgkyq+raODfOT6/Uj
mXZasWvb2t5rTlZBTHSI8HbYHIucaF2tNpvjvOjdHQ4q6wt6KoIeRU+k2jCN/oOws2ZXtZ2x0xMp
HplIJVZYks95m0ctyhpjVD7J0BimaF3W4aSb114kJ352MknPxHqcexwTJ783vK1ItfYr3U8itrV5
8g9R37oHl3xbmM3dHFbR3N02S9EAAm3aA7WccVB4sUJUNFo4TYu/7CPEYs+cBYxHZfoZ3SDEF9+I
fhleS7y+uyhvXuy2cLda5t+ZBipUvp/ec+5g0kXXaEIinPUZzbJGakenMjoCVC1HRmza7fIlbWTJ
kB0PyckY1Mau2d7gqCGdiq1uV2a5fRtxNt0J0HtXA5K1bDd50s02JjzoLFQswhcTifqGycYT+IDy
ZpxGqwmjRbf27HfVbqSeZyyDdEhLhXswUHXduMJV7Apu+soBzelCrIYcQOboMDRZRL5mjv3OFVgo
j3YRi5Anu7hFcjQmjFxUZpPhSxB3NXYz8Nl8unekJJlsMaejo8/VTY8qivfEdCQPh+++c/BNtpRl
xj7HnHcGpsRhmnBRVaED1qeHUS/iT3peF58sgzMgQVyLFdpYSW6avPevlnyF7cd2dMTGNtCE0DPM
AbjCW8rvMTpSwMplo2IzO2W977dBOop04Ijp14eyNeLuq8kssPPp6/ez8KBhtDh5R8wECukxoVxJ
e+donXm2LDlf/FaKjZ+n1Jdxq05JNS3bmIP/y+J4V5nlPMYOXdDBSC9VahOUaVqnMnfFZwzqRgBy
oAgJJcXL6JbOi1hG4ziDgQ7GKTE37YAsrTGXN5lgRXS1O6+BweQjetsUi0De2CJsrPtq2utQOsKc
RreiRLhKC1FuCzB9/CzmDoO6FfrEMW/MgsMNCYRILVPzjNPxFfMUlp+R9LE4z4tNnnsSw1XBjSkn
H+Ex7WfPNJugdpknx0lr7qrB2yVxNZ9wvd8ks2U8mbIq8tBTNXGxTiV3At5BuGhqofc0mJulnvug
JvrB9eg/LWlmvs4AqfcZkc5oy729H9nujXKSPGycKj/jZM7fNNhJhmtHj2XfOYeGOdjJNjqdVMgi
3YzxZIWLJ9nmuiQ9po3r7eauX8Kmw/oxW8MUMKuNL5VWsLPn2Xxj63w5qGxkPvcldUIj+9BpkFb/
VLX+B9HNx84I6g0DhgOKEVxQf+V7JZE1F+ngpccMXCFHOIVnWC4eq7SNE+CBAOT2C3QcRJJyQAL4
64t/VAqsFwdEAEDCs6EM+h/aMktaSWdemvQoFC7xJQO8h28kYezh5/e/vtRHPQeXwtnAP2v167kf
NStpm2aOSpBWrsr9ass7QkpsNcf1119f5y8N5/VClmutuBtwAM5HJ01ez7NFkkd8HJpo3jGJtI7O
8N2xnfZIfHNsx6Of6Ck/evnWrP1gVhWEtgCu1+I6Svh0v/5If/2JXUBlDMfBAVHTfkSJDXrvJT1V
Bsbtajl/N5uZ2UQFbRF0LDZ6nMgvjAT5nQku/tHe+2//6G/7R64H9uMXaJa6Atn29ufe0fe/+Vfv
iMbRb/QNHZg+qwCJ8cW/e0f0rKG2MEgwnbXVjsbm3y0ky/+NlBf+FdlxRPDxRv+7pWRZv9FOBtcL
sMVGRcMo5P/+nz+RvbsP//tniIi1yil/7h3rtkP3fGWDmiD6Efysb9xPMp9mqXOIATOq5qbxRVho
JTbnKcF6YbdOPh9ccEskXOcxYt4gNZszNAwtLNI4ee8iYojpnpQG+mw9aRXu9LbEG9+5zpcFa+EW
sTeRc/jg5+u6zWXxnC5We113i/6embHC4ziQjhXo5HOs4IVxNPcEedaf3L53jWPX+uN4UmYqp7Nk
hd4mfc5GzOiP1NrZwefLMhGKIeoDe9auQT81KRoiD7NzVi3Gpp3l53Ew5NYwEvTso6IcnOHhfSX4
bCAYbkVq+R4v7JbOk52ElpOkZ5h205FDrnvQwOoex7rMmoASUd2NrbY3ssHY1IaP6UzBBteKvgzL
mAzwYJ6X7FnZXROaA/Ghw6yuE1/QCsgWTidiA+kk6jdDXWQUea4pbc6R1er7AsLYsWlFOTg3fnnu
sr4M4jY1UvvE5Lq7xeqeOVcTotgv3BHsKUxYI/kI7ns59tLqNOvKlbHKt5kE8mJNWHD30msSnPLK
mM7ovPFZF9CrZiH0audQZ47MM60k6c0DKO+kbmEI5AhL3CuaT5X0l1B0YKppQCX5kCWMNmIJLYLs
91z4I2d+UNUOAUuCxIf8GHua6zbIstnVR9MQ9103q9sCa7569yu3yb75mei+gQCj4rkYFcRQ8cDs
ROycPnVrrO9u5L40eKzXmpeIVCzo+cmphoYbJfMItFkxZMfU8itzK4v8TohabvUUtQeZrdNNR0hG
sM5ZeCxVXm/mJocHSN/p5GV5jW9eX3YYl/N9DtdFpI26753BwtCmFcYm9akHCAXv45Pn9a4VWiZ3
OzRIMT/QJRpJeQI8d4QsKHccsbu32miKL0bfCpMNHudHINu1ueRFXhHEWGJMkiR8cerMfgosMy44
z6SZOFjV8DnJrLEPl9qyb1fYt83ZpInh1Fr6FfqacoeKTduPJnniLpc709pr9mIR6q4CkAEvLfey
G0tELiImD8kOGZL5FefTlhks7cmNlzvVccREdUnRMBgBNnPr2vGy5VRxxA4WMBmbfEje+IwZHdYS
CV4RX5yk49A9WM617rrdS6Ly6HMiEx/wMeOsJjOtbU5g/WkQbvMp65YL+Af7bn2yb2hy6htXNxGr
teK84K8PsIH0oWcSQOuljSG5A43+rQbjflPbefwSN+lyJVsL4vHIaLErHCwXqRPvs2zM91GKBjBq
Vw0SSpo9hAP/IbY0eqqMYK/x2z4thn5TmVlLvmPkXOfLaHPSaDWij7vp2W7x6AQZWdPXKjWNVxgl
9HmGeanZmwvdvHewN9Ic6sxvGpo+st+5G7t8yfojyqgv4Er9UKa09TbaMLd+kI+O9dCYk0pCwx3r
L5Y3x492ZhH/iybG/r0vGQVWftfx32i0Iz05Ax1dw6x0wJ4z6U59ylEsklqUZfBlMrUzq9g7KBuy
9YQJ1QuA/mS73o4FD/rQp1fCT4ZHasw8LLg/jx1EKR7r+t4zZug2aA/tPPIPGs4GRAo4Q06e1HDt
Ydr23olUT279wktRKdfVu5vq/qbQ4TihpWBuuJ1rC3KELnC9Zvd9Kb3jjCBik/N0Pwgs/SVV4GzQ
PjCjcOqXT56eic2s7NgNXLdFXlOMrOyDbn6uixgdXTJoGzUJK0M849ivTIH9jYko6r5Wfhparpye
8wSEpm1m9dkoGlKHRld9gYowbkfD7L/FOaDmHM7Sti6Sbq8sw3wxqqW8WUTq34zYZG9nknx3ooj7
W0PK5gr9kf5ArbfkNJRI4NnVdRdvSf/V3zzQlBuL7LF7BqGoJWeKmDDJBi0gGj7+pha6l9VYua8m
AEJtQ0AigjqWnDBhQOcEWKSmTVWz8nsTQfSuNzpno13ikDfSpMoTxqe4paPoTXZyqn3Z3LaCDO++
1UfurJ/MX4md7x8AircZ08gI4hHBti1Z8WuIt2qdQOADPy5ynofQMtqvMK7MLcdlPzBtoz6T6pCF
OB3l9VLV013halsaR/65HQkfCNw5TSJMTFp+TnTRboTRZp+LbsTlBVX27Dbe/KBPoqM3BrDp3gKK
cRg9unW1ilK6MZGF/Qfj3o0cm/y5pG/zHHuVvK2AzWDNitKrQREcnTCt+CSkNW/Jxsj2sxznbTT3
LY3Gqks2Ft+WpgxlcH+simXEL+gOnyx4dHOQWl210WgKhcBLceTpiX7bMgExt64X1aeKkFDkcfk0
X9nZXOZM33FCebVlch/76cVSrh3YY+LsZ1VSuWdttJxEKpwv6CF0LayjKr2N+2QKnUz3n+fF7g66
tbDRe8DlVkNrl+5obDrX2MabRzhHErOzLaG9xJGXWhtvUtdDSzo544Oh+u9w9WvVp/38d4djk2HX
rw7Hl6/j2/ufz8Y//uSPs7HgbAw+D14hMvPvpp0/5qpUXf/vMGxwGF75FKzPNpahlTH+x3wV7iEn
WA9xEMdncHX/yPbDPPfDYdihuuIy1FnIGajyP1SySW+pEcCueXajzsW6aNmskkKTYEIKcD0JYu2N
auoTRXArglq041ZfIHZPEGv3AxGS19A6BuPFTpb8UruFTK5axY4eGk2r7M3Ay/Vkjtb40ueI3/qY
dKqkmQ0V+qM3QmMhT3JDP6JC1jvN4n6AIvBajdF4s0g/Is5dq9Z9f5HuErT0EXdpaeUHFwBQOMAK
GwK3mfu94/MRgybJVA5csWaFRkmmbq15dkmtUcw6D5S9C1HseYamfaC7GBRznr+3tPlu0tgeS8Y9
pbqJ8LDCJIPLpW9AWa3hCCrN3WM9S4sjlRg4aHacxnU8z3ZjrE7TmcGi3c7HGIl0tinLWTGo5QPW
V1a0oMSvW8gUd4ZHULpvZfH9kuWE7RS0TTK36DdTAkMhjID/7bNJuofSL6o2RIsPJytVPUNqb8hZ
aSyp+uZs5sYnZBS9uzRMP/W6bw+RsNNhX0ZGbLp72h9rDqZM9UXfqKyUlR7mlacupruUsPlZ+rWj
1Yka1XoTt1jOMzw5VZVjTi+0Qj13TWF15v2IvzaQ1FC0pEgPH9Ulb0fLj6DtptKn4xPLctcwLIyD
wWTuHYeI9rKI89Gs7diNBbpSG4Isp32OBm5/3YGkTDYxQ2NiS2HZiAjTSFJEpJN24/rg4DddaF4y
hlMkWwd56WBoPfX9MDSEfmK77E2JcLsbpwV3w2RMnXiJKWSM5VWlMOXlO1bsviwDO1+WIrr7/hb/
txvwtwseq8+vF7zpf05fZfd1/lNDwPz+Z/9a9FzzN7JbHDw1FiW3D+vm3w0BKK7oO8jjM3ROzT+j
Wi1B0c/atCqs1tylFaH6xxLoYaVczU38G0QqUGn+ST8A1s6fl8CVFYvsD5UT/krX+ktgm9HKqjQH
Wx7geDGOqaTZb+mvyfwKWwT2ErJzx4fY7tBv6GkyHEfopXdJAxhsnwN2ykMJqwuGRM4p0I0GZHAD
OgyjUTGLEWrXO2ZL+n6dBaEM57S0KG3CAiBoOqOGjR6VUdkvTjW+FWKGa1KUj2Sv2A99Xi93nfQf
64ZwjII0Pw42mMehMwi6qZQ0y3lgvSaRgwr/vnOY9PRNr7/4uYADgYnFuK+qKT91kpquxrfyow07
AT/cQj9XF9SA3UZoQtxHeEa2Zaf53zpD1jovuEn/eCyZsMUjy0jAqBKhyih6nAZkny4WuK/vNypf
GKivLHB+/zTUEOIxkiZX6WgzWPD24JcI88rK4biQehO6JmPQoLOnztgYoCdxY5Z+6T+P2dLGYVV4
+gvw0uXsNKMf2gbgglLH+46+kb6EhsZ3EehqgipjYNKlvU+CTG0OQdL70l6jdDj7T50JnDzzhnKD
vUR7HQa4r4zCWBpQP4tr6XW+vp9sUTzNeeHikooH8SKxIcJgU0z76MQn6sZrCu3bArE7VCYJznB0
knet6NSlQYy4//75uvVT8WQTCIvDTh6NoufH+E6PcB20DTtdDtUeZu2IkBuuAaJ/bduBWdxWC3y9
wO1T4zr2xAB6Y+hheVw7nKOTQ1QIyMFOx5x2l9guliZzMWu05ewnQaXVOSE/9XGUVg8jJRuHXZ/G
xgtOfCLaRDN7+p5HZQUGlDwLHijtDPHzhqunTCY6O0XGaYPChTDyJMmSfkgaOb+0TdJde5XpP2bL
yNSBYZmzacvWPFX2EF/BykyeyW0xA1qv9pXW8GN7jGsdxjZ4fcaaL5kttra1FwPSOZoGxCB2S0fA
8Xsn4LS/vC7VNO89q/P3RWGY3ybHBM0WybKsA2Euiu3ByFJyMDK9Ty55UfPf8rEY7pwa9bNBm4JJ
ShqMsnZRm8d5dx8BS4J2NOWhiV8JK7wenUunTDE7xJO3J0dOYMhKTFi6HjF7ntJqxPxAapgtpaW3
z4XePfS19QIDZ7gubf2ZrXJG5z62a1k9LNqypWg/lzHMHTTtDrm13hJR6tH+Y6jAlAaorgEowpM3
7Dr1becsOCY0E2XWPCPtSC1xGoABBRQw8bYEOH9Y4Htt8dItJ0bgeUFPYzLDqbDNTzSXMAOUM9O+
SIJamBRHH6ujtVMZVTqGyPzzXdWPCh5kv1LLcE+Ew9Rp+7Yxu/PAAPRGebCfKm2ybymyjS2QJCb3
ugsZJ4jLAp+Hp/nWNbE96bCZ8IC8jIuWniMhgG3KLOOUXB/lzE+/NKseDTMtcT2ixmIyZ6YD8Y2/
eVtan5deyxBMH2CStQ+tr8OumkaRbIdkNDHU5WSQIyrQcVy1yWU0AegselM/oZWY90br4o1BoFH3
oKAaHe0X8nFACUUPkCmpMB0MFeO7iYVCIPCf9M3oOPPVBKX9LlFL9+zz/c0jByyVHYFfud3GWWLA
H0yj0XVB9+WI4OV9UFYk2QV6O6AXTPCJhW7VyFAWRvKIf0FfQlXQejAA51yNfZZDu5CriSkzHAxN
TgNn0B8VhM64wg1RIu3WWzw9s3Gso9a91FgtHxnlsfgPBlQSf1KZySWKHg6Ft0jObrT1XPoeG5gQ
y53hjKxKnTNEr99Xljbvo2++KvNTUfOGGnS+9B9vUYP580EtrFFyIvrB0XSWVUypyGHQJjLRr51q
ryBnrIYjw+J1mIx7Ya8XopmiNgyy+STFCMBi0icK12TS/OrCtj1fOsmoZ1PXxEd0A3MV6Bv/CnT9
73Hp749LJiON///w5PJ1+p/zV5V+qT8cl9Y/+6NG1E1KvBVQD7mAacdPZHvADL/pDBw59XAsAlVP
tfaHBNfljzjb+B7xpR/OSxylSEMjABQjhU4+9j+S5NofBpIA7bm87eHqpfj0beuDwRyAT7FMcZVd
S4NM9jeL5u6KxHZ7a6sj0mKxMyc5ZTN5dHVXasfagKMpV+tMdainVN8zzp/fJbqIMtT0BtJ0No/L
lcJR9LWVhbtJHdeRS0tOb+zQb4bTPc3WA+PnxRtgkQ+GQb+0QD/Jmz3HjEy3HPmzxL/RU61378Z6
GIW5RSUPJPQBDDeWdGdCy/pagM9KZ/hNGvphmdR6VZ5ST5tC/E4ayhXapxiqY0jdKrl2xqptvIcE
fHs9ZaHumaxZorR63FuoZkpkioiWxdZD91voz2nr9kBaqmb0DPxPelnpV7gD8mHLmvEl0Tq5c9tm
voVVV7nhMk8Zf0pg6QL+AqnHDyzif1/Av38BHcZ9v34BXzm6f3j91j/6o1oRv9FVIbZ+5Wzg8Pi5
WvF/c5n6W/RJfgwpacv86/WzaMusLwV9ZbJsiQLkff4D1KITR+FT+AhAjz/Knw/jyl+NL6mVfh5e
QjFZp/QIH2zKH8/5GBYkRjC6uh5z/vMQX1Pcx/aNKafm8j2k6Kdb8x8kFh+19+u1PJ9wAMa7Fhr8
dT7/06CUqkXjdC+qo2tO4rKMs7iATvSfZu7ANTJi/x/O+7ke3iHAC+tomKrww8rCYdSgs6tzvRJ3
dTDpkO5pwGB37RXUhKqPUKqZCsvm5KTG46+/7McqkItTBhKlDQACy8vHbJhW0zvKIXTcC/bGd8J8
WHkKMQLdE4u6V9HiP2Fz/buv/B9uMeRX8iyc1U30F4lD3zE/mzwXgXUp1G1eJP37WJV47/1UqttY
n//xBR2MHuwuXNGnmfmx35fpmmoMqspDAr/7yl313jPl07b0TO2zGY3O669v61/znSEXIQZgvyKk
HATSh2n73An6hZEaD0OtiLYbnKgzOCwzRwi8ycJ+Ng+puHhwgY7unIt7lM/VU9U07gSKLV9wU7ud
e9/PhkEQ02gPY4AAHDC68tXLbHh/8xTY7l+eA5eOq8G7b/Fr8rJ/+LwVKinMzv1wsF2m5dDbDDu6
6uJCb3dxvYrHWxiBJ47EcxEHXW+Duq3i+R5EuDwYOmL7E94384iay36LzU46AYwenqUuwvJdLp64
qDTBnjvqRlFuMQGIS2mwE4Vtbi8C7VqHjUWTqREwnFq8XWMrcdGkq8ntgLLvqtFmdS96R91GKSb4
YJFE0v3uccSGjiIXNW5BHBjZlTRtdeuwSjgbstpy/wDkW3smmsLHLCw58h5lBH0GLVw3Y17DRpoI
8ZWnVKGJFAzhFEpNf7TuVDVP15WeFPQPSPMMRvo8BtURC4FksoFYcOzUrYZW+tbPW+kRXtCSoZAZ
2Gqkbh4Jju/bUI3jyuI0x1sdJ24Z+mAP0xAZtL/NhLTfPKmr+1oWwgjKMWpezaRX9xpmh0e7Bx+S
Lqn9hhHQqI7V7KtXp+7Zw5GKMExHiKbuB0vyTSl8GdSRXdWGfpVGT0aW53IzMMR6KwbuIyBa7puE
Rjj4/GgLwICnqV3sN0eD1QFG2N+2GA/MHe6Z3gt9pQEQ+U6V+PGsJhmpCWFipsQopLniGJLBDgos
my8LpZc8x24aiyXUyNVNTr4bpeUxb7W27MmB8b1h2yOifE7GyX/yGtbTDQNZiDElyisnGCvHequ/
MwLjhpcfZcC1D/zlqSkA9RLVkfJk0IfRQgv/x5XUZ35+s6nVLT0GMJwjoMQ05O1uXkkBQr8e13Rn
diONcoTbCahWQCG4Oqdm/a6riZkpIASD7/ffUr2NjsMj7C133Y3vaUkXtpWvX77/f/ooqsJy1jPW
jSU5aHzXu8Ttx80U+/5uaDseYFQVlCp9Dsyp67IousJqgIl97KZhk7fK8++BZwnkAj1nqSHo6fZk
l751usYOvDI31AOKF505VsQUb9wVTO+DyNRWfUGRCv04id7F0B6XWpWcuq5Ptf1M0BJ42FibIbk3
lQ3cpbbtJqiSoY+ujcWfkbEb0/s4ay0AS4b56e2EInKi0Q04Yd9VDB46Sk7EkmhcA80bmb3pORWs
Pdrc5+4RaHCyVekMeraCzeyjYG9X4c8E9ocWeGZegOeiux6nQ+TP6qpHG/Po4HsIkybC7AUW8GLZ
uRN2biJeOt1oN00yOwHCfnHD9LK/n5KWoUNPr/Fzb+XoexKzoycAl1ldjUA/D5aHBj4YdIQzgV4v
F08O8XvbsWzS7HBPFcT/C9GqfhQMizWTGTGV/OBqNcUumEM5lC79u58m4Ec6DdTMhofbx6rUq2rj
W2NHe8J1oyez6vqKfqD1qU8IgU9l+1YJN2MOrtvWoZ1MlmzhwlAOpD7ySM253b0ngv8RsC6re7Y5
nmUjwvh5cDTCVKYFqCli0ebVphfzVM4JxgusZ+U6+hzVPT2f6Gn1tF0aSzSv0NPABIz59KZqL37K
SGG5KmGZ4lTSs2cYQLxYNJ/MY6R36T51TfPoNb4O1RN4/YZttH50bPhCKV6Njq8R74RZejYa4oUR
6tI14nMpNY0cycQavKNZSkTRoWg6ZApSSAQ4hmn+vsSj7ZCvTVHuN9E1CTvxLbrxBNGP/+gmSftU
9PJtLtW6+qfiqSsR+2Z4ei7Kz1jn7UakJ79ujM+DFg0AW5PVIeRP7gPKt5zqZpyO4Au0cWNOrQh5
L10mRbX0oNkY1Y0aDFC+C1LfMvGaTa06VMjgHEjVmumboCgGqxOUZlRdKlezfi+Eyf+/YceSnwDH
GNHvvjelMmjbJqp3i1fT/zDifECx3OXaNfObgVtXRqAu6BC9zK5XH1KrQnWemPom4yvtXXDHeUji
QvdaK4+zSAMf+tpcoTe5GPlZW9+X27ToLBYLq4jlhZ7qzNgw8y6amtkWyhpciFY43btewIi1IwbT
dN4WHhpaMeq+i3UyFBTxQGB14J5u4qQWF4pY1tLWMVjTM5//zmjwaZwelA4AKpN+RuGzDpYDamYE
C0R/ppiMYhrvqJYCZWIqdoomLekj5qz3cpSHORlZB/EjdwRIMlW99mnrhhlow2JFdbBomSilbxuT
yzv21Bb778QfXK80XaPFeltoew0Ah1km3WSIJKnS8frog95IbgmY8qpgaCbrehoGWvyFjSle9lr3
Xpn47mlrSp4IY2ltMpXYH7vUZp0u6UnBAYHgmiD9hykIW9qEI/DjY4nKxi3VJhkniUjT2L5cyWrf
FvBZxnlQtz2A/8cS8clWLAXacHqjqBVQ/ZSWOsPYgJaqS79+nQx6ujeGPfKp07Lhu07jwiUrGlju
vdU2BWYHqmSrLoMiidde5OTpo+vCPrac05B3qI5w384PkVbbr04iWFhnqWXXmCUUzXIkah1bhogf
J2rkmXWzcK6txfQ61kVXPBS1pp+aIdG+9bL198kwQdThM3PKSTXXfzLUxGPhFfQRwtbvxaMpV+hA
vHIYdtK18oVPkq53tMV4RtgJyoxwaDz8bqVkqSJViF+U6A9+pqFc8VYgPi6aaKkaemPRQX0gTtTS
beExo16ZgpYNAHbmaPngmKk2PIyOQo9F9FgSJ959kXu+w1bV+HDf2RrbOd3NearF4lPmcVoGKDP1
2CuIR7rHf2dvU92KML4WZboBv4vEyZmNPcFAnEFc3HWn3JLJxYSHHqZaMm/5h1k6QtdTkS3NmZ+/
va9BFBzzMdFelOanJ62PI5IVErYeAlgJSiKQZ1autiO30uZ7tM6mIjqajq5/BecmCltmy7HHkm7K
GNS6HosNwKkykEq1xxq4MAq9QtwD6I9qpIY9vQtanFAhOJH0Tpl/01IL5dpYRwd/qcs06FtoI7yB
EyzE6lslMfUX2PyVNR15rjkYDK1OXlaj39CpHjejTm4VBPWDGux2y9k4elBAHHcZm+iG1u+0VURS
WHpvnfF8Vnf82uzLlSpO7HzlnlwrtEeaiYKudLaxX5wHEt8DuCbzjY71+VOjOcOrrA3zUsPurEPo
+RwgFTwm5uQbZ7w1S3HPyY/UFKRS3xCa2Sfzx6CgNJgkMI9xJyvyDlq2fEXeyw9CgkGc76C0Tsmm
JMWe9Hmsgk2osQN3JLeM6wqS6KwQ7Feshj2j/KE1sAeZOJbPXV7wkJYJq03qSJ7IBaYcIj5Cv7vb
OZ8ypiEcuze/LqPWquNPvAtQMBQcoD8MpgB4D/5cimNVyYBqmwAk7e+HfpS9GFrWg++vr/OX6odw
TGAP9DIo+y0Ktz9fx4+SfsjqHuN55bAYD0jzH9tOamQRKVFfOdZaunxfDn993Y9Sfy67sm5Qd1OZ
kvX8oeqiJC9QzcE2VVnhwFqBzAmSmojHiaAOyfSymu/hA66O+3E95f766vRtPt5d1OpUxbzgfAgG
yn9qdMxdRvdEOPVhwt1qBNhdjMf/Ze+8liM30m77KucFoEAm/G2hLIveNvsGwTaCtwn/9P/KaumM
1JoZhe5nIkYh0ySLBRTyM3uv7eunLs4knvZ9jL52YzYdbYmuvKXt83C/vIT/Tez+dmIHyeYPV+sv
vIpbjZj4f+FHVxfpT7YDxqt/mNs5v9BmuZ7tk+BKnraebPyGrPAxEPCxQZcnbOQstsXd9/vY3P2F
fS0TGIeUa8mX8VW/ywysX/ijghuDJNkfPoZ/MLfz/kIXRe5FkRIgsZK+MOFs/fkm87QytitUBtVe
3z4i0Ib/VSFm3sqxg7zXj0R2kivmJe4pkgu0MgpCADruyp4mlJOr9bQr66Jd7dRxezSKWkzdpmFg
ZG5MmoZvZUqhBt/cJm1Ng/OcAv6nPXBLL5JApoK1EuoFwaNtAnLF7rFgy0/oOHURSS3vle49G3Pl
AzdmEEQ2U0XohEik/fFjTgF3swrrKnbdzQAOuDlIMhs6IgEM/SVWRK2VZ+lyL1vKfZbt/OCJ9R6n
ivLnR/K9aQJSMf9IIolyOPr0r7PXARKt8ho8Rlf7V27gqW/KN8VzoQMMNyKpoC1WMfOHxkZmD4ON
x0CuCYCbJtCNs5RxdzSFJZ715uLDkzAI69oYjtaYWC/rRIVXWVRwyjIpLd1SidtYtvz+uJii18wl
VDtsKT3QJFPCI8NG9f6NPAjegcrGWpqiOX23Ij2ymq2OP3Z5FpZ0mh9LrEuWIeYFOILwTGTX/DTT
ilGqRglzjsEC28wSfOa3tnN+pp9bzTu9Lb87FDGqm2EyrVvXTstzlXjUC4TuXeOcFJtuSuebLErH
k1UHkOR02c5hqd9Pd450JUxej7vlvubf/LighRlTMMZABF/loK/wpWLkkir1CaIaDo0Jc5dAByep
l7Bm5+kDEy5+hRq0IVw2KhGi7VRBq+UUA+/LlOko3ITYDeqbBWk6QnSPnhKtlTMem7xMzDeW1ba1
L8qV/Tr6rF+TCPPMxhwrRsXF9NivytkvcCjssIgYyqAQyB7goSARKObWCBtRyueKAuX90gvWTsmN
ns/2EO0pAfhOayT5KwcBry3RNxGcPyiTrraCMYPgbpAdWZubwOpJxby0iAz3B/um8DwOaLzc3HwG
AOZtNLKMgpZIMhxOuCne4QUWtwlMjGnrBTMXuGYALTd+EFO451lDfV1lGE7DPGDNu2PUxv0m+Fhe
1w2n2PEC9zUIALEQYFu87nQdqFXLHBCpxdo42tCMc8dEgpyLmSoqRvxhcO1GfZ8wyWJSpot63+qZ
GTrY7n2h+GYoj1M6FgxFmEFposcx2F2a5A4P8OvlFr7U0EsOerbWH3YtjH6PXNrqCTvOEE7w2u5n
uA/3JXhTcpwyqmqiqgPgH7rP6glYs8Km8PWATA8Wf5z4l48Eqgsar1TX25caCNmedWKb1b6vHm1I
6zQE37mDK57tqY6gWDNa3DQ0yYhUWnCeRefx4STUFcm59NNDkTjTuJnSkl/HhIebqpkL2l4GWChd
ucEMAH84ckben8t47tL6LZAu5YY5rXWCOksqCSkl12urg1v6dOE71I3IaAzgK/jh4KnEuocVE3vA
hvHjsBRfg61ZNN7RhUgL3Ea3ou1s0HgnCFyhuvI2WHMXT/sVanKyC/hQACTpsIFsaGPmx1Lir3hc
1IwHLBuCXbpAH7bwWDxeYJJ+lUPMJeOG7wMj0D7lOYVfRuDLs2ky/+gB0PIO0pc9Ntzo6UbCCHnP
icA8BgSyHKI+kc+X3QrUuSkiOJUhx5OCB2ZTTxPWZK38wnOuWbxGILlQRH2I58hc1+Yqrj0aIasq
i+SqjIidyIhNPgy2pG0aJ65SkUb2h0olj2YRLdxTaFW4wRd35bJ2ClKdOQV8wudKUOMNC4xVB8rH
Nu9KpsIlgBGM7YrVwCVGaULE5sLzacVtCsfluWRF022zEljobgx0regJwrPxb+maWMaR+hbnuEXS
xOHuBlHxjNOL0QC27Oxs4104Yq9hpn65522J1B5uBr9zKGELWFxNF8hLOgavbKGZKpFcy48YJ9H2
uNJY0EJIUDzf6AP9LRIffT8GC+TipvWDV3AuXMgfj7RMCQp6ej5uJSdidHbKfNViWQFa0u0a5G/3
tsuni0TKIENOw9trUXdePnHl6NuvU9XPYHVap0v2lydrXSd06xNhvK8itarqdYrjJX9zCEhNw8LW
Tykxkt9jJ73zEWAd2xFNUz6IZJBMEqpvVTIHp65p9GHQQpfbLOCbwDDQGN9Oq8ODrKB+YOqAagxk
ZQJxiD5+SZYjjx+LAC5Y1JQQm7gm84fkmjU4l4zuYC94EVOpTqVB8bBmxffMJMvOD8ELxK8cpaAT
e5q2K7sy+dTkeh7OPh5VdsIjhtnnJJ0sxJHhfqur8rWORXeFBHsgAWLBTUAdYnXPlL5gfPRBpNyq
eE6XuDlzxvj3ovLMiM/uaAGvQQHUCgiEbIbqs8JzFY74TV5Sr2VCu1TR55aIQ0PWLbpg4HwdCV6m
BwMIFHIpSmM69v1yUsnQnL0s6Mro3kzsmmy//q1qGXY1qt0b6A3vCT7aZKX3GEkb8dbC9MfgnKih
Tp1wzJU8VTWY2HaRMzFxltuGjeJWunKtQo/VDQC91s5C8pLKoxAtGUap3fihYefWPq/kGGw86F7m
ME9XTpbkeWh4E3mvCBeTZb+4S+EdA27LLozV4EBa9ZIA/Ka93vlz712ReMYxB3EXHbfRoEWaxIst
RpAeuEvu0jX3rzwZcfcKOl438fHtke1Hb9/MrFdybzh382jesIUyITUazvwBgS8j1at8sTOvLa6L
VtkPbQ7e3eiBl5Ol1AW08tYI1LULviQ+0i81AYtYucl2reOlWx9t134BhnE0x3bcLnNfsvkDMh3a
dqYZ1Cq78bskW254v9xvWe9X+xXWIud4apK1PL0ExFHuc4BXBy+aPsPbDp00875AY1geE2dhfly0
cm/lHgrY3ukeFC5typ/K3TlzOX/NBvlsZB4oz0mpGz9N1gfAYGSNeUNJ7qFhHyLy66+RF9q7uFXP
bTBgzu1cKqOdKtv6pl8jHlF5SX0ykYMWUzdcDSXRzyw1jaMT1OqUB4N9XVvgUXjTKhR8LVoqFwHl
3Lb+zgjQeGQ8sTbcIfm93WZbj6rTWHNxxyGwUPKNFblLhnsqOmt5iGsrtCqrOko0HAdfnxDW0owg
LQJ2hDkXTKWL8a7wPG2zpgtwBToPQ1rKLewv8xEauH9dL0X/gjXVuF7KBpOUAV8XJge165d+LALq
EnTsV4zjW0gNff2J+GImN+UA+577mwm47BhheJNl3JpuS5IhymloMjaJAo6eteQl5jvP+zDykjmS
nuQJj3jjsevU3vC4bTaLN+GFW/vhYJL7FzrsCEMe/vF2hSFyiOKkP42V861JYnsnYa8xFjd10Fol
TgvuyY+oM4nMxh0xf6Ii3lFdd1SCqVltFzC/u76FvRG1PFF48nflLq0FK5RUemj9cQ2XCfBvJZeF
i1aI6RonnYdx1wIRPvAgodVuiREwH8cpLwQwkaJbqMVb1H2PaSSwS4us1H7eVY3xNx7+8T7J2KOw
TG3wtI4VSWZkI3dw/qzoQE6KwYOpS92jD47r1SD2l6hPN5IuSk2RbLumpwNJ2h0yo/omVXwuUryr
rw2WltMKzY4cd9KF17VfkTPq/ULmYbbC9fEyxbPPLQ543TauUkcXfjxIyzT4igIkvmZld4viUr0Z
STCccRzeuHnFjJRq4KkcJHLcSbndZqB36a/ylgHjm3KbwTyVOTLZK6MVqxyOPLWCPeKwoZ3YjRpU
TjGNG+YKclKoZseaNsRJa/89IjWzO0ZZNjULj+8FkBjacLYaBy+DluiEsrANcxMrw5zQomMBt95x
gXLqyiEDr+VfQkWRlTrluWVc2u5z2HyAFZyS5efYScb8zkANijuWaquaFIWIO9qcTSnj4+XK1NKI
BfztM/PcIiRpgLIcqOBvw5E/efj/6Nn/eTpE6+zQ2EsaaOnRRv8kRBmSiJlbn2bHqA4YnZc18vS3
VWfHfbIXtAR7uwyoRmoWgCiSJx2e94eRw79RwvwVjoEgBAgzLwTkN6/ip/kU4YyiXmUfH50ZfQCr
QPL0tkMgInkrUKbFFJtRc0itNInPfROtFfozFd3GFWNt3xzErc0udvwxM/onbwsqGZRAlO2u/Rfx
SGUNEcpcOz5Whqa8z5z+bCpratKR5jhEXk7lM5QrxZExxs3fKTv0VOyPM0neDH68q/9PCY6Z7c8D
jYp8SbBW+JScpaAVykS7AFFTrV9mXJBkcQj6sybfes69yDgJXX5XNmg4CIFtI+9sd0GfugESHifH
XnfQTYuskAQDpppTpaOn//FFRO4hGKMy62PT/DNPZAzi1LAMvzhW0YingW3toLTIpKFoQlvQgtYt
cXbPqv3AZbY8tj2zijahl0/ruXssMWb9zSv6yX3H/YToSBuk0HRZgmP4z2+h4bTGOlA3YFjAr7G5
qBB6RlKvihGPQqyt299JEtCIYMU6NSP9RTUhkzgIaEZpqFSjezDe2f/+wqx/98I0cwMMDPPmv0xE
PRb3wOrb5Ni4WIEpNem9oKCROu/NVEWWqp7ALfj2aan1PmdG6plfESo5IsQYgaFeJA74ZOmWwUlS
F4ueNtZIaaJie6V8T7XWoohgV206PetBacAn2ygjpiU5G6/hBkxr/+1HU5qWEwqPVU8BqqWZH5NI
SyEwjcz3uo77SCvgNNWqkFtvHK+hA/rvb4f8eSzOdfLwBrmCuYHtkov15+tE8HmbLuziD1ZCgh8E
ixUJgj/oVqeaefUXrQZqpNF4qqTeU89lwstawMk+zYHLuxVbsElDZ71EF9n8LW8Wf51hVMS7y3jI
knrKPHUZU5phYk1/rGMmYGHqNWO8i0fSnNZFS8McmTO8gVTCugI8Ufnt8sv+bxL9N5NoSMd67fCf
taOvaUcMUfrxR+3ob1/0u3bU+QV1KN8H8IcO69Of599n0NYvLtlfTJUw1/ja8/avGXTA5NrByGay
b3ElIu9/zaAZT/NwYOarI8su4+l/MoMWP3+sATpoWzHfklehLcR/vo8x+dc1yRji6PtLRbs11n7Y
6RZsrZb2Op3gcNKdLZVPn6ZTVF/MATwse6L6zMkGzK7GGBHoJs/xQHfvOnx194luAjvdDtYVzd2G
o/TURv0zYUt0jcvQfpjkaHdEU/MGv1CmV69S69eacmJKNEqj++ZEFWMsvVNjwut8VGarP0NSOR9W
4/KHLnOr3q2N7/lMPGluwRn9rlMDQKmmyp5uk9rbdaWiYp2zM2zNBo/WGFXPk2WDKAFUPNi3Qy+h
0sikNp4N26EjW7Ed75Dw0DMCV9ioMm3trSet+VZ0c7GdQMJ9ceHdjGfVjz5vSw2BUMxTfJ01gjio
3CVS3pRWvYtwpTl70Zr2JlL5F7tcq3M80dQ7/mpvHSa/n0B6klMjIntrIOxnEmpNr1JmyyNzZBFj
ymXXCJOiuY+C1fQOs57im/NovPdE6m4HNc8viQmUgLCdAmrMOrbea6NS8Cqey+6YRJ2VumvOIsq4
KNDTcm/FIXbXphYFkuEwrOta3/4YGmJuN24xNe92bPvX2NTF8zxpWY/EOIicQo93gpyqg60BpV1M
R8JIotFRpkTLMkLq9LxRWRZ7e69XTDctXCjljjxZjgqSj3hoGV3L+GgiQuEssNvgcNJ/W4iM60ro
EMdCC6kX8WdS6rmMteQ0fTquG88fWwSnLxnM2z4HhzOw5O9Hm+MRlQJnzWWN4MNoIiysZ9AtBrbm
HCK6Lg60tE/CqNTdE8Fhk1cT+zX3AbM0PY1pZprmg91rIGs3q/UcVIsewJTsNmWM7Q7n9XrZA/Cm
YAylWOlzRBNXRDfzAhg/UWJ5cca7e1EpFqR/RBAXiE/ZOguWzK3PEx36godn7TYa9VRP9ZEZn/pm
5NEd11n/jdocdVW+8s82oevMtGt8DwdyGzhOagNyI9Dly5gfazbffr5klPlrz9SGM5B3sJs0R3xt
KQkuc8d5Trgsq1ZaXSICbIMZCTZUad5DDnTRSPATXYLW5v1oMMqlCePe/LFJzWD7v05dTsVv2bBP
tvYk4cB2nbA/zEWP1C5qQ9dk+9liURo3rTMTFZRmjv1wmYrmVpvUJ2pf0mJ0wowVtlLvTmKr4Nda
SoKQKeDdN7vPFuP18iqBOQ8xcHM7rUILXQme1oYI5o1BEspt0BW4zyFIM4ZULtPsEAx1uz4R40nC
Wl3oS0qBxzvgZ4upbvslqM8csmSw4V1VwK91dfBjhG/UVMZ5rSfugY6O86aCJ5SXcZjapSmWvW5k
fl1XPdbPXEPfU0IiCYgdwy8POEkmRNKinBF9NvnMcZ2TmN0Hcj2q1Z0eTb1bGvFFvlvcaQhv6kH4
3KcVkcKBHTTXvT+ENZbRhVMbCeJGScqeoaxi9gWd8m5d04vOF7ETF9NNtjh8xGOWLD1j7Q4hJ9s7
Fe29DHHkyF0MI8Av9ytO6tAcYz1n6NXXzLAEvkwOnVdUEfOT7xpl6EmAI8yyp45fhjfgGlORwW9X
6siItXZoS/upK6ytE1SKIXUaE5o+Y9I5TriIvrbQCcC1VDXBDXY0UaVJlQMEh9p0si5C1EWL9zoM
3NcunBHcibKc7ibh2Dt7hA3ITIroJEnAQ7ApO7s5Qde2DuBNEzClnBgPlWiqR9BjwMnxWGZQ1fJE
vgT16u2NqVu+kzViXUUIsY7Z6ItvBczjVz8eZo/Y+zS7ZkyZfrfaeXoeHGfBBFiVuyUrorBOjReq
6e6VtaXakh5NFHIRsIRYBJMkySIL7Th6T4IKq73pE+xYYQSEZhPnfAKmQp19Z2J6NQJ3slmORiA0
80yd+ynymJnQn56GtctvID07W4eCmG5w7qUbkr3tXTtxe9u5Xfkd23ti71ASjMVmXlrWSP3s3xaT
8ciAE84YNbdFDIE/KnFd0Bq2D6ttJafRDA49sqT9yhwPbGze3ExDhW3VGKL7agTn0i/epkqNZngU
VfXJiicBDDVQa3wYh9S6bhDDyZeoserXKSm6p2Ky7xNnbGnTdXUZK8zemPefKo+BMZro3r9rbd88
pl7R7JjVmZ9iOc0oEv3nFfnR2wDu4lDPTt0dnKmqAz4fDWGcYzeThmNNx7kh6Wpo5L1SiMjdsknQ
KQHDYVmzFuEStb35oJK63s3YPuCkAmzDmtjB3hkJZ9zh7azMbRIl0+eomcsiFPbgZHvC1obyuLRF
MYQGCewsl9sa7KnZP7Mp9t9TGZiKo9Ay7wYyqNhWGM1pdFGwhmzhPiOyas7Q1YbbXpqfp85vbxq1
gkYV09y4ODQjiBTumm1ZQsqnJYAnt8yZeMiF2/862nP3eQkQ+3/MvVmMD8h8Irp6IEynuMgrVgzd
J7ms0UNCZv02d3N2Rr6Yr8mqQ6OoKGkYLF0NyjLuuq53d+wz4oUJXPm96KHytAhUd5GzyAdmfeO7
n7rRNi4T9z4g5w/95wR/Kq8Ar2xMeplbuF/5DSsjWW2TwTQe7LwGtW0PKKvKwtuMNjTlRpXV53To
AfPWzUsEMuMqN7tX0h7HHZMyZ6sy813I+JQhgb42Fsf+BN0eNj95Xl0owILvIqKkzoRLxncWcuab
weuO/jD19GLQmRMT5CCD9WZG6Zj0BGzgoAllgvNtGzdy6Dn8DHbY3CoQEq5LpLhHWYg3Mnq8TVy4
6NFkbZOB0OdbJHfFVjQj94FsEJDObsBJEUTrNrahRlUuR/g+sC2TgbpsrAdQyy4LJFhTdUdO5qar
EKixauzDfJ2ZbvbjDX4vZ9MM8YtrtuJcQQhjRDczFKwWZx8ABXkCKQbLK6P82EvyG7azLDJov+Zs
4Lx3nXazqCS5L2cc97llLs8mSIfzgl7gzej4wtGN6xueQCOjfMJVtn0JTbo3gcVVQ8I/Srs5W+Xa
MgEvizFcKjXtyFvDSpxMNQ5wOxvAmrnmtovcEywCJsIkaL6wf48QDJfDazIkn7KoBIHuCJ+CYh7j
l7GBluypuefEVURPNuV8nM2YhWiQ+Hu2r1yHvssmtnKlCcDQ9waX4T4JaHwSyh7C7+wwGaPlpvBK
AvatXlkcEKv6rw3i8M3YzN1TlNXeHj1dlO04Dqejj+5j2xbgmDMk4DOyfpptLS9lYAoWf4nVubYX
20JvsgznubPrPeOJ2drzNfONV86JH3o8b75l7eD+6iN+3gGpctZjEgCca+CqHQPAPrtCl1aYKEnC
G5cWS6Yo6xCbg7uDCd7sMmIFQ3/wh5upEXIbMT/XrvyRjFtPnml/x1u6/cZ64XzLb/qqsJIRvvFc
3mc9CA+VO/XjgETbfSwCloHQaYJug8ObsqCa7C85MKZ4H5BxyAfIpBbMXZEjQpmfwG/M11Wu1G4Z
COkMM+VHD4oy4AagW8OTd7FiEBVjVbNSyqix7OA9HkT9uEYT1MwyTvZtPizXjnKcW/IpWsZMbWtA
wXSGK6su+vPMmOzgV+l8L5xePSdTedVO7bnx13nbBrK9K5EyfMWCaB7Gvu2uxOhEhy72XynUpr2n
uu3odfZDNkKzRkaf5/k+m0uoi/hjySFLg3Vd9GoBvFpdVHW2KaW7Pg6W2XyZ8xLPEo886JHogTGP
VANvCELn63zojPLrMs4KUOOy3hkJ2v0d8EJnIAOgeW6Gpco9qKCDHWmNKw+3UzS76JQt75EUhbeG
pWlyrorWi66tyvzop6C5mcERkSHPvXBiJhtxnbMlx5+UJd5jcNnZpWzvgm7adHkV3dd6sacN++gN
Q5TSbwj1a7gPnR979zFAqXtOv1P/Y0X4h07+3wx4/zLLNC3HtwI0QniGbISAf26M42AaFhlT13od
3ONJa8mdlO38uiBGCjrxdwNl52cfJyZqtGWOhF5tolv7OdeoSMaF0aCqj1XZBdd9QumueDB/5EbP
uFbWw9ekMG37Nh79wTp1HQuAJcTVkJQ3mZOxoL7M0ty2sru7stMmMsNFFdBJgW4+YWs/5jUFoL1W
Osel1FJ89ogBDT0O5ieJP6PbtTPrgxTC0nvfkLhaO+PUPymIvmq/9oRKqJAABsv+jGG6QefszzRs
cYQBI7VivUHmifFcIkp9n4pFfeOWqX7FYFU9WUFMRd9fTEGMjpt3EwnEDOoEJbN+dposd4QRPayG
GhS8DxqHw0VTuvAHuzsbWYd76FiyzzslfGRBuhe+SA/++0XX044/DbDB/pBlhfQUFzvDmZ8uek6F
HLnKrBlg636ZRSa9wSAQUZ3++w/S3+gvPwg5EGUAawT5893ld3RwLZLxY5Egu2A4UZa7vmq5PheT
gUq1IBDfEE3Iyin7N4P6v/50tI0+9kv0HcTJ/Wz5xDCI0mKZCeHJGvnsThN2OsaZ1I9YFuvZ4Ke6
vUcTYEwk4/zd0B1F5k+/u28i0UFGKfTg/efffcocpPNRVx8VcbcwPqYYYZaHRfG5yhRtsy20nmck
zxHr1EVn2xHPulFV7BXHGKXd8+Va/G+8+TfjTYnulHHgfx5v3n+vKg0O/vhpxPnbF/4+4rR/wTHn
CxzwsCb0jPNfI07zF0dHBXKRJWAImtD/P+K05S/8K00tpIEHNej8YcSJqV5HOcJ4F7hLkef+E5rX
DyX8Hz9rvqcxY54wpe3BG/95xFmUllrLxlzw71b5suVsTsXWKTSHmfD6QIu8KNOhkUKwm3oX6i3K
ge6Ex06Y+7WFXBHy5DWCsFU9Ka8Jnydjgwp82HbB12bso7vJhUVTLsLcUlzNYrNiMhMbzkSSsMRC
leQWskHRxtN6560Lg0aZICvfUUKtB0PI+hV5Wne1aDIOCwcTT9G6vkTSQDZjI6jddRecDurR9gk5
J5Ad8wLcEbNm71wwPPkFyVNf8DxmA6mnHOZoOyQVfdyafgfpFX+dNNln5ms+OUudDVvCy+zr5AIB
gh+GAZOPK83KoDlBtSYGsdgszqOmCKU12czjBFlIaMZQZEbghuoe8pCvGUQZE7AxdDSZaNaMIp4g
DAhL6q8NljlANZpm5He8zcLwECMAxzF1fBapJJqAJDULSQa887bmI5HjUt73mpnUa3oS4XD1fTZA
VEoucKVRc5ZQfDfYtmAv5VNCdBULvj7s/PKm8khZ3oF5BNhELt2ahRVKIOyM/fVQ25+UE/dPQqkK
ElkXAX6STIIo0zQPquoG63UucrnHy+wfULJlOiU7im7Y1abbxTLzsKwB5DjOqB49F6vOzr34S7TT
RGnPiY35xBvvNbNxqyabtC7sKfag0+VUjWeF1fDwLrSPBU3dfDeqzAkDjC6GIjPcuXhfElwwlvbD
sNiOsKdl1YNj4pbJbfmGR9fdspLPtyCNFlJ3cNeQ1druXMMpjxPWG7MW9EF5lj2Sc0gvrB06kfbq
xG4NnM7yd6U9YaQfzHobXfw9gbb6ZMSA7Adt/2Gj91VEgbGvLw6hpMcsxE2Ot1EbiJS2EqFBZBLE
UARysrS3buU81NxtIfSMc63NSKW2JWEX/rSiP9+s2q6USIxLjrYwTQozUzxgaxIDxshCW51YZcen
RtufHIrqG2xZwZWHKG+b4fvZdWIekdFp69TYct9c/FSzS2/ZLAnnM/bSbXZxXjXu4Ox8bcdatDFr
jFPCog6uXbLhePGjYk73gMknzFyOWG2sXdkPo9f0w/a1GDiynyRmwenJUWxB7Y2DnEq8CiDlGROa
LD27nek9ILaLkrfZXjFNDfSQBLME2vZdIJHl54/pbeAv8i3Ai21uCuzUY9hFFsJ47OmG82kOrCo7
TZqDsynqFQv9jFbTrg4dKprxaUxTe4L2lw746+LYwFFMDzpm73nOzKHarsA4oZ8mjpLh0rjBuh2V
nHmyDWkcv5cEdhdhlghyb0iiKrE/TTXcrRmiFsorkc7ayzYtZDMWWeX7OxxjfR4fl9633+lRp/6r
lwfkNeLRBbc2MhPq66u0r8AHbKoo761ZC3eNY8z2HJVgYuKsfq7ywV1Cs6XWCWXfyYgPlph/4ED+
d1L/zUmNlELnHf/nk/qpHv6DJea3L/39rPZ/0WtFD1OVKTj+6UH+tY3ES+Yg2yY/8Md/+d0QwwqT
2SPJGBbrUOl4VJO/G2Ik4R0+QyeoIZzYGsn5D5aRwDp/rgwhgzgmK1Gf14Hn7Cf9CLlfOYHTaX2c
R09MuyBhnhhWVYpVFPTSnjQum4F1nPkPATssdJcsZ2/57NbbsUh8qJN4T3FZpNabq5Llno1L9TQq
N/oMzIbtItqTBs3c6hybTotJAt6jc2owPQLFWc/hNOduue3hzSJXAKxFUFlhJLccrQbbB9uxroa1
LdpdG6TxSnjUMglcJ25CaOKYVb+qcqCc9YLF3ueGsu8SkQFwIZaICDzWdjuzNayrLloqpmyuU4Ek
thLJgJfQKNaui3vD3jNqwl5G1mkoLYtzEGxIMKOp27GlGmmaeFEgGKP+Oz9FsHazK+JKCM1T1sZv
WqZLnlssP/wOc8TgLMzdvgbly2F+TKnIvR0iyPLXlAt+xIMNDoQkwBjbcBp9W5l6tYTeT+qtWVHj
hUB+1ZvdOOqtmsz8MchNSBmgSu6mgT1qo4iz6xWA9PPMDszZ2iyXQCIkPLc5+gsRhXDaefyxhPQf
5pzX1boNb2QmoqjcmFYazRs7mz2SW9fms4h9/z4qUJVsSPEzxTYK8DlsEUvXe4/gPujT3mlmG3qX
iza4d4ieSq4zO3COivdvP9ZtcM3Ttz2sSaLlhIHczxerN0D2+kmI1n8wEDXfZjmhB4ShOsdS4Eso
IyLroppFBpJN68ogJeQ0D159l3ct0o2Vk2Pnepm4shWnJuq6wd6mNO/qCMm553cmAoPtR/sFCHH7
3uGBeqPStK0wWFvHDR0gsd+EUfq7joYea/O0BA9zw2OYaKXgSXZp/DDj4Ip3wdxRYTqj9ZmiVCHj
KAwHwWhiTB8+wmC8+iK4bhrLi/fDYsZX5LpV6ZEFRL+egH3I5ZBGg3EtET9OOD28EoE8ykS0qJRv
/SlxONM28cSSwKOdz68Ta0YtTVI7gfCd675U1Kk3yQ9doHURCRLZoBWD7kU+GM8XLaHxm7LwIjNc
LpJD3MGYNS5CxOQiSswvAkWEYlqt6Hs+KcHdRcUI0sDor/qLvLFotdRRNgqRo8P/uk2l1ZBeFBtP
y0QYjMwjhocs2tlnq7cEGSUhpvF1cZFW0kFqnaX8obqMS9MjLkSrMR3LTDHcINg0tVYz0qpNU+s3
e8ssToQZTK9pL9OtEST1DSPjdqeQfmZaA5oWjXTZA0rWdTn30CuVXewe+XgbzyznokPddQhKiRMs
m9DUOtNUK05drT01ehg935yK13BczBR56jjIYbv083w2YJqcyIxwtktQPdYrq+tMRadsFCoM/Hq+
mtJs2Hkgq3d2nySbtp4PRAUY35yVJ00RdQTUsbD2BWkEqcT8Dev7FjPLEyaqeOvF04HxsfMqOg2d
HYZhsy5DfYdv/5G4I7kZu5XQOYWimGG6NhnBefCRcO0RLIZUn9XZrBr1PVu8W3OV0TuyB1Y4cA+e
KjzLd9lYq5BkahbThC3cM/RnsKslWlOaLAfbXW/T1l8OhU31nSQk/JIRj0PB4KtEDgg57bq6QZi8
vteRRzpc4d2tTXfD4jaCS8OIFuFGd2gjgusyNtw3XRdNd64q/E2q6i8BT9tDlQp/l0ZLtEf+RTUf
OSpkkNUe17rGXTGOho6XEeelQIk/ePHnOpVqSzI1Fi0P+bkktXRTkK75NmXtdDTLuH/Jhq7nxpiM
A2yBX4fOZSuNxn3Xd8gb0CxEn63cAdV+mTO5mV0CYPKleRrcesqPVmk75wqb3x7sBVVfE2NrafCp
X/nk6YSzYXgPQ5MEh3TlaCKNLj30jl1yV7ird0vgKxHQCB1Z+vht2j8Gqo1egxZQieWUEVkeQ0IQ
t99+qWrW25TPaf6pQb29F8NI3E8q/X2JC+dQrwCUGqDvb0EXG5hF8YTWU7XeVj72rqWdcEyDO3mw
+A83CknInQKi4qFMM0MRYJsguNG9pVQTJMTMfS6unDmLr4O89FnAVKgfiz4dvDBHz6IpHOmKEqBk
bw0gguRWYd1aEcU+YlIibY0GNZ9XRwSZNl5+ZXRxgaw6HjatMRivfWOqN+64qt2mw9ScTat7dNk0
PMxrb95aGTx7v9fpcgW3gQ0nGaVPOItEt4ZEb47ksAKn8rLvlrLL76j7Ubth8cHX1EcT8UMoR68q
jxM7zJbW2bpO+n/sndeS3Ea2tV/lfwEo4BO4LZTtalftyOYNgqKB9zbx9P+XaPEcktKQR/cTEzEz
Gg1VBRSQuXPvtb5lPFfxMD7EfkYsDJTIHbMTEHWh+UHzh69JUkbv6VmQFiIB4ne281zajoaXoAP+
amXwawwU1ItswueotQ8zI0SEDJ88s3EOS2WjFAqXMbAS+V6O0t/2eWVuhWg/NkWebUZLP4GHzji4
mPWXiCgOjIMaEAV03McR6EEVmItkFuyGxj0ksHaXdVPG/Nu9LaO+vAayPewKBpUSUMuY9MEUt1NN
57NYbiPZhzvGJJ/JpHoi9phSivoiQQCwmawRRTz+ty1wC7PZEDqJptxpVDHTeEFvtyQrs8vt4jJM
PppZ9qSZbrUFOqN/AGqJujDxxJfWaB+G0fgaMm5EFMOAWxOvJf6jbePAQJkzXVz5kgFBTeOYjkHz
WkXE03JSuJpKBp9QTuodpMxs60Uj2VqzLE7WWJ9A/2JicY3nZJLZdc4zz9DaNfZG2/kHM+3joNbT
A8Px+qrq50d7ibu9gR6LcZATgKlaPmOksYPeGqpHGs8QNLqFex0WltxC+x93wIF6rERdsScCh/mi
5n0KoWDj4glf9cax7nBio0j3nAt5KzxXzqfCLIwT9kzmfnFSn4kjWrkOX0QxQaE2sBxnTbwlyKjG
bdwxCqvBJXc2M8oEGstm9Nz4QMUiHgCJRNs4nxhTUz3emaUI71syX1p+dKLNsLzpt7HsGMaKmkfU
8CIQe7O5bY3UuLXq9BmGl/sQzvHANI4BC7CQknFVDDIq7cBhELDjMHDc2Gzp11rTuSCDl5cei58q
NhujvKtEjypv8s9mXX11kujYmExzYk2/C6fubsmVVKoHXtyJTVoXH9qcyNOlm5+mbrivjf6u18ob
qjX0w+4iee9x8RDTQ4t/HCLy4njNHUZ349axEgf9kbCd6zJFxuMWTYlgut2YUgB9xW6ykFNUZuf/
tmj/L/Ey6vTGcet3B7/tx6zqf1Shvv3Bv459vvsHQw2U5R7UUYdZFv/Mv859hm7/odNjRcnl2+IN
kvDXwQ+CKVN1IHSW5cM9EBwW/zr30bwFO0qH1mVAtp4k/825z7TUue67Di1URU6PsBgMMmPUWVOJ
rb/DijL+QbcXNtrZtomSZzYDs8tunVORL9lO1EO3xRFsPli5Ox5ITFp2BovuyTM8qpqsmp4k57az
1YHZxQ3qHbNEH50NLpgywA+ZIocs4x2mgoeoto52xvg8tNscgxtGzSG7n/CaQgeP8PllJg0Sl65f
2NlkihUl7gU705mU27n5yIAm3tS1Ca3Xiopbexq7J/j41NigjrdyaPPPukYcvWc9p1X61arJjSL+
4SJ9SZFZuc6hmRy73FjpUDwk6TJc4S1vzlKgfMGKVmSH0VpoZeXlfC0JZTgV0Vzs0nTpr2x6lfu+
Q1BGnN/iArTSdWRF6IaY7JLUPs6cjTZibiyOFnopjwvunZ1e25RZTuNc6613hLH/UOuG2Fi9b9wQ
Y3guw7nYpjOWq8jDf5nFmQQT5oX7HltkwANT7bzSAB1GTtkmwWoUZUiU+LGK8wKYbi8cTVwVaeoG
DHTg0dmi3s8MTcvjXCLioyHMyQZ54mPjsPNPMn7h2Go+T4XjnmZbjK+lUZmbuGtwZUurCm/rVppo
gqo4aWm3a7Ghn8cytJbHsrUyyMkJ2fLaJyAVBv0v/AfaQtOySynLSwI1A92p8H+Ss9XAMiJl6wGa
pXfrR3gyd5PX0LhqFcn/UNDgPxJ9NB9EUVKMJZh87uai7B9Qj+jsIolWxP3GWzprhPWSONciawGx
G5RiOy1bOMX2o88Cmw52dqvJxKo1nAoz/HUUuxwTWhIncxBPADUqxfHhFDZ2wseqRW5teSXCsnfb
18oMnYd2YcnP2KyRqWG4bClU0+kSEo5EvH3lCeQ3YoEluIfEo6NzRI3aqpqRI5/7POlDpz9qTI49
9HV+mhc+Tmta/4SxQznhUIGQoXL0+WZK8Ek0+6YLyyFgoGm8w0s8X6a5IT1HpiUWTTMx4CllWjRv
EwOoUKANHdpEbA7aS5w5SbY1F0H9ByVqviEpQfc2pd9wTomaZVuR+PZQ5rFG9qdwmhq/ah2/hIz7
i1stlaYRFDUJiMs4uYAcsc2GwYBItNxgAymZfBjxsSpzjYho7K3B5A3ysaWXEEF+aud3WaIEKNCa
rA9NbJNLHxXRXQM9685tEo/St64DcGREcfMF9Buy6p1dQbYQ4vV8OSayrO9dSL4vPq0KdtfGUAca
CSBhw/iKnI40DU+xh0nYq4U2bQgqEmC/+9kBfmigvNQxM/OTL1kBJM7qJXZuElNRX/fUSqK8b7w6
OojGJuxudO78dIyewryezwjjTIcSOFreJrj/7YT+rhNqU5X/akN87j/GP9gx3v7AXxvhGy5fZ76v
f2tY/s9GqILYAGn5cK5APtOF/H5Wyd7EOPK7LdBSdH3sGWq3oiWqgor+RetznUF+vwNiw7DIhQPt
b9mmz5Tuxx2wovSKK+nJGx8YCNmOHgZOuSfyCj5OYVunbJ4VxSHCV0FwPD0lKanFEzwTsinbY9ug
Sqb0m5mTYahakTqxlM59URsdZvGKyUfoZRuLBQNVb1G4SHhZ7CQG42AgeM23n+Nw9ov6OBQmGTzR
NConQx5qd35hj8UVqxKFeoBfovLY2YhjHI4T/eR5PEWCOU54CsWspRBuvWZ8RMyn249aWQlzh7uA
PIoondrlzL20LTLRKS91PhZiQa278FvNqNngAmObbAsb9eiUJ7ewg+JDI8xFWQVcJgwFGR1LX1lH
LqraohfX/iQrLXnyUrvFBVvE6WWuHMjgbXNaqIH3cRUOH8Ok/oJKneUjwXESuDoxGH6FVkoA810o
tK9SzlgOK82STYSbTxNG+DOMf5WOxnxkvo2jjIy0eaoUCoPlUT6inxiIUwOtk9JIoUVqioNJiPBw
GN8i2MDuhQaLb5GNTTY/uLmetDf13FUlPwI6YbMY3wQl/10Qfrcg4DphjPCfK+SXL8BFy/6HNeHt
z3ybiRh/YLVEaADj7k2l8D/FMTllNvMQ5iVoTtaByf+uCSve3zQ9E/vx36pjQboGNTO+LoMhofg3
S8NPkiTWIyQUPg4tTKEIGXT197+rjRkmDgvWbgeDVgcyIo49hJiN9RtRDgeA7ytwEGmGxTWy8BFE
yZ1Qf/+7TwmHsaHLE4XHIS1LAwmkT7ruHFYfVLrQfeHiK8kX0su3hMT8To2kfq+/fTgR7J7uc9vI
nvzpEqGhA/ACtYm4x8fPIdoOdPXMxIYApuwhRR/xMWJp8pEAJdYW2XbyZdYoG3a4hqxtTncZSCOH
YSxZObgSrQFVSsx156UghHAAOEEvW/onUUQ+WifChwKz0/a7h+r+ban+3pD+jxchWLupjNgT/qZq
0nE0APZc/COQAhPGZbXsCw0CUAIh5LlhfBuERoaDQgOSGRg6xqbJB2MOtw3YRZ/4ahZjQinrPA9Q
Fh4V3ydAaPSy/DT7YwbGg9ZkgaQbcBbGn41GrvxvPO0/KxDVQ+AJ7F3sj0wBzZ/GbyC7mCSIySen
BShti+4CknsraeulX399t34WV66fhAYNU6SyPv6cI+HQ/GYR55NGWCZMnvHh9K7XXLW91Vx0h8HM
rz/vp5dofbx9nQAPZQskSEI9gd893qYB1rvQcj4vStoLK0q3wW70O4/0P9w/G6CgRT1AGDeb+Y+f
4rcsF/g5vGNrwhvwuGu15SfHrPtdJsGKN/iuXFDX42ALZWFS68LfFoUUB7Y/8QweTRKhTovoKEZ9
nhmpqO+ysAjCMWIkOHDAsgc5wgCsczfb2szeHmIins6F4zSXVipKkzvSuAFRraumJ0l5UV6TawhH
+JDwbD5DzyplwNjQ1jZs4oxA7IgPmWub8BvPTI6d6XbvJndJjr/+zd7SPX64StRhoEeR8gigAjiN
fryfoRnmA6rj+TiltDcLLOcn8HzdSWNIsa+AeGxcq/pKYJe2dbKcQ6AU6RHJ+LCne9vvs7ptb+ss
mUCblda2cUt0QKBCbx26Zh8ERr13nCho0k7mo4EXDJUxNrigxV76RKy8v4+XpNz2Y4zPMirNbRkl
8kCYqkF5/4HlLDu6vePcRYPpHMekogBz/ZjiJCTJLHKTI8FHIJCdpNhRABmHzqq8JwCt6SnVcGuX
RsMRk+bkp5hJfVCgnTrZ9TLe1fBQms24CPsaHU1OSeE6u3o07cC1axIOmEFAcjCi6pi1VfbSd2WQ
NzQqykJqd45fy88Skx4DxLjfRag1Dk5oM9BO3dgMFvqMuE0X++IA936is1K8E1Gcfa2NuJo3me5D
ZPFbGsSbqVJ1I2Sq9wKq2VYUZgtMx89PqUxnmGu+e+fCR972XqICnopkuhtokPxZpooj1nQ7bYae
FYfZFy3TvBuNw93WjhKOqaK9ogDlW7tGs8tM/8RwvLytwhrXDD6sHt4z+eOaKA9kyF2r+0kTNeVc
SQTBpqumbmMU1qsTE0RnY3M8RVlRXNthLZ+1POtN/q6+3OIBxb8q1TFNZ38hcHKyDmble3i1bOsj
tovuPuU+laeeSjRoRAeVwt6XzDB3NKEhHzWW9REbZrXHhQYhrp49onvNsn0uZYeFL5snfpqZhvBc
RcdJDvs4ti5mWAw71rbxxEgAi4+GnWrTxuZnq+U3b12jvsg2v0lCh1i6aczImsyH7RBm7SYmYgTr
NYBsE2+iHtk2UKI5eizT6IZJ5IeYEewx7nsdu9Yid2nrvpN99tGkg7FlYkp2eur6Lz1Es72FV/Na
YBwiqjHzN9W4zEEBgnIzpHDO+lHHugOUhSUKHL1RlGlgg9plVBn5h6yby0BqXviqAbXiy8wh4q2M
DAJGdRWg/2bk4RonsWUbyqA2eG6JjCrBkRy55qHtOu3sMJq77rVKD9rZkR/TqdMxJnaChoFEZ7LR
zbS+W5CKsUx1Bh0wadinGM3b0bAS/SgqXhdXk+jcNn5jLjR+QJpjnRExhoE+DlVKSPmpHe0Ij4wx
fHZFJ99bYztdYS0doWf7Pdqv2r5ucYEBpmTYyEhkPA2YVe80mcHnzKWM8KykojPgaPpiIVK+cWFf
6QQrzNoyP9ujXu4tHYWGnkX1zs7xK6US1xOT7eRgILS/TmYcqqWOCMyp+Mu0HDLGwu7cXPk1Gj23
GuRBc9FDNJ2e7UMcGl9HRozVLSll+TasKQqWUerYp81sW5vk+iV4xA/GEnobE6P9Th8nc8cVt1fC
pUGHC5ImTKxL2m8M1BZ/su9MXtRbmZBouM1CSEcbva7GL0baTogn9OUo07T9FAum1G6ViJcYIdd1
6QgAPTr1RV5BhCdolOpkpOSrKqBQbkQjaYtYDjnIYJBxNutu9pAzP34PWj3bZvoywWunLtScmtlv
Ro7IRHLlvgaA9VLhTj81CbqHRYv1Y57CMktbLrKpKb/cvAqvFrIuj1Ja9a0VL+EVDhZ2rgkFL0A5
B0h4VdY7kAJceYbaxNcB3DmDBbCsX8yd7eBIW0QddhvG0vwZ08+7d5GLg35oCYCY4MBilBlhrIea
a8Bqpn+GITJLnR29WucOn0EO3YChbA0T/qinbh74YgivqFWcoA5xn1FHtlcjAIaNYcXyKzXw+JJA
P9pZldlcpUimcco4tnkw9KI5hKXmYAastAfJB0DWIeaA+aCAIOrI2PkATUlZQt24f9AFZJkQ6fBD
qyMeICXXeK97zrnDZ38QY1MdutRcpg31onV2Zv1AJ5N2HbpUEjNVukjczKCh0NiNeRrvK5VEUpXD
kxFqZjD1fULYNVh4MFzMn0qfuWMcjYd2TTbh9ovsU2t7TXzddgXpJ6l06JPO5UBPr4CN31oMW6/9
sEB2iA+dCBImyXZ8O0/mXCz/PbCShZr08rcHVs9GIf+fD6zvPqJdYs5blT+eWdc/9q2PZbh/YE1y
eKrfRjqURt8GOqb9h8J5oMNX8r5vsxxiItG/k2zNH7KRqvEVvg1zHDSBeIt95PkcMBkc/Zvj6o81
MK8Imn56pjSyDN01ORr/WLMt1QIjoxvcS0Fs9RLgahsuMK5V4u/UdB++uzH/cOj68dS6fpjPQVvo
hAe7XO5PZX3kzEod39uXWMNwv5KZJY35lyzpWywsymgU6cL+6I9p+5vq9B8/GoUivUQ1BvvZQpNo
mTH3lWFfFkXsLdGBYLCSE2BSAYvvCVYsXp5ObwFddKQ0J785r/94gFJXLkybE4DnY+NhlPJTv9C0
EjKE0R1f8kKF/nkazsBA7wcMX0mlPm5WkIVf322TZ+S7c/pfH8qjYtMLhSf48ymqrMtwiGrfvJCT
glkHENnJLFxYIrRDyKRSmTB2YvHhgzFg4CI4oP/sQiQ55BpOlKBhAzpAE07nY4c+JNwtC3kqBMVh
NAqdUTfO44qiThYlMIJjhe1tzkvoEb++DnVs+N9jxdtlrLgb16TX+7djmgeADGhAbF6oEXlWBpDo
c65IGF6Ht4g80Oo8Z+xfv/5U/Cx//1Sf10PQezb5zx9fDMRNIp2d1rikKjHnjc8myvirns7NZU0U
dGzI047g2P+WM/Hrz//7iymwF6rzve7z3Pz8roy+X2b0Io3LihRL1AsjfTjT0QjA99cfZfzDg2IZ
nLcRn/CBDJp+vNZQir7U9cG42PQ1HqgjIb+8UeZDCyj9nNn2x1F31dupw3apxcTLAgSU9nUWa7/5
uf/pwi3dZrWku2z97ak1ba3yGz2kAmUzbQIbEHV1bfYF591EUcJ+fe3/9JKojiDvJf8Szs9cQKOG
satZo3lZQcSljKGzrLyUQSG1i1bhMkbIJODlecpXxG8xUuejskA4Cddyqc6aC7Q7gqrC9FQ3UQxS
0e7WhL84Zn65LWXKW+Z4JRxan6lgvv/1RazxFj+9IsLk96Ob4SCL+Tl3M82jcPCkb1zCMIUetDK+
1+dm7ov6tW0LLcgZUbyWkhu4Jg9FCSKToJN+c6zXDMAkszm8LtMCxM0I9e7zmuf36+/5D6ugoP2B
Iwq3JkDfnxou2mwOoxvaxgVxMDdkvc1G3davhoJtE5D0uydb7aA/vMUuYnfsoeQwGw4iz58/segj
M9Uz2V0meBpnoETOx9CHT4U4lUPboEOhby0XLjZYe/y0mDZQME2ofh+TIUMdbpWy/2xV1M4rnFvX
eAkSy2bhVM/Eeos6dg2I8okKuRoFQj6adtewAO2TKbggJe98U9f8R2okV/DzZXEl/M6U2DYmub9Z
5BYv8wUG0OhS8ZQE9BAWSN5CS+8aK5f9sSQ1fgpSMab91nSob4NkhMu392OgP5tcjckCCfcjMFNz
3HEeEnsokFp/pAc1GABCImlttNAB6aBbC+ABPZ6051pDirnVRVW1YEiolANYZcATdFPnzUgJCdyx
Bbg14jn4O7ZXl5eh7OOz1xXpNYel6nZMqbK3XtXiXavNXHtvQKC8M4DrftIRTG9z6gAg2ABBa77f
GH+WDjr7q17G5Tbp2b+vIJ0VFuV2Wt83ukpnmGPfDTd21REVJQB6A7YQWv0ylDmxglYoxKPvNzGn
mTQCLNqaIAgY6EQt+azgxtuAY5r3J0kS8OdLVJrZcUHiaG6aYbCZMyN6xiWPJ/jajAbMP/UYXum0
vtA8j/DDBKCc9qJNyIKYM/elg+XQBM5LtlBd34uoyNtg9u043Hopk8EImftLnfGMEAEPy2XF6zck
w0U7SgPI+oyu+XYqlaLzbcqE0gMoTgnIuXus3fkBTjF/DEO7CkJQvH2vC0GJzTiaxDXRdNnAzmzE
hkd6fTlweLmiXQsKmrZbc01/xzP2kayKONvUyeydaO/EtwSL9p/oGLlQhjiqgv9I261vFRFKU7vd
t36yYdpJ9xvK/3sIiMmVOXrz1qMO+FP2VYXpGiCXILduz+iv+lD4nfO+sjTG6G4df+ZBmb9EQ5gq
WFtUbvWBn4c2U495KqqdbWGIMeDBWtsdYTnPgH41TW68qv9sN7obzEwG6yfN8ZIMbYkHw+iqLHO/
eBJjWOk+D0AuK7EtREGc8qaX4F/dbIN6KjT5T4NGhFMHmZ1oBnBwqUkcI15m+PV7LQY3w9fN0lJl
uUG52pMgTPGzYEeroDJwnMJrctYjeses9pr9sfEmJgId5DVJezPMn0lo5BeTITS1ggMyIZLkjwCq
UsyqRPJUbmLSl7O9jV6DMaYh6le/7fhlXXoG+QaoiRboaH22kw8Le1NG8PLIUGDJTuzoMgiQYcEi
CRUN4RRtokSnXiV1k9WoIBB1jTRe2aIdnAXUuHDWNJt1SEDT3RUtqZQgQ2IAYEVh8Y9Haqs6VZZD
Bq3KTRlQjG8zWVTnrMzMp0ZXgDhwoNAM+pH1meUsDDHS+EW0NYye/yVCIN1txoTCB0ET/wNHVCZA
nsPNaYHX52SCAhKlg2aktwMeIJ/UeL4VGmaSUEU1P+BVZlN/60aoNZIazrsOaUABigfpFVZe97nx
1a1cSXAdEqqBgoNvWwwDUDBO1QxdSEAxkfYn8r5Za5EMfG17txLyowiUwrDwi6yOdGkyhhkxxu1W
VN8aSGDlqQp3YXpDRK1qwKvqUZrce4OeLNJp3t+Uo/jYfU4qHoZU/TcGKyARAMcB9ctG4m5VLAAi
ge5zrYL9Gj9qXtMMG1AwJ518WAuFJWuIH1kDscyZ+n5N+Ggbvsxseuln4DsAqRJGBqeK9OpbPeaV
dqtQv+3aPKuueYz47QDdULxXDRtPpyJwsAE96KlOEV5hotk5RkZqyKAScGSGI2kXmj5VOhZqdNgV
kTGnpmv55iN/hnAUhuIAjLQWEMRa4AyqVMkWoHZvh581HksCvieMz5E2qjsta8j8xKlp30wYQjEg
O/bHWDCzOLDt8AVpOcKS8LRySlE6G+GfmLD48HJ9hQwa6DDrmPFTBrHz9Nt2unj2RPCuT4oPJwiP
4o6/9CODDRhVN2tbpY4qGH9orUkwfiwDhBDzS99inBInLqc6W2DwHhI5SLjZcc63hZ3VHoF5ETWu
Hk8HCfStHqXsTBk5NO0uHSlXbXhzw009RRqNf9JoqNLckqeWsQWYNMZsfJlQcXtRy3HPegOQ7zwm
4inNaO3vepXpggKTZ2TlQMQF4oMNSj6uf10EstzCypoQwxQQzEOapYS10fi8YbWrPr6YgPStLL+8
N+rX1GAKAaeKXEh2qWMTWvyquCGIFGAj5z5MlKC+ikHGVjvfzzJyP7Zez/uqY9bemclCelDk8Ma3
bcc3WZ9EnEZGd16jWkjqYMF4wzfaURN19/4cmtPJq9QPlDY2S5NZEWYCft/HabPMPqkyQD2QuvcU
RaanHHLmFBWPBAeD8kxToIoa8IvATzmG2NhcniZLhctZpjK4sc77dPETX2EMa170Bl7X/XqF7ETU
yJ3LCtRWNBDXA+9COOvrYli8okxsnhKWbn0zcaR9op1vPFUADKxdr6q0Bd86EXYqvG3dNuWi80TV
uQYX0lvZiU4NQdhk5JAOJq37YeAko+4a3bTZp+Nt5AsCbr5O7HIVmcpWqYee97WMmSyCBeO1WqQV
boW1WPuhyzEWOV3EcpQQGBiYtkJ8xF3rWJuYR37gASciKE5UpP00gkWSiQND0/GH3HmY26lswWWp
CEyt1Z2Pf3EiVa7TyhuGi0baDNacaueT95pfFaPLn2aAZjaPNHEnKnaVrxUsanPBcqTWvtlMtQOx
HizylCKROpLbPecVRhHVeVE34G0tUgf3UcV3rwtrGwl2nPXZDSMV2zP3dXucRSL/ZBQfXtbn0zaH
8ICxCklM2djZjRg8HhHA52AWnWy8iiPZ0uReH4hiKryvtRgziE0tGa1aWkKCXuPSXXop61PhzpkC
zGBWgSrG5NtoShKOHNVtyDoNez3oJqNE9bkyRJdMC0Rj0oRo8Wwvm0Rd0BvMJGmdPGhtJibw/0IO
J5w9jVsM3ihC1eLAXKkiUCWPeLNE2LDDwH+19lXNQ0MQov9iWYlxx8xyuXBS56HWATgMCp3YHtcV
EIExEBPsTtzsPlw5k33KXbLEpJpBbEDlhtmDnAJs9SwKVdSO4b7RIJrtyjXJNh16FXDTSD43qiWp
Q9LmSFBzVEPBSAxu5ERc9yBHj6cb9bK2RQIFd4JM+Hp5HA0vmY/9MJbxnQHnrTpBMTdu2zWi2fF6
RR1NKp523SAi4al3BoqQSMv8F30i5amsZ3W9wp8AF5jicfDm4s60nE+xFpL3Sx7a0ckbfQOSuzoT
cJZ+jSxypQVkx43lcqQOxsriBZ7R3xIuzo4kk2kJelqePhWKdF+ylGghJ6n5QStnWuaDNqTWXi89
DFxRg4sjHufilNR1emPZnWEE7JrFiZP9fFSMSPwJdV3ehBXDX3/OqRdcle+Gwo4nrO3M3tvNc9fr
V41a/K/SMKIRSWOemmqwK04weZmftMpUiHGhkmZzcJaPUWry87RFzb83vsFNspxlvqcDOG08Cy8V
EzzWpWakxilUSdfE5EFlEZ6YNbMMtyPvjOApyOD6nCfL51X144ZRqk726j0sSJpNZkV9gPaObzqv
m0kYs26jVquyLxU1JruLXxMPpPZw6JThS+ipXLf1YBiRHlZf5YxCWfJ61rTKnWGF0k9TUcSkYSU+
CYFT7RNmN4P+NAiB+YzRyNu6liJ18jjBKXBN9k9M1jytRcRqtbiJ+bSmA6zrpp9mLI7Aqq3dqiwE
2seiXoe+d016BekBYU37aprt+nXNCqx61r0Wgd1tryLCklDD/FU5ezdSK/OyVOxAnO3io+nEyRd7
dPXu7NTEH1D/YQhyMny72luF0eC+USzaIis9+yTEoosTB7a5P3acbzbeMLQHpkvDPrcRWnBWAd+r
Z4vx5HnAerliViX6PNwSkWpsG2FocpJYKVEuCukn1OTE/jSKmu+QS9IuKmPprWR2MEW70N4IDic6
cc9EWXg7V/bmnk+On+J2mJ/n2F2uY1smz4AFs23HG8LqzGln2cMzHgTe60IHyGDX2j35s/jJw8Uv
vZ3VWvPRBB/7aagt53PqD8uXnKryK6LM7mUyJwhs1FXm2ag7/dqgKDvkNFfe4+N3CWILwxxTaFOm
uEErJosO2NRbCPDEZadu8q6o++jRpcafg6EgUyXrHP2AvVne+lYdPsfgVj5VjeSf5JQEZFEpl350
v5QaJ1awVpMRoHhvCdTxR/e/GuX/24SHwQINll9MeL50/f/7R3b825/8JkwUfwjTdYnTMFD7WLYC
xH+jNZh/uA7OHKYe66zFpE/1bdKj/+HSnULsJJA0MpxgKPIN1yD+QJXoKtkQsDlkxv6/mfS43o/N
MLRblosomiAWsEqsrj+H5EbShp2cRvGpK8imqrySUqY06+5skXC3zW1FCffTpXiwhBZIiIQbvNHJ
FvPBdMxicsN3YTiIfdv77SO9BI3Jek7ZSErVgcwYdsxEkSpBzTZ70DTwK2eFsmScItr9kA6hojja
0C594PTOxs4cdzv6TMgdBcZsQg72xP1ASZBRi8bYi55x8RGIMzptGPhuSvbO9GKsxE077OTzgsAf
D10OAnrU9G2vGJ2RonUyqgOtMCuGJxs6OM9FC5sHh+g/MOQLTvBWF5A/K+2ShHXabeM5nY4tfNqb
ZZLlZu6ghuIJGc+pBUkUoYq1l20X35t+52LTXNSVA7judkxTSB5STFJXOFBG40kWj1HsOHvTgl6a
dvxtoUM0ZX96xhzsKN/OeOPZEnkgQEytgeoTYciH1pPY/WMGs/k+rAzrEq741MpVKNVKDmRw5J62
kN0d+htPjEQ8saxvXPi6W75ztrU60LF25RcbUxMCnrH1bsiy+khbkm4A5B1jiO8i2H5sp1K3861A
aRPYzmRvyjxabNQfVDUINl1sNO7S49Psj/5U9s92hyKBftFi7LTRbFGeSLCzbVc6/B7OcL145rEH
Tou73tkOileLrOElLKV+5U/ts8ykDb9BLz/A5ZJXRgyCs5AYwZxM7iKjd4DaRNFDZxPQBRezym8I
6Gpu8xWf6+dFLDZ1Ubmotjr3PrO0EE6RGF/DNjQvsqnSnRO5uK+W+ku/QnpLubi7sElYMyHlXs3s
K23qEgDmwfdFU0c/wwDXO5TQCw2rfx+h8QZWL7ITrkggwdMKDJ5XeHAbRd0HfWrwH6cjg5iids5K
y/uYuTY0EKccoIR2jRv0Y8Etm+qivYGK8IHddrjValNDBqN/scsC8dqEw77AVXUaFe04V9xjJO1G
ty1a6b0S1DA8LZryj5JFvnMblHTBQsejOOorTjl0cdsEeTlNH0DoV/rWkBzNdh3mUmRgism88Cvv
HEEcHMfPUb+Mit6cKY5z3dBJxp0tw8sI5nlyjNel81/1dkAdRNuxFTo+At9N6NbYSHbaw4hb6QCo
1n2HOumJXKQvOscDeAUKMd0yRaKipK66i3ObphVobvBFrnmMWHMe+CeQxmB18W3XJGd0gtNpNmit
smfaMZte1E3mTbfirr2Q6E5UIPVrseKwW0XGbvVunypWNi545EsN/Gy5krRHmNoDcG1oHTE5nQvA
bZNs0uI4hAY2KhxI6RnsUgo+pSPNYDPrlXPTOVa4E1YVnzjxGrum7qeNKzRta9Su985uC+ls+uVc
6gI+Ut/Fh8xjew9dU9s7IeWtr8tpX9qEEEaAxt7P5BxsC7AEZy8RdPX6YqNGoBQ72A43JMU5F5rS
GdFRWNIhmhWBNyLFSpsCGUpmYbuC1XkY7Y6IeaOIbqYRnEswpMvC9EN3Tg65BjczpmQSKYFF5+cB
LdO2yDtimZKoolDWrGKf1mdXzu8Bj7jbigL6NONu3zn8v865o1c3Rm41jJtsDZ9/g9GL1jgYDHHK
6PexUrXNxfJb6wmpbxy4LpVJ7BjxFMh6kYcQ1iNOizzLXhdKH3QlYjo7toGAuR0/ICBMqfaHeN4w
+Gz3dPOgRyzjbb5E8itdFIKGacDvYyeCNyeSeiAGo/tkhy7kDcIVs03slsa2Qix1CguZ08IK2+sk
Hz6wsbjQ/PLxWC7NxFtKsNCy6etpQmtZJP0nEnutfCds0V3bBebKMTIeI0YjR0sr9DOd0TpoSy89
5AIOBCrUY0cO8AbWoQezrpI4wrXxiNVZP+kSFVLoZ/HJnewZXIynn90eIRU7trfvat28HoCunOdS
JDTq8odQeaxFF4kDxXrnbcI2+TrQe1KhfB6E+Zq1dzLGnLa52dDuwfeP5j9rtvps3bdGpXhCJsl5
vKI3cR1RDuILDzKyLgO5ZP7Wwcl3hag63E9Dc56Lotnpy9x9Btk+B1FREyKX5yQRWCgCl8GOT+3i
/+n5fXGKnJZuKVi+IZv+xHg0/H/uzq2rbSWJwn+FlXezdL88nLPW2NhgCCSQZCDz4qVgxZJ1s9WS
JfnXz9e+5CATSCbyA2v0iE2pVW5Vd1Xv2nuoUDEbQiz2JVPzYOzkYnZBd45+lkycmxVoYuCn8EAk
Wsr+fGXeVqhWj/KegKdgflcqondbBfOPNX69nNSmxtsY38zsZD2qrYgW9DpEgw4EsrBG5hoiYyNy
Z2nfXJVw+VHh+ILmFtTFJX69W5bhzLqksEjBrUFDMhsiDEJvKn038JlR02lg1UF8GKYzi3MOZRhM
XJLhJFTc3kO14UcLbQrg0PdAm0YuLCnU6kiNY2NoF6raXCzV2acoyuw5dE5rtjIiig2OMyh3geKF
J4cuQUQJFBUu/yZTa7NPO+byg5ZpveBsgU7vvb4o6/skU+pLu5irV+UyFefLplcVg1Vi19ZAbSh8
gKWrCP1xig9WQXHRgFblnIuI6UQ9y2vmzpzcopxf0oNR6n1ai5I7Z12Gl4mSiDOINIfwXFSjRnNm
06VW9s5FAVOjaJzliBZXFexnMUesNyW8RtS88j40LPUoUGazf9MovDiz58AV8wVFE/qbdeMizNfG
iv5qWAcqtCqqPqsbCLSMdoarfFEmwbDQcrrIOEYrQQiycikjuPFg5XCawJkPhF1Sto9ItBuBJvvZ
2hGrcrwhA4+DqAdYe2mx8ZsoZcRRgeF+UM2eVQyyYr0MR7BToCbsuBw3BnoJteFsqXwVSKsiIDZX
5rdOkC/vKB5XbCStJoT3xTXPBcxRIyTCrIu1GtRwoUf1Crn7JrdhEc6b4j52XfdsIlz1fTJ3ErMf
Q473sNZDY2QJ81wvYEbshyhfciqUVpz+UbuDnVFfXaAGh7ZiLxSzoV736PBuZBLLDmgJcYSlccIV
Gso9pCfzwWwB0SE0hrpDdtwYKUIeUaHAd1MUDwTv9VDHSVcI53wzbDTIYEdQIL1iv7VExwTu3b6b
R8GwKsp5089LUxsUcF0uBoYVJB/SpYBM34qCcliYwfXCrGCaqZLifVXa5tgKnEUzAH1j3oo4L6Oh
oDZ9bsD2NXT50RAhE9Cix6nRTOuJE/zHZc/9hWZh+2piBClHt8iWobLL1uxsMlNn7nWimIgsN/ZD
AVPqfQM8EQioadClC25Sq01lnHOESt83jd5f9YXBUTBM6/BEA7ZgLdHc6xgkta/1JsAsl6HqEU/D
y7DqqZQQDOthtYpEM0BE2p6MUE0LwIxDNUR7bQI5fVrodzCy6hBcVCkCzXY05HDNPYe5vRya9WpF
TWVVQZozq+4EXdj9eVpBwm5GWj+jw9iD5qZeIr+WGSM1zICZLdQFPNbaqoCqs0brd1Ishz0rsEba
SrGnAJfq90CS1jfOcr34tKjAjAyI5/PvWaGKz26qxA8zVYlnQDfn7iXKWJNLhDCUS2UxAefEfL1S
ljPrVl8X0Gwpi2ysUTge9tZIG6q2sRg28I+y91dg7DAnwMQR1YgIzUk6qqyFeT6Pe+m4VpAyWEBt
9hndPp1TwnxYLJaQrM44rZ5LKvu5JLUnSKwQa0TXILNX2plAVflalz2MgSTEjyQ1frNhyY8kYX4m
qfOjDYl+yB4lRtSTDRQU+8GGbd/eEO8voeBfFVk1pYU74KRFUvSvNMnWX0ni/k1S+3/Tkrh7kDOv
8IYb5OZt6efNnY/8dCH2zbzy049ZmBafsz/70uuGTp5WFB6zMi3kCCi/tsCfADcP6gmbIW3G+5qF
2AOQWk79v97p7qnJQaytSKRgnNGqsv17zwUYCiyMYhLNG/ICLUfl4olvXnr61x9s68bXv9MaujdN
6KYJRZGHj0UL+QragcpDq5zywuMf2Hjy+PR4UgyBAwWgi7xArB14geKnRpslSEV5bes3b8gLQMqe
FZX+Vy8YyqlKpxFtqcqPp3zqBcc95TaAWZ3dXADD+LbmAoBiySHeaS4Y1inbDNr0aPL/6VwwZJUM
gP2ur/htTQKn6+MTCYBMo4S4mwMuP3JrElinQMfZPbng6eS1DT1vyAsU96lcdpwE6ik7ZxXlS8qh
8sKtT71AWATdJ6PBbpJsI9Ab8gIVV2cbq7c4vx8L1fNV4cWwCI8TuEkLSKOx9QJyAC0v6KwaioTy
7z5n8XhrAUGVSOpuAcE4RSLABubKeyEvgv9TLzgmDRWK1A7dff4GvUDHeUcv6M4p5XwT4pPdEnn4
RsD5BQuBXB22Xnp7XkBl9zf3SS+/ETZMaZyfSOWJ7dWeC/iGnQR1FxhD9p+/sTeCgx1e405vhE5L
EHtCIsM2LDzbLtnEBZZIJHLeqBeQTZYcO528YCBswixAbnm/VLbnAtslMAfwc4AG31xbt//WGvEb
X/qRggyCMJ5uko/QFz/LUV76wn73/fzz3c57PP3rncwtWl+U/Wvbe/+Tm/zdemE22cGTD/fZwuY+
u3/fPeDzW7futX+q/R8vQj/3aEdFYlO20u2GeeMlpDD/ir1vXuI9TQ14G/H5PyP5611rnE9+/18Y
FtGBXcnd0NluTqdS2jbsylSmu+HIS4Un9pbkz0jhi5ymq+WBF4ffs/xA74cZzn6rs210eHNvmu0t
yVHTOccy0t1ymvqPRfhYthJHghMreVfjZ37sVV7u7y3JYTuO7J/sbHmX7J5k309Q3iuTb20leRo8
jzALaeHOw2l7FtL1xuredfznfpbP2kNGJVHmC10tX+DxMNzb2UxvHVGK/R9+2mH7I9S/9qqPp17Q
moAQO6pHCCFj4NBpFrbfyG3G3tUX43QaegdRhA6kI/x+46xqT4ttRtF1wFfPYxO9uUd4X64YWfkY
NftpsJkXFl7e/+HP58X7DPqJZ252IeTubvvaC9NW9KC6cIzl5drLm9hLp/sRSndoiiGTwq4/4bUn
hPcYlMIvitachpzXOIZLwscgnHntGidHp0d4w69D1gJxwIa8Kxt1dkso0PIVAE9bsUmjFfAIr+M1
prMyPzQtE7vOA4cA7yCGoL3ouN0t3/jfcjqIWnFkV5/pOugbf+W11y2Io/UjbJ9u/OrkwksWAhbh
1ouJfVn+7j7w6uTSz4XfilTIHEpe62MYv/br8LG1jGH8GCu69MxXtLH3w9yEFHB9RwjeN4hzBCcD
L89YKdvTRbdkA3lnx2xu8JwJXdtWBbqa/xCEbY8bzJbuo/4QxexI2lkNxA4yg+884tyfHR4jAZ/p
bvjjL2RBN6nbn6/Fd0E29U/G4tnaZluSGbKrWz79Uiqt4/i3N3g+EXdc/l3H/xnv+0L4rcgFd7CE
AHe3XbezSn179tbV7kukzB09/Qq1a1fLIZnNQRasUwg6wvx7nd6n47jvf4Us72o/FI8Z1Fitnduu
1tZ1ktzTKQ7v0X4Wy7VHR1j4l2vmzypNPw6wn9ef9gfTP/u3dnFNfuMx9r387/8CAAD//w==</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6D99B74-FFC2-4563-89FA-050FC77F995F}">
  <sheetPr/>
  <sheetViews>
    <sheetView zoomScale="8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4.emf"/><Relationship Id="rId13" Type="http://schemas.openxmlformats.org/officeDocument/2006/relationships/chart" Target="../charts/chart21.xml"/><Relationship Id="rId3" Type="http://schemas.openxmlformats.org/officeDocument/2006/relationships/chart" Target="../charts/chart17.xml"/><Relationship Id="rId7" Type="http://schemas.openxmlformats.org/officeDocument/2006/relationships/image" Target="../media/image13.emf"/><Relationship Id="rId12" Type="http://schemas.microsoft.com/office/2014/relationships/chartEx" Target="../charts/chartEx4.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12.emf"/><Relationship Id="rId11" Type="http://schemas.openxmlformats.org/officeDocument/2006/relationships/chart" Target="../charts/chart20.xml"/><Relationship Id="rId5" Type="http://schemas.openxmlformats.org/officeDocument/2006/relationships/image" Target="../media/image3.emf"/><Relationship Id="rId15" Type="http://schemas.openxmlformats.org/officeDocument/2006/relationships/image" Target="../media/image15.emf"/><Relationship Id="rId10" Type="http://schemas.microsoft.com/office/2014/relationships/chartEx" Target="../charts/chartEx3.xml"/><Relationship Id="rId4" Type="http://schemas.openxmlformats.org/officeDocument/2006/relationships/chart" Target="../charts/chart18.xml"/><Relationship Id="rId9" Type="http://schemas.openxmlformats.org/officeDocument/2006/relationships/chart" Target="../charts/chart19.xml"/><Relationship Id="rId14" Type="http://schemas.openxmlformats.org/officeDocument/2006/relationships/chart" Target="../charts/chart2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8.emf"/><Relationship Id="rId5" Type="http://schemas.openxmlformats.org/officeDocument/2006/relationships/image" Target="../media/image19.emf"/><Relationship Id="rId4"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15</xdr:col>
      <xdr:colOff>274320</xdr:colOff>
      <xdr:row>21</xdr:row>
      <xdr:rowOff>45720</xdr:rowOff>
    </xdr:to>
    <xdr:graphicFrame macro="">
      <xdr:nvGraphicFramePr>
        <xdr:cNvPr id="2" name="Chart 1">
          <a:extLst>
            <a:ext uri="{FF2B5EF4-FFF2-40B4-BE49-F238E27FC236}">
              <a16:creationId xmlns:a16="http://schemas.microsoft.com/office/drawing/2014/main" id="{C73F963E-2122-34CD-46A6-42F8D7DB7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396240</xdr:colOff>
      <xdr:row>5</xdr:row>
      <xdr:rowOff>19050</xdr:rowOff>
    </xdr:from>
    <xdr:to>
      <xdr:col>15</xdr:col>
      <xdr:colOff>91440</xdr:colOff>
      <xdr:row>20</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3D1A6AC-7AFE-3662-B91C-EF97AD1479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7880" y="933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6</xdr:row>
      <xdr:rowOff>41910</xdr:rowOff>
    </xdr:from>
    <xdr:to>
      <xdr:col>11</xdr:col>
      <xdr:colOff>358140</xdr:colOff>
      <xdr:row>21</xdr:row>
      <xdr:rowOff>41910</xdr:rowOff>
    </xdr:to>
    <xdr:graphicFrame macro="">
      <xdr:nvGraphicFramePr>
        <xdr:cNvPr id="2" name="Chart 1">
          <a:extLst>
            <a:ext uri="{FF2B5EF4-FFF2-40B4-BE49-F238E27FC236}">
              <a16:creationId xmlns:a16="http://schemas.microsoft.com/office/drawing/2014/main" id="{04576891-492C-E35E-D2C2-60E353820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297180</xdr:colOff>
      <xdr:row>31</xdr:row>
      <xdr:rowOff>102870</xdr:rowOff>
    </xdr:from>
    <xdr:to>
      <xdr:col>13</xdr:col>
      <xdr:colOff>601980</xdr:colOff>
      <xdr:row>46</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3553AD-D2C4-4AE1-0DA6-84FA0B4B2B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5360" y="5772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41910</xdr:rowOff>
    </xdr:from>
    <xdr:to>
      <xdr:col>11</xdr:col>
      <xdr:colOff>403860</xdr:colOff>
      <xdr:row>21</xdr:row>
      <xdr:rowOff>41910</xdr:rowOff>
    </xdr:to>
    <xdr:graphicFrame macro="">
      <xdr:nvGraphicFramePr>
        <xdr:cNvPr id="2" name="Chart 1">
          <a:extLst>
            <a:ext uri="{FF2B5EF4-FFF2-40B4-BE49-F238E27FC236}">
              <a16:creationId xmlns:a16="http://schemas.microsoft.com/office/drawing/2014/main" id="{83333FC6-4571-69A1-1CFA-D6185E524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4</xdr:row>
      <xdr:rowOff>76200</xdr:rowOff>
    </xdr:from>
    <xdr:to>
      <xdr:col>11</xdr:col>
      <xdr:colOff>541020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7529C91-CC9C-E445-A546-36DF33693C4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6</xdr:row>
      <xdr:rowOff>15240</xdr:rowOff>
    </xdr:from>
    <xdr:to>
      <xdr:col>15</xdr:col>
      <xdr:colOff>76200</xdr:colOff>
      <xdr:row>19</xdr:row>
      <xdr:rowOff>104775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FCBBC6B-07D2-5FDF-9531-D42AC173580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795260" y="1112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7</xdr:row>
      <xdr:rowOff>175260</xdr:rowOff>
    </xdr:from>
    <xdr:to>
      <xdr:col>18</xdr:col>
      <xdr:colOff>114300</xdr:colOff>
      <xdr:row>21</xdr:row>
      <xdr:rowOff>81915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1DE165A8-A79B-3B0F-1E45-79F6799919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62160" y="1455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167640</xdr:colOff>
      <xdr:row>18</xdr:row>
      <xdr:rowOff>91440</xdr:rowOff>
    </xdr:from>
    <xdr:to>
      <xdr:col>2</xdr:col>
      <xdr:colOff>403860</xdr:colOff>
      <xdr:row>21</xdr:row>
      <xdr:rowOff>175260</xdr:rowOff>
    </xdr:to>
    <xdr:graphicFrame macro="">
      <xdr:nvGraphicFramePr>
        <xdr:cNvPr id="2" name="Chart 1">
          <a:extLst>
            <a:ext uri="{FF2B5EF4-FFF2-40B4-BE49-F238E27FC236}">
              <a16:creationId xmlns:a16="http://schemas.microsoft.com/office/drawing/2014/main" id="{994DF333-1222-54CB-06C3-BD373B396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20</xdr:row>
      <xdr:rowOff>144780</xdr:rowOff>
    </xdr:from>
    <xdr:to>
      <xdr:col>6</xdr:col>
      <xdr:colOff>198120</xdr:colOff>
      <xdr:row>23</xdr:row>
      <xdr:rowOff>60960</xdr:rowOff>
    </xdr:to>
    <xdr:graphicFrame macro="">
      <xdr:nvGraphicFramePr>
        <xdr:cNvPr id="3" name="Chart 2">
          <a:extLst>
            <a:ext uri="{FF2B5EF4-FFF2-40B4-BE49-F238E27FC236}">
              <a16:creationId xmlns:a16="http://schemas.microsoft.com/office/drawing/2014/main" id="{0E579CCB-6F22-299D-55DB-D1D44E55B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502920</xdr:colOff>
      <xdr:row>20</xdr:row>
      <xdr:rowOff>22860</xdr:rowOff>
    </xdr:from>
    <xdr:to>
      <xdr:col>8</xdr:col>
      <xdr:colOff>868680</xdr:colOff>
      <xdr:row>23</xdr:row>
      <xdr:rowOff>45720</xdr:rowOff>
    </xdr:to>
    <xdr:graphicFrame macro="">
      <xdr:nvGraphicFramePr>
        <xdr:cNvPr id="4" name="Chart 3">
          <a:extLst>
            <a:ext uri="{FF2B5EF4-FFF2-40B4-BE49-F238E27FC236}">
              <a16:creationId xmlns:a16="http://schemas.microsoft.com/office/drawing/2014/main" id="{93C0C68C-097E-DEF3-526F-7926C118D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259080</xdr:colOff>
      <xdr:row>19</xdr:row>
      <xdr:rowOff>76200</xdr:rowOff>
    </xdr:from>
    <xdr:to>
      <xdr:col>12</xdr:col>
      <xdr:colOff>83820</xdr:colOff>
      <xdr:row>22</xdr:row>
      <xdr:rowOff>7620</xdr:rowOff>
    </xdr:to>
    <xdr:graphicFrame macro="">
      <xdr:nvGraphicFramePr>
        <xdr:cNvPr id="5" name="Chart 4">
          <a:extLst>
            <a:ext uri="{FF2B5EF4-FFF2-40B4-BE49-F238E27FC236}">
              <a16:creationId xmlns:a16="http://schemas.microsoft.com/office/drawing/2014/main" id="{B5DA7649-6E54-DAE2-3B08-DD86A9184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266700</xdr:colOff>
      <xdr:row>18</xdr:row>
      <xdr:rowOff>15240</xdr:rowOff>
    </xdr:from>
    <xdr:to>
      <xdr:col>15</xdr:col>
      <xdr:colOff>1196340</xdr:colOff>
      <xdr:row>20</xdr:row>
      <xdr:rowOff>175260</xdr:rowOff>
    </xdr:to>
    <xdr:graphicFrame macro="">
      <xdr:nvGraphicFramePr>
        <xdr:cNvPr id="6" name="Chart 5">
          <a:extLst>
            <a:ext uri="{FF2B5EF4-FFF2-40B4-BE49-F238E27FC236}">
              <a16:creationId xmlns:a16="http://schemas.microsoft.com/office/drawing/2014/main" id="{E0AB5D98-3191-78D1-8850-35643BFEC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83820</xdr:rowOff>
    </xdr:from>
    <xdr:to>
      <xdr:col>24</xdr:col>
      <xdr:colOff>601980</xdr:colOff>
      <xdr:row>2</xdr:row>
      <xdr:rowOff>106680</xdr:rowOff>
    </xdr:to>
    <xdr:sp macro="" textlink="">
      <xdr:nvSpPr>
        <xdr:cNvPr id="2" name="Rectangle: Rounded Corners 1">
          <a:extLst>
            <a:ext uri="{FF2B5EF4-FFF2-40B4-BE49-F238E27FC236}">
              <a16:creationId xmlns:a16="http://schemas.microsoft.com/office/drawing/2014/main" id="{03BFB3B7-55E4-2410-D9D5-8A8C803647FF}"/>
            </a:ext>
          </a:extLst>
        </xdr:cNvPr>
        <xdr:cNvSpPr/>
      </xdr:nvSpPr>
      <xdr:spPr>
        <a:xfrm>
          <a:off x="114300" y="83820"/>
          <a:ext cx="15118080" cy="388620"/>
        </a:xfrm>
        <a:prstGeom prst="roundRect">
          <a:avLst/>
        </a:prstGeom>
        <a:gradFill>
          <a:gsLst>
            <a:gs pos="0">
              <a:schemeClr val="tx1">
                <a:alpha val="80000"/>
              </a:schemeClr>
            </a:gs>
            <a:gs pos="100000">
              <a:schemeClr val="tx2">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a:t>
          </a:r>
          <a:r>
            <a:rPr lang="en-US"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108629</xdr:colOff>
      <xdr:row>7</xdr:row>
      <xdr:rowOff>152400</xdr:rowOff>
    </xdr:from>
    <xdr:to>
      <xdr:col>3</xdr:col>
      <xdr:colOff>222929</xdr:colOff>
      <xdr:row>10</xdr:row>
      <xdr:rowOff>83820</xdr:rowOff>
    </xdr:to>
    <xdr:graphicFrame macro="">
      <xdr:nvGraphicFramePr>
        <xdr:cNvPr id="6" name="Chart 5">
          <a:extLst>
            <a:ext uri="{FF2B5EF4-FFF2-40B4-BE49-F238E27FC236}">
              <a16:creationId xmlns:a16="http://schemas.microsoft.com/office/drawing/2014/main" id="{2CE43B10-D8BA-49ED-B608-4A8488D3A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62908</xdr:colOff>
      <xdr:row>2</xdr:row>
      <xdr:rowOff>160019</xdr:rowOff>
    </xdr:from>
    <xdr:to>
      <xdr:col>4</xdr:col>
      <xdr:colOff>274319</xdr:colOff>
      <xdr:row>13</xdr:row>
      <xdr:rowOff>15240</xdr:rowOff>
    </xdr:to>
    <xdr:grpSp>
      <xdr:nvGrpSpPr>
        <xdr:cNvPr id="11" name="Group 10">
          <a:extLst>
            <a:ext uri="{FF2B5EF4-FFF2-40B4-BE49-F238E27FC236}">
              <a16:creationId xmlns:a16="http://schemas.microsoft.com/office/drawing/2014/main" id="{F1A9AA3F-9F22-D822-8B7A-F93AC5E11CCB}"/>
            </a:ext>
          </a:extLst>
        </xdr:cNvPr>
        <xdr:cNvGrpSpPr/>
      </xdr:nvGrpSpPr>
      <xdr:grpSpPr>
        <a:xfrm>
          <a:off x="62908" y="525779"/>
          <a:ext cx="2649811" cy="1866901"/>
          <a:chOff x="62909" y="525779"/>
          <a:chExt cx="2060264" cy="1866901"/>
        </a:xfrm>
      </xdr:grpSpPr>
      <xdr:sp macro="" textlink="">
        <xdr:nvSpPr>
          <xdr:cNvPr id="3" name="Rectangle: Rounded Corners 2">
            <a:extLst>
              <a:ext uri="{FF2B5EF4-FFF2-40B4-BE49-F238E27FC236}">
                <a16:creationId xmlns:a16="http://schemas.microsoft.com/office/drawing/2014/main" id="{F17A85C9-1FB3-2B88-BFF3-2D053D59EFDF}"/>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0BC002A9-99CA-40E3-8705-06ACC1891436}"/>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5" name="Rectangle: Rounded Corners 4">
            <a:extLst>
              <a:ext uri="{FF2B5EF4-FFF2-40B4-BE49-F238E27FC236}">
                <a16:creationId xmlns:a16="http://schemas.microsoft.com/office/drawing/2014/main" id="{6FA39CF7-32A5-AA0E-3251-C41109C5A141}"/>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74BB92-149C-4241-B162-4AEF3459717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$30,452.42</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8" name="Rectangle: Rounded Corners 7">
            <a:extLst>
              <a:ext uri="{FF2B5EF4-FFF2-40B4-BE49-F238E27FC236}">
                <a16:creationId xmlns:a16="http://schemas.microsoft.com/office/drawing/2014/main" id="{8E8BD9AF-7766-C2F0-0A5B-2A25338B5653}"/>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125334</xdr:colOff>
          <xdr:row>11</xdr:row>
          <xdr:rowOff>21373</xdr:rowOff>
        </xdr:from>
        <xdr:to>
          <xdr:col>3</xdr:col>
          <xdr:colOff>556259</xdr:colOff>
          <xdr:row>12</xdr:row>
          <xdr:rowOff>83820</xdr:rowOff>
        </xdr:to>
        <xdr:pic>
          <xdr:nvPicPr>
            <xdr:cNvPr id="10" name="Picture 9">
              <a:extLst>
                <a:ext uri="{FF2B5EF4-FFF2-40B4-BE49-F238E27FC236}">
                  <a16:creationId xmlns:a16="http://schemas.microsoft.com/office/drawing/2014/main" id="{D9123303-A353-FD40-216B-680942175D8B}"/>
                </a:ext>
              </a:extLst>
            </xdr:cNvPr>
            <xdr:cNvPicPr>
              <a:picLocks noChangeAspect="1" noChangeArrowheads="1"/>
              <a:extLst>
                <a:ext uri="{84589F7E-364E-4C9E-8A38-B11213B215E9}">
                  <a14:cameraTool cellRange="'KPI YOY'!$G$12" spid="_x0000_s10272"/>
                </a:ext>
              </a:extLst>
            </xdr:cNvPicPr>
          </xdr:nvPicPr>
          <xdr:blipFill>
            <a:blip xmlns:r="http://schemas.openxmlformats.org/officeDocument/2006/relationships" r:embed="rId2"/>
            <a:srcRect/>
            <a:stretch>
              <a:fillRect/>
            </a:stretch>
          </xdr:blipFill>
          <xdr:spPr bwMode="auto">
            <a:xfrm>
              <a:off x="1344534" y="2033053"/>
              <a:ext cx="1040525" cy="2453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0</xdr:colOff>
      <xdr:row>2</xdr:row>
      <xdr:rowOff>175260</xdr:rowOff>
    </xdr:from>
    <xdr:to>
      <xdr:col>9</xdr:col>
      <xdr:colOff>211411</xdr:colOff>
      <xdr:row>13</xdr:row>
      <xdr:rowOff>30481</xdr:rowOff>
    </xdr:to>
    <xdr:grpSp>
      <xdr:nvGrpSpPr>
        <xdr:cNvPr id="12" name="Group 11">
          <a:extLst>
            <a:ext uri="{FF2B5EF4-FFF2-40B4-BE49-F238E27FC236}">
              <a16:creationId xmlns:a16="http://schemas.microsoft.com/office/drawing/2014/main" id="{E73F1944-BD01-437C-B94B-C3DC35A25F25}"/>
            </a:ext>
          </a:extLst>
        </xdr:cNvPr>
        <xdr:cNvGrpSpPr/>
      </xdr:nvGrpSpPr>
      <xdr:grpSpPr>
        <a:xfrm>
          <a:off x="3048000" y="541020"/>
          <a:ext cx="2649811" cy="1866901"/>
          <a:chOff x="62909" y="525779"/>
          <a:chExt cx="2060264" cy="1866901"/>
        </a:xfrm>
      </xdr:grpSpPr>
      <xdr:sp macro="" textlink="">
        <xdr:nvSpPr>
          <xdr:cNvPr id="13" name="Rectangle: Rounded Corners 12">
            <a:extLst>
              <a:ext uri="{FF2B5EF4-FFF2-40B4-BE49-F238E27FC236}">
                <a16:creationId xmlns:a16="http://schemas.microsoft.com/office/drawing/2014/main" id="{3C941E4A-4C84-ADDD-CBC8-3187D65D4F27}"/>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F7D92A33-E8CF-3510-52E5-75DF4B312ED6}"/>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F$19">
        <xdr:nvSpPr>
          <xdr:cNvPr id="15" name="Rectangle: Rounded Corners 14">
            <a:extLst>
              <a:ext uri="{FF2B5EF4-FFF2-40B4-BE49-F238E27FC236}">
                <a16:creationId xmlns:a16="http://schemas.microsoft.com/office/drawing/2014/main" id="{1F39B136-6AB8-A808-9D5E-E8A6855F3BE8}"/>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DA825E-3EE4-4DD0-B553-A4F054B496B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$3,678.80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6" name="Rectangle: Rounded Corners 15">
            <a:extLst>
              <a:ext uri="{FF2B5EF4-FFF2-40B4-BE49-F238E27FC236}">
                <a16:creationId xmlns:a16="http://schemas.microsoft.com/office/drawing/2014/main" id="{77FD667E-8448-E5EC-9220-27E1AB664B51}"/>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441960</xdr:colOff>
      <xdr:row>3</xdr:row>
      <xdr:rowOff>7620</xdr:rowOff>
    </xdr:from>
    <xdr:to>
      <xdr:col>14</xdr:col>
      <xdr:colOff>43771</xdr:colOff>
      <xdr:row>13</xdr:row>
      <xdr:rowOff>45721</xdr:rowOff>
    </xdr:to>
    <xdr:grpSp>
      <xdr:nvGrpSpPr>
        <xdr:cNvPr id="22" name="Group 21">
          <a:extLst>
            <a:ext uri="{FF2B5EF4-FFF2-40B4-BE49-F238E27FC236}">
              <a16:creationId xmlns:a16="http://schemas.microsoft.com/office/drawing/2014/main" id="{0D061ACF-7098-7DD6-DEE7-F4D6FC8DFCAC}"/>
            </a:ext>
          </a:extLst>
        </xdr:cNvPr>
        <xdr:cNvGrpSpPr/>
      </xdr:nvGrpSpPr>
      <xdr:grpSpPr>
        <a:xfrm>
          <a:off x="5928360" y="556260"/>
          <a:ext cx="2649811" cy="1866901"/>
          <a:chOff x="62909" y="525779"/>
          <a:chExt cx="2060264" cy="1866901"/>
        </a:xfrm>
      </xdr:grpSpPr>
      <xdr:sp macro="" textlink="">
        <xdr:nvSpPr>
          <xdr:cNvPr id="23" name="Rectangle: Rounded Corners 22">
            <a:extLst>
              <a:ext uri="{FF2B5EF4-FFF2-40B4-BE49-F238E27FC236}">
                <a16:creationId xmlns:a16="http://schemas.microsoft.com/office/drawing/2014/main" id="{39301D76-A4E9-99D8-76B8-29658E19E9F0}"/>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246D8F78-DF7A-9739-4940-99FDFEC762F3}"/>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I$18">
        <xdr:nvSpPr>
          <xdr:cNvPr id="25" name="Rectangle: Rounded Corners 24">
            <a:extLst>
              <a:ext uri="{FF2B5EF4-FFF2-40B4-BE49-F238E27FC236}">
                <a16:creationId xmlns:a16="http://schemas.microsoft.com/office/drawing/2014/main" id="{2BA44E67-8A2A-4B7A-06E4-EC2DB03449EA}"/>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A090434-8238-43A4-AD79-83D79481899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577</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6" name="Rectangle: Rounded Corners 25">
            <a:extLst>
              <a:ext uri="{FF2B5EF4-FFF2-40B4-BE49-F238E27FC236}">
                <a16:creationId xmlns:a16="http://schemas.microsoft.com/office/drawing/2014/main" id="{89846D53-9ECA-D75A-A135-CE6932EF64C8}"/>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205740</xdr:colOff>
      <xdr:row>3</xdr:row>
      <xdr:rowOff>7620</xdr:rowOff>
    </xdr:from>
    <xdr:to>
      <xdr:col>18</xdr:col>
      <xdr:colOff>417151</xdr:colOff>
      <xdr:row>13</xdr:row>
      <xdr:rowOff>45721</xdr:rowOff>
    </xdr:to>
    <xdr:grpSp>
      <xdr:nvGrpSpPr>
        <xdr:cNvPr id="27" name="Group 26">
          <a:extLst>
            <a:ext uri="{FF2B5EF4-FFF2-40B4-BE49-F238E27FC236}">
              <a16:creationId xmlns:a16="http://schemas.microsoft.com/office/drawing/2014/main" id="{4E393682-34C7-6381-6381-5C5B13EDE3D0}"/>
            </a:ext>
          </a:extLst>
        </xdr:cNvPr>
        <xdr:cNvGrpSpPr/>
      </xdr:nvGrpSpPr>
      <xdr:grpSpPr>
        <a:xfrm>
          <a:off x="8740140" y="556260"/>
          <a:ext cx="2649811" cy="1866901"/>
          <a:chOff x="62909" y="525779"/>
          <a:chExt cx="2060264" cy="1866901"/>
        </a:xfrm>
      </xdr:grpSpPr>
      <xdr:sp macro="" textlink="">
        <xdr:nvSpPr>
          <xdr:cNvPr id="28" name="Rectangle: Rounded Corners 27">
            <a:extLst>
              <a:ext uri="{FF2B5EF4-FFF2-40B4-BE49-F238E27FC236}">
                <a16:creationId xmlns:a16="http://schemas.microsoft.com/office/drawing/2014/main" id="{79B6511E-1D05-35FD-2F1D-61B439D50A4D}"/>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Rounded Corners 28">
            <a:extLst>
              <a:ext uri="{FF2B5EF4-FFF2-40B4-BE49-F238E27FC236}">
                <a16:creationId xmlns:a16="http://schemas.microsoft.com/office/drawing/2014/main" id="{37FC2B2A-305E-24B2-0D21-D642CA072B9E}"/>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NO</a:t>
            </a:r>
            <a:r>
              <a:rPr lang="en-US" sz="16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KPI!$L$18">
        <xdr:nvSpPr>
          <xdr:cNvPr id="30" name="Rectangle: Rounded Corners 29">
            <a:extLst>
              <a:ext uri="{FF2B5EF4-FFF2-40B4-BE49-F238E27FC236}">
                <a16:creationId xmlns:a16="http://schemas.microsoft.com/office/drawing/2014/main" id="{CC1C202B-27B1-B639-C40F-8A26A2371FC7}"/>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0A6A2C-9315-4B1C-8162-07B6C76D95C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162</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31" name="Rectangle: Rounded Corners 30">
            <a:extLst>
              <a:ext uri="{FF2B5EF4-FFF2-40B4-BE49-F238E27FC236}">
                <a16:creationId xmlns:a16="http://schemas.microsoft.com/office/drawing/2014/main" id="{13EDEA06-71D4-1C78-2938-AF98622EA954}"/>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19</xdr:col>
      <xdr:colOff>45720</xdr:colOff>
      <xdr:row>2</xdr:row>
      <xdr:rowOff>167640</xdr:rowOff>
    </xdr:from>
    <xdr:to>
      <xdr:col>23</xdr:col>
      <xdr:colOff>257131</xdr:colOff>
      <xdr:row>13</xdr:row>
      <xdr:rowOff>22861</xdr:rowOff>
    </xdr:to>
    <xdr:grpSp>
      <xdr:nvGrpSpPr>
        <xdr:cNvPr id="32" name="Group 31">
          <a:extLst>
            <a:ext uri="{FF2B5EF4-FFF2-40B4-BE49-F238E27FC236}">
              <a16:creationId xmlns:a16="http://schemas.microsoft.com/office/drawing/2014/main" id="{E99462E2-3940-2908-9B17-887BA324D4C2}"/>
            </a:ext>
          </a:extLst>
        </xdr:cNvPr>
        <xdr:cNvGrpSpPr/>
      </xdr:nvGrpSpPr>
      <xdr:grpSpPr>
        <a:xfrm>
          <a:off x="11628120" y="533400"/>
          <a:ext cx="2649811" cy="1866901"/>
          <a:chOff x="62909" y="525779"/>
          <a:chExt cx="2060264" cy="1866901"/>
        </a:xfrm>
      </xdr:grpSpPr>
      <xdr:sp macro="" textlink="">
        <xdr:nvSpPr>
          <xdr:cNvPr id="33" name="Rectangle: Rounded Corners 32">
            <a:extLst>
              <a:ext uri="{FF2B5EF4-FFF2-40B4-BE49-F238E27FC236}">
                <a16:creationId xmlns:a16="http://schemas.microsoft.com/office/drawing/2014/main" id="{054E86FA-60D6-6DF4-5B64-49A04CBC0CE7}"/>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49AAE506-53A2-D06E-564F-CD764900A131}"/>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PROFIT</a:t>
            </a:r>
            <a:r>
              <a:rPr lang="en-US" sz="160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KPI!$P$17">
        <xdr:nvSpPr>
          <xdr:cNvPr id="35" name="Rectangle: Rounded Corners 34">
            <a:extLst>
              <a:ext uri="{FF2B5EF4-FFF2-40B4-BE49-F238E27FC236}">
                <a16:creationId xmlns:a16="http://schemas.microsoft.com/office/drawing/2014/main" id="{40BE0517-8F86-D72A-4BA9-98B70B565E59}"/>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37E4C8-E9E1-4FB0-AD83-595F68136FD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12.08%</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36" name="Rectangle: Rounded Corners 35">
            <a:extLst>
              <a:ext uri="{FF2B5EF4-FFF2-40B4-BE49-F238E27FC236}">
                <a16:creationId xmlns:a16="http://schemas.microsoft.com/office/drawing/2014/main" id="{56E7C765-7FC0-E454-6391-B50527C40B59}"/>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358140</xdr:colOff>
      <xdr:row>7</xdr:row>
      <xdr:rowOff>160020</xdr:rowOff>
    </xdr:from>
    <xdr:to>
      <xdr:col>8</xdr:col>
      <xdr:colOff>266700</xdr:colOff>
      <xdr:row>10</xdr:row>
      <xdr:rowOff>76200</xdr:rowOff>
    </xdr:to>
    <xdr:graphicFrame macro="">
      <xdr:nvGraphicFramePr>
        <xdr:cNvPr id="37" name="Chart 36">
          <a:extLst>
            <a:ext uri="{FF2B5EF4-FFF2-40B4-BE49-F238E27FC236}">
              <a16:creationId xmlns:a16="http://schemas.microsoft.com/office/drawing/2014/main" id="{E483C8FF-8D03-46AC-835F-28FEFFEAE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160020</xdr:colOff>
      <xdr:row>7</xdr:row>
      <xdr:rowOff>152400</xdr:rowOff>
    </xdr:from>
    <xdr:to>
      <xdr:col>13</xdr:col>
      <xdr:colOff>160020</xdr:colOff>
      <xdr:row>10</xdr:row>
      <xdr:rowOff>175260</xdr:rowOff>
    </xdr:to>
    <xdr:graphicFrame macro="">
      <xdr:nvGraphicFramePr>
        <xdr:cNvPr id="38" name="Chart 37">
          <a:extLst>
            <a:ext uri="{FF2B5EF4-FFF2-40B4-BE49-F238E27FC236}">
              <a16:creationId xmlns:a16="http://schemas.microsoft.com/office/drawing/2014/main" id="{D335F833-818B-489A-A5E0-986530807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541020</xdr:colOff>
      <xdr:row>8</xdr:row>
      <xdr:rowOff>30480</xdr:rowOff>
    </xdr:from>
    <xdr:to>
      <xdr:col>17</xdr:col>
      <xdr:colOff>457200</xdr:colOff>
      <xdr:row>10</xdr:row>
      <xdr:rowOff>144780</xdr:rowOff>
    </xdr:to>
    <xdr:graphicFrame macro="">
      <xdr:nvGraphicFramePr>
        <xdr:cNvPr id="39" name="Chart 38">
          <a:extLst>
            <a:ext uri="{FF2B5EF4-FFF2-40B4-BE49-F238E27FC236}">
              <a16:creationId xmlns:a16="http://schemas.microsoft.com/office/drawing/2014/main" id="{9C565DFE-50C2-4084-9B00-78D3F71E1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441960</xdr:colOff>
      <xdr:row>8</xdr:row>
      <xdr:rowOff>15240</xdr:rowOff>
    </xdr:from>
    <xdr:to>
      <xdr:col>22</xdr:col>
      <xdr:colOff>396240</xdr:colOff>
      <xdr:row>10</xdr:row>
      <xdr:rowOff>175260</xdr:rowOff>
    </xdr:to>
    <xdr:graphicFrame macro="">
      <xdr:nvGraphicFramePr>
        <xdr:cNvPr id="40" name="Chart 39">
          <a:extLst>
            <a:ext uri="{FF2B5EF4-FFF2-40B4-BE49-F238E27FC236}">
              <a16:creationId xmlns:a16="http://schemas.microsoft.com/office/drawing/2014/main" id="{7CEBA890-92FF-423B-9D3C-551865B7A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266700</xdr:colOff>
          <xdr:row>11</xdr:row>
          <xdr:rowOff>99060</xdr:rowOff>
        </xdr:from>
        <xdr:to>
          <xdr:col>8</xdr:col>
          <xdr:colOff>312420</xdr:colOff>
          <xdr:row>12</xdr:row>
          <xdr:rowOff>129540</xdr:rowOff>
        </xdr:to>
        <xdr:pic>
          <xdr:nvPicPr>
            <xdr:cNvPr id="42" name="Picture 41">
              <a:extLst>
                <a:ext uri="{FF2B5EF4-FFF2-40B4-BE49-F238E27FC236}">
                  <a16:creationId xmlns:a16="http://schemas.microsoft.com/office/drawing/2014/main" id="{CA7E2BFB-0058-2CA3-A939-52A11496FC69}"/>
                </a:ext>
              </a:extLst>
            </xdr:cNvPr>
            <xdr:cNvPicPr>
              <a:picLocks noChangeAspect="1" noChangeArrowheads="1"/>
              <a:extLst>
                <a:ext uri="{84589F7E-364E-4C9E-8A38-B11213B215E9}">
                  <a14:cameraTool cellRange="'KPI YOY'!$H$12" spid="_x0000_s10273"/>
                </a:ext>
              </a:extLst>
            </xdr:cNvPicPr>
          </xdr:nvPicPr>
          <xdr:blipFill>
            <a:blip xmlns:r="http://schemas.openxmlformats.org/officeDocument/2006/relationships" r:embed="rId7"/>
            <a:srcRect/>
            <a:stretch>
              <a:fillRect/>
            </a:stretch>
          </xdr:blipFill>
          <xdr:spPr bwMode="auto">
            <a:xfrm>
              <a:off x="4533900" y="211074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76200</xdr:colOff>
          <xdr:row>11</xdr:row>
          <xdr:rowOff>99060</xdr:rowOff>
        </xdr:from>
        <xdr:to>
          <xdr:col>13</xdr:col>
          <xdr:colOff>121920</xdr:colOff>
          <xdr:row>12</xdr:row>
          <xdr:rowOff>129540</xdr:rowOff>
        </xdr:to>
        <xdr:pic>
          <xdr:nvPicPr>
            <xdr:cNvPr id="44" name="Picture 43">
              <a:extLst>
                <a:ext uri="{FF2B5EF4-FFF2-40B4-BE49-F238E27FC236}">
                  <a16:creationId xmlns:a16="http://schemas.microsoft.com/office/drawing/2014/main" id="{41FA1562-4DFD-3F8E-D90C-01C954D48C04}"/>
                </a:ext>
              </a:extLst>
            </xdr:cNvPr>
            <xdr:cNvPicPr>
              <a:picLocks noChangeAspect="1" noChangeArrowheads="1"/>
              <a:extLst>
                <a:ext uri="{84589F7E-364E-4C9E-8A38-B11213B215E9}">
                  <a14:cameraTool cellRange="'KPI YOY'!$I$12" spid="_x0000_s10274"/>
                </a:ext>
              </a:extLst>
            </xdr:cNvPicPr>
          </xdr:nvPicPr>
          <xdr:blipFill>
            <a:blip xmlns:r="http://schemas.openxmlformats.org/officeDocument/2006/relationships" r:embed="rId8"/>
            <a:srcRect/>
            <a:stretch>
              <a:fillRect/>
            </a:stretch>
          </xdr:blipFill>
          <xdr:spPr bwMode="auto">
            <a:xfrm>
              <a:off x="7391400" y="211074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487680</xdr:colOff>
          <xdr:row>11</xdr:row>
          <xdr:rowOff>121920</xdr:rowOff>
        </xdr:from>
        <xdr:to>
          <xdr:col>17</xdr:col>
          <xdr:colOff>533400</xdr:colOff>
          <xdr:row>12</xdr:row>
          <xdr:rowOff>152400</xdr:rowOff>
        </xdr:to>
        <xdr:pic>
          <xdr:nvPicPr>
            <xdr:cNvPr id="46" name="Picture 45">
              <a:extLst>
                <a:ext uri="{FF2B5EF4-FFF2-40B4-BE49-F238E27FC236}">
                  <a16:creationId xmlns:a16="http://schemas.microsoft.com/office/drawing/2014/main" id="{9E35AA76-D97A-E8D4-A542-5AA18370CE32}"/>
                </a:ext>
              </a:extLst>
            </xdr:cNvPr>
            <xdr:cNvPicPr>
              <a:picLocks noChangeAspect="1" noChangeArrowheads="1"/>
              <a:extLst>
                <a:ext uri="{84589F7E-364E-4C9E-8A38-B11213B215E9}">
                  <a14:cameraTool cellRange="'KPI YOY'!$J$12" spid="_x0000_s10275"/>
                </a:ext>
              </a:extLst>
            </xdr:cNvPicPr>
          </xdr:nvPicPr>
          <xdr:blipFill>
            <a:blip xmlns:r="http://schemas.openxmlformats.org/officeDocument/2006/relationships" r:embed="rId9"/>
            <a:srcRect/>
            <a:stretch>
              <a:fillRect/>
            </a:stretch>
          </xdr:blipFill>
          <xdr:spPr bwMode="auto">
            <a:xfrm>
              <a:off x="10241280" y="213360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251460</xdr:colOff>
          <xdr:row>11</xdr:row>
          <xdr:rowOff>53340</xdr:rowOff>
        </xdr:from>
        <xdr:to>
          <xdr:col>22</xdr:col>
          <xdr:colOff>251460</xdr:colOff>
          <xdr:row>12</xdr:row>
          <xdr:rowOff>83820</xdr:rowOff>
        </xdr:to>
        <xdr:pic>
          <xdr:nvPicPr>
            <xdr:cNvPr id="48" name="Picture 47">
              <a:extLst>
                <a:ext uri="{FF2B5EF4-FFF2-40B4-BE49-F238E27FC236}">
                  <a16:creationId xmlns:a16="http://schemas.microsoft.com/office/drawing/2014/main" id="{62C22EFF-05B5-A1F2-C66E-4706C9493F89}"/>
                </a:ext>
              </a:extLst>
            </xdr:cNvPr>
            <xdr:cNvPicPr>
              <a:picLocks noChangeAspect="1" noChangeArrowheads="1"/>
              <a:extLst>
                <a:ext uri="{84589F7E-364E-4C9E-8A38-B11213B215E9}">
                  <a14:cameraTool cellRange="'KPI YOY'!$K$12" spid="_x0000_s10276"/>
                </a:ext>
              </a:extLst>
            </xdr:cNvPicPr>
          </xdr:nvPicPr>
          <xdr:blipFill>
            <a:blip xmlns:r="http://schemas.openxmlformats.org/officeDocument/2006/relationships" r:embed="rId10"/>
            <a:srcRect/>
            <a:stretch>
              <a:fillRect/>
            </a:stretch>
          </xdr:blipFill>
          <xdr:spPr bwMode="auto">
            <a:xfrm>
              <a:off x="13053060" y="206502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absoluteAnchor>
    <xdr:pos x="0" y="0"/>
    <xdr:ext cx="8651488" cy="6272561"/>
    <xdr:graphicFrame macro="">
      <xdr:nvGraphicFramePr>
        <xdr:cNvPr id="2" name="Chart 1">
          <a:extLst>
            <a:ext uri="{FF2B5EF4-FFF2-40B4-BE49-F238E27FC236}">
              <a16:creationId xmlns:a16="http://schemas.microsoft.com/office/drawing/2014/main" id="{3A481931-B993-68E2-0002-D5808108E0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114300</xdr:colOff>
      <xdr:row>0</xdr:row>
      <xdr:rowOff>83820</xdr:rowOff>
    </xdr:from>
    <xdr:to>
      <xdr:col>24</xdr:col>
      <xdr:colOff>601980</xdr:colOff>
      <xdr:row>2</xdr:row>
      <xdr:rowOff>106680</xdr:rowOff>
    </xdr:to>
    <xdr:sp macro="" textlink="">
      <xdr:nvSpPr>
        <xdr:cNvPr id="2" name="Rectangle: Rounded Corners 1">
          <a:extLst>
            <a:ext uri="{FF2B5EF4-FFF2-40B4-BE49-F238E27FC236}">
              <a16:creationId xmlns:a16="http://schemas.microsoft.com/office/drawing/2014/main" id="{67DEA084-3D01-491C-B597-6BFC936A5346}"/>
            </a:ext>
          </a:extLst>
        </xdr:cNvPr>
        <xdr:cNvSpPr/>
      </xdr:nvSpPr>
      <xdr:spPr>
        <a:xfrm>
          <a:off x="114300" y="83820"/>
          <a:ext cx="15118080" cy="388620"/>
        </a:xfrm>
        <a:prstGeom prst="roundRect">
          <a:avLst/>
        </a:prstGeom>
        <a:gradFill>
          <a:gsLst>
            <a:gs pos="0">
              <a:schemeClr val="tx1">
                <a:alpha val="80000"/>
              </a:schemeClr>
            </a:gs>
            <a:gs pos="100000">
              <a:schemeClr val="tx2">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a:t>
          </a:r>
          <a:r>
            <a:rPr lang="en-US"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184828</xdr:colOff>
      <xdr:row>3</xdr:row>
      <xdr:rowOff>7619</xdr:rowOff>
    </xdr:from>
    <xdr:to>
      <xdr:col>22</xdr:col>
      <xdr:colOff>607651</xdr:colOff>
      <xdr:row>13</xdr:row>
      <xdr:rowOff>60961</xdr:rowOff>
    </xdr:to>
    <xdr:grpSp>
      <xdr:nvGrpSpPr>
        <xdr:cNvPr id="79" name="Group 78">
          <a:extLst>
            <a:ext uri="{FF2B5EF4-FFF2-40B4-BE49-F238E27FC236}">
              <a16:creationId xmlns:a16="http://schemas.microsoft.com/office/drawing/2014/main" id="{E86F5969-D14C-E806-7432-7C1AE78240B4}"/>
            </a:ext>
          </a:extLst>
        </xdr:cNvPr>
        <xdr:cNvGrpSpPr/>
      </xdr:nvGrpSpPr>
      <xdr:grpSpPr>
        <a:xfrm>
          <a:off x="184828" y="556259"/>
          <a:ext cx="13834023" cy="1882142"/>
          <a:chOff x="184828" y="556259"/>
          <a:chExt cx="13834023" cy="1882142"/>
        </a:xfrm>
      </xdr:grpSpPr>
      <xdr:grpSp>
        <xdr:nvGrpSpPr>
          <xdr:cNvPr id="4" name="Group 3">
            <a:extLst>
              <a:ext uri="{FF2B5EF4-FFF2-40B4-BE49-F238E27FC236}">
                <a16:creationId xmlns:a16="http://schemas.microsoft.com/office/drawing/2014/main" id="{7A3E1DB8-F033-42EF-B993-89B7E4D7C950}"/>
              </a:ext>
            </a:extLst>
          </xdr:cNvPr>
          <xdr:cNvGrpSpPr/>
        </xdr:nvGrpSpPr>
        <xdr:grpSpPr>
          <a:xfrm>
            <a:off x="184828" y="556259"/>
            <a:ext cx="2649811" cy="1866901"/>
            <a:chOff x="62909" y="525779"/>
            <a:chExt cx="2060264" cy="1866901"/>
          </a:xfrm>
        </xdr:grpSpPr>
        <xdr:sp macro="" textlink="">
          <xdr:nvSpPr>
            <xdr:cNvPr id="5" name="Rectangle: Rounded Corners 4">
              <a:extLst>
                <a:ext uri="{FF2B5EF4-FFF2-40B4-BE49-F238E27FC236}">
                  <a16:creationId xmlns:a16="http://schemas.microsoft.com/office/drawing/2014/main" id="{BFA01FA7-E978-CDCA-6F0F-BE4C3C365BE4}"/>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F0F777E4-9416-6C2D-E444-7AA6AAE84A31}"/>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7" name="Rectangle: Rounded Corners 6">
              <a:extLst>
                <a:ext uri="{FF2B5EF4-FFF2-40B4-BE49-F238E27FC236}">
                  <a16:creationId xmlns:a16="http://schemas.microsoft.com/office/drawing/2014/main" id="{839EF5E0-ECED-05BD-4F59-0934B911FD65}"/>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74BB92-149C-4241-B162-4AEF3459717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$19,547.14</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8" name="Rectangle: Rounded Corners 7">
              <a:extLst>
                <a:ext uri="{FF2B5EF4-FFF2-40B4-BE49-F238E27FC236}">
                  <a16:creationId xmlns:a16="http://schemas.microsoft.com/office/drawing/2014/main" id="{50702BA1-C905-B9FB-F0B2-B2B52DC6CAFB}"/>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 name="Group 9">
            <a:extLst>
              <a:ext uri="{FF2B5EF4-FFF2-40B4-BE49-F238E27FC236}">
                <a16:creationId xmlns:a16="http://schemas.microsoft.com/office/drawing/2014/main" id="{00352B1C-5EBB-42BE-9090-53B15A53E17F}"/>
              </a:ext>
            </a:extLst>
          </xdr:cNvPr>
          <xdr:cNvGrpSpPr/>
        </xdr:nvGrpSpPr>
        <xdr:grpSpPr>
          <a:xfrm>
            <a:off x="2918460" y="556260"/>
            <a:ext cx="2649811" cy="1866901"/>
            <a:chOff x="62909" y="525779"/>
            <a:chExt cx="2060264" cy="1866901"/>
          </a:xfrm>
        </xdr:grpSpPr>
        <xdr:sp macro="" textlink="">
          <xdr:nvSpPr>
            <xdr:cNvPr id="11" name="Rectangle: Rounded Corners 10">
              <a:extLst>
                <a:ext uri="{FF2B5EF4-FFF2-40B4-BE49-F238E27FC236}">
                  <a16:creationId xmlns:a16="http://schemas.microsoft.com/office/drawing/2014/main" id="{49B3230D-2138-9086-86CF-A551A69F1215}"/>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F3F56094-0F0D-4D3C-05F2-062F8F8C7E90}"/>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F$19">
          <xdr:nvSpPr>
            <xdr:cNvPr id="13" name="Rectangle: Rounded Corners 12">
              <a:extLst>
                <a:ext uri="{FF2B5EF4-FFF2-40B4-BE49-F238E27FC236}">
                  <a16:creationId xmlns:a16="http://schemas.microsoft.com/office/drawing/2014/main" id="{0E9BB134-6D13-782D-D309-16D4D14ECF95}"/>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DA825E-3EE4-4DD0-B553-A4F054B496B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$14.81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4" name="Rectangle: Rounded Corners 13">
              <a:extLst>
                <a:ext uri="{FF2B5EF4-FFF2-40B4-BE49-F238E27FC236}">
                  <a16:creationId xmlns:a16="http://schemas.microsoft.com/office/drawing/2014/main" id="{1FEF6523-48F2-9998-B327-6E27D41F75F5}"/>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5" name="Group 14">
            <a:extLst>
              <a:ext uri="{FF2B5EF4-FFF2-40B4-BE49-F238E27FC236}">
                <a16:creationId xmlns:a16="http://schemas.microsoft.com/office/drawing/2014/main" id="{E9A4076C-7723-465C-BDB3-19AF0E6BB656}"/>
              </a:ext>
            </a:extLst>
          </xdr:cNvPr>
          <xdr:cNvGrpSpPr/>
        </xdr:nvGrpSpPr>
        <xdr:grpSpPr>
          <a:xfrm>
            <a:off x="5753100" y="563880"/>
            <a:ext cx="2649811" cy="1866901"/>
            <a:chOff x="62909" y="525779"/>
            <a:chExt cx="2060264" cy="1866901"/>
          </a:xfrm>
        </xdr:grpSpPr>
        <xdr:sp macro="" textlink="">
          <xdr:nvSpPr>
            <xdr:cNvPr id="16" name="Rectangle: Rounded Corners 15">
              <a:extLst>
                <a:ext uri="{FF2B5EF4-FFF2-40B4-BE49-F238E27FC236}">
                  <a16:creationId xmlns:a16="http://schemas.microsoft.com/office/drawing/2014/main" id="{9E86681E-1F04-D679-EF07-A5AD3E6EDE9D}"/>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8CC5351D-9239-3903-3B66-F203B9FA5D0C}"/>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I$18">
          <xdr:nvSpPr>
            <xdr:cNvPr id="18" name="Rectangle: Rounded Corners 17">
              <a:extLst>
                <a:ext uri="{FF2B5EF4-FFF2-40B4-BE49-F238E27FC236}">
                  <a16:creationId xmlns:a16="http://schemas.microsoft.com/office/drawing/2014/main" id="{26EA6B4A-1C0B-84D0-7867-A3561EA25AEC}"/>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A090434-8238-43A4-AD79-83D79481899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360</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9" name="Rectangle: Rounded Corners 18">
              <a:extLst>
                <a:ext uri="{FF2B5EF4-FFF2-40B4-BE49-F238E27FC236}">
                  <a16:creationId xmlns:a16="http://schemas.microsoft.com/office/drawing/2014/main" id="{357C9272-04D0-4E67-DBED-CC8770D2CDD4}"/>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0" name="Group 19">
            <a:extLst>
              <a:ext uri="{FF2B5EF4-FFF2-40B4-BE49-F238E27FC236}">
                <a16:creationId xmlns:a16="http://schemas.microsoft.com/office/drawing/2014/main" id="{42D5F243-4500-41CF-929A-66EE9C2F29F6}"/>
              </a:ext>
            </a:extLst>
          </xdr:cNvPr>
          <xdr:cNvGrpSpPr/>
        </xdr:nvGrpSpPr>
        <xdr:grpSpPr>
          <a:xfrm>
            <a:off x="8534400" y="571500"/>
            <a:ext cx="2649811" cy="1866901"/>
            <a:chOff x="62909" y="525779"/>
            <a:chExt cx="2060264" cy="1866901"/>
          </a:xfrm>
        </xdr:grpSpPr>
        <xdr:sp macro="" textlink="">
          <xdr:nvSpPr>
            <xdr:cNvPr id="21" name="Rectangle: Rounded Corners 20">
              <a:extLst>
                <a:ext uri="{FF2B5EF4-FFF2-40B4-BE49-F238E27FC236}">
                  <a16:creationId xmlns:a16="http://schemas.microsoft.com/office/drawing/2014/main" id="{BA1268D0-610D-1D8C-75E9-1AF3ADC036FC}"/>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4331744C-416D-694F-4341-AD538CD23B49}"/>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NO</a:t>
              </a:r>
              <a:r>
                <a:rPr lang="en-US" sz="16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KPI!$L$18">
          <xdr:nvSpPr>
            <xdr:cNvPr id="23" name="Rectangle: Rounded Corners 22">
              <a:extLst>
                <a:ext uri="{FF2B5EF4-FFF2-40B4-BE49-F238E27FC236}">
                  <a16:creationId xmlns:a16="http://schemas.microsoft.com/office/drawing/2014/main" id="{A719F42D-586C-2D95-1C72-AD2B9E7DA53E}"/>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0A6A2C-9315-4B1C-8162-07B6C76D95C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100</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4" name="Rectangle: Rounded Corners 23">
              <a:extLst>
                <a:ext uri="{FF2B5EF4-FFF2-40B4-BE49-F238E27FC236}">
                  <a16:creationId xmlns:a16="http://schemas.microsoft.com/office/drawing/2014/main" id="{CBC01FAD-6A09-F284-D1B8-3D630C7138DF}"/>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Group 24">
            <a:extLst>
              <a:ext uri="{FF2B5EF4-FFF2-40B4-BE49-F238E27FC236}">
                <a16:creationId xmlns:a16="http://schemas.microsoft.com/office/drawing/2014/main" id="{ECCEEC70-7F09-468B-8F11-52C3CFAD8C1C}"/>
              </a:ext>
            </a:extLst>
          </xdr:cNvPr>
          <xdr:cNvGrpSpPr/>
        </xdr:nvGrpSpPr>
        <xdr:grpSpPr>
          <a:xfrm>
            <a:off x="11369040" y="556260"/>
            <a:ext cx="2649811" cy="1866901"/>
            <a:chOff x="62909" y="525779"/>
            <a:chExt cx="2060264" cy="1866901"/>
          </a:xfrm>
        </xdr:grpSpPr>
        <xdr:sp macro="" textlink="">
          <xdr:nvSpPr>
            <xdr:cNvPr id="26" name="Rectangle: Rounded Corners 25">
              <a:extLst>
                <a:ext uri="{FF2B5EF4-FFF2-40B4-BE49-F238E27FC236}">
                  <a16:creationId xmlns:a16="http://schemas.microsoft.com/office/drawing/2014/main" id="{275180E8-2DDA-4897-CC1D-3924B4260536}"/>
                </a:ext>
              </a:extLst>
            </xdr:cNvPr>
            <xdr:cNvSpPr/>
          </xdr:nvSpPr>
          <xdr:spPr>
            <a:xfrm>
              <a:off x="62909" y="960120"/>
              <a:ext cx="2060264" cy="14325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Rounded Corners 26">
              <a:extLst>
                <a:ext uri="{FF2B5EF4-FFF2-40B4-BE49-F238E27FC236}">
                  <a16:creationId xmlns:a16="http://schemas.microsoft.com/office/drawing/2014/main" id="{8FFE1163-A450-D53F-4ACA-2461F70D28FA}"/>
                </a:ext>
              </a:extLst>
            </xdr:cNvPr>
            <xdr:cNvSpPr/>
          </xdr:nvSpPr>
          <xdr:spPr>
            <a:xfrm>
              <a:off x="91440" y="525779"/>
              <a:ext cx="1965960" cy="411649"/>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PROFIT</a:t>
              </a:r>
              <a:r>
                <a:rPr lang="en-US" sz="160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KPI!$P$17">
          <xdr:nvSpPr>
            <xdr:cNvPr id="28" name="Rectangle: Rounded Corners 27">
              <a:extLst>
                <a:ext uri="{FF2B5EF4-FFF2-40B4-BE49-F238E27FC236}">
                  <a16:creationId xmlns:a16="http://schemas.microsoft.com/office/drawing/2014/main" id="{4207FF03-93C5-3438-7B70-24F077FBB6C4}"/>
                </a:ext>
              </a:extLst>
            </xdr:cNvPr>
            <xdr:cNvSpPr/>
          </xdr:nvSpPr>
          <xdr:spPr>
            <a:xfrm>
              <a:off x="83820" y="10744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37E4C8-E9E1-4FB0-AD83-595F68136FD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0.08%</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9" name="Rectangle: Rounded Corners 28">
              <a:extLst>
                <a:ext uri="{FF2B5EF4-FFF2-40B4-BE49-F238E27FC236}">
                  <a16:creationId xmlns:a16="http://schemas.microsoft.com/office/drawing/2014/main" id="{BC0D9B90-B453-ED14-04EA-F06FB11EE782}"/>
                </a:ext>
              </a:extLst>
            </xdr:cNvPr>
            <xdr:cNvSpPr/>
          </xdr:nvSpPr>
          <xdr:spPr>
            <a:xfrm>
              <a:off x="91440" y="1988820"/>
              <a:ext cx="1981200" cy="327660"/>
            </a:xfrm>
            <a:prstGeom prst="roundRect">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5</xdr:col>
      <xdr:colOff>358140</xdr:colOff>
      <xdr:row>7</xdr:row>
      <xdr:rowOff>160020</xdr:rowOff>
    </xdr:from>
    <xdr:to>
      <xdr:col>8</xdr:col>
      <xdr:colOff>266700</xdr:colOff>
      <xdr:row>10</xdr:row>
      <xdr:rowOff>76200</xdr:rowOff>
    </xdr:to>
    <xdr:graphicFrame macro="">
      <xdr:nvGraphicFramePr>
        <xdr:cNvPr id="30" name="Chart 29">
          <a:extLst>
            <a:ext uri="{FF2B5EF4-FFF2-40B4-BE49-F238E27FC236}">
              <a16:creationId xmlns:a16="http://schemas.microsoft.com/office/drawing/2014/main" id="{00A978A1-9EE8-40EA-92A3-843C19061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160020</xdr:colOff>
      <xdr:row>7</xdr:row>
      <xdr:rowOff>152400</xdr:rowOff>
    </xdr:from>
    <xdr:to>
      <xdr:col>13</xdr:col>
      <xdr:colOff>160020</xdr:colOff>
      <xdr:row>10</xdr:row>
      <xdr:rowOff>175260</xdr:rowOff>
    </xdr:to>
    <xdr:graphicFrame macro="">
      <xdr:nvGraphicFramePr>
        <xdr:cNvPr id="31" name="Chart 30">
          <a:extLst>
            <a:ext uri="{FF2B5EF4-FFF2-40B4-BE49-F238E27FC236}">
              <a16:creationId xmlns:a16="http://schemas.microsoft.com/office/drawing/2014/main" id="{F02CB272-AB09-4B55-BAD9-13C8A3EBB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541020</xdr:colOff>
      <xdr:row>8</xdr:row>
      <xdr:rowOff>30480</xdr:rowOff>
    </xdr:from>
    <xdr:to>
      <xdr:col>17</xdr:col>
      <xdr:colOff>457200</xdr:colOff>
      <xdr:row>10</xdr:row>
      <xdr:rowOff>144780</xdr:rowOff>
    </xdr:to>
    <xdr:graphicFrame macro="">
      <xdr:nvGraphicFramePr>
        <xdr:cNvPr id="32" name="Chart 31">
          <a:extLst>
            <a:ext uri="{FF2B5EF4-FFF2-40B4-BE49-F238E27FC236}">
              <a16:creationId xmlns:a16="http://schemas.microsoft.com/office/drawing/2014/main" id="{BC97BDDC-FBD2-4CE0-9E14-EBEA64A5D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441960</xdr:colOff>
      <xdr:row>8</xdr:row>
      <xdr:rowOff>15240</xdr:rowOff>
    </xdr:from>
    <xdr:to>
      <xdr:col>22</xdr:col>
      <xdr:colOff>396240</xdr:colOff>
      <xdr:row>10</xdr:row>
      <xdr:rowOff>175260</xdr:rowOff>
    </xdr:to>
    <xdr:graphicFrame macro="">
      <xdr:nvGraphicFramePr>
        <xdr:cNvPr id="33" name="Chart 32">
          <a:extLst>
            <a:ext uri="{FF2B5EF4-FFF2-40B4-BE49-F238E27FC236}">
              <a16:creationId xmlns:a16="http://schemas.microsoft.com/office/drawing/2014/main" id="{9A862D33-6223-420B-88D2-957D5E5E9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266700</xdr:colOff>
          <xdr:row>11</xdr:row>
          <xdr:rowOff>99060</xdr:rowOff>
        </xdr:from>
        <xdr:to>
          <xdr:col>8</xdr:col>
          <xdr:colOff>312420</xdr:colOff>
          <xdr:row>12</xdr:row>
          <xdr:rowOff>129540</xdr:rowOff>
        </xdr:to>
        <xdr:pic>
          <xdr:nvPicPr>
            <xdr:cNvPr id="34" name="Picture 33">
              <a:extLst>
                <a:ext uri="{FF2B5EF4-FFF2-40B4-BE49-F238E27FC236}">
                  <a16:creationId xmlns:a16="http://schemas.microsoft.com/office/drawing/2014/main" id="{D1CA98C2-9FEE-4320-A9E6-9BA173EEA76C}"/>
                </a:ext>
              </a:extLst>
            </xdr:cNvPr>
            <xdr:cNvPicPr>
              <a:picLocks noChangeAspect="1" noChangeArrowheads="1"/>
              <a:extLst>
                <a:ext uri="{84589F7E-364E-4C9E-8A38-B11213B215E9}">
                  <a14:cameraTool cellRange="'KPI YOY'!$H$12" spid="_x0000_s11285"/>
                </a:ext>
              </a:extLst>
            </xdr:cNvPicPr>
          </xdr:nvPicPr>
          <xdr:blipFill>
            <a:blip xmlns:r="http://schemas.openxmlformats.org/officeDocument/2006/relationships" r:embed="rId5"/>
            <a:srcRect/>
            <a:stretch>
              <a:fillRect/>
            </a:stretch>
          </xdr:blipFill>
          <xdr:spPr bwMode="auto">
            <a:xfrm>
              <a:off x="4533900" y="211074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76200</xdr:colOff>
          <xdr:row>11</xdr:row>
          <xdr:rowOff>99060</xdr:rowOff>
        </xdr:from>
        <xdr:to>
          <xdr:col>13</xdr:col>
          <xdr:colOff>121920</xdr:colOff>
          <xdr:row>12</xdr:row>
          <xdr:rowOff>129540</xdr:rowOff>
        </xdr:to>
        <xdr:pic>
          <xdr:nvPicPr>
            <xdr:cNvPr id="35" name="Picture 34">
              <a:extLst>
                <a:ext uri="{FF2B5EF4-FFF2-40B4-BE49-F238E27FC236}">
                  <a16:creationId xmlns:a16="http://schemas.microsoft.com/office/drawing/2014/main" id="{DCDE88FE-53AC-485C-ADF9-379662582ED8}"/>
                </a:ext>
              </a:extLst>
            </xdr:cNvPr>
            <xdr:cNvPicPr>
              <a:picLocks noChangeAspect="1" noChangeArrowheads="1"/>
              <a:extLst>
                <a:ext uri="{84589F7E-364E-4C9E-8A38-B11213B215E9}">
                  <a14:cameraTool cellRange="'KPI YOY'!$I$12" spid="_x0000_s11286"/>
                </a:ext>
              </a:extLst>
            </xdr:cNvPicPr>
          </xdr:nvPicPr>
          <xdr:blipFill>
            <a:blip xmlns:r="http://schemas.openxmlformats.org/officeDocument/2006/relationships" r:embed="rId6"/>
            <a:srcRect/>
            <a:stretch>
              <a:fillRect/>
            </a:stretch>
          </xdr:blipFill>
          <xdr:spPr bwMode="auto">
            <a:xfrm>
              <a:off x="7391400" y="211074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487680</xdr:colOff>
          <xdr:row>11</xdr:row>
          <xdr:rowOff>121920</xdr:rowOff>
        </xdr:from>
        <xdr:to>
          <xdr:col>17</xdr:col>
          <xdr:colOff>533400</xdr:colOff>
          <xdr:row>12</xdr:row>
          <xdr:rowOff>152400</xdr:rowOff>
        </xdr:to>
        <xdr:pic>
          <xdr:nvPicPr>
            <xdr:cNvPr id="36" name="Picture 35">
              <a:extLst>
                <a:ext uri="{FF2B5EF4-FFF2-40B4-BE49-F238E27FC236}">
                  <a16:creationId xmlns:a16="http://schemas.microsoft.com/office/drawing/2014/main" id="{ED496DAE-7E51-4D2E-BDAF-6C012B4DBD82}"/>
                </a:ext>
              </a:extLst>
            </xdr:cNvPr>
            <xdr:cNvPicPr>
              <a:picLocks noChangeAspect="1" noChangeArrowheads="1"/>
              <a:extLst>
                <a:ext uri="{84589F7E-364E-4C9E-8A38-B11213B215E9}">
                  <a14:cameraTool cellRange="'KPI YOY'!$J$12" spid="_x0000_s11287"/>
                </a:ext>
              </a:extLst>
            </xdr:cNvPicPr>
          </xdr:nvPicPr>
          <xdr:blipFill>
            <a:blip xmlns:r="http://schemas.openxmlformats.org/officeDocument/2006/relationships" r:embed="rId7"/>
            <a:srcRect/>
            <a:stretch>
              <a:fillRect/>
            </a:stretch>
          </xdr:blipFill>
          <xdr:spPr bwMode="auto">
            <a:xfrm>
              <a:off x="10241280" y="213360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251460</xdr:colOff>
          <xdr:row>11</xdr:row>
          <xdr:rowOff>53340</xdr:rowOff>
        </xdr:from>
        <xdr:to>
          <xdr:col>22</xdr:col>
          <xdr:colOff>251460</xdr:colOff>
          <xdr:row>12</xdr:row>
          <xdr:rowOff>83820</xdr:rowOff>
        </xdr:to>
        <xdr:pic>
          <xdr:nvPicPr>
            <xdr:cNvPr id="37" name="Picture 36">
              <a:extLst>
                <a:ext uri="{FF2B5EF4-FFF2-40B4-BE49-F238E27FC236}">
                  <a16:creationId xmlns:a16="http://schemas.microsoft.com/office/drawing/2014/main" id="{6C9AF6A0-928C-4503-89E5-B0B2F853404E}"/>
                </a:ext>
              </a:extLst>
            </xdr:cNvPr>
            <xdr:cNvPicPr>
              <a:picLocks noChangeAspect="1" noChangeArrowheads="1"/>
              <a:extLst>
                <a:ext uri="{84589F7E-364E-4C9E-8A38-B11213B215E9}">
                  <a14:cameraTool cellRange="'KPI YOY'!$K$12" spid="_x0000_s11288"/>
                </a:ext>
              </a:extLst>
            </xdr:cNvPicPr>
          </xdr:nvPicPr>
          <xdr:blipFill>
            <a:blip xmlns:r="http://schemas.openxmlformats.org/officeDocument/2006/relationships" r:embed="rId8"/>
            <a:srcRect/>
            <a:stretch>
              <a:fillRect/>
            </a:stretch>
          </xdr:blipFill>
          <xdr:spPr bwMode="auto">
            <a:xfrm>
              <a:off x="13053060" y="206502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68580</xdr:colOff>
      <xdr:row>13</xdr:row>
      <xdr:rowOff>129540</xdr:rowOff>
    </xdr:from>
    <xdr:to>
      <xdr:col>23</xdr:col>
      <xdr:colOff>53005</xdr:colOff>
      <xdr:row>25</xdr:row>
      <xdr:rowOff>121920</xdr:rowOff>
    </xdr:to>
    <xdr:grpSp>
      <xdr:nvGrpSpPr>
        <xdr:cNvPr id="76" name="Group 75">
          <a:extLst>
            <a:ext uri="{FF2B5EF4-FFF2-40B4-BE49-F238E27FC236}">
              <a16:creationId xmlns:a16="http://schemas.microsoft.com/office/drawing/2014/main" id="{1B98BA3C-C946-BA99-F4F3-4D2E132D564B}"/>
            </a:ext>
          </a:extLst>
        </xdr:cNvPr>
        <xdr:cNvGrpSpPr/>
      </xdr:nvGrpSpPr>
      <xdr:grpSpPr>
        <a:xfrm>
          <a:off x="68580" y="2506980"/>
          <a:ext cx="14005225" cy="2186940"/>
          <a:chOff x="68580" y="2506980"/>
          <a:chExt cx="14005225" cy="2186940"/>
        </a:xfrm>
      </xdr:grpSpPr>
      <xdr:sp macro="" textlink="">
        <xdr:nvSpPr>
          <xdr:cNvPr id="39" name="Rectangle: Rounded Corners 38">
            <a:extLst>
              <a:ext uri="{FF2B5EF4-FFF2-40B4-BE49-F238E27FC236}">
                <a16:creationId xmlns:a16="http://schemas.microsoft.com/office/drawing/2014/main" id="{E6AACA6F-6209-9615-29A7-66E7400E9731}"/>
              </a:ext>
            </a:extLst>
          </xdr:cNvPr>
          <xdr:cNvSpPr/>
        </xdr:nvSpPr>
        <xdr:spPr>
          <a:xfrm>
            <a:off x="5775960" y="2529840"/>
            <a:ext cx="4785360" cy="195834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4AF77649-4913-22B4-902E-AB678FF6C8AF}"/>
              </a:ext>
            </a:extLst>
          </xdr:cNvPr>
          <xdr:cNvSpPr/>
        </xdr:nvSpPr>
        <xdr:spPr>
          <a:xfrm>
            <a:off x="10759440" y="2506980"/>
            <a:ext cx="3314365" cy="195834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9291ADD7-511C-164B-93E0-2436DB085B55}"/>
              </a:ext>
            </a:extLst>
          </xdr:cNvPr>
          <xdr:cNvSpPr/>
        </xdr:nvSpPr>
        <xdr:spPr>
          <a:xfrm>
            <a:off x="68580" y="2552700"/>
            <a:ext cx="5539740" cy="214122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53340</xdr:colOff>
      <xdr:row>25</xdr:row>
      <xdr:rowOff>91440</xdr:rowOff>
    </xdr:from>
    <xdr:to>
      <xdr:col>23</xdr:col>
      <xdr:colOff>45720</xdr:colOff>
      <xdr:row>37</xdr:row>
      <xdr:rowOff>22860</xdr:rowOff>
    </xdr:to>
    <xdr:grpSp>
      <xdr:nvGrpSpPr>
        <xdr:cNvPr id="77" name="Group 76">
          <a:extLst>
            <a:ext uri="{FF2B5EF4-FFF2-40B4-BE49-F238E27FC236}">
              <a16:creationId xmlns:a16="http://schemas.microsoft.com/office/drawing/2014/main" id="{3E56B508-99FC-38FA-5675-5437B929FED1}"/>
            </a:ext>
          </a:extLst>
        </xdr:cNvPr>
        <xdr:cNvGrpSpPr/>
      </xdr:nvGrpSpPr>
      <xdr:grpSpPr>
        <a:xfrm>
          <a:off x="53340" y="4663440"/>
          <a:ext cx="14013180" cy="2125980"/>
          <a:chOff x="53340" y="4640580"/>
          <a:chExt cx="13775928" cy="2148840"/>
        </a:xfrm>
      </xdr:grpSpPr>
      <xdr:sp macro="" textlink="">
        <xdr:nvSpPr>
          <xdr:cNvPr id="38" name="Rectangle: Rounded Corners 37">
            <a:extLst>
              <a:ext uri="{FF2B5EF4-FFF2-40B4-BE49-F238E27FC236}">
                <a16:creationId xmlns:a16="http://schemas.microsoft.com/office/drawing/2014/main" id="{662E4571-4A91-E2AF-F891-621CE8D2CFA6}"/>
              </a:ext>
            </a:extLst>
          </xdr:cNvPr>
          <xdr:cNvSpPr/>
        </xdr:nvSpPr>
        <xdr:spPr>
          <a:xfrm>
            <a:off x="53340" y="4640580"/>
            <a:ext cx="5539740" cy="196596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Rounded Corners 43">
            <a:extLst>
              <a:ext uri="{FF2B5EF4-FFF2-40B4-BE49-F238E27FC236}">
                <a16:creationId xmlns:a16="http://schemas.microsoft.com/office/drawing/2014/main" id="{91F19966-A216-05A7-3CD2-F3A124762C39}"/>
              </a:ext>
            </a:extLst>
          </xdr:cNvPr>
          <xdr:cNvSpPr/>
        </xdr:nvSpPr>
        <xdr:spPr>
          <a:xfrm>
            <a:off x="5783580" y="4648200"/>
            <a:ext cx="4831080" cy="214122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Rounded Corners 44">
            <a:extLst>
              <a:ext uri="{FF2B5EF4-FFF2-40B4-BE49-F238E27FC236}">
                <a16:creationId xmlns:a16="http://schemas.microsoft.com/office/drawing/2014/main" id="{345E798F-4376-0586-A07F-21CF4B3DA690}"/>
              </a:ext>
            </a:extLst>
          </xdr:cNvPr>
          <xdr:cNvSpPr/>
        </xdr:nvSpPr>
        <xdr:spPr>
          <a:xfrm>
            <a:off x="10781268" y="4640580"/>
            <a:ext cx="3048000" cy="1988820"/>
          </a:xfrm>
          <a:prstGeom prst="roundRect">
            <a:avLst>
              <a:gd name="adj" fmla="val 10296"/>
            </a:avLst>
          </a:prstGeom>
          <a:gradFill>
            <a:gsLst>
              <a:gs pos="0">
                <a:schemeClr val="tx1">
                  <a:alpha val="80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167640</xdr:colOff>
      <xdr:row>14</xdr:row>
      <xdr:rowOff>144780</xdr:rowOff>
    </xdr:from>
    <xdr:to>
      <xdr:col>5</xdr:col>
      <xdr:colOff>15240</xdr:colOff>
      <xdr:row>16</xdr:row>
      <xdr:rowOff>121920</xdr:rowOff>
    </xdr:to>
    <xdr:sp macro="" textlink="">
      <xdr:nvSpPr>
        <xdr:cNvPr id="46" name="Rectangle: Rounded Corners 45">
          <a:extLst>
            <a:ext uri="{FF2B5EF4-FFF2-40B4-BE49-F238E27FC236}">
              <a16:creationId xmlns:a16="http://schemas.microsoft.com/office/drawing/2014/main" id="{5AA3B14D-3917-D3FB-7373-AD465F15BF52}"/>
            </a:ext>
          </a:extLst>
        </xdr:cNvPr>
        <xdr:cNvSpPr/>
      </xdr:nvSpPr>
      <xdr:spPr>
        <a:xfrm>
          <a:off x="167640" y="2705100"/>
          <a:ext cx="2895600" cy="34290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403860</xdr:colOff>
      <xdr:row>26</xdr:row>
      <xdr:rowOff>38100</xdr:rowOff>
    </xdr:from>
    <xdr:to>
      <xdr:col>14</xdr:col>
      <xdr:colOff>251460</xdr:colOff>
      <xdr:row>28</xdr:row>
      <xdr:rowOff>15240</xdr:rowOff>
    </xdr:to>
    <xdr:sp macro="" textlink="">
      <xdr:nvSpPr>
        <xdr:cNvPr id="47" name="Rectangle: Rounded Corners 46">
          <a:extLst>
            <a:ext uri="{FF2B5EF4-FFF2-40B4-BE49-F238E27FC236}">
              <a16:creationId xmlns:a16="http://schemas.microsoft.com/office/drawing/2014/main" id="{6F8AEADA-2AD9-1A1A-6401-533CC4E558B2}"/>
            </a:ext>
          </a:extLst>
        </xdr:cNvPr>
        <xdr:cNvSpPr/>
      </xdr:nvSpPr>
      <xdr:spPr>
        <a:xfrm>
          <a:off x="5890260" y="4792980"/>
          <a:ext cx="2895600" cy="34290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TOP 5 SUB CATEGORIES</a:t>
          </a:r>
        </a:p>
      </xdr:txBody>
    </xdr:sp>
    <xdr:clientData/>
  </xdr:twoCellAnchor>
  <xdr:twoCellAnchor>
    <xdr:from>
      <xdr:col>17</xdr:col>
      <xdr:colOff>419100</xdr:colOff>
      <xdr:row>14</xdr:row>
      <xdr:rowOff>68580</xdr:rowOff>
    </xdr:from>
    <xdr:to>
      <xdr:col>22</xdr:col>
      <xdr:colOff>266700</xdr:colOff>
      <xdr:row>16</xdr:row>
      <xdr:rowOff>45720</xdr:rowOff>
    </xdr:to>
    <xdr:sp macro="" textlink="">
      <xdr:nvSpPr>
        <xdr:cNvPr id="48" name="Rectangle: Rounded Corners 47">
          <a:extLst>
            <a:ext uri="{FF2B5EF4-FFF2-40B4-BE49-F238E27FC236}">
              <a16:creationId xmlns:a16="http://schemas.microsoft.com/office/drawing/2014/main" id="{E2702C4A-C3EE-3E58-391C-51DCDE1BC70B}"/>
            </a:ext>
          </a:extLst>
        </xdr:cNvPr>
        <xdr:cNvSpPr/>
      </xdr:nvSpPr>
      <xdr:spPr>
        <a:xfrm>
          <a:off x="10782300" y="2628900"/>
          <a:ext cx="2895600" cy="34290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106680</xdr:colOff>
      <xdr:row>26</xdr:row>
      <xdr:rowOff>45720</xdr:rowOff>
    </xdr:from>
    <xdr:to>
      <xdr:col>4</xdr:col>
      <xdr:colOff>563880</xdr:colOff>
      <xdr:row>28</xdr:row>
      <xdr:rowOff>22860</xdr:rowOff>
    </xdr:to>
    <xdr:sp macro="" textlink="">
      <xdr:nvSpPr>
        <xdr:cNvPr id="49" name="Rectangle: Rounded Corners 48">
          <a:extLst>
            <a:ext uri="{FF2B5EF4-FFF2-40B4-BE49-F238E27FC236}">
              <a16:creationId xmlns:a16="http://schemas.microsoft.com/office/drawing/2014/main" id="{083C8821-1451-6E17-E0E6-E82F71D019F2}"/>
            </a:ext>
          </a:extLst>
        </xdr:cNvPr>
        <xdr:cNvSpPr/>
      </xdr:nvSpPr>
      <xdr:spPr>
        <a:xfrm>
          <a:off x="106680" y="4800600"/>
          <a:ext cx="2895600" cy="34290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BY STATE</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411480</xdr:colOff>
      <xdr:row>25</xdr:row>
      <xdr:rowOff>152400</xdr:rowOff>
    </xdr:from>
    <xdr:to>
      <xdr:col>21</xdr:col>
      <xdr:colOff>502920</xdr:colOff>
      <xdr:row>27</xdr:row>
      <xdr:rowOff>152400</xdr:rowOff>
    </xdr:to>
    <xdr:sp macro="" textlink="">
      <xdr:nvSpPr>
        <xdr:cNvPr id="50" name="Rectangle: Rounded Corners 49">
          <a:extLst>
            <a:ext uri="{FF2B5EF4-FFF2-40B4-BE49-F238E27FC236}">
              <a16:creationId xmlns:a16="http://schemas.microsoft.com/office/drawing/2014/main" id="{DB877245-787D-C2B4-ADEE-CD9CC60A89BE}"/>
            </a:ext>
          </a:extLst>
        </xdr:cNvPr>
        <xdr:cNvSpPr/>
      </xdr:nvSpPr>
      <xdr:spPr>
        <a:xfrm>
          <a:off x="10774680" y="4724400"/>
          <a:ext cx="2529840" cy="36576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9</xdr:col>
      <xdr:colOff>502920</xdr:colOff>
      <xdr:row>14</xdr:row>
      <xdr:rowOff>137160</xdr:rowOff>
    </xdr:from>
    <xdr:to>
      <xdr:col>13</xdr:col>
      <xdr:colOff>594360</xdr:colOff>
      <xdr:row>16</xdr:row>
      <xdr:rowOff>76200</xdr:rowOff>
    </xdr:to>
    <xdr:sp macro="" textlink="">
      <xdr:nvSpPr>
        <xdr:cNvPr id="51" name="Rectangle: Rounded Corners 50">
          <a:extLst>
            <a:ext uri="{FF2B5EF4-FFF2-40B4-BE49-F238E27FC236}">
              <a16:creationId xmlns:a16="http://schemas.microsoft.com/office/drawing/2014/main" id="{DD4C5811-C2A0-A383-CC58-288C7076899F}"/>
            </a:ext>
          </a:extLst>
        </xdr:cNvPr>
        <xdr:cNvSpPr/>
      </xdr:nvSpPr>
      <xdr:spPr>
        <a:xfrm>
          <a:off x="5989320" y="2697480"/>
          <a:ext cx="2529840" cy="304800"/>
        </a:xfrm>
        <a:prstGeom prst="roundRect">
          <a:avLst/>
        </a:prstGeom>
        <a:gradFill>
          <a:gsLst>
            <a:gs pos="0">
              <a:schemeClr val="tx1">
                <a:lumMod val="65000"/>
                <a:lumOff val="35000"/>
              </a:schemeClr>
            </a:gs>
            <a:gs pos="100000">
              <a:schemeClr val="tx2">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0</xdr:col>
      <xdr:colOff>76200</xdr:colOff>
      <xdr:row>16</xdr:row>
      <xdr:rowOff>114300</xdr:rowOff>
    </xdr:from>
    <xdr:to>
      <xdr:col>9</xdr:col>
      <xdr:colOff>99060</xdr:colOff>
      <xdr:row>25</xdr:row>
      <xdr:rowOff>114300</xdr:rowOff>
    </xdr:to>
    <xdr:graphicFrame macro="">
      <xdr:nvGraphicFramePr>
        <xdr:cNvPr id="55" name="Chart 54">
          <a:extLst>
            <a:ext uri="{FF2B5EF4-FFF2-40B4-BE49-F238E27FC236}">
              <a16:creationId xmlns:a16="http://schemas.microsoft.com/office/drawing/2014/main" id="{D38B6591-3021-450E-AAD4-48CE605E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441960</xdr:colOff>
      <xdr:row>16</xdr:row>
      <xdr:rowOff>167640</xdr:rowOff>
    </xdr:from>
    <xdr:to>
      <xdr:col>17</xdr:col>
      <xdr:colOff>106680</xdr:colOff>
      <xdr:row>23</xdr:row>
      <xdr:rowOff>167640</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B2B3B774-D4EF-4488-B17F-42BC155824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928360" y="3093720"/>
              <a:ext cx="4541520" cy="1280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525780</xdr:colOff>
      <xdr:row>16</xdr:row>
      <xdr:rowOff>114300</xdr:rowOff>
    </xdr:from>
    <xdr:to>
      <xdr:col>22</xdr:col>
      <xdr:colOff>167640</xdr:colOff>
      <xdr:row>23</xdr:row>
      <xdr:rowOff>114300</xdr:rowOff>
    </xdr:to>
    <xdr:graphicFrame macro="">
      <xdr:nvGraphicFramePr>
        <xdr:cNvPr id="57" name="Chart 56">
          <a:extLst>
            <a:ext uri="{FF2B5EF4-FFF2-40B4-BE49-F238E27FC236}">
              <a16:creationId xmlns:a16="http://schemas.microsoft.com/office/drawing/2014/main" id="{16C1BE7F-BE78-4397-BA56-C3298189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205740</xdr:colOff>
      <xdr:row>28</xdr:row>
      <xdr:rowOff>38100</xdr:rowOff>
    </xdr:from>
    <xdr:to>
      <xdr:col>9</xdr:col>
      <xdr:colOff>167640</xdr:colOff>
      <xdr:row>36</xdr:row>
      <xdr:rowOff>99060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7C0C864D-92AA-440E-8C2D-6A70D38FB2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05740" y="5158740"/>
              <a:ext cx="5448300" cy="152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510540</xdr:colOff>
      <xdr:row>28</xdr:row>
      <xdr:rowOff>22860</xdr:rowOff>
    </xdr:from>
    <xdr:to>
      <xdr:col>17</xdr:col>
      <xdr:colOff>198120</xdr:colOff>
      <xdr:row>37</xdr:row>
      <xdr:rowOff>0</xdr:rowOff>
    </xdr:to>
    <xdr:graphicFrame macro="">
      <xdr:nvGraphicFramePr>
        <xdr:cNvPr id="60" name="Chart 59">
          <a:extLst>
            <a:ext uri="{FF2B5EF4-FFF2-40B4-BE49-F238E27FC236}">
              <a16:creationId xmlns:a16="http://schemas.microsoft.com/office/drawing/2014/main" id="{6FF576D9-873A-47CF-9270-D043C0453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381000</xdr:colOff>
      <xdr:row>27</xdr:row>
      <xdr:rowOff>167641</xdr:rowOff>
    </xdr:from>
    <xdr:to>
      <xdr:col>19</xdr:col>
      <xdr:colOff>220980</xdr:colOff>
      <xdr:row>36</xdr:row>
      <xdr:rowOff>45720</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8302392A-70ED-46E3-A58E-97C8FEF479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744200" y="5105401"/>
              <a:ext cx="105918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198120</xdr:colOff>
      <xdr:row>28</xdr:row>
      <xdr:rowOff>1</xdr:rowOff>
    </xdr:from>
    <xdr:to>
      <xdr:col>21</xdr:col>
      <xdr:colOff>190500</xdr:colOff>
      <xdr:row>36</xdr:row>
      <xdr:rowOff>53340</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1FFDCBDB-989E-4846-910B-1344D844AEC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780520" y="5120641"/>
              <a:ext cx="1211580" cy="1516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137160</xdr:colOff>
      <xdr:row>27</xdr:row>
      <xdr:rowOff>167640</xdr:rowOff>
    </xdr:from>
    <xdr:to>
      <xdr:col>22</xdr:col>
      <xdr:colOff>426720</xdr:colOff>
      <xdr:row>36</xdr:row>
      <xdr:rowOff>38101</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04DA72A3-1407-4FEE-A72F-39EC994892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938760" y="5105400"/>
              <a:ext cx="899160" cy="1516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596309</xdr:colOff>
      <xdr:row>7</xdr:row>
      <xdr:rowOff>99060</xdr:rowOff>
    </xdr:from>
    <xdr:to>
      <xdr:col>4</xdr:col>
      <xdr:colOff>101009</xdr:colOff>
      <xdr:row>10</xdr:row>
      <xdr:rowOff>30480</xdr:rowOff>
    </xdr:to>
    <xdr:graphicFrame macro="">
      <xdr:nvGraphicFramePr>
        <xdr:cNvPr id="3" name="Chart 2">
          <a:extLst>
            <a:ext uri="{FF2B5EF4-FFF2-40B4-BE49-F238E27FC236}">
              <a16:creationId xmlns:a16="http://schemas.microsoft.com/office/drawing/2014/main" id="{6EAAC80B-85AE-42B7-9DED-E5F69D964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399654</xdr:colOff>
          <xdr:row>11</xdr:row>
          <xdr:rowOff>82333</xdr:rowOff>
        </xdr:from>
        <xdr:to>
          <xdr:col>4</xdr:col>
          <xdr:colOff>110094</xdr:colOff>
          <xdr:row>12</xdr:row>
          <xdr:rowOff>112813</xdr:rowOff>
        </xdr:to>
        <xdr:pic>
          <xdr:nvPicPr>
            <xdr:cNvPr id="9" name="Picture 8">
              <a:extLst>
                <a:ext uri="{FF2B5EF4-FFF2-40B4-BE49-F238E27FC236}">
                  <a16:creationId xmlns:a16="http://schemas.microsoft.com/office/drawing/2014/main" id="{0E085A09-41F8-4245-B040-6057168431CA}"/>
                </a:ext>
              </a:extLst>
            </xdr:cNvPr>
            <xdr:cNvPicPr>
              <a:picLocks noChangeAspect="1" noChangeArrowheads="1"/>
              <a:extLst>
                <a:ext uri="{84589F7E-364E-4C9E-8A38-B11213B215E9}">
                  <a14:cameraTool cellRange="'KPI YOY'!$G$12" spid="_x0000_s11289"/>
                </a:ext>
              </a:extLst>
            </xdr:cNvPicPr>
          </xdr:nvPicPr>
          <xdr:blipFill>
            <a:blip xmlns:r="http://schemas.openxmlformats.org/officeDocument/2006/relationships" r:embed="rId15"/>
            <a:srcRect/>
            <a:stretch>
              <a:fillRect/>
            </a:stretch>
          </xdr:blipFill>
          <xdr:spPr bwMode="auto">
            <a:xfrm>
              <a:off x="1618854" y="2094013"/>
              <a:ext cx="92964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05.966568518517" createdVersion="8" refreshedVersion="8" minRefreshableVersion="3" recordCount="9994" xr:uid="{BD014177-5534-45C3-9896-05ABCCD26E5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5511523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892484-5613-4737-BF64-CED2D346430E}"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6">
    <format dxfId="103">
      <pivotArea outline="0" collapsedLevelsAreSubtotals="1" fieldPosition="0">
        <references count="1">
          <reference field="4294967294" count="1" selected="0">
            <x v="1"/>
          </reference>
        </references>
      </pivotArea>
    </format>
    <format dxfId="102">
      <pivotArea dataOnly="0" labelOnly="1" outline="0" fieldPosition="0">
        <references count="1">
          <reference field="4294967294" count="1">
            <x v="1"/>
          </reference>
        </references>
      </pivotArea>
    </format>
    <format dxfId="101">
      <pivotArea outline="0" collapsedLevelsAreSubtotals="1" fieldPosition="0">
        <references count="1">
          <reference field="4294967294" count="1" selected="0">
            <x v="0"/>
          </reference>
        </references>
      </pivotArea>
    </format>
    <format dxfId="100">
      <pivotArea dataOnly="0" labelOnly="1" outline="0" fieldPosition="0">
        <references count="1">
          <reference field="4294967294" count="1">
            <x v="0"/>
          </reference>
        </references>
      </pivotArea>
    </format>
    <format dxfId="99">
      <pivotArea collapsedLevelsAreSubtotals="1" fieldPosition="0">
        <references count="2">
          <reference field="4294967294" count="1" selected="0">
            <x v="1"/>
          </reference>
          <reference field="22" count="1">
            <x v="2"/>
          </reference>
        </references>
      </pivotArea>
    </format>
    <format dxfId="9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5DD72-D91A-4A54-A31B-3289C86E41F0}"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477C7-337D-4617-865E-E163AA556F0A}"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3FFEC0-4A7D-4F5F-811C-87F3F1339A80}"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20"/>
    </i>
    <i>
      <x v="21"/>
    </i>
    <i>
      <x v="23"/>
    </i>
    <i>
      <x v="25"/>
    </i>
    <i>
      <x v="32"/>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B6A9DB-2904-457F-91E9-303628DC846E}"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3"/>
    </i>
    <i>
      <x v="5"/>
    </i>
    <i>
      <x/>
    </i>
    <i>
      <x v="13"/>
    </i>
    <i t="grand">
      <x/>
    </i>
  </rowItems>
  <colItems count="1">
    <i/>
  </colItems>
  <dataFields count="1">
    <dataField name="Sum of Sales" fld="18" baseField="1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CEDBD1-17D6-44AF-936F-BE87A27C4DE8}"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3:P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BA1A34-7DB5-414A-ABAE-C2047CDD1A69}"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4:L17"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01D83E-8B19-48A7-A620-7B68EDF1629E}"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4:I17"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01F0CC-6F57-4D7F-BEB2-938F9577298B}"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4:F17"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5ECA14-BEBB-4D61-81E3-C85554D13765}"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EE4428-71A5-4F63-A218-00EF001D5265}" name="PivotTable1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46B087-A583-4E8C-857E-F704CC0B66D8}"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551152387">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A88F8C-7E4F-48C0-AB16-C2846D928D87}"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55115238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5E3323-A50D-464C-AF50-9666625085F3}"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551152387">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87C587-B6C3-4F9F-964E-E801AB6E6D30}" cache="Slicer_Year" caption="Year" rowHeight="234950"/>
  <slicer name="Segment" xr10:uid="{61936D0B-3A1D-4EE1-B3E3-E35A173A6444}" cache="Slicer_Segment" caption="Segment" rowHeight="234950"/>
  <slicer name="Region" xr10:uid="{1E98F8BE-458E-469E-901B-2D26F39430A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EDD6E55-E6BE-4F40-B1F0-A9D296FA60D0}" cache="Slicer_Year" caption="Year" style="AB" rowHeight="234950"/>
  <slicer name="Segment 1" xr10:uid="{25B67B24-89C7-4EFB-AD60-E038AB22104A}" cache="Slicer_Segment" caption="Segment" style="AB" rowHeight="234950"/>
  <slicer name="Region 1" xr10:uid="{FF990CC2-9BD7-4175-ACA0-60291E54395D}"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2.vml"/><Relationship Id="rId1" Type="http://schemas.openxmlformats.org/officeDocument/2006/relationships/drawing" Target="../drawings/drawing9.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6117-8BAE-4DBF-8805-CE31A4E793EF}">
  <dimension ref="A3:C16"/>
  <sheetViews>
    <sheetView workbookViewId="0">
      <selection activeCell="B4" sqref="B4"/>
    </sheetView>
  </sheetViews>
  <sheetFormatPr defaultRowHeight="14.4" x14ac:dyDescent="0.3"/>
  <cols>
    <col min="1" max="1" width="12.44140625" bestFit="1" customWidth="1"/>
    <col min="2" max="2" width="11.21875" style="17" bestFit="1" customWidth="1"/>
    <col min="3" max="3" width="11.6640625" style="17" bestFit="1" customWidth="1"/>
    <col min="4"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0.5546875" bestFit="1" customWidth="1"/>
  </cols>
  <sheetData>
    <row r="3" spans="1:3" x14ac:dyDescent="0.3">
      <c r="A3" s="6" t="s">
        <v>10933</v>
      </c>
      <c r="B3" s="18" t="s">
        <v>10951</v>
      </c>
      <c r="C3" s="16" t="s">
        <v>10952</v>
      </c>
    </row>
    <row r="4" spans="1:3" x14ac:dyDescent="0.3">
      <c r="A4" s="9" t="s">
        <v>10939</v>
      </c>
      <c r="B4" s="20">
        <v>1602.1330000000003</v>
      </c>
      <c r="C4" s="19">
        <v>475.21409999999992</v>
      </c>
    </row>
    <row r="5" spans="1:3" x14ac:dyDescent="0.3">
      <c r="A5" s="9" t="s">
        <v>10940</v>
      </c>
      <c r="B5" s="20">
        <v>1840.6324</v>
      </c>
      <c r="C5" s="19">
        <v>-158.87630000000004</v>
      </c>
    </row>
    <row r="6" spans="1:3" x14ac:dyDescent="0.3">
      <c r="A6" s="9" t="s">
        <v>10941</v>
      </c>
      <c r="B6" s="20">
        <v>1497.598</v>
      </c>
      <c r="C6" s="19">
        <v>249.87370000000004</v>
      </c>
    </row>
    <row r="7" spans="1:3" x14ac:dyDescent="0.3">
      <c r="A7" s="9" t="s">
        <v>10942</v>
      </c>
      <c r="B7" s="20">
        <v>208.10000000000002</v>
      </c>
      <c r="C7" s="19">
        <v>-5.7181999999999951</v>
      </c>
    </row>
    <row r="8" spans="1:3" x14ac:dyDescent="0.3">
      <c r="A8" s="9" t="s">
        <v>10943</v>
      </c>
      <c r="B8" s="20">
        <v>1441.5819999999997</v>
      </c>
      <c r="C8" s="19">
        <v>210.86429999999996</v>
      </c>
    </row>
    <row r="9" spans="1:3" x14ac:dyDescent="0.3">
      <c r="A9" s="9" t="s">
        <v>10944</v>
      </c>
      <c r="B9" s="20">
        <v>2590.23</v>
      </c>
      <c r="C9" s="19">
        <v>75.510899999999907</v>
      </c>
    </row>
    <row r="10" spans="1:3" x14ac:dyDescent="0.3">
      <c r="A10" s="9" t="s">
        <v>10945</v>
      </c>
      <c r="B10" s="20">
        <v>3919.7799999999993</v>
      </c>
      <c r="C10" s="19">
        <v>289.65509999999989</v>
      </c>
    </row>
    <row r="11" spans="1:3" x14ac:dyDescent="0.3">
      <c r="A11" s="9" t="s">
        <v>10946</v>
      </c>
      <c r="B11" s="20">
        <v>461.99399999999997</v>
      </c>
      <c r="C11" s="19">
        <v>-69.539500000000061</v>
      </c>
    </row>
    <row r="12" spans="1:3" x14ac:dyDescent="0.3">
      <c r="A12" s="9" t="s">
        <v>10947</v>
      </c>
      <c r="B12" s="20">
        <v>8431.7619999999988</v>
      </c>
      <c r="C12" s="19">
        <v>1029.6014000000002</v>
      </c>
    </row>
    <row r="13" spans="1:3" x14ac:dyDescent="0.3">
      <c r="A13" s="9" t="s">
        <v>10948</v>
      </c>
      <c r="B13" s="20">
        <v>3336.6919999999996</v>
      </c>
      <c r="C13" s="19">
        <v>527.55089999999996</v>
      </c>
    </row>
    <row r="14" spans="1:3" x14ac:dyDescent="0.3">
      <c r="A14" s="9" t="s">
        <v>10949</v>
      </c>
      <c r="B14" s="20">
        <v>4510.2880000000005</v>
      </c>
      <c r="C14" s="19">
        <v>895.81469999999979</v>
      </c>
    </row>
    <row r="15" spans="1:3" x14ac:dyDescent="0.3">
      <c r="A15" s="9" t="s">
        <v>10950</v>
      </c>
      <c r="B15" s="20">
        <v>611.62800000000004</v>
      </c>
      <c r="C15" s="19">
        <v>158.85259999999997</v>
      </c>
    </row>
    <row r="16" spans="1:3" x14ac:dyDescent="0.3">
      <c r="A16" s="10" t="s">
        <v>10934</v>
      </c>
      <c r="B16" s="21">
        <v>30452.419399999999</v>
      </c>
      <c r="C16" s="22">
        <v>3678.8036999999995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CA24-1452-4605-B299-9150031F9885}">
  <dimension ref="A3:E8"/>
  <sheetViews>
    <sheetView workbookViewId="0">
      <selection activeCell="B4" sqref="B4"/>
    </sheetView>
  </sheetViews>
  <sheetFormatPr defaultRowHeight="14.4" x14ac:dyDescent="0.3"/>
  <cols>
    <col min="1" max="1" width="13.109375" bestFit="1" customWidth="1"/>
    <col min="2" max="2" width="11.6640625" bestFit="1" customWidth="1"/>
    <col min="4" max="4" width="15.21875" customWidth="1"/>
    <col min="5" max="5" width="13.21875" customWidth="1"/>
  </cols>
  <sheetData>
    <row r="3" spans="1:5" x14ac:dyDescent="0.3">
      <c r="A3" s="6" t="s">
        <v>10933</v>
      </c>
      <c r="B3" s="8" t="s">
        <v>10952</v>
      </c>
    </row>
    <row r="4" spans="1:5" x14ac:dyDescent="0.3">
      <c r="A4" s="9" t="s">
        <v>71</v>
      </c>
      <c r="B4" s="11">
        <v>3602.4890999999998</v>
      </c>
      <c r="D4" s="25" t="s">
        <v>10953</v>
      </c>
      <c r="E4" s="25" t="s">
        <v>10954</v>
      </c>
    </row>
    <row r="5" spans="1:5" x14ac:dyDescent="0.3">
      <c r="A5" s="23" t="s">
        <v>46</v>
      </c>
      <c r="B5" s="24">
        <v>495.94070000000022</v>
      </c>
      <c r="D5" t="str">
        <f>A4</f>
        <v>Technology</v>
      </c>
      <c r="E5" s="26">
        <f>GETPIVOTDATA("Profit",$A$3,"Category",A4)</f>
        <v>3602.4890999999998</v>
      </c>
    </row>
    <row r="6" spans="1:5" x14ac:dyDescent="0.3">
      <c r="A6" s="23" t="s">
        <v>32</v>
      </c>
      <c r="B6" s="24">
        <v>-419.62610000000035</v>
      </c>
      <c r="D6" t="str">
        <f t="shared" ref="D6:D8" si="0">A5</f>
        <v>Office Supplies</v>
      </c>
      <c r="E6" s="26">
        <f t="shared" ref="E6:E8" si="1">GETPIVOTDATA("Profit",$A$3,"Category",A5)</f>
        <v>495.94070000000022</v>
      </c>
    </row>
    <row r="7" spans="1:5" x14ac:dyDescent="0.3">
      <c r="A7" s="10" t="s">
        <v>10934</v>
      </c>
      <c r="B7" s="12">
        <v>3678.8036999999995</v>
      </c>
      <c r="D7" t="str">
        <f t="shared" si="0"/>
        <v>Furniture</v>
      </c>
      <c r="E7" s="26">
        <f t="shared" si="1"/>
        <v>-419.62610000000035</v>
      </c>
    </row>
    <row r="8" spans="1:5" x14ac:dyDescent="0.3">
      <c r="D8" t="str">
        <f t="shared" si="0"/>
        <v>Grand Total</v>
      </c>
      <c r="E8" s="26">
        <f>GETPIVOTDATA("Profit",$A$3)</f>
        <v>3678.8036999999995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10CD-E4D4-4548-9523-55D7CC74DD4E}">
  <dimension ref="A3:B7"/>
  <sheetViews>
    <sheetView workbookViewId="0">
      <selection activeCell="M21" sqref="M21"/>
    </sheetView>
  </sheetViews>
  <sheetFormatPr defaultRowHeight="14.4" x14ac:dyDescent="0.3"/>
  <cols>
    <col min="1" max="1" width="13.109375" bestFit="1" customWidth="1"/>
    <col min="2" max="2" width="11.21875" bestFit="1" customWidth="1"/>
  </cols>
  <sheetData>
    <row r="3" spans="1:2" x14ac:dyDescent="0.3">
      <c r="A3" s="6" t="s">
        <v>10933</v>
      </c>
      <c r="B3" s="8" t="s">
        <v>10951</v>
      </c>
    </row>
    <row r="4" spans="1:2" x14ac:dyDescent="0.3">
      <c r="A4" s="9" t="s">
        <v>32</v>
      </c>
      <c r="B4" s="27">
        <v>0.20216411442172635</v>
      </c>
    </row>
    <row r="5" spans="1:2" x14ac:dyDescent="0.3">
      <c r="A5" s="23" t="s">
        <v>46</v>
      </c>
      <c r="B5" s="28">
        <v>0.28776235756164587</v>
      </c>
    </row>
    <row r="6" spans="1:2" x14ac:dyDescent="0.3">
      <c r="A6" s="23" t="s">
        <v>71</v>
      </c>
      <c r="B6" s="28">
        <v>0.51007352801662786</v>
      </c>
    </row>
    <row r="7" spans="1:2" x14ac:dyDescent="0.3">
      <c r="A7" s="10"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336CA-A4B5-4993-B1AC-2B822BF1DF41}">
  <dimension ref="A3:E53"/>
  <sheetViews>
    <sheetView topLeftCell="A28" workbookViewId="0">
      <selection activeCell="F34" sqref="F34"/>
    </sheetView>
  </sheetViews>
  <sheetFormatPr defaultRowHeight="14.4" x14ac:dyDescent="0.3"/>
  <cols>
    <col min="1" max="1" width="12.44140625" bestFit="1" customWidth="1"/>
    <col min="2" max="2" width="11.21875" bestFit="1" customWidth="1"/>
    <col min="5" max="5" width="9.44140625" bestFit="1" customWidth="1"/>
  </cols>
  <sheetData>
    <row r="3" spans="1:5" x14ac:dyDescent="0.3">
      <c r="A3" s="6" t="s">
        <v>10933</v>
      </c>
      <c r="B3" s="8" t="s">
        <v>10951</v>
      </c>
    </row>
    <row r="4" spans="1:5" x14ac:dyDescent="0.3">
      <c r="A4" s="9" t="s">
        <v>211</v>
      </c>
      <c r="B4" s="11">
        <v>7413.3090000000002</v>
      </c>
      <c r="D4" s="25" t="s">
        <v>10955</v>
      </c>
      <c r="E4" s="25" t="s">
        <v>10956</v>
      </c>
    </row>
    <row r="5" spans="1:5" x14ac:dyDescent="0.3">
      <c r="A5" s="23" t="s">
        <v>254</v>
      </c>
      <c r="B5" s="24">
        <v>5086.53</v>
      </c>
      <c r="D5" t="str">
        <f>A4</f>
        <v>Illinois</v>
      </c>
      <c r="E5" s="26">
        <f>GETPIVOTDATA("Sales",$A$3,"State",A4)</f>
        <v>7413.3090000000002</v>
      </c>
    </row>
    <row r="6" spans="1:5" x14ac:dyDescent="0.3">
      <c r="A6" s="23" t="s">
        <v>489</v>
      </c>
      <c r="B6" s="24">
        <v>119</v>
      </c>
      <c r="D6" t="str">
        <f t="shared" ref="D6:D56" si="0">A5</f>
        <v>Indiana</v>
      </c>
      <c r="E6" s="26">
        <f t="shared" ref="E6:E53" si="1">GETPIVOTDATA("Sales",$A$3,"State",A5)</f>
        <v>5086.53</v>
      </c>
    </row>
    <row r="7" spans="1:5" x14ac:dyDescent="0.3">
      <c r="A7" s="23" t="s">
        <v>238</v>
      </c>
      <c r="B7" s="24">
        <v>6618.103000000001</v>
      </c>
      <c r="D7" t="str">
        <f t="shared" si="0"/>
        <v>Iowa</v>
      </c>
      <c r="E7" s="26">
        <f t="shared" si="1"/>
        <v>119</v>
      </c>
    </row>
    <row r="8" spans="1:5" x14ac:dyDescent="0.3">
      <c r="A8" s="23" t="s">
        <v>229</v>
      </c>
      <c r="B8" s="24">
        <v>202.45000000000002</v>
      </c>
      <c r="D8" t="str">
        <f t="shared" si="0"/>
        <v>Michigan</v>
      </c>
      <c r="E8" s="26">
        <f t="shared" si="1"/>
        <v>6618.103000000001</v>
      </c>
    </row>
    <row r="9" spans="1:5" x14ac:dyDescent="0.3">
      <c r="A9" s="23" t="s">
        <v>596</v>
      </c>
      <c r="B9" s="24">
        <v>2451.7000000000003</v>
      </c>
      <c r="D9" t="str">
        <f t="shared" si="0"/>
        <v>Minnesota</v>
      </c>
      <c r="E9" s="26">
        <f t="shared" si="1"/>
        <v>202.45000000000002</v>
      </c>
    </row>
    <row r="10" spans="1:5" x14ac:dyDescent="0.3">
      <c r="A10" s="23" t="s">
        <v>138</v>
      </c>
      <c r="B10" s="24">
        <v>73.97</v>
      </c>
      <c r="D10" t="str">
        <f t="shared" si="0"/>
        <v>Missouri</v>
      </c>
      <c r="E10" s="26">
        <f t="shared" si="1"/>
        <v>2451.7000000000003</v>
      </c>
    </row>
    <row r="11" spans="1:5" x14ac:dyDescent="0.3">
      <c r="A11" s="23" t="s">
        <v>7449</v>
      </c>
      <c r="B11" s="24">
        <v>28.38</v>
      </c>
      <c r="D11" t="str">
        <f t="shared" si="0"/>
        <v>Nebraska</v>
      </c>
      <c r="E11" s="26">
        <f t="shared" si="1"/>
        <v>73.97</v>
      </c>
    </row>
    <row r="12" spans="1:5" x14ac:dyDescent="0.3">
      <c r="A12" s="23" t="s">
        <v>649</v>
      </c>
      <c r="B12" s="24">
        <v>1758.14</v>
      </c>
      <c r="D12" t="str">
        <f t="shared" si="0"/>
        <v>North Dakota</v>
      </c>
      <c r="E12" s="26">
        <f t="shared" si="1"/>
        <v>28.38</v>
      </c>
    </row>
    <row r="13" spans="1:5" x14ac:dyDescent="0.3">
      <c r="A13" s="23" t="s">
        <v>104</v>
      </c>
      <c r="B13" s="24">
        <v>6165.6373999999969</v>
      </c>
      <c r="D13" t="str">
        <f t="shared" si="0"/>
        <v>Oklahoma</v>
      </c>
      <c r="E13" s="26">
        <f t="shared" si="1"/>
        <v>1758.14</v>
      </c>
    </row>
    <row r="14" spans="1:5" x14ac:dyDescent="0.3">
      <c r="A14" s="23" t="s">
        <v>114</v>
      </c>
      <c r="B14" s="24">
        <v>535.19999999999993</v>
      </c>
      <c r="D14" t="str">
        <f t="shared" si="0"/>
        <v>Texas</v>
      </c>
      <c r="E14" s="26">
        <f t="shared" si="1"/>
        <v>6165.6373999999969</v>
      </c>
    </row>
    <row r="15" spans="1:5" x14ac:dyDescent="0.3">
      <c r="A15" s="10" t="s">
        <v>10934</v>
      </c>
      <c r="B15" s="12">
        <v>30452.419400000002</v>
      </c>
      <c r="D15" t="str">
        <f t="shared" si="0"/>
        <v>Wisconsin</v>
      </c>
      <c r="E15" s="26">
        <f t="shared" si="1"/>
        <v>535.19999999999993</v>
      </c>
    </row>
    <row r="16" spans="1:5" x14ac:dyDescent="0.3">
      <c r="D16" t="str">
        <f t="shared" si="0"/>
        <v>Grand Total</v>
      </c>
      <c r="E16" s="26" t="e">
        <f t="shared" si="1"/>
        <v>#REF!</v>
      </c>
    </row>
    <row r="17" spans="4:5" x14ac:dyDescent="0.3">
      <c r="D17">
        <f t="shared" si="0"/>
        <v>0</v>
      </c>
      <c r="E17" s="26" t="e">
        <f t="shared" si="1"/>
        <v>#REF!</v>
      </c>
    </row>
    <row r="18" spans="4:5" x14ac:dyDescent="0.3">
      <c r="D18">
        <f t="shared" si="0"/>
        <v>0</v>
      </c>
      <c r="E18" s="26" t="e">
        <f t="shared" si="1"/>
        <v>#REF!</v>
      </c>
    </row>
    <row r="19" spans="4:5" x14ac:dyDescent="0.3">
      <c r="D19">
        <f t="shared" si="0"/>
        <v>0</v>
      </c>
      <c r="E19" s="26" t="e">
        <f t="shared" si="1"/>
        <v>#REF!</v>
      </c>
    </row>
    <row r="20" spans="4:5" x14ac:dyDescent="0.3">
      <c r="D20">
        <f t="shared" si="0"/>
        <v>0</v>
      </c>
      <c r="E20" s="26" t="e">
        <f t="shared" si="1"/>
        <v>#REF!</v>
      </c>
    </row>
    <row r="21" spans="4:5" x14ac:dyDescent="0.3">
      <c r="D21">
        <f t="shared" si="0"/>
        <v>0</v>
      </c>
      <c r="E21" s="26" t="e">
        <f t="shared" si="1"/>
        <v>#REF!</v>
      </c>
    </row>
    <row r="22" spans="4:5" x14ac:dyDescent="0.3">
      <c r="D22">
        <f t="shared" si="0"/>
        <v>0</v>
      </c>
      <c r="E22" s="26" t="e">
        <f t="shared" si="1"/>
        <v>#REF!</v>
      </c>
    </row>
    <row r="23" spans="4:5" x14ac:dyDescent="0.3">
      <c r="D23">
        <f t="shared" si="0"/>
        <v>0</v>
      </c>
      <c r="E23" s="26" t="e">
        <f t="shared" si="1"/>
        <v>#REF!</v>
      </c>
    </row>
    <row r="24" spans="4:5" x14ac:dyDescent="0.3">
      <c r="D24">
        <f t="shared" si="0"/>
        <v>0</v>
      </c>
      <c r="E24" s="26" t="e">
        <f t="shared" si="1"/>
        <v>#REF!</v>
      </c>
    </row>
    <row r="25" spans="4:5" x14ac:dyDescent="0.3">
      <c r="D25">
        <f t="shared" si="0"/>
        <v>0</v>
      </c>
      <c r="E25" s="26" t="e">
        <f t="shared" si="1"/>
        <v>#REF!</v>
      </c>
    </row>
    <row r="26" spans="4:5" x14ac:dyDescent="0.3">
      <c r="D26">
        <f t="shared" si="0"/>
        <v>0</v>
      </c>
      <c r="E26" s="26" t="e">
        <f t="shared" si="1"/>
        <v>#REF!</v>
      </c>
    </row>
    <row r="27" spans="4:5" x14ac:dyDescent="0.3">
      <c r="D27">
        <f t="shared" si="0"/>
        <v>0</v>
      </c>
      <c r="E27" s="26" t="e">
        <f t="shared" si="1"/>
        <v>#REF!</v>
      </c>
    </row>
    <row r="28" spans="4:5" x14ac:dyDescent="0.3">
      <c r="D28">
        <f t="shared" si="0"/>
        <v>0</v>
      </c>
      <c r="E28" s="26" t="e">
        <f t="shared" si="1"/>
        <v>#REF!</v>
      </c>
    </row>
    <row r="29" spans="4:5" x14ac:dyDescent="0.3">
      <c r="D29">
        <f t="shared" si="0"/>
        <v>0</v>
      </c>
      <c r="E29" s="26" t="e">
        <f t="shared" si="1"/>
        <v>#REF!</v>
      </c>
    </row>
    <row r="30" spans="4:5" x14ac:dyDescent="0.3">
      <c r="D30">
        <f t="shared" si="0"/>
        <v>0</v>
      </c>
      <c r="E30" s="26" t="e">
        <f t="shared" si="1"/>
        <v>#REF!</v>
      </c>
    </row>
    <row r="31" spans="4:5" x14ac:dyDescent="0.3">
      <c r="D31">
        <f t="shared" si="0"/>
        <v>0</v>
      </c>
      <c r="E31" s="26" t="e">
        <f t="shared" si="1"/>
        <v>#REF!</v>
      </c>
    </row>
    <row r="32" spans="4:5" x14ac:dyDescent="0.3">
      <c r="D32">
        <f t="shared" si="0"/>
        <v>0</v>
      </c>
      <c r="E32" s="26" t="e">
        <f t="shared" si="1"/>
        <v>#REF!</v>
      </c>
    </row>
    <row r="33" spans="4:5" x14ac:dyDescent="0.3">
      <c r="D33">
        <f t="shared" si="0"/>
        <v>0</v>
      </c>
      <c r="E33" s="26" t="e">
        <f t="shared" si="1"/>
        <v>#REF!</v>
      </c>
    </row>
    <row r="34" spans="4:5" x14ac:dyDescent="0.3">
      <c r="D34">
        <f t="shared" si="0"/>
        <v>0</v>
      </c>
      <c r="E34" s="26" t="e">
        <f t="shared" si="1"/>
        <v>#REF!</v>
      </c>
    </row>
    <row r="35" spans="4:5" x14ac:dyDescent="0.3">
      <c r="D35">
        <f t="shared" si="0"/>
        <v>0</v>
      </c>
      <c r="E35" s="26" t="e">
        <f t="shared" si="1"/>
        <v>#REF!</v>
      </c>
    </row>
    <row r="36" spans="4:5" x14ac:dyDescent="0.3">
      <c r="D36">
        <f t="shared" si="0"/>
        <v>0</v>
      </c>
      <c r="E36" s="26" t="e">
        <f t="shared" si="1"/>
        <v>#REF!</v>
      </c>
    </row>
    <row r="37" spans="4:5" x14ac:dyDescent="0.3">
      <c r="D37">
        <f t="shared" si="0"/>
        <v>0</v>
      </c>
      <c r="E37" s="26" t="e">
        <f t="shared" si="1"/>
        <v>#REF!</v>
      </c>
    </row>
    <row r="38" spans="4:5" x14ac:dyDescent="0.3">
      <c r="D38">
        <f t="shared" si="0"/>
        <v>0</v>
      </c>
      <c r="E38" s="26" t="e">
        <f t="shared" si="1"/>
        <v>#REF!</v>
      </c>
    </row>
    <row r="39" spans="4:5" x14ac:dyDescent="0.3">
      <c r="D39">
        <f t="shared" si="0"/>
        <v>0</v>
      </c>
      <c r="E39" s="26" t="e">
        <f t="shared" si="1"/>
        <v>#REF!</v>
      </c>
    </row>
    <row r="40" spans="4:5" x14ac:dyDescent="0.3">
      <c r="D40">
        <f t="shared" si="0"/>
        <v>0</v>
      </c>
      <c r="E40" s="26" t="e">
        <f t="shared" si="1"/>
        <v>#REF!</v>
      </c>
    </row>
    <row r="41" spans="4:5" x14ac:dyDescent="0.3">
      <c r="D41">
        <f t="shared" si="0"/>
        <v>0</v>
      </c>
      <c r="E41" s="26" t="e">
        <f t="shared" si="1"/>
        <v>#REF!</v>
      </c>
    </row>
    <row r="42" spans="4:5" x14ac:dyDescent="0.3">
      <c r="D42">
        <f t="shared" si="0"/>
        <v>0</v>
      </c>
      <c r="E42" s="26" t="e">
        <f t="shared" si="1"/>
        <v>#REF!</v>
      </c>
    </row>
    <row r="43" spans="4:5" x14ac:dyDescent="0.3">
      <c r="D43">
        <f>A42</f>
        <v>0</v>
      </c>
      <c r="E43" s="26" t="e">
        <f t="shared" si="1"/>
        <v>#REF!</v>
      </c>
    </row>
    <row r="44" spans="4:5" x14ac:dyDescent="0.3">
      <c r="D44">
        <f t="shared" si="0"/>
        <v>0</v>
      </c>
      <c r="E44" s="26" t="e">
        <f t="shared" si="1"/>
        <v>#REF!</v>
      </c>
    </row>
    <row r="45" spans="4:5" x14ac:dyDescent="0.3">
      <c r="D45">
        <f t="shared" si="0"/>
        <v>0</v>
      </c>
      <c r="E45" s="26" t="e">
        <f t="shared" si="1"/>
        <v>#REF!</v>
      </c>
    </row>
    <row r="46" spans="4:5" x14ac:dyDescent="0.3">
      <c r="D46">
        <f t="shared" si="0"/>
        <v>0</v>
      </c>
      <c r="E46" s="26" t="e">
        <f t="shared" si="1"/>
        <v>#REF!</v>
      </c>
    </row>
    <row r="47" spans="4:5" x14ac:dyDescent="0.3">
      <c r="D47">
        <f t="shared" si="0"/>
        <v>0</v>
      </c>
      <c r="E47" s="26" t="e">
        <f t="shared" si="1"/>
        <v>#REF!</v>
      </c>
    </row>
    <row r="48" spans="4:5" x14ac:dyDescent="0.3">
      <c r="D48">
        <f t="shared" si="0"/>
        <v>0</v>
      </c>
      <c r="E48" s="26" t="e">
        <f t="shared" si="1"/>
        <v>#REF!</v>
      </c>
    </row>
    <row r="49" spans="4:5" x14ac:dyDescent="0.3">
      <c r="D49">
        <f t="shared" si="0"/>
        <v>0</v>
      </c>
      <c r="E49" s="26" t="e">
        <f t="shared" si="1"/>
        <v>#REF!</v>
      </c>
    </row>
    <row r="50" spans="4:5" x14ac:dyDescent="0.3">
      <c r="D50">
        <f t="shared" si="0"/>
        <v>0</v>
      </c>
      <c r="E50" s="26" t="e">
        <f t="shared" si="1"/>
        <v>#REF!</v>
      </c>
    </row>
    <row r="51" spans="4:5" x14ac:dyDescent="0.3">
      <c r="D51">
        <f t="shared" si="0"/>
        <v>0</v>
      </c>
      <c r="E51" s="26" t="e">
        <f t="shared" si="1"/>
        <v>#REF!</v>
      </c>
    </row>
    <row r="52" spans="4:5" x14ac:dyDescent="0.3">
      <c r="D52">
        <f t="shared" si="0"/>
        <v>0</v>
      </c>
      <c r="E52" s="26" t="e">
        <f t="shared" si="1"/>
        <v>#REF!</v>
      </c>
    </row>
    <row r="53" spans="4:5" x14ac:dyDescent="0.3">
      <c r="D53">
        <f t="shared" si="0"/>
        <v>0</v>
      </c>
      <c r="E53" s="2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BE882-7A52-42FA-929A-F9538FF46A27}">
  <dimension ref="A3:B9"/>
  <sheetViews>
    <sheetView workbookViewId="0">
      <selection activeCell="P18" sqref="P18"/>
    </sheetView>
  </sheetViews>
  <sheetFormatPr defaultRowHeight="14.4" x14ac:dyDescent="0.3"/>
  <cols>
    <col min="1" max="1" width="12.44140625" bestFit="1" customWidth="1"/>
    <col min="2" max="2" width="11.21875" bestFit="1" customWidth="1"/>
  </cols>
  <sheetData>
    <row r="3" spans="1:2" x14ac:dyDescent="0.3">
      <c r="A3" s="6" t="s">
        <v>10933</v>
      </c>
      <c r="B3" s="8" t="s">
        <v>10951</v>
      </c>
    </row>
    <row r="4" spans="1:2" x14ac:dyDescent="0.3">
      <c r="A4" s="9" t="s">
        <v>59</v>
      </c>
      <c r="B4" s="11">
        <v>2636.6280000000002</v>
      </c>
    </row>
    <row r="5" spans="1:2" x14ac:dyDescent="0.3">
      <c r="A5" s="23" t="s">
        <v>75</v>
      </c>
      <c r="B5" s="24">
        <v>2936.6120000000005</v>
      </c>
    </row>
    <row r="6" spans="1:2" x14ac:dyDescent="0.3">
      <c r="A6" s="23" t="s">
        <v>36</v>
      </c>
      <c r="B6" s="24">
        <v>3093.3139999999999</v>
      </c>
    </row>
    <row r="7" spans="1:2" x14ac:dyDescent="0.3">
      <c r="A7" s="23" t="s">
        <v>161</v>
      </c>
      <c r="B7" s="24">
        <v>4593.9840000000004</v>
      </c>
    </row>
    <row r="8" spans="1:2" x14ac:dyDescent="0.3">
      <c r="A8" s="23" t="s">
        <v>72</v>
      </c>
      <c r="B8" s="24">
        <v>9081.5360000000001</v>
      </c>
    </row>
    <row r="9" spans="1:2" x14ac:dyDescent="0.3">
      <c r="A9" s="10" t="s">
        <v>10934</v>
      </c>
      <c r="B9" s="12">
        <v>22342.074000000004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D33A5-F2F8-41D2-8432-61040FC11883}">
  <dimension ref="A3:P19"/>
  <sheetViews>
    <sheetView topLeftCell="E1" workbookViewId="0">
      <selection activeCell="B19" sqref="B19"/>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5" max="15" width="12.44140625" bestFit="1" customWidth="1"/>
    <col min="16" max="16" width="17.88671875" bestFit="1" customWidth="1"/>
  </cols>
  <sheetData>
    <row r="3" spans="1:16" x14ac:dyDescent="0.3">
      <c r="A3" s="6" t="s">
        <v>10933</v>
      </c>
      <c r="B3" s="8" t="s">
        <v>10951</v>
      </c>
      <c r="O3" s="6" t="s">
        <v>10933</v>
      </c>
      <c r="P3" s="8" t="s">
        <v>10959</v>
      </c>
    </row>
    <row r="4" spans="1:16" x14ac:dyDescent="0.3">
      <c r="A4" s="9" t="s">
        <v>10939</v>
      </c>
      <c r="B4" s="11">
        <v>1602.1330000000003</v>
      </c>
      <c r="E4" s="6" t="s">
        <v>10933</v>
      </c>
      <c r="F4" s="8" t="s">
        <v>10952</v>
      </c>
      <c r="H4" s="6" t="s">
        <v>10933</v>
      </c>
      <c r="I4" s="8" t="s">
        <v>10957</v>
      </c>
      <c r="K4" s="6" t="s">
        <v>10933</v>
      </c>
      <c r="L4" s="8" t="s">
        <v>10958</v>
      </c>
      <c r="O4" s="9" t="s">
        <v>10939</v>
      </c>
      <c r="P4" s="11">
        <v>0.29661338977475643</v>
      </c>
    </row>
    <row r="5" spans="1:16" x14ac:dyDescent="0.3">
      <c r="A5" s="9" t="s">
        <v>10940</v>
      </c>
      <c r="B5" s="11">
        <v>1840.6324</v>
      </c>
      <c r="E5" s="9" t="s">
        <v>10939</v>
      </c>
      <c r="F5" s="11">
        <v>475.21409999999992</v>
      </c>
      <c r="H5" s="9" t="s">
        <v>10939</v>
      </c>
      <c r="I5" s="11">
        <v>44</v>
      </c>
      <c r="K5" s="9" t="s">
        <v>10939</v>
      </c>
      <c r="L5" s="11">
        <v>14</v>
      </c>
      <c r="O5" s="9" t="s">
        <v>10940</v>
      </c>
      <c r="P5" s="11">
        <v>-8.6316148732359627E-2</v>
      </c>
    </row>
    <row r="6" spans="1:16" x14ac:dyDescent="0.3">
      <c r="A6" s="9" t="s">
        <v>10941</v>
      </c>
      <c r="B6" s="11">
        <v>1497.598</v>
      </c>
      <c r="E6" s="9" t="s">
        <v>10940</v>
      </c>
      <c r="F6" s="11">
        <v>-158.87630000000004</v>
      </c>
      <c r="H6" s="9" t="s">
        <v>10940</v>
      </c>
      <c r="I6" s="11">
        <v>29</v>
      </c>
      <c r="K6" s="9" t="s">
        <v>10940</v>
      </c>
      <c r="L6" s="11">
        <v>11</v>
      </c>
      <c r="O6" s="9" t="s">
        <v>10941</v>
      </c>
      <c r="P6" s="11">
        <v>0.16684964857057771</v>
      </c>
    </row>
    <row r="7" spans="1:16" x14ac:dyDescent="0.3">
      <c r="A7" s="9" t="s">
        <v>10942</v>
      </c>
      <c r="B7" s="11">
        <v>208.10000000000002</v>
      </c>
      <c r="E7" s="9" t="s">
        <v>10941</v>
      </c>
      <c r="F7" s="11">
        <v>249.87370000000004</v>
      </c>
      <c r="H7" s="9" t="s">
        <v>10941</v>
      </c>
      <c r="I7" s="11">
        <v>34</v>
      </c>
      <c r="K7" s="9" t="s">
        <v>10941</v>
      </c>
      <c r="L7" s="11">
        <v>12</v>
      </c>
      <c r="O7" s="9" t="s">
        <v>10942</v>
      </c>
      <c r="P7" s="11">
        <v>-2.7478135511773159E-2</v>
      </c>
    </row>
    <row r="8" spans="1:16" x14ac:dyDescent="0.3">
      <c r="A8" s="9" t="s">
        <v>10943</v>
      </c>
      <c r="B8" s="11">
        <v>1441.5819999999997</v>
      </c>
      <c r="E8" s="9" t="s">
        <v>10942</v>
      </c>
      <c r="F8" s="11">
        <v>-5.7181999999999951</v>
      </c>
      <c r="H8" s="9" t="s">
        <v>10942</v>
      </c>
      <c r="I8" s="11">
        <v>19</v>
      </c>
      <c r="K8" s="9" t="s">
        <v>10942</v>
      </c>
      <c r="L8" s="11">
        <v>6</v>
      </c>
      <c r="O8" s="9" t="s">
        <v>10943</v>
      </c>
      <c r="P8" s="11">
        <v>0.14627284469423177</v>
      </c>
    </row>
    <row r="9" spans="1:16" x14ac:dyDescent="0.3">
      <c r="A9" s="9" t="s">
        <v>10944</v>
      </c>
      <c r="B9" s="11">
        <v>2590.23</v>
      </c>
      <c r="E9" s="9" t="s">
        <v>10943</v>
      </c>
      <c r="F9" s="11">
        <v>210.86429999999996</v>
      </c>
      <c r="H9" s="9" t="s">
        <v>10943</v>
      </c>
      <c r="I9" s="11">
        <v>48</v>
      </c>
      <c r="K9" s="9" t="s">
        <v>10943</v>
      </c>
      <c r="L9" s="11">
        <v>11</v>
      </c>
      <c r="O9" s="9" t="s">
        <v>10944</v>
      </c>
      <c r="P9" s="11">
        <v>2.915219883948526E-2</v>
      </c>
    </row>
    <row r="10" spans="1:16" x14ac:dyDescent="0.3">
      <c r="A10" s="9" t="s">
        <v>10945</v>
      </c>
      <c r="B10" s="11">
        <v>3919.7799999999993</v>
      </c>
      <c r="E10" s="9" t="s">
        <v>10944</v>
      </c>
      <c r="F10" s="11">
        <v>75.510899999999907</v>
      </c>
      <c r="H10" s="9" t="s">
        <v>10944</v>
      </c>
      <c r="I10" s="11">
        <v>60</v>
      </c>
      <c r="K10" s="9" t="s">
        <v>10944</v>
      </c>
      <c r="L10" s="11">
        <v>16</v>
      </c>
      <c r="O10" s="9" t="s">
        <v>10945</v>
      </c>
      <c r="P10" s="11">
        <v>7.3895754353560647E-2</v>
      </c>
    </row>
    <row r="11" spans="1:16" x14ac:dyDescent="0.3">
      <c r="A11" s="9" t="s">
        <v>10946</v>
      </c>
      <c r="B11" s="11">
        <v>461.99399999999997</v>
      </c>
      <c r="E11" s="9" t="s">
        <v>10945</v>
      </c>
      <c r="F11" s="11">
        <v>289.65509999999989</v>
      </c>
      <c r="H11" s="9" t="s">
        <v>10945</v>
      </c>
      <c r="I11" s="11">
        <v>49</v>
      </c>
      <c r="K11" s="9" t="s">
        <v>10945</v>
      </c>
      <c r="L11" s="11">
        <v>13</v>
      </c>
      <c r="O11" s="9" t="s">
        <v>10946</v>
      </c>
      <c r="P11" s="11">
        <v>-0.15052035307817865</v>
      </c>
    </row>
    <row r="12" spans="1:16" x14ac:dyDescent="0.3">
      <c r="A12" s="9" t="s">
        <v>10947</v>
      </c>
      <c r="B12" s="11">
        <v>8431.7619999999988</v>
      </c>
      <c r="E12" s="9" t="s">
        <v>10946</v>
      </c>
      <c r="F12" s="11">
        <v>-69.539500000000061</v>
      </c>
      <c r="H12" s="9" t="s">
        <v>10946</v>
      </c>
      <c r="I12" s="11">
        <v>36</v>
      </c>
      <c r="K12" s="9" t="s">
        <v>10946</v>
      </c>
      <c r="L12" s="11">
        <v>9</v>
      </c>
      <c r="O12" s="9" t="s">
        <v>10947</v>
      </c>
      <c r="P12" s="11">
        <v>0.12210987454342288</v>
      </c>
    </row>
    <row r="13" spans="1:16" x14ac:dyDescent="0.3">
      <c r="A13" s="9" t="s">
        <v>10948</v>
      </c>
      <c r="B13" s="11">
        <v>3336.6919999999996</v>
      </c>
      <c r="E13" s="9" t="s">
        <v>10947</v>
      </c>
      <c r="F13" s="11">
        <v>1029.6014000000002</v>
      </c>
      <c r="H13" s="9" t="s">
        <v>10947</v>
      </c>
      <c r="I13" s="11">
        <v>72</v>
      </c>
      <c r="K13" s="9" t="s">
        <v>10947</v>
      </c>
      <c r="L13" s="11">
        <v>17</v>
      </c>
      <c r="O13" s="9" t="s">
        <v>10948</v>
      </c>
      <c r="P13" s="11">
        <v>0.15810596243225328</v>
      </c>
    </row>
    <row r="14" spans="1:16" x14ac:dyDescent="0.3">
      <c r="A14" s="9" t="s">
        <v>10949</v>
      </c>
      <c r="B14" s="11">
        <v>4510.2880000000005</v>
      </c>
      <c r="E14" s="9" t="s">
        <v>10948</v>
      </c>
      <c r="F14" s="11">
        <v>527.55089999999996</v>
      </c>
      <c r="H14" s="9" t="s">
        <v>10948</v>
      </c>
      <c r="I14" s="11">
        <v>68</v>
      </c>
      <c r="K14" s="9" t="s">
        <v>10948</v>
      </c>
      <c r="L14" s="11">
        <v>14</v>
      </c>
      <c r="O14" s="9" t="s">
        <v>10949</v>
      </c>
      <c r="P14" s="11">
        <v>0.19861585335570583</v>
      </c>
    </row>
    <row r="15" spans="1:16" x14ac:dyDescent="0.3">
      <c r="A15" s="9" t="s">
        <v>10950</v>
      </c>
      <c r="B15" s="11">
        <v>611.62800000000004</v>
      </c>
      <c r="E15" s="9" t="s">
        <v>10949</v>
      </c>
      <c r="F15" s="11">
        <v>895.81469999999979</v>
      </c>
      <c r="H15" s="9" t="s">
        <v>10949</v>
      </c>
      <c r="I15" s="11">
        <v>90</v>
      </c>
      <c r="K15" s="9" t="s">
        <v>10949</v>
      </c>
      <c r="L15" s="11">
        <v>28</v>
      </c>
      <c r="O15" s="9" t="s">
        <v>10950</v>
      </c>
      <c r="P15" s="11">
        <v>0.25972094148730923</v>
      </c>
    </row>
    <row r="16" spans="1:16" x14ac:dyDescent="0.3">
      <c r="A16" s="10" t="s">
        <v>10934</v>
      </c>
      <c r="B16" s="12">
        <v>30452.419399999999</v>
      </c>
      <c r="E16" s="9" t="s">
        <v>10950</v>
      </c>
      <c r="F16" s="11">
        <v>158.85259999999997</v>
      </c>
      <c r="H16" s="9" t="s">
        <v>10950</v>
      </c>
      <c r="I16" s="11">
        <v>28</v>
      </c>
      <c r="K16" s="9" t="s">
        <v>10950</v>
      </c>
      <c r="L16" s="11">
        <v>11</v>
      </c>
      <c r="O16" s="10" t="s">
        <v>10934</v>
      </c>
      <c r="P16" s="12">
        <v>0.1208049728882953</v>
      </c>
    </row>
    <row r="17" spans="2:16" x14ac:dyDescent="0.3">
      <c r="E17" s="10" t="s">
        <v>10934</v>
      </c>
      <c r="F17" s="12">
        <v>3678.8036999999995</v>
      </c>
      <c r="H17" s="10" t="s">
        <v>10934</v>
      </c>
      <c r="I17" s="12">
        <v>577</v>
      </c>
      <c r="K17" s="10" t="s">
        <v>10934</v>
      </c>
      <c r="L17" s="12">
        <v>162</v>
      </c>
      <c r="P17" s="33">
        <f>GETPIVOTDATA("profit margin",$O$3)</f>
        <v>0.1208049728882953</v>
      </c>
    </row>
    <row r="18" spans="2:16" x14ac:dyDescent="0.3">
      <c r="B18" s="30">
        <f>GETPIVOTDATA("Sales",$A$3)</f>
        <v>30452.419399999999</v>
      </c>
      <c r="I18" s="32">
        <f>GETPIVOTDATA("Quantity",$H$4)</f>
        <v>577</v>
      </c>
      <c r="L18" s="32">
        <f>GETPIVOTDATA("Order ID",$K$4)</f>
        <v>162</v>
      </c>
    </row>
    <row r="19" spans="2:16" x14ac:dyDescent="0.3">
      <c r="F19" s="31">
        <f>GETPIVOTDATA("Profit",$E$4)</f>
        <v>3678.8036999999995</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C7D73-B573-4FEF-93C5-1873C2669982}">
  <dimension ref="A3:N17"/>
  <sheetViews>
    <sheetView workbookViewId="0">
      <selection activeCell="J12" sqref="J12"/>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7.88671875" bestFit="1" customWidth="1"/>
    <col min="7" max="7" width="13.5546875" customWidth="1"/>
    <col min="8" max="10" width="9.5546875" bestFit="1" customWidth="1"/>
  </cols>
  <sheetData>
    <row r="3" spans="1:11" x14ac:dyDescent="0.3">
      <c r="A3" s="6" t="s">
        <v>10933</v>
      </c>
      <c r="B3" s="5" t="s">
        <v>10951</v>
      </c>
      <c r="C3" s="7" t="s">
        <v>10952</v>
      </c>
      <c r="D3" s="7" t="s">
        <v>10957</v>
      </c>
      <c r="E3" s="7" t="s">
        <v>10958</v>
      </c>
      <c r="F3" s="13" t="s">
        <v>10959</v>
      </c>
    </row>
    <row r="4" spans="1:11" x14ac:dyDescent="0.3">
      <c r="A4" s="9" t="s">
        <v>10935</v>
      </c>
      <c r="B4" s="14">
        <v>16619.754799999995</v>
      </c>
      <c r="C4" s="36">
        <v>2579.3063999999995</v>
      </c>
      <c r="D4" s="36">
        <v>299</v>
      </c>
      <c r="E4" s="36">
        <v>83</v>
      </c>
      <c r="F4" s="15">
        <v>0.15519521383071189</v>
      </c>
    </row>
    <row r="5" spans="1:11" x14ac:dyDescent="0.3">
      <c r="A5" s="23" t="s">
        <v>10936</v>
      </c>
      <c r="B5" s="34">
        <v>24132.240800000003</v>
      </c>
      <c r="C5" s="37">
        <v>3963.3031999999989</v>
      </c>
      <c r="D5" s="37">
        <v>351</v>
      </c>
      <c r="E5" s="37">
        <v>86</v>
      </c>
      <c r="F5" s="35">
        <v>0.16423270565077397</v>
      </c>
    </row>
    <row r="6" spans="1:11" x14ac:dyDescent="0.3">
      <c r="A6" s="23" t="s">
        <v>10937</v>
      </c>
      <c r="B6" s="34">
        <v>20008.229000000003</v>
      </c>
      <c r="C6" s="37">
        <v>2216.9991</v>
      </c>
      <c r="D6" s="37">
        <v>430</v>
      </c>
      <c r="E6" s="37">
        <v>107</v>
      </c>
      <c r="F6" s="35">
        <v>0.11080436454420826</v>
      </c>
    </row>
    <row r="7" spans="1:11" x14ac:dyDescent="0.3">
      <c r="A7" s="38" t="s">
        <v>10938</v>
      </c>
      <c r="B7" s="39">
        <v>30452.419400000006</v>
      </c>
      <c r="C7" s="40">
        <v>3678.8036999999981</v>
      </c>
      <c r="D7" s="40">
        <v>577</v>
      </c>
      <c r="E7" s="40">
        <v>162</v>
      </c>
      <c r="F7" s="41">
        <v>0.12080497288829528</v>
      </c>
    </row>
    <row r="12" spans="1:11" ht="16.8" x14ac:dyDescent="0.3">
      <c r="G12" s="44">
        <f>(GETPIVOTDATA("Sum of Sales",$A$3,"Years (Order Date)",2014)/GETPIVOTDATA("Sum of Sales",$A$3,"Years (Order Date)",2013))-1</f>
        <v>0.52199474526206191</v>
      </c>
      <c r="H12" s="45">
        <f>(GETPIVOTDATA("Sum of Profit",$A$3,"Years (Order Date)",2014)/GETPIVOTDATA("Sum of Profit",$A$3,"Years (Order Date)",2013))-1</f>
        <v>0.65936183735933773</v>
      </c>
      <c r="I12" s="45">
        <f>(GETPIVOTDATA("Sum of Quantity",$A$3,"Years (Order Date)",2014)/GETPIVOTDATA("Sum of Quantity",$A$3,"Years (Order Date)",2013))-1</f>
        <v>0.3418604651162791</v>
      </c>
      <c r="J12" s="45">
        <f>(GETPIVOTDATA("Count of Order ID",$A$3,"Years (Order Date)",2014)/GETPIVOTDATA("Count of Order ID",$A$3,"Years (Order Date)",2013))-1</f>
        <v>0.51401869158878499</v>
      </c>
      <c r="K12" s="45">
        <f>(GETPIVOTDATA("Sum of profit margin",$A$3,"Years (Order Date)",2014)/GETPIVOTDATA("Sum of profit margin",$A$3,"Years (Order Date)",2013))-1</f>
        <v>9.0254642813253128E-2</v>
      </c>
    </row>
    <row r="17" spans="13:14" x14ac:dyDescent="0.3">
      <c r="M17" s="42"/>
      <c r="N17" s="43" t="s">
        <v>10960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4F7F9-DFD7-4498-A130-25F881E50FD3}">
  <dimension ref="A1"/>
  <sheetViews>
    <sheetView showGridLines="0" showRowColHeaders="0" zoomScaleNormal="100" workbookViewId="0">
      <selection activeCell="C15" sqref="A1:XFD1048576"/>
    </sheetView>
  </sheetViews>
  <sheetFormatPr defaultRowHeight="14.4" x14ac:dyDescent="0.3"/>
  <sheetData/>
  <pageMargins left="0.25" right="0.25" top="0.75" bottom="0.75" header="0.3" footer="0.3"/>
  <pageSetup orientation="portrait" r:id="rId1"/>
  <drawing r:id="rId2"/>
  <legacyDrawing r:id="rId3"/>
  <picture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70E2-312A-494B-B768-0543B3D03DAC}">
  <dimension ref="A1"/>
  <sheetViews>
    <sheetView showGridLines="0" tabSelected="1" zoomScaleNormal="100" workbookViewId="0">
      <selection activeCell="O26" sqref="O26"/>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1</vt:i4>
      </vt:variant>
    </vt:vector>
  </HeadingPairs>
  <TitlesOfParts>
    <vt:vector size="12" baseType="lpstr">
      <vt:lpstr>combo chart</vt:lpstr>
      <vt:lpstr>waterfall chart</vt:lpstr>
      <vt:lpstr>pie chart</vt:lpstr>
      <vt:lpstr>map chart</vt:lpstr>
      <vt:lpstr>top 5</vt:lpstr>
      <vt:lpstr>KPI</vt:lpstr>
      <vt:lpstr>KPI YOY</vt:lpstr>
      <vt:lpstr>Sheet8</vt:lpstr>
      <vt:lpstr>Sheet9</vt:lpstr>
      <vt:lpstr>Data</vt:lpstr>
      <vt:lpstr>layout</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Subham Singh</cp:lastModifiedBy>
  <dcterms:created xsi:type="dcterms:W3CDTF">2015-06-05T18:17:20Z</dcterms:created>
  <dcterms:modified xsi:type="dcterms:W3CDTF">2024-08-01T21:10:02Z</dcterms:modified>
</cp:coreProperties>
</file>