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endix_f_data" sheetId="1" r:id="rId4"/>
    <sheet state="visible" name="intermediate_page" sheetId="2" r:id="rId5"/>
    <sheet state="visible" name="apendix_f_updated_data" sheetId="3" r:id="rId6"/>
  </sheets>
  <definedNames>
    <definedName hidden="1" localSheetId="0" name="_xlnm._FilterDatabase">apendix_f_data!$A$2:$J$1037</definedName>
    <definedName hidden="1" localSheetId="1" name="_xlnm._FilterDatabase">intermediate_page!$A$1:$K$1037</definedName>
  </definedNames>
  <calcPr/>
  <extLst>
    <ext uri="GoogleSheetsCustomDataVersion1">
      <go:sheetsCustomData xmlns:go="http://customooxmlschemas.google.com/" r:id="rId7" roundtripDataSignature="AMtx7mjw1OQuDALoHd2EPRRB72M05r6nRg=="/>
    </ext>
  </extLst>
</workbook>
</file>

<file path=xl/sharedStrings.xml><?xml version="1.0" encoding="utf-8"?>
<sst xmlns="http://schemas.openxmlformats.org/spreadsheetml/2006/main" count="2239" uniqueCount="204">
  <si>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</si>
  <si>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</si>
  <si>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</si>
  <si>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</si>
  <si>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</si>
  <si>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</si>
  <si>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</si>
  <si>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</si>
  <si>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</si>
  <si>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</si>
  <si>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WHO region</t>
  </si>
  <si>
    <t>Country</t>
  </si>
  <si>
    <t>Year</t>
  </si>
  <si>
    <t>Population at risk</t>
  </si>
  <si>
    <t>Cases Lower</t>
  </si>
  <si>
    <t>Cases Point</t>
  </si>
  <si>
    <t>Cases Upper</t>
  </si>
  <si>
    <t>Deaths Lower</t>
  </si>
  <si>
    <t>Deaths Point</t>
  </si>
  <si>
    <t>Deaths Upper</t>
  </si>
  <si>
    <t>African</t>
  </si>
  <si>
    <t>Algeria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</si>
  <si>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</si>
  <si>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</si>
  <si>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</si>
  <si>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</si>
  <si>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</si>
  <si>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</si>
  <si>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</si>
  <si>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</si>
  <si>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</si>
  <si>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</si>
  <si>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</t>
  </si>
  <si>
    <t>Côte d’Ivoire</t>
  </si>
  <si>
    <t>Democratic Republic of the Congo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</si>
  <si>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</si>
  <si>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</si>
  <si>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</si>
  <si>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</si>
  <si>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</si>
  <si>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</si>
  <si>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</si>
  <si>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</si>
  <si>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</si>
  <si>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Kenya</t>
  </si>
  <si>
    <t>Liberia</t>
  </si>
  <si>
    <t>Madagascar</t>
  </si>
  <si>
    <t>Malawi</t>
  </si>
  <si>
    <t>Mali</t>
  </si>
  <si>
    <t>Mauritania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</si>
  <si>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</si>
  <si>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</si>
  <si>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</si>
  <si>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</si>
  <si>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</si>
  <si>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</si>
  <si>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</si>
  <si>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Sierra Leone</t>
  </si>
  <si>
    <t>South Africa</t>
  </si>
  <si>
    <t>South Sudan</t>
  </si>
  <si>
    <t>Togo</t>
  </si>
  <si>
    <t>Uganda</t>
  </si>
  <si>
    <t>United Republic of Tanzania</t>
  </si>
  <si>
    <t>Zambia</t>
  </si>
  <si>
    <t>Zimbabwe</t>
  </si>
  <si>
    <t>Americas</t>
  </si>
  <si>
    <t>Argentina</t>
  </si>
  <si>
    <t>Belize</t>
  </si>
  <si>
    <t>Bolivia (Plurinational State of)</t>
  </si>
  <si>
    <t>Brazil</t>
  </si>
  <si>
    <t>Colombia</t>
  </si>
  <si>
    <t>Costa Rica</t>
  </si>
  <si>
    <t>Dominican Republic</t>
  </si>
  <si>
    <t>Ecuador</t>
  </si>
  <si>
    <t>El Salvador</t>
  </si>
  <si>
    <t>French Guiana</t>
  </si>
  <si>
    <t>Guatemala</t>
  </si>
  <si>
    <t>Guyana</t>
  </si>
  <si>
    <t>Haiti</t>
  </si>
  <si>
    <t>Honduras</t>
  </si>
  <si>
    <t>Mexico</t>
  </si>
  <si>
    <t>Nicaragua</t>
  </si>
  <si>
    <t>Panama</t>
  </si>
  <si>
    <t>Paraguay</t>
  </si>
  <si>
    <t>Peru</t>
  </si>
  <si>
    <t>Suriname</t>
  </si>
  <si>
    <t>Venezuela (Bolivarian Republic of)</t>
  </si>
  <si>
    <t>Eastern Mediterranean</t>
  </si>
  <si>
    <t>Afghanistan</t>
  </si>
  <si>
    <t>Djibouti</t>
  </si>
  <si>
    <t>Egypt</t>
  </si>
  <si>
    <t>Iran (Islamic Republic of)</t>
  </si>
  <si>
    <t>Iraq</t>
  </si>
  <si>
    <t>Morocco</t>
  </si>
  <si>
    <t>Oman</t>
  </si>
  <si>
    <t>Pakistan</t>
  </si>
  <si>
    <t>Saudi Arabia</t>
  </si>
  <si>
    <t>Somalia</t>
  </si>
  <si>
    <t>Sudan</t>
  </si>
  <si>
    <t>Syrian Arab Republic</t>
  </si>
  <si>
    <t>United Arab Emirates</t>
  </si>
  <si>
    <t>Yemen</t>
  </si>
  <si>
    <t>European</t>
  </si>
  <si>
    <t>Armenia</t>
  </si>
  <si>
    <t>Azerbaijan</t>
  </si>
  <si>
    <t>Georgia</t>
  </si>
  <si>
    <t>Kazakhstan</t>
  </si>
  <si>
    <t>Kyrgyzstan</t>
  </si>
  <si>
    <t>Tajikistan</t>
  </si>
  <si>
    <t>Turkey</t>
  </si>
  <si>
    <t>Turkmenistan</t>
  </si>
  <si>
    <t>Uzbekistan</t>
  </si>
  <si>
    <t>South-East Asia</t>
  </si>
  <si>
    <t>Bangladesh</t>
  </si>
  <si>
    <t>Bhutan</t>
  </si>
  <si>
    <t>Democratic People’s Republic of Korea</t>
  </si>
  <si>
    <t>India</t>
  </si>
  <si>
    <t>Indonesia</t>
  </si>
  <si>
    <t>Myanmar</t>
  </si>
  <si>
    <t>Nepal</t>
  </si>
  <si>
    <t>Sri Lanka</t>
  </si>
  <si>
    <t>Thailand</t>
  </si>
  <si>
    <t>Timor-Leste</t>
  </si>
  <si>
    <t>Western Pacific</t>
  </si>
  <si>
    <t>Cambodia</t>
  </si>
  <si>
    <t>China</t>
  </si>
  <si>
    <t>Lao People’s Democratic Republic</t>
  </si>
  <si>
    <t>Malaysia</t>
  </si>
  <si>
    <t>Papua New Guinea</t>
  </si>
  <si>
    <t>Philippines</t>
  </si>
  <si>
    <t>Republic of Korea</t>
  </si>
  <si>
    <t>Solomon Islands</t>
  </si>
  <si>
    <t>Vanuatu</t>
  </si>
  <si>
    <t>Viet Nam</t>
  </si>
  <si>
    <t>Total</t>
  </si>
  <si>
    <t>id</t>
  </si>
  <si>
    <t>*ID added to the appendix_f data</t>
  </si>
  <si>
    <r>
      <t>Annex 3 – F. Population at risk and estimated malaria cases and deaths, 2010</t>
    </r>
    <r>
      <rPr>
        <rFont val="Calibri"/>
        <b/>
        <color rgb="FF000000"/>
        <sz val="14.0"/>
      </rPr>
      <t>–</t>
    </r>
    <r>
      <rPr>
        <rFont val="Calibri"/>
        <b/>
        <color rgb="FF000000"/>
        <sz val="14.0"/>
      </rPr>
      <t>2018</t>
    </r>
  </si>
  <si>
    <t>Cases</t>
  </si>
  <si>
    <t>Deaths</t>
  </si>
  <si>
    <t>WHO region
Country/area</t>
  </si>
  <si>
    <t>Lower</t>
  </si>
  <si>
    <t>Point</t>
  </si>
  <si>
    <t>Upper</t>
  </si>
  <si>
    <t>country to search in intermediate_page</t>
  </si>
  <si>
    <t>AFRICAN</t>
  </si>
  <si>
    <t>Column4</t>
  </si>
  <si>
    <t>Column1</t>
  </si>
  <si>
    <t>Column2</t>
  </si>
  <si>
    <t>Column3</t>
  </si>
  <si>
    <t>Algeria1,2</t>
  </si>
  <si>
    <t>Cabo Verde1,2</t>
  </si>
  <si>
    <t>Comoros1</t>
  </si>
  <si>
    <t>Eswatini1</t>
  </si>
  <si>
    <t>Sao Tome and Principe1,2</t>
  </si>
  <si>
    <t>South Africa1,2</t>
  </si>
  <si>
    <t>South Sudan3</t>
  </si>
  <si>
    <t>AMERICAS</t>
  </si>
  <si>
    <t>Argentina1,2</t>
  </si>
  <si>
    <t>Belize1,2</t>
  </si>
  <si>
    <t>Brazil2</t>
  </si>
  <si>
    <t>Colombia2</t>
  </si>
  <si>
    <t>Costa Rica1,2</t>
  </si>
  <si>
    <t>Ecuador1,2</t>
  </si>
  <si>
    <t>El Salvador1,2</t>
  </si>
  <si>
    <t>Mexico1,2</t>
  </si>
  <si>
    <t>Panama2</t>
  </si>
  <si>
    <t>Paraguay1,2</t>
  </si>
  <si>
    <t>Peru2</t>
  </si>
  <si>
    <t>Suriname1,2</t>
  </si>
  <si>
    <t>EASTERN MEDITERRANEAN</t>
  </si>
  <si>
    <t>Djibouti1,2</t>
  </si>
  <si>
    <t>Egypt1,2</t>
  </si>
  <si>
    <t>Iran (Islamic Republic of)1,2</t>
  </si>
  <si>
    <t>Iraq1,2</t>
  </si>
  <si>
    <t>Morocco1,2</t>
  </si>
  <si>
    <t>Oman1,2</t>
  </si>
  <si>
    <t>Saudi Arabia1,2</t>
  </si>
  <si>
    <t>Syrian Arab Republic1,2</t>
  </si>
  <si>
    <t>United Arab Emirates1,2</t>
  </si>
  <si>
    <t>EUROPEAN</t>
  </si>
  <si>
    <t>Armenia1,2</t>
  </si>
  <si>
    <t>Azerbaijan1,2</t>
  </si>
  <si>
    <t>Georgia1,2</t>
  </si>
  <si>
    <t>Kazakhstan1,2</t>
  </si>
  <si>
    <t>Kyrgyzstan1,2</t>
  </si>
  <si>
    <t>Tajikistan1,2</t>
  </si>
  <si>
    <t>Turkey1,2</t>
  </si>
  <si>
    <t>Turkmenistan1,2</t>
  </si>
  <si>
    <t>Uzbekistan1,2</t>
  </si>
  <si>
    <t>SOUTH-EAST ASIA</t>
  </si>
  <si>
    <t>Bhutan1,2</t>
  </si>
  <si>
    <t>Democratic People’s Republic of Korea1,2</t>
  </si>
  <si>
    <t>Sri Lanka1,2</t>
  </si>
  <si>
    <t>Thailand1,2</t>
  </si>
  <si>
    <t>WESTERN PACIFIC</t>
  </si>
  <si>
    <t>China1,2</t>
  </si>
  <si>
    <t>Malaysia1,2</t>
  </si>
  <si>
    <t>Republic of Korea1,2</t>
  </si>
  <si>
    <t>REGIONAL SUMMARY</t>
  </si>
  <si>
    <r>
      <t>“–“ refers to not applicable</t>
    </r>
    <r>
      <rPr>
        <rFont val="Calibri (Cuerpo)"/>
        <color rgb="FFFF0000"/>
        <sz val="11.0"/>
      </rPr>
      <t>.</t>
    </r>
  </si>
  <si>
    <t>1 The number of indigenous malaria cases registered by the NMPs is reported here without further adjustments.</t>
  </si>
  <si>
    <t>2 The number of indigenous malaria deaths registered by the NMPs is reported here without further adjustments.</t>
  </si>
  <si>
    <t>3 South Sudan became an independent state on 9 July 2011 and a Member State of WHO on 27 September 2011. South Sudan and Sudan have distinct epidemiological profiles comprising high-transmission and low-transmission areas respectively. For this reason, data up to June 2011 from the Sudanese high-transmission areas (10 southern states, which correspond to South Sudan) and low-transmission areas (15 northern states which correspond to contemporary Sudan) are reported separately.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</si>
</sst>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color theme="1"/>
      <name val="Calibri"/>
    </font>
    <font>
      <sz val="11.0"/>
      <color theme="0"/>
      <name val="Calibri"/>
    </font>
    <font>
      <b/>
      <sz val="11.0"/>
      <color theme="0"/>
      <name val="Calibri"/>
    </font>
    <font>
      <b/>
      <sz val="11.0"/>
      <color theme="1"/>
      <name val="Calibri"/>
    </font>
    <font>
      <b/>
      <sz val="14.0"/>
      <color rgb="FF000000"/>
      <name val="Calibri"/>
    </font>
    <font>
      <b/>
      <sz val="11.0"/>
      <color rgb="FF000000"/>
      <name val="Calibri"/>
    </font>
    <font/>
    <font>
      <sz val="11.0"/>
      <color theme="1"/>
      <name val="Calibri"/>
    </font>
    <font>
      <sz val="11.0"/>
      <color rgb="FFFF0000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FBD4B4"/>
        <bgColor rgb="FFFBD4B4"/>
      </patternFill>
    </fill>
    <fill>
      <patternFill patternType="solid">
        <fgColor rgb="FF7F7F7F"/>
        <bgColor rgb="FF7F7F7F"/>
      </patternFill>
    </fill>
    <fill>
      <patternFill patternType="solid">
        <fgColor rgb="FF548DD4"/>
        <bgColor rgb="FF548DD4"/>
      </patternFill>
    </fill>
    <fill>
      <patternFill patternType="solid">
        <fgColor rgb="FF003366"/>
        <bgColor rgb="FF003366"/>
      </patternFill>
    </fill>
  </fills>
  <borders count="10">
    <border/>
    <border>
      <left/>
      <right/>
      <top/>
      <bottom/>
    </border>
    <border>
      <left style="thin">
        <color theme="1"/>
      </left>
      <right/>
      <top style="thin">
        <color theme="1"/>
      </top>
      <bottom style="thin">
        <color theme="1"/>
      </bottom>
    </border>
    <border>
      <left/>
      <right/>
      <top style="thin">
        <color theme="1"/>
      </top>
      <bottom style="thin">
        <color theme="1"/>
      </bottom>
    </border>
    <border>
      <left/>
      <right style="thin">
        <color theme="1"/>
      </right>
      <top style="thin">
        <color theme="1"/>
      </top>
      <bottom style="thin">
        <color theme="1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3" xfId="0" applyAlignment="1" applyFont="1" applyNumberForma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2" fillId="2" fontId="3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shrinkToFit="0" vertical="bottom" wrapText="0"/>
    </xf>
    <xf borderId="4" fillId="2" fontId="3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3" xfId="0" applyFont="1" applyNumberFormat="1"/>
    <xf borderId="0" fillId="0" fontId="0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center" shrinkToFit="0" vertical="center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center" wrapText="0"/>
    </xf>
    <xf borderId="5" fillId="3" fontId="6" numFmtId="0" xfId="0" applyAlignment="1" applyBorder="1" applyFill="1" applyFont="1">
      <alignment horizontal="center" shrinkToFit="0" vertical="center" wrapText="0"/>
    </xf>
    <xf borderId="6" fillId="0" fontId="7" numFmtId="0" xfId="0" applyBorder="1" applyFont="1"/>
    <xf borderId="7" fillId="0" fontId="7" numFmtId="0" xfId="0" applyBorder="1" applyFont="1"/>
    <xf borderId="5" fillId="4" fontId="6" numFmtId="0" xfId="0" applyAlignment="1" applyBorder="1" applyFill="1" applyFont="1">
      <alignment horizontal="center" shrinkToFit="0" vertical="center" wrapText="0"/>
    </xf>
    <xf borderId="1" fillId="5" fontId="3" numFmtId="0" xfId="0" applyAlignment="1" applyBorder="1" applyFill="1" applyFont="1">
      <alignment shrinkToFit="0" vertical="center" wrapText="1"/>
    </xf>
    <xf borderId="1" fillId="5" fontId="3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center" shrinkToFit="0" vertical="center" wrapText="0"/>
    </xf>
    <xf borderId="1" fillId="6" fontId="3" numFmtId="0" xfId="0" applyAlignment="1" applyBorder="1" applyFont="1">
      <alignment shrinkToFit="0" vertical="center" wrapText="0"/>
    </xf>
    <xf borderId="0" fillId="0" fontId="0" numFmtId="49" xfId="0" applyAlignment="1" applyFont="1" applyNumberFormat="1">
      <alignment horizontal="center" shrinkToFit="0" vertical="center" wrapText="0"/>
    </xf>
    <xf borderId="1" fillId="3" fontId="0" numFmtId="0" xfId="0" applyAlignment="1" applyBorder="1" applyFont="1">
      <alignment shrinkToFit="0" vertical="bottom" wrapText="0"/>
    </xf>
    <xf borderId="8" fillId="0" fontId="8" numFmtId="0" xfId="0" applyAlignment="1" applyBorder="1" applyFont="1">
      <alignment shrinkToFit="0" vertical="bottom" wrapText="0"/>
    </xf>
    <xf borderId="1" fillId="6" fontId="2" numFmtId="0" xfId="0" applyAlignment="1" applyBorder="1" applyFont="1">
      <alignment shrinkToFit="0" vertical="bottom" wrapText="0"/>
    </xf>
    <xf borderId="1" fillId="6" fontId="2" numFmtId="0" xfId="0" applyAlignment="1" applyBorder="1" applyFont="1">
      <alignment horizontal="center" shrinkToFit="0" vertical="bottom" wrapText="0"/>
    </xf>
    <xf borderId="0" fillId="0" fontId="9" numFmtId="0" xfId="0" applyAlignment="1" applyFont="1">
      <alignment horizontal="center" shrinkToFit="0" vertical="bottom" wrapText="0"/>
    </xf>
    <xf borderId="9" fillId="0" fontId="8" numFmtId="0" xfId="0" applyAlignment="1" applyBorder="1" applyFont="1">
      <alignment shrinkToFit="0" vertical="bottom" wrapText="0"/>
    </xf>
    <xf borderId="1" fillId="7" fontId="3" numFmtId="0" xfId="0" applyAlignment="1" applyBorder="1" applyFill="1" applyFont="1">
      <alignment shrinkToFit="0" vertical="bottom" wrapText="1"/>
    </xf>
    <xf borderId="1" fillId="7" fontId="0" numFmtId="0" xfId="0" applyAlignment="1" applyBorder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left" shrinkToFit="0" vertical="bottom" wrapText="1"/>
    </xf>
    <xf borderId="0" fillId="0" fontId="0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39.71"/>
    <col customWidth="1" min="3" max="3" width="6.71"/>
    <col customWidth="1" min="4" max="4" width="18.71"/>
    <col customWidth="1" min="5" max="6" width="17.0"/>
    <col customWidth="1" min="7" max="7" width="17.14"/>
    <col customWidth="1" min="8" max="8" width="18.0"/>
    <col customWidth="1" min="9" max="9" width="14.71"/>
    <col customWidth="1" min="10" max="10" width="16.0"/>
    <col customWidth="1" min="11" max="26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 hidden="1">
      <c r="A3" s="1" t="s">
        <v>20</v>
      </c>
      <c r="B3" s="1" t="s">
        <v>21</v>
      </c>
      <c r="C3" s="1">
        <v>2010.0</v>
      </c>
      <c r="D3" s="1">
        <v>2113135.0</v>
      </c>
      <c r="F3" s="1">
        <v>1.0</v>
      </c>
      <c r="I3" s="1">
        <v>1.0</v>
      </c>
    </row>
    <row r="4" hidden="1">
      <c r="A4" s="1" t="s">
        <v>20</v>
      </c>
      <c r="B4" s="1" t="s">
        <v>21</v>
      </c>
      <c r="C4" s="1">
        <v>2011.0</v>
      </c>
      <c r="D4" s="1">
        <v>2153309.0</v>
      </c>
      <c r="F4" s="1">
        <v>1.0</v>
      </c>
      <c r="I4" s="1">
        <v>0.0</v>
      </c>
    </row>
    <row r="5" hidden="1">
      <c r="A5" s="1" t="s">
        <v>20</v>
      </c>
      <c r="B5" s="1" t="s">
        <v>21</v>
      </c>
      <c r="C5" s="1">
        <v>2012.0</v>
      </c>
      <c r="D5" s="1">
        <v>2195743.0</v>
      </c>
      <c r="F5" s="1">
        <v>55.0</v>
      </c>
      <c r="I5" s="1">
        <v>0.0</v>
      </c>
    </row>
    <row r="6" hidden="1">
      <c r="A6" s="1" t="s">
        <v>20</v>
      </c>
      <c r="B6" s="1" t="s">
        <v>21</v>
      </c>
      <c r="C6" s="1">
        <v>2013.0</v>
      </c>
      <c r="D6" s="1">
        <v>2240160.0</v>
      </c>
      <c r="F6" s="1">
        <v>8.0</v>
      </c>
      <c r="I6" s="1">
        <v>0.0</v>
      </c>
    </row>
    <row r="7" hidden="1">
      <c r="A7" s="1" t="s">
        <v>20</v>
      </c>
      <c r="B7" s="1" t="s">
        <v>21</v>
      </c>
      <c r="C7" s="1">
        <v>2014.0</v>
      </c>
      <c r="D7" s="1">
        <v>2286182.0</v>
      </c>
      <c r="F7" s="1">
        <v>0.0</v>
      </c>
      <c r="I7" s="1">
        <v>0.0</v>
      </c>
    </row>
    <row r="8" hidden="1">
      <c r="A8" s="1" t="s">
        <v>20</v>
      </c>
      <c r="B8" s="1" t="s">
        <v>21</v>
      </c>
      <c r="C8" s="1">
        <v>2015.0</v>
      </c>
      <c r="D8" s="1">
        <v>2333425.0</v>
      </c>
      <c r="F8" s="1">
        <v>0.0</v>
      </c>
      <c r="I8" s="1">
        <v>0.0</v>
      </c>
    </row>
    <row r="9" hidden="1">
      <c r="A9" s="1" t="s">
        <v>20</v>
      </c>
      <c r="B9" s="1" t="s">
        <v>21</v>
      </c>
      <c r="C9" s="1">
        <v>2016.0</v>
      </c>
      <c r="D9" s="1">
        <v>2381786.0</v>
      </c>
      <c r="F9" s="1">
        <v>0.0</v>
      </c>
      <c r="I9" s="1">
        <v>0.0</v>
      </c>
    </row>
    <row r="10" hidden="1">
      <c r="A10" s="1" t="s">
        <v>20</v>
      </c>
      <c r="B10" s="1" t="s">
        <v>21</v>
      </c>
      <c r="C10" s="1">
        <v>2017.0</v>
      </c>
      <c r="D10" s="1">
        <v>2431200.0</v>
      </c>
      <c r="F10" s="1">
        <v>0.0</v>
      </c>
      <c r="I10" s="1">
        <v>0.0</v>
      </c>
    </row>
    <row r="11" hidden="1">
      <c r="A11" s="1" t="s">
        <v>20</v>
      </c>
      <c r="B11" s="1" t="s">
        <v>21</v>
      </c>
      <c r="C11" s="1">
        <v>2018.0</v>
      </c>
      <c r="D11" s="1">
        <v>2480497.0</v>
      </c>
      <c r="F11" s="1">
        <v>0.0</v>
      </c>
      <c r="I11" s="1">
        <v>0.0</v>
      </c>
    </row>
    <row r="12" hidden="1">
      <c r="A12" s="1" t="s">
        <v>20</v>
      </c>
      <c r="B12" s="1" t="s">
        <v>22</v>
      </c>
      <c r="C12" s="1">
        <v>2010.0</v>
      </c>
      <c r="D12" s="1">
        <v>2.3356247E7</v>
      </c>
      <c r="E12" s="1">
        <v>3209000.0</v>
      </c>
      <c r="F12" s="1">
        <v>4332945.0</v>
      </c>
      <c r="G12" s="1">
        <v>5712000.0</v>
      </c>
      <c r="H12" s="1">
        <v>11000.0</v>
      </c>
      <c r="I12" s="1">
        <v>13387.0</v>
      </c>
      <c r="J12" s="1">
        <v>16500.0</v>
      </c>
    </row>
    <row r="13" hidden="1">
      <c r="A13" s="1" t="s">
        <v>20</v>
      </c>
      <c r="B13" s="1" t="s">
        <v>22</v>
      </c>
      <c r="C13" s="1">
        <v>2011.0</v>
      </c>
      <c r="D13" s="1">
        <v>2.422066E7</v>
      </c>
      <c r="E13" s="1">
        <v>3171000.0</v>
      </c>
      <c r="F13" s="1">
        <v>4262568.0</v>
      </c>
      <c r="G13" s="1">
        <v>5614000.0</v>
      </c>
      <c r="H13" s="1">
        <v>10400.0</v>
      </c>
      <c r="I13" s="1">
        <v>12803.0</v>
      </c>
      <c r="J13" s="1">
        <v>16100.0</v>
      </c>
    </row>
    <row r="14" hidden="1">
      <c r="A14" s="1" t="s">
        <v>20</v>
      </c>
      <c r="B14" s="1" t="s">
        <v>22</v>
      </c>
      <c r="C14" s="1">
        <v>2012.0</v>
      </c>
      <c r="D14" s="1">
        <v>2.5107925E7</v>
      </c>
      <c r="E14" s="1">
        <v>3241000.0</v>
      </c>
      <c r="F14" s="1">
        <v>4379690.0</v>
      </c>
      <c r="G14" s="1">
        <v>5807000.0</v>
      </c>
      <c r="H14" s="1">
        <v>9930.0</v>
      </c>
      <c r="I14" s="1">
        <v>12408.0</v>
      </c>
      <c r="J14" s="1">
        <v>15900.0</v>
      </c>
    </row>
    <row r="15" hidden="1">
      <c r="A15" s="1" t="s">
        <v>20</v>
      </c>
      <c r="B15" s="1" t="s">
        <v>22</v>
      </c>
      <c r="C15" s="1">
        <v>2013.0</v>
      </c>
      <c r="D15" s="1">
        <v>2.6015786E7</v>
      </c>
      <c r="E15" s="1">
        <v>3464000.0</v>
      </c>
      <c r="F15" s="1">
        <v>4706326.0</v>
      </c>
      <c r="G15" s="1">
        <v>6229000.0</v>
      </c>
      <c r="H15" s="1">
        <v>9700.0</v>
      </c>
      <c r="I15" s="1">
        <v>12229.0</v>
      </c>
      <c r="J15" s="1">
        <v>15900.0</v>
      </c>
    </row>
    <row r="16" hidden="1">
      <c r="A16" s="1" t="s">
        <v>20</v>
      </c>
      <c r="B16" s="1" t="s">
        <v>22</v>
      </c>
      <c r="C16" s="1">
        <v>2014.0</v>
      </c>
      <c r="D16" s="1">
        <v>2.6941773E7</v>
      </c>
      <c r="E16" s="1">
        <v>3762000.0</v>
      </c>
      <c r="F16" s="1">
        <v>5063524.0</v>
      </c>
      <c r="G16" s="1">
        <v>6625000.0</v>
      </c>
      <c r="H16" s="1">
        <v>9780.0</v>
      </c>
      <c r="I16" s="1">
        <v>12484.0</v>
      </c>
      <c r="J16" s="1">
        <v>16600.0</v>
      </c>
    </row>
    <row r="17" hidden="1">
      <c r="A17" s="1" t="s">
        <v>20</v>
      </c>
      <c r="B17" s="1" t="s">
        <v>22</v>
      </c>
      <c r="C17" s="1">
        <v>2015.0</v>
      </c>
      <c r="D17" s="1">
        <v>2.788438E7</v>
      </c>
      <c r="E17" s="1">
        <v>4238000.0</v>
      </c>
      <c r="F17" s="1">
        <v>5576653.0</v>
      </c>
      <c r="G17" s="1">
        <v>7193000.0</v>
      </c>
      <c r="H17" s="1">
        <v>10100.0</v>
      </c>
      <c r="I17" s="1">
        <v>13118.0</v>
      </c>
      <c r="J17" s="1">
        <v>17800.0</v>
      </c>
    </row>
    <row r="18" hidden="1">
      <c r="A18" s="1" t="s">
        <v>20</v>
      </c>
      <c r="B18" s="1" t="s">
        <v>22</v>
      </c>
      <c r="C18" s="1">
        <v>2016.0</v>
      </c>
      <c r="D18" s="1">
        <v>2.8842482E7</v>
      </c>
      <c r="E18" s="1">
        <v>4852000.0</v>
      </c>
      <c r="F18" s="1">
        <v>6345114.0</v>
      </c>
      <c r="G18" s="1">
        <v>8177000.0</v>
      </c>
      <c r="H18" s="1">
        <v>10100.0</v>
      </c>
      <c r="I18" s="1">
        <v>13252.0</v>
      </c>
      <c r="J18" s="1">
        <v>18200.0</v>
      </c>
    </row>
    <row r="19" hidden="1">
      <c r="A19" s="1" t="s">
        <v>20</v>
      </c>
      <c r="B19" s="1" t="s">
        <v>22</v>
      </c>
      <c r="C19" s="1">
        <v>2017.0</v>
      </c>
      <c r="D19" s="1">
        <v>2.9816769E7</v>
      </c>
      <c r="E19" s="1">
        <v>5109000.0</v>
      </c>
      <c r="F19" s="1">
        <v>6825325.0</v>
      </c>
      <c r="G19" s="1">
        <v>8998000.0</v>
      </c>
      <c r="H19" s="1">
        <v>10100.0</v>
      </c>
      <c r="I19" s="1">
        <v>13345.0</v>
      </c>
      <c r="J19" s="1">
        <v>18500.0</v>
      </c>
    </row>
    <row r="20" hidden="1">
      <c r="A20" s="1" t="s">
        <v>20</v>
      </c>
      <c r="B20" s="1" t="s">
        <v>22</v>
      </c>
      <c r="C20" s="1">
        <v>2018.0</v>
      </c>
      <c r="D20" s="1">
        <v>3.0809787E7</v>
      </c>
      <c r="E20" s="1">
        <v>5261000.0</v>
      </c>
      <c r="F20" s="1">
        <v>7052636.0</v>
      </c>
      <c r="G20" s="1">
        <v>9225000.0</v>
      </c>
      <c r="H20" s="1">
        <v>10200.0</v>
      </c>
      <c r="I20" s="1">
        <v>13425.0</v>
      </c>
      <c r="J20" s="1">
        <v>18800.0</v>
      </c>
    </row>
    <row r="21" ht="15.75" hidden="1" customHeight="1">
      <c r="A21" s="1" t="s">
        <v>20</v>
      </c>
      <c r="B21" s="1" t="s">
        <v>23</v>
      </c>
      <c r="C21" s="1">
        <v>2010.0</v>
      </c>
      <c r="D21" s="1">
        <v>9199254.0</v>
      </c>
      <c r="E21" s="1">
        <v>2734000.0</v>
      </c>
      <c r="F21" s="1">
        <v>3567057.0</v>
      </c>
      <c r="G21" s="1">
        <v>4589000.0</v>
      </c>
      <c r="H21" s="1">
        <v>7530.0</v>
      </c>
      <c r="I21" s="1">
        <v>8048.0</v>
      </c>
      <c r="J21" s="1">
        <v>8610.0</v>
      </c>
    </row>
    <row r="22" ht="15.75" hidden="1" customHeight="1">
      <c r="A22" s="1" t="s">
        <v>20</v>
      </c>
      <c r="B22" s="1" t="s">
        <v>23</v>
      </c>
      <c r="C22" s="1">
        <v>2011.0</v>
      </c>
      <c r="D22" s="1">
        <v>9460829.0</v>
      </c>
      <c r="E22" s="1">
        <v>2707000.0</v>
      </c>
      <c r="F22" s="1">
        <v>3501513.0</v>
      </c>
      <c r="G22" s="1">
        <v>4472000.0</v>
      </c>
      <c r="H22" s="1">
        <v>6830.0</v>
      </c>
      <c r="I22" s="1">
        <v>7303.0</v>
      </c>
      <c r="J22" s="1">
        <v>7830.0</v>
      </c>
    </row>
    <row r="23" ht="15.75" hidden="1" customHeight="1">
      <c r="A23" s="1" t="s">
        <v>20</v>
      </c>
      <c r="B23" s="1" t="s">
        <v>23</v>
      </c>
      <c r="C23" s="1">
        <v>2012.0</v>
      </c>
      <c r="D23" s="1">
        <v>9729254.0</v>
      </c>
      <c r="E23" s="1">
        <v>2894000.0</v>
      </c>
      <c r="F23" s="1">
        <v>3677978.0</v>
      </c>
      <c r="G23" s="1">
        <v>4636000.0</v>
      </c>
      <c r="H23" s="1">
        <v>6270.0</v>
      </c>
      <c r="I23" s="1">
        <v>6720.0</v>
      </c>
      <c r="J23" s="1">
        <v>7210.0</v>
      </c>
    </row>
    <row r="24" ht="15.75" hidden="1" customHeight="1">
      <c r="A24" s="1" t="s">
        <v>20</v>
      </c>
      <c r="B24" s="1" t="s">
        <v>23</v>
      </c>
      <c r="C24" s="1">
        <v>2013.0</v>
      </c>
      <c r="D24" s="1">
        <v>1.0004594E7</v>
      </c>
      <c r="E24" s="1">
        <v>3123000.0</v>
      </c>
      <c r="F24" s="1">
        <v>3951788.0</v>
      </c>
      <c r="G24" s="1">
        <v>4930000.0</v>
      </c>
      <c r="H24" s="1">
        <v>5930.0</v>
      </c>
      <c r="I24" s="1">
        <v>6362.0</v>
      </c>
      <c r="J24" s="1">
        <v>6840.0</v>
      </c>
    </row>
    <row r="25" ht="15.75" hidden="1" customHeight="1">
      <c r="A25" s="1" t="s">
        <v>20</v>
      </c>
      <c r="B25" s="1" t="s">
        <v>23</v>
      </c>
      <c r="C25" s="1">
        <v>2014.0</v>
      </c>
      <c r="D25" s="1">
        <v>1.0286839E7</v>
      </c>
      <c r="E25" s="1">
        <v>3233000.0</v>
      </c>
      <c r="F25" s="1">
        <v>4106892.0</v>
      </c>
      <c r="G25" s="1">
        <v>5127000.0</v>
      </c>
      <c r="H25" s="1">
        <v>5950.0</v>
      </c>
      <c r="I25" s="1">
        <v>6404.0</v>
      </c>
      <c r="J25" s="1">
        <v>6910.0</v>
      </c>
    </row>
    <row r="26" ht="15.75" hidden="1" customHeight="1">
      <c r="A26" s="1" t="s">
        <v>20</v>
      </c>
      <c r="B26" s="1" t="s">
        <v>23</v>
      </c>
      <c r="C26" s="1">
        <v>2015.0</v>
      </c>
      <c r="D26" s="1">
        <v>1.0575962E7</v>
      </c>
      <c r="E26" s="1">
        <v>3467000.0</v>
      </c>
      <c r="F26" s="1">
        <v>4355431.0</v>
      </c>
      <c r="G26" s="1">
        <v>5386000.0</v>
      </c>
      <c r="H26" s="1">
        <v>6140.0</v>
      </c>
      <c r="I26" s="1">
        <v>6655.0</v>
      </c>
      <c r="J26" s="1">
        <v>7220.0</v>
      </c>
    </row>
    <row r="27" ht="15.75" hidden="1" customHeight="1">
      <c r="A27" s="1" t="s">
        <v>20</v>
      </c>
      <c r="B27" s="1" t="s">
        <v>23</v>
      </c>
      <c r="C27" s="1">
        <v>2016.0</v>
      </c>
      <c r="D27" s="1">
        <v>1.0872072E7</v>
      </c>
      <c r="E27" s="1">
        <v>3692000.0</v>
      </c>
      <c r="F27" s="1">
        <v>4583409.0</v>
      </c>
      <c r="G27" s="1">
        <v>5611000.0</v>
      </c>
      <c r="H27" s="1">
        <v>6340.0</v>
      </c>
      <c r="I27" s="1">
        <v>6915.0</v>
      </c>
      <c r="J27" s="1">
        <v>7530.0</v>
      </c>
    </row>
    <row r="28" ht="15.75" hidden="1" customHeight="1">
      <c r="A28" s="1" t="s">
        <v>20</v>
      </c>
      <c r="B28" s="1" t="s">
        <v>23</v>
      </c>
      <c r="C28" s="1">
        <v>2017.0</v>
      </c>
      <c r="D28" s="1">
        <v>1.1175192E7</v>
      </c>
      <c r="E28" s="1">
        <v>3571000.0</v>
      </c>
      <c r="F28" s="1">
        <v>4465137.0</v>
      </c>
      <c r="G28" s="1">
        <v>5509000.0</v>
      </c>
      <c r="H28" s="1">
        <v>6480.0</v>
      </c>
      <c r="I28" s="1">
        <v>7115.0</v>
      </c>
      <c r="J28" s="1">
        <v>7810.0</v>
      </c>
    </row>
    <row r="29" ht="15.75" hidden="1" customHeight="1">
      <c r="A29" s="1" t="s">
        <v>20</v>
      </c>
      <c r="B29" s="1" t="s">
        <v>23</v>
      </c>
      <c r="C29" s="1">
        <v>2018.0</v>
      </c>
      <c r="D29" s="1">
        <v>1.1485035E7</v>
      </c>
      <c r="E29" s="1">
        <v>3489000.0</v>
      </c>
      <c r="F29" s="1">
        <v>4435318.0</v>
      </c>
      <c r="G29" s="1">
        <v>5556000.0</v>
      </c>
      <c r="H29" s="1">
        <v>6370.0</v>
      </c>
      <c r="I29" s="1">
        <v>7081.0</v>
      </c>
      <c r="J29" s="1">
        <v>7870.0</v>
      </c>
    </row>
    <row r="30" ht="15.75" hidden="1" customHeight="1">
      <c r="A30" s="1" t="s">
        <v>20</v>
      </c>
      <c r="B30" s="1" t="s">
        <v>24</v>
      </c>
      <c r="C30" s="1">
        <v>2010.0</v>
      </c>
      <c r="D30" s="1">
        <v>1317417.0</v>
      </c>
      <c r="E30" s="1">
        <v>1300.0</v>
      </c>
      <c r="F30" s="1">
        <v>2229.0</v>
      </c>
      <c r="G30" s="1">
        <v>3900.0</v>
      </c>
      <c r="H30" s="1">
        <v>0.0</v>
      </c>
      <c r="I30" s="1">
        <v>5.0</v>
      </c>
      <c r="J30" s="1">
        <v>13.0</v>
      </c>
    </row>
    <row r="31" ht="15.75" hidden="1" customHeight="1">
      <c r="A31" s="1" t="s">
        <v>20</v>
      </c>
      <c r="B31" s="1" t="s">
        <v>24</v>
      </c>
      <c r="C31" s="1">
        <v>2011.0</v>
      </c>
      <c r="D31" s="1">
        <v>1336179.0</v>
      </c>
      <c r="E31" s="1">
        <v>520.0</v>
      </c>
      <c r="F31" s="1">
        <v>682.0</v>
      </c>
      <c r="G31" s="1">
        <v>1000.0</v>
      </c>
      <c r="H31" s="1">
        <v>0.0</v>
      </c>
      <c r="I31" s="1">
        <v>1.0</v>
      </c>
      <c r="J31" s="1">
        <v>3.0</v>
      </c>
    </row>
    <row r="32" ht="15.75" hidden="1" customHeight="1">
      <c r="A32" s="1" t="s">
        <v>20</v>
      </c>
      <c r="B32" s="1" t="s">
        <v>24</v>
      </c>
      <c r="C32" s="1">
        <v>2012.0</v>
      </c>
      <c r="D32" s="1">
        <v>1352187.0</v>
      </c>
      <c r="E32" s="1">
        <v>230.0</v>
      </c>
      <c r="F32" s="1">
        <v>304.0</v>
      </c>
      <c r="G32" s="1">
        <v>410.0</v>
      </c>
      <c r="H32" s="1">
        <v>0.0</v>
      </c>
      <c r="I32" s="1">
        <v>0.0</v>
      </c>
      <c r="J32" s="1">
        <v>1.0</v>
      </c>
    </row>
    <row r="33" ht="15.75" hidden="1" customHeight="1">
      <c r="A33" s="1" t="s">
        <v>20</v>
      </c>
      <c r="B33" s="1" t="s">
        <v>24</v>
      </c>
      <c r="C33" s="1">
        <v>2013.0</v>
      </c>
      <c r="D33" s="1">
        <v>1367436.0</v>
      </c>
      <c r="E33" s="1">
        <v>570.0</v>
      </c>
      <c r="F33" s="1">
        <v>729.0</v>
      </c>
      <c r="G33" s="1">
        <v>980.0</v>
      </c>
      <c r="H33" s="1">
        <v>0.0</v>
      </c>
      <c r="I33" s="1">
        <v>1.0</v>
      </c>
      <c r="J33" s="1">
        <v>3.0</v>
      </c>
    </row>
    <row r="34" ht="15.75" hidden="1" customHeight="1">
      <c r="A34" s="1" t="s">
        <v>20</v>
      </c>
      <c r="B34" s="1" t="s">
        <v>24</v>
      </c>
      <c r="C34" s="1">
        <v>2014.0</v>
      </c>
      <c r="D34" s="1">
        <v>1384718.0</v>
      </c>
      <c r="E34" s="1">
        <v>1600.0</v>
      </c>
      <c r="F34" s="1">
        <v>2075.0</v>
      </c>
      <c r="G34" s="1">
        <v>2800.0</v>
      </c>
      <c r="H34" s="1">
        <v>0.0</v>
      </c>
      <c r="I34" s="1">
        <v>5.0</v>
      </c>
      <c r="J34" s="1">
        <v>10.0</v>
      </c>
    </row>
    <row r="35" ht="15.75" hidden="1" customHeight="1">
      <c r="A35" s="1" t="s">
        <v>20</v>
      </c>
      <c r="B35" s="1" t="s">
        <v>24</v>
      </c>
      <c r="C35" s="1">
        <v>2015.0</v>
      </c>
      <c r="D35" s="1">
        <v>1405998.0</v>
      </c>
      <c r="E35" s="1">
        <v>400.0</v>
      </c>
      <c r="F35" s="1">
        <v>521.0</v>
      </c>
      <c r="G35" s="1">
        <v>700.0</v>
      </c>
      <c r="H35" s="1">
        <v>0.0</v>
      </c>
      <c r="I35" s="1">
        <v>1.0</v>
      </c>
      <c r="J35" s="1">
        <v>2.0</v>
      </c>
    </row>
    <row r="36" ht="15.75" hidden="1" customHeight="1">
      <c r="A36" s="1" t="s">
        <v>20</v>
      </c>
      <c r="B36" s="1" t="s">
        <v>24</v>
      </c>
      <c r="C36" s="1">
        <v>2016.0</v>
      </c>
      <c r="D36" s="1">
        <v>1431993.0</v>
      </c>
      <c r="E36" s="1">
        <v>890.0</v>
      </c>
      <c r="F36" s="1">
        <v>1154.0</v>
      </c>
      <c r="G36" s="1">
        <v>1500.0</v>
      </c>
      <c r="H36" s="1">
        <v>0.0</v>
      </c>
      <c r="I36" s="1">
        <v>2.0</v>
      </c>
      <c r="J36" s="1">
        <v>5.0</v>
      </c>
    </row>
    <row r="37" ht="15.75" hidden="1" customHeight="1">
      <c r="A37" s="1" t="s">
        <v>20</v>
      </c>
      <c r="B37" s="1" t="s">
        <v>24</v>
      </c>
      <c r="C37" s="1">
        <v>2017.0</v>
      </c>
      <c r="D37" s="1">
        <v>1461921.0</v>
      </c>
      <c r="E37" s="1">
        <v>2300.0</v>
      </c>
      <c r="F37" s="1">
        <v>2999.0</v>
      </c>
      <c r="G37" s="1">
        <v>4000.0</v>
      </c>
      <c r="H37" s="1">
        <v>0.0</v>
      </c>
      <c r="I37" s="1">
        <v>7.0</v>
      </c>
      <c r="J37" s="1">
        <v>14.0</v>
      </c>
    </row>
    <row r="38" ht="15.75" hidden="1" customHeight="1">
      <c r="A38" s="1" t="s">
        <v>20</v>
      </c>
      <c r="B38" s="1" t="s">
        <v>24</v>
      </c>
      <c r="C38" s="1">
        <v>2018.0</v>
      </c>
      <c r="D38" s="1">
        <v>1494401.0</v>
      </c>
      <c r="E38" s="1">
        <v>680.0</v>
      </c>
      <c r="F38" s="1">
        <v>879.0</v>
      </c>
      <c r="G38" s="1">
        <v>1200.0</v>
      </c>
      <c r="H38" s="1">
        <v>0.0</v>
      </c>
      <c r="I38" s="1">
        <v>2.0</v>
      </c>
      <c r="J38" s="1">
        <v>4.0</v>
      </c>
    </row>
    <row r="39" ht="15.75" hidden="1" customHeight="1">
      <c r="A39" s="1" t="s">
        <v>20</v>
      </c>
      <c r="B39" s="1" t="s">
        <v>25</v>
      </c>
      <c r="C39" s="1">
        <v>2010.0</v>
      </c>
      <c r="D39" s="1">
        <v>1.5605211E7</v>
      </c>
      <c r="E39" s="1">
        <v>6884000.0</v>
      </c>
      <c r="F39" s="1">
        <v>8602187.0</v>
      </c>
      <c r="G39" s="1">
        <v>1.059E7</v>
      </c>
      <c r="H39" s="1">
        <v>28000.0</v>
      </c>
      <c r="I39" s="1">
        <v>30750.0</v>
      </c>
      <c r="J39" s="1">
        <v>33800.0</v>
      </c>
    </row>
    <row r="40" ht="15.75" hidden="1" customHeight="1">
      <c r="A40" s="1" t="s">
        <v>20</v>
      </c>
      <c r="B40" s="1" t="s">
        <v>25</v>
      </c>
      <c r="C40" s="1">
        <v>2011.0</v>
      </c>
      <c r="D40" s="1">
        <v>1.6081915E7</v>
      </c>
      <c r="E40" s="1">
        <v>6968000.0</v>
      </c>
      <c r="F40" s="1">
        <v>8677204.0</v>
      </c>
      <c r="G40" s="1">
        <v>1.071E7</v>
      </c>
      <c r="H40" s="1">
        <v>25200.0</v>
      </c>
      <c r="I40" s="1">
        <v>27994.0</v>
      </c>
      <c r="J40" s="1">
        <v>31200.0</v>
      </c>
    </row>
    <row r="41" ht="15.75" hidden="1" customHeight="1">
      <c r="A41" s="1" t="s">
        <v>20</v>
      </c>
      <c r="B41" s="1" t="s">
        <v>25</v>
      </c>
      <c r="C41" s="1">
        <v>2012.0</v>
      </c>
      <c r="D41" s="1">
        <v>1.6571252E7</v>
      </c>
      <c r="E41" s="1">
        <v>7043000.0</v>
      </c>
      <c r="F41" s="1">
        <v>8742005.0</v>
      </c>
      <c r="G41" s="1">
        <v>1.076E7</v>
      </c>
      <c r="H41" s="1">
        <v>18500.0</v>
      </c>
      <c r="I41" s="1">
        <v>20916.0</v>
      </c>
      <c r="J41" s="1">
        <v>23700.0</v>
      </c>
    </row>
    <row r="42" ht="15.75" hidden="1" customHeight="1">
      <c r="A42" s="1" t="s">
        <v>20</v>
      </c>
      <c r="B42" s="1" t="s">
        <v>25</v>
      </c>
      <c r="C42" s="1">
        <v>2013.0</v>
      </c>
      <c r="D42" s="1">
        <v>1.7072791E7</v>
      </c>
      <c r="E42" s="1">
        <v>6694000.0</v>
      </c>
      <c r="F42" s="1">
        <v>8323401.0</v>
      </c>
      <c r="G42" s="1">
        <v>1.023E7</v>
      </c>
      <c r="H42" s="1">
        <v>17200.0</v>
      </c>
      <c r="I42" s="1">
        <v>19930.0</v>
      </c>
      <c r="J42" s="1">
        <v>23100.0</v>
      </c>
    </row>
    <row r="43" ht="15.75" hidden="1" customHeight="1">
      <c r="A43" s="1" t="s">
        <v>20</v>
      </c>
      <c r="B43" s="1" t="s">
        <v>25</v>
      </c>
      <c r="C43" s="1">
        <v>2014.0</v>
      </c>
      <c r="D43" s="1">
        <v>1.7586029E7</v>
      </c>
      <c r="E43" s="1">
        <v>6151000.0</v>
      </c>
      <c r="F43" s="1">
        <v>7668618.0</v>
      </c>
      <c r="G43" s="1">
        <v>9439000.0</v>
      </c>
      <c r="H43" s="1">
        <v>15300.0</v>
      </c>
      <c r="I43" s="1">
        <v>18144.0</v>
      </c>
      <c r="J43" s="1">
        <v>21500.0</v>
      </c>
    </row>
    <row r="44" ht="15.75" hidden="1" customHeight="1">
      <c r="A44" s="1" t="s">
        <v>20</v>
      </c>
      <c r="B44" s="1" t="s">
        <v>25</v>
      </c>
      <c r="C44" s="1">
        <v>2015.0</v>
      </c>
      <c r="D44" s="1">
        <v>1.8110616E7</v>
      </c>
      <c r="E44" s="1">
        <v>5741000.0</v>
      </c>
      <c r="F44" s="1">
        <v>7245827.0</v>
      </c>
      <c r="G44" s="1">
        <v>9025000.0</v>
      </c>
      <c r="H44" s="1">
        <v>13100.0</v>
      </c>
      <c r="I44" s="1">
        <v>15940.0</v>
      </c>
      <c r="J44" s="1">
        <v>19300.0</v>
      </c>
    </row>
    <row r="45" ht="15.75" hidden="1" customHeight="1">
      <c r="A45" s="1" t="s">
        <v>20</v>
      </c>
      <c r="B45" s="1" t="s">
        <v>25</v>
      </c>
      <c r="C45" s="1">
        <v>2016.0</v>
      </c>
      <c r="D45" s="1">
        <v>1.864635E7</v>
      </c>
      <c r="E45" s="1">
        <v>5249000.0</v>
      </c>
      <c r="F45" s="1">
        <v>7490818.0</v>
      </c>
      <c r="G45" s="1">
        <v>1.034E7</v>
      </c>
      <c r="H45" s="1">
        <v>11400.0</v>
      </c>
      <c r="I45" s="1">
        <v>14072.0</v>
      </c>
      <c r="J45" s="1">
        <v>17500.0</v>
      </c>
    </row>
    <row r="46" ht="15.75" hidden="1" customHeight="1">
      <c r="A46" s="1" t="s">
        <v>20</v>
      </c>
      <c r="B46" s="1" t="s">
        <v>25</v>
      </c>
      <c r="C46" s="1">
        <v>2017.0</v>
      </c>
      <c r="D46" s="1">
        <v>1.9193236E7</v>
      </c>
      <c r="E46" s="1">
        <v>5406000.0</v>
      </c>
      <c r="F46" s="1">
        <v>7676215.0</v>
      </c>
      <c r="G46" s="1">
        <v>1.059E7</v>
      </c>
      <c r="H46" s="1">
        <v>10300.0</v>
      </c>
      <c r="I46" s="1">
        <v>12955.0</v>
      </c>
      <c r="J46" s="1">
        <v>16600.0</v>
      </c>
    </row>
    <row r="47" ht="15.75" hidden="1" customHeight="1">
      <c r="A47" s="1" t="s">
        <v>20</v>
      </c>
      <c r="B47" s="1" t="s">
        <v>25</v>
      </c>
      <c r="C47" s="1">
        <v>2018.0</v>
      </c>
      <c r="D47" s="1">
        <v>1.9751466E7</v>
      </c>
      <c r="E47" s="1">
        <v>5551000.0</v>
      </c>
      <c r="F47" s="1">
        <v>7875575.0</v>
      </c>
      <c r="G47" s="1">
        <v>1.096E7</v>
      </c>
      <c r="H47" s="1">
        <v>9860.0</v>
      </c>
      <c r="I47" s="1">
        <v>12725.0</v>
      </c>
      <c r="J47" s="1">
        <v>16700.0</v>
      </c>
    </row>
    <row r="48" ht="15.75" hidden="1" customHeight="1">
      <c r="A48" s="1" t="s">
        <v>20</v>
      </c>
      <c r="B48" s="1" t="s">
        <v>26</v>
      </c>
      <c r="C48" s="1">
        <v>2010.0</v>
      </c>
      <c r="D48" s="1">
        <v>8675606.0</v>
      </c>
      <c r="E48" s="1">
        <v>1321000.0</v>
      </c>
      <c r="F48" s="1">
        <v>1823594.0</v>
      </c>
      <c r="G48" s="1">
        <v>2488000.0</v>
      </c>
      <c r="H48" s="1">
        <v>4390.0</v>
      </c>
      <c r="I48" s="1">
        <v>4720.0</v>
      </c>
      <c r="J48" s="1">
        <v>5090.0</v>
      </c>
    </row>
    <row r="49" ht="15.75" hidden="1" customHeight="1">
      <c r="A49" s="1" t="s">
        <v>20</v>
      </c>
      <c r="B49" s="1" t="s">
        <v>26</v>
      </c>
      <c r="C49" s="1">
        <v>2011.0</v>
      </c>
      <c r="D49" s="1">
        <v>8958406.0</v>
      </c>
      <c r="E49" s="1">
        <v>1193000.0</v>
      </c>
      <c r="F49" s="1">
        <v>1649646.0</v>
      </c>
      <c r="G49" s="1">
        <v>2226000.0</v>
      </c>
      <c r="H49" s="1">
        <v>4300.0</v>
      </c>
      <c r="I49" s="1">
        <v>4636.0</v>
      </c>
      <c r="J49" s="1">
        <v>5020.0</v>
      </c>
    </row>
    <row r="50" ht="15.75" hidden="1" customHeight="1">
      <c r="A50" s="1" t="s">
        <v>20</v>
      </c>
      <c r="B50" s="1" t="s">
        <v>26</v>
      </c>
      <c r="C50" s="1">
        <v>2012.0</v>
      </c>
      <c r="D50" s="1">
        <v>9245992.0</v>
      </c>
      <c r="E50" s="1">
        <v>1037000.0</v>
      </c>
      <c r="F50" s="1">
        <v>1423214.0</v>
      </c>
      <c r="G50" s="1">
        <v>1903000.0</v>
      </c>
      <c r="H50" s="1">
        <v>4390.0</v>
      </c>
      <c r="I50" s="1">
        <v>4776.0</v>
      </c>
      <c r="J50" s="1">
        <v>5230.0</v>
      </c>
    </row>
    <row r="51" ht="15.75" hidden="1" customHeight="1">
      <c r="A51" s="1" t="s">
        <v>20</v>
      </c>
      <c r="B51" s="1" t="s">
        <v>26</v>
      </c>
      <c r="C51" s="1">
        <v>2013.0</v>
      </c>
      <c r="D51" s="1">
        <v>9540302.0</v>
      </c>
      <c r="E51" s="1">
        <v>936000.0</v>
      </c>
      <c r="F51" s="1">
        <v>1341256.0</v>
      </c>
      <c r="G51" s="1">
        <v>1858000.0</v>
      </c>
      <c r="H51" s="1">
        <v>4330.0</v>
      </c>
      <c r="I51" s="1">
        <v>4754.0</v>
      </c>
      <c r="J51" s="1">
        <v>5260.0</v>
      </c>
    </row>
    <row r="52" ht="15.75" hidden="1" customHeight="1">
      <c r="A52" s="1" t="s">
        <v>20</v>
      </c>
      <c r="B52" s="1" t="s">
        <v>26</v>
      </c>
      <c r="C52" s="1">
        <v>2014.0</v>
      </c>
      <c r="D52" s="1">
        <v>9844301.0</v>
      </c>
      <c r="E52" s="1">
        <v>967000.0</v>
      </c>
      <c r="F52" s="1">
        <v>1393043.0</v>
      </c>
      <c r="G52" s="1">
        <v>1969000.0</v>
      </c>
      <c r="H52" s="1">
        <v>4370.0</v>
      </c>
      <c r="I52" s="1">
        <v>4850.0</v>
      </c>
      <c r="J52" s="1">
        <v>5480.0</v>
      </c>
    </row>
    <row r="53" ht="15.75" hidden="1" customHeight="1">
      <c r="A53" s="1" t="s">
        <v>20</v>
      </c>
      <c r="B53" s="1" t="s">
        <v>26</v>
      </c>
      <c r="C53" s="1">
        <v>2015.0</v>
      </c>
      <c r="D53" s="1">
        <v>1.0160034E7</v>
      </c>
      <c r="E53" s="1">
        <v>1167000.0</v>
      </c>
      <c r="F53" s="1">
        <v>1681495.0</v>
      </c>
      <c r="G53" s="1">
        <v>2322000.0</v>
      </c>
      <c r="H53" s="1">
        <v>4380.0</v>
      </c>
      <c r="I53" s="1">
        <v>4917.0</v>
      </c>
      <c r="J53" s="1">
        <v>5640.0</v>
      </c>
    </row>
    <row r="54" ht="15.75" hidden="1" customHeight="1">
      <c r="A54" s="1" t="s">
        <v>20</v>
      </c>
      <c r="B54" s="1" t="s">
        <v>26</v>
      </c>
      <c r="C54" s="1">
        <v>2016.0</v>
      </c>
      <c r="D54" s="1">
        <v>1.0488002E7</v>
      </c>
      <c r="E54" s="1">
        <v>1739000.0</v>
      </c>
      <c r="F54" s="1">
        <v>2367597.0</v>
      </c>
      <c r="G54" s="1">
        <v>3150000.0</v>
      </c>
      <c r="H54" s="1">
        <v>4410.0</v>
      </c>
      <c r="I54" s="1">
        <v>5020.0</v>
      </c>
      <c r="J54" s="1">
        <v>5870.0</v>
      </c>
    </row>
    <row r="55" ht="15.75" hidden="1" customHeight="1">
      <c r="A55" s="1" t="s">
        <v>20</v>
      </c>
      <c r="B55" s="1" t="s">
        <v>26</v>
      </c>
      <c r="C55" s="1">
        <v>2017.0</v>
      </c>
      <c r="D55" s="1">
        <v>1.082701E7</v>
      </c>
      <c r="E55" s="1">
        <v>2009000.0</v>
      </c>
      <c r="F55" s="1">
        <v>2709703.0</v>
      </c>
      <c r="G55" s="1">
        <v>3557000.0</v>
      </c>
      <c r="H55" s="1">
        <v>4420.0</v>
      </c>
      <c r="I55" s="1">
        <v>5097.0</v>
      </c>
      <c r="J55" s="1">
        <v>6060.0</v>
      </c>
    </row>
    <row r="56" ht="15.75" hidden="1" customHeight="1">
      <c r="A56" s="1" t="s">
        <v>20</v>
      </c>
      <c r="B56" s="1" t="s">
        <v>26</v>
      </c>
      <c r="C56" s="1">
        <v>2018.0</v>
      </c>
      <c r="D56" s="1">
        <v>1.1175379E7</v>
      </c>
      <c r="E56" s="1">
        <v>2079000.0</v>
      </c>
      <c r="F56" s="1">
        <v>2796890.0</v>
      </c>
      <c r="G56" s="1">
        <v>3682000.0</v>
      </c>
      <c r="H56" s="1">
        <v>4410.0</v>
      </c>
      <c r="I56" s="1">
        <v>5118.0</v>
      </c>
      <c r="J56" s="1">
        <v>6170.0</v>
      </c>
    </row>
    <row r="57" ht="15.75" hidden="1" customHeight="1">
      <c r="A57" s="1" t="s">
        <v>20</v>
      </c>
      <c r="B57" s="1" t="s">
        <v>27</v>
      </c>
      <c r="C57" s="1">
        <v>2010.0</v>
      </c>
      <c r="D57" s="1">
        <v>128087.0</v>
      </c>
      <c r="F57" s="1">
        <v>47.0</v>
      </c>
      <c r="I57" s="1">
        <v>1.0</v>
      </c>
    </row>
    <row r="58" ht="15.75" hidden="1" customHeight="1">
      <c r="A58" s="1" t="s">
        <v>20</v>
      </c>
      <c r="B58" s="1" t="s">
        <v>27</v>
      </c>
      <c r="C58" s="1">
        <v>2011.0</v>
      </c>
      <c r="D58" s="1">
        <v>129703.0</v>
      </c>
      <c r="F58" s="1">
        <v>7.0</v>
      </c>
      <c r="I58" s="1">
        <v>1.0</v>
      </c>
    </row>
    <row r="59" ht="15.75" hidden="1" customHeight="1">
      <c r="A59" s="1" t="s">
        <v>20</v>
      </c>
      <c r="B59" s="1" t="s">
        <v>27</v>
      </c>
      <c r="C59" s="1">
        <v>2012.0</v>
      </c>
      <c r="D59" s="1">
        <v>131362.0</v>
      </c>
      <c r="F59" s="1">
        <v>1.0</v>
      </c>
      <c r="I59" s="1">
        <v>0.0</v>
      </c>
    </row>
    <row r="60" ht="15.75" hidden="1" customHeight="1">
      <c r="A60" s="1" t="s">
        <v>20</v>
      </c>
      <c r="B60" s="1" t="s">
        <v>27</v>
      </c>
      <c r="C60" s="1">
        <v>2013.0</v>
      </c>
      <c r="D60" s="1">
        <v>133052.0</v>
      </c>
      <c r="F60" s="1">
        <v>22.0</v>
      </c>
      <c r="I60" s="1">
        <v>0.0</v>
      </c>
    </row>
    <row r="61" ht="15.75" hidden="1" customHeight="1">
      <c r="A61" s="1" t="s">
        <v>20</v>
      </c>
      <c r="B61" s="1" t="s">
        <v>27</v>
      </c>
      <c r="C61" s="1">
        <v>2014.0</v>
      </c>
      <c r="D61" s="1">
        <v>134751.0</v>
      </c>
      <c r="F61" s="1">
        <v>26.0</v>
      </c>
      <c r="I61" s="1">
        <v>1.0</v>
      </c>
    </row>
    <row r="62" ht="15.75" hidden="1" customHeight="1">
      <c r="A62" s="1" t="s">
        <v>20</v>
      </c>
      <c r="B62" s="1" t="s">
        <v>27</v>
      </c>
      <c r="C62" s="1">
        <v>2015.0</v>
      </c>
      <c r="D62" s="1">
        <v>136432.0</v>
      </c>
      <c r="F62" s="1">
        <v>7.0</v>
      </c>
      <c r="I62" s="1">
        <v>0.0</v>
      </c>
    </row>
    <row r="63" ht="15.75" hidden="1" customHeight="1">
      <c r="A63" s="1" t="s">
        <v>20</v>
      </c>
      <c r="B63" s="1" t="s">
        <v>27</v>
      </c>
      <c r="C63" s="1">
        <v>2016.0</v>
      </c>
      <c r="D63" s="1">
        <v>138096.0</v>
      </c>
      <c r="F63" s="1">
        <v>48.0</v>
      </c>
      <c r="I63" s="1">
        <v>1.0</v>
      </c>
    </row>
    <row r="64" ht="15.75" hidden="1" customHeight="1">
      <c r="A64" s="1" t="s">
        <v>20</v>
      </c>
      <c r="B64" s="1" t="s">
        <v>27</v>
      </c>
      <c r="C64" s="1">
        <v>2017.0</v>
      </c>
      <c r="D64" s="1">
        <v>139749.0</v>
      </c>
      <c r="F64" s="1">
        <v>423.0</v>
      </c>
      <c r="I64" s="1">
        <v>1.0</v>
      </c>
    </row>
    <row r="65" ht="15.75" hidden="1" customHeight="1">
      <c r="A65" s="1" t="s">
        <v>20</v>
      </c>
      <c r="B65" s="1" t="s">
        <v>27</v>
      </c>
      <c r="C65" s="1">
        <v>2018.0</v>
      </c>
      <c r="D65" s="1">
        <v>141378.0</v>
      </c>
      <c r="F65" s="1">
        <v>2.0</v>
      </c>
      <c r="I65" s="1">
        <v>0.0</v>
      </c>
    </row>
    <row r="66" ht="15.75" hidden="1" customHeight="1">
      <c r="A66" s="1" t="s">
        <v>20</v>
      </c>
      <c r="B66" s="1" t="s">
        <v>28</v>
      </c>
      <c r="C66" s="1">
        <v>2010.0</v>
      </c>
      <c r="D66" s="1">
        <v>2.0341236E7</v>
      </c>
      <c r="E66" s="1">
        <v>4436000.0</v>
      </c>
      <c r="F66" s="1">
        <v>6011372.0</v>
      </c>
      <c r="G66" s="1">
        <v>7914000.0</v>
      </c>
      <c r="H66" s="1">
        <v>11400.0</v>
      </c>
      <c r="I66" s="1">
        <v>12409.0</v>
      </c>
      <c r="J66" s="1">
        <v>13600.0</v>
      </c>
    </row>
    <row r="67" ht="15.75" hidden="1" customHeight="1">
      <c r="A67" s="1" t="s">
        <v>20</v>
      </c>
      <c r="B67" s="1" t="s">
        <v>28</v>
      </c>
      <c r="C67" s="1">
        <v>2011.0</v>
      </c>
      <c r="D67" s="1">
        <v>2.0906392E7</v>
      </c>
      <c r="E67" s="1">
        <v>4204000.0</v>
      </c>
      <c r="F67" s="1">
        <v>5542323.0</v>
      </c>
      <c r="G67" s="1">
        <v>7153000.0</v>
      </c>
      <c r="H67" s="1">
        <v>10900.0</v>
      </c>
      <c r="I67" s="1">
        <v>11903.0</v>
      </c>
      <c r="J67" s="1">
        <v>13100.0</v>
      </c>
    </row>
    <row r="68" ht="15.75" hidden="1" customHeight="1">
      <c r="A68" s="1" t="s">
        <v>20</v>
      </c>
      <c r="B68" s="1" t="s">
        <v>28</v>
      </c>
      <c r="C68" s="1">
        <v>2012.0</v>
      </c>
      <c r="D68" s="1">
        <v>2.1485267E7</v>
      </c>
      <c r="E68" s="1">
        <v>3993000.0</v>
      </c>
      <c r="F68" s="1">
        <v>5266733.0</v>
      </c>
      <c r="G68" s="1">
        <v>6827000.0</v>
      </c>
      <c r="H68" s="1">
        <v>11200.0</v>
      </c>
      <c r="I68" s="1">
        <v>12317.0</v>
      </c>
      <c r="J68" s="1">
        <v>13600.0</v>
      </c>
    </row>
    <row r="69" ht="15.75" hidden="1" customHeight="1">
      <c r="A69" s="1" t="s">
        <v>20</v>
      </c>
      <c r="B69" s="1" t="s">
        <v>28</v>
      </c>
      <c r="C69" s="1">
        <v>2013.0</v>
      </c>
      <c r="D69" s="1">
        <v>2.20773E7</v>
      </c>
      <c r="E69" s="1">
        <v>3839000.0</v>
      </c>
      <c r="F69" s="1">
        <v>5365639.0</v>
      </c>
      <c r="G69" s="1">
        <v>7162000.0</v>
      </c>
      <c r="H69" s="1">
        <v>11300.0</v>
      </c>
      <c r="I69" s="1">
        <v>12481.0</v>
      </c>
      <c r="J69" s="1">
        <v>13800.0</v>
      </c>
    </row>
    <row r="70" ht="15.75" hidden="1" customHeight="1">
      <c r="A70" s="1" t="s">
        <v>20</v>
      </c>
      <c r="B70" s="1" t="s">
        <v>28</v>
      </c>
      <c r="C70" s="1">
        <v>2014.0</v>
      </c>
      <c r="D70" s="1">
        <v>2.2681853E7</v>
      </c>
      <c r="E70" s="1">
        <v>3808000.0</v>
      </c>
      <c r="F70" s="1">
        <v>5536236.0</v>
      </c>
      <c r="G70" s="1">
        <v>7750000.0</v>
      </c>
      <c r="H70" s="1">
        <v>11300.0</v>
      </c>
      <c r="I70" s="1">
        <v>12547.0</v>
      </c>
      <c r="J70" s="1">
        <v>14000.0</v>
      </c>
    </row>
    <row r="71" ht="15.75" hidden="1" customHeight="1">
      <c r="A71" s="1" t="s">
        <v>20</v>
      </c>
      <c r="B71" s="1" t="s">
        <v>28</v>
      </c>
      <c r="C71" s="1">
        <v>2015.0</v>
      </c>
      <c r="D71" s="1">
        <v>2.3298376E7</v>
      </c>
      <c r="E71" s="1">
        <v>4059000.0</v>
      </c>
      <c r="F71" s="1">
        <v>5929407.0</v>
      </c>
      <c r="G71" s="1">
        <v>8411000.0</v>
      </c>
      <c r="H71" s="1">
        <v>10900.0</v>
      </c>
      <c r="I71" s="1">
        <v>12276.0</v>
      </c>
      <c r="J71" s="1">
        <v>13900.0</v>
      </c>
    </row>
    <row r="72" ht="15.75" hidden="1" customHeight="1">
      <c r="A72" s="1" t="s">
        <v>20</v>
      </c>
      <c r="B72" s="1" t="s">
        <v>28</v>
      </c>
      <c r="C72" s="1">
        <v>2016.0</v>
      </c>
      <c r="D72" s="1">
        <v>2.3926549E7</v>
      </c>
      <c r="E72" s="1">
        <v>4011000.0</v>
      </c>
      <c r="F72" s="1">
        <v>6324089.0</v>
      </c>
      <c r="G72" s="1">
        <v>9433000.0</v>
      </c>
      <c r="H72" s="1">
        <v>10300.0</v>
      </c>
      <c r="I72" s="1">
        <v>11886.0</v>
      </c>
      <c r="J72" s="1">
        <v>13700.0</v>
      </c>
    </row>
    <row r="73" ht="15.75" hidden="1" customHeight="1">
      <c r="A73" s="1" t="s">
        <v>20</v>
      </c>
      <c r="B73" s="1" t="s">
        <v>28</v>
      </c>
      <c r="C73" s="1">
        <v>2017.0</v>
      </c>
      <c r="D73" s="1">
        <v>2.456607E7</v>
      </c>
      <c r="E73" s="1">
        <v>3807000.0</v>
      </c>
      <c r="F73" s="1">
        <v>6441846.0</v>
      </c>
      <c r="G73" s="1">
        <v>1.016E7</v>
      </c>
      <c r="H73" s="1">
        <v>9700.0</v>
      </c>
      <c r="I73" s="1">
        <v>11371.0</v>
      </c>
      <c r="J73" s="1">
        <v>13400.0</v>
      </c>
    </row>
    <row r="74" ht="15.75" hidden="1" customHeight="1">
      <c r="A74" s="1" t="s">
        <v>20</v>
      </c>
      <c r="B74" s="1" t="s">
        <v>28</v>
      </c>
      <c r="C74" s="1">
        <v>2018.0</v>
      </c>
      <c r="D74" s="1">
        <v>2.5216261E7</v>
      </c>
      <c r="E74" s="1">
        <v>3644000.0</v>
      </c>
      <c r="F74" s="1">
        <v>6228154.0</v>
      </c>
      <c r="G74" s="1">
        <v>9831000.0</v>
      </c>
      <c r="H74" s="1">
        <v>9360.0</v>
      </c>
      <c r="I74" s="1">
        <v>11192.0</v>
      </c>
      <c r="J74" s="1">
        <v>13500.0</v>
      </c>
    </row>
    <row r="75" ht="15.75" hidden="1" customHeight="1">
      <c r="A75" s="1" t="s">
        <v>20</v>
      </c>
      <c r="B75" s="1" t="s">
        <v>29</v>
      </c>
      <c r="C75" s="1">
        <v>2010.0</v>
      </c>
      <c r="D75" s="1">
        <v>4386765.0</v>
      </c>
      <c r="E75" s="1">
        <v>1393000.0</v>
      </c>
      <c r="F75" s="1">
        <v>1906095.0</v>
      </c>
      <c r="G75" s="1">
        <v>2567000.0</v>
      </c>
      <c r="H75" s="1">
        <v>5890.0</v>
      </c>
      <c r="I75" s="1">
        <v>7378.0</v>
      </c>
      <c r="J75" s="1">
        <v>9320.0</v>
      </c>
    </row>
    <row r="76" ht="15.75" hidden="1" customHeight="1">
      <c r="A76" s="1" t="s">
        <v>20</v>
      </c>
      <c r="B76" s="1" t="s">
        <v>29</v>
      </c>
      <c r="C76" s="1">
        <v>2011.0</v>
      </c>
      <c r="D76" s="1">
        <v>4418639.0</v>
      </c>
      <c r="E76" s="1">
        <v>1304000.0</v>
      </c>
      <c r="F76" s="1">
        <v>1852888.0</v>
      </c>
      <c r="G76" s="1">
        <v>2559000.0</v>
      </c>
      <c r="H76" s="1">
        <v>5020.0</v>
      </c>
      <c r="I76" s="1">
        <v>6389.0</v>
      </c>
      <c r="J76" s="1">
        <v>8270.0</v>
      </c>
    </row>
    <row r="77" ht="15.75" hidden="1" customHeight="1">
      <c r="A77" s="1" t="s">
        <v>20</v>
      </c>
      <c r="B77" s="1" t="s">
        <v>29</v>
      </c>
      <c r="C77" s="1">
        <v>2012.0</v>
      </c>
      <c r="D77" s="1">
        <v>4436411.0</v>
      </c>
      <c r="E77" s="1">
        <v>1289000.0</v>
      </c>
      <c r="F77" s="1">
        <v>1832621.0</v>
      </c>
      <c r="G77" s="1">
        <v>2527000.0</v>
      </c>
      <c r="H77" s="1">
        <v>4490.0</v>
      </c>
      <c r="I77" s="1">
        <v>5845.0</v>
      </c>
      <c r="J77" s="1">
        <v>7750.0</v>
      </c>
    </row>
    <row r="78" ht="15.75" hidden="1" customHeight="1">
      <c r="A78" s="1" t="s">
        <v>20</v>
      </c>
      <c r="B78" s="1" t="s">
        <v>29</v>
      </c>
      <c r="C78" s="1">
        <v>2013.0</v>
      </c>
      <c r="D78" s="1">
        <v>4447945.0</v>
      </c>
      <c r="E78" s="1">
        <v>1265000.0</v>
      </c>
      <c r="F78" s="1">
        <v>1809535.0</v>
      </c>
      <c r="G78" s="1">
        <v>2499000.0</v>
      </c>
      <c r="H78" s="1">
        <v>3770.0</v>
      </c>
      <c r="I78" s="1">
        <v>5053.0</v>
      </c>
      <c r="J78" s="1">
        <v>6880.0</v>
      </c>
    </row>
    <row r="79" ht="15.75" hidden="1" customHeight="1">
      <c r="A79" s="1" t="s">
        <v>20</v>
      </c>
      <c r="B79" s="1" t="s">
        <v>29</v>
      </c>
      <c r="C79" s="1">
        <v>2014.0</v>
      </c>
      <c r="D79" s="1">
        <v>4464171.0</v>
      </c>
      <c r="E79" s="1">
        <v>1218000.0</v>
      </c>
      <c r="F79" s="1">
        <v>1754603.0</v>
      </c>
      <c r="G79" s="1">
        <v>2434000.0</v>
      </c>
      <c r="H79" s="1">
        <v>3420.0</v>
      </c>
      <c r="I79" s="1">
        <v>4721.0</v>
      </c>
      <c r="J79" s="1">
        <v>6620.0</v>
      </c>
    </row>
    <row r="80" ht="15.75" hidden="1" customHeight="1">
      <c r="A80" s="1" t="s">
        <v>20</v>
      </c>
      <c r="B80" s="1" t="s">
        <v>29</v>
      </c>
      <c r="C80" s="1">
        <v>2015.0</v>
      </c>
      <c r="D80" s="1">
        <v>4493171.0</v>
      </c>
      <c r="E80" s="1">
        <v>1183000.0</v>
      </c>
      <c r="F80" s="1">
        <v>1707013.0</v>
      </c>
      <c r="G80" s="1">
        <v>2394000.0</v>
      </c>
      <c r="H80" s="1">
        <v>3060.0</v>
      </c>
      <c r="I80" s="1">
        <v>4302.0</v>
      </c>
      <c r="J80" s="1">
        <v>6200.0</v>
      </c>
    </row>
    <row r="81" ht="15.75" hidden="1" customHeight="1">
      <c r="A81" s="1" t="s">
        <v>20</v>
      </c>
      <c r="B81" s="1" t="s">
        <v>29</v>
      </c>
      <c r="C81" s="1">
        <v>2016.0</v>
      </c>
      <c r="D81" s="1">
        <v>4537683.0</v>
      </c>
      <c r="E81" s="1">
        <v>1094000.0</v>
      </c>
      <c r="F81" s="1">
        <v>1642736.0</v>
      </c>
      <c r="G81" s="1">
        <v>2373000.0</v>
      </c>
      <c r="H81" s="1">
        <v>2730.0</v>
      </c>
      <c r="I81" s="1">
        <v>3949.0</v>
      </c>
      <c r="J81" s="1">
        <v>5860.0</v>
      </c>
    </row>
    <row r="82" ht="15.75" hidden="1" customHeight="1">
      <c r="A82" s="1" t="s">
        <v>20</v>
      </c>
      <c r="B82" s="1" t="s">
        <v>29</v>
      </c>
      <c r="C82" s="1">
        <v>2017.0</v>
      </c>
      <c r="D82" s="1">
        <v>4596023.0</v>
      </c>
      <c r="E82" s="1">
        <v>1050000.0</v>
      </c>
      <c r="F82" s="1">
        <v>1596323.0</v>
      </c>
      <c r="G82" s="1">
        <v>2318000.0</v>
      </c>
      <c r="H82" s="1">
        <v>2530.0</v>
      </c>
      <c r="I82" s="1">
        <v>3739.0</v>
      </c>
      <c r="J82" s="1">
        <v>5700.0</v>
      </c>
    </row>
    <row r="83" ht="15.75" hidden="1" customHeight="1">
      <c r="A83" s="1" t="s">
        <v>20</v>
      </c>
      <c r="B83" s="1" t="s">
        <v>29</v>
      </c>
      <c r="C83" s="1">
        <v>2018.0</v>
      </c>
      <c r="D83" s="1">
        <v>4666375.0</v>
      </c>
      <c r="E83" s="1">
        <v>1078000.0</v>
      </c>
      <c r="F83" s="1">
        <v>1620758.0</v>
      </c>
      <c r="G83" s="1">
        <v>2361000.0</v>
      </c>
      <c r="H83" s="1">
        <v>2410.0</v>
      </c>
      <c r="I83" s="1">
        <v>3654.0</v>
      </c>
      <c r="J83" s="1">
        <v>5730.0</v>
      </c>
    </row>
    <row r="84" ht="15.75" hidden="1" customHeight="1">
      <c r="A84" s="1" t="s">
        <v>20</v>
      </c>
      <c r="B84" s="1" t="s">
        <v>30</v>
      </c>
      <c r="C84" s="1">
        <v>2010.0</v>
      </c>
      <c r="D84" s="1">
        <v>1.1821305E7</v>
      </c>
      <c r="E84" s="1">
        <v>1610000.0</v>
      </c>
      <c r="F84" s="1">
        <v>2670920.0</v>
      </c>
      <c r="G84" s="1">
        <v>4135000.0</v>
      </c>
      <c r="H84" s="1">
        <v>12600.0</v>
      </c>
      <c r="I84" s="1">
        <v>13692.0</v>
      </c>
      <c r="J84" s="1">
        <v>14900.0</v>
      </c>
    </row>
    <row r="85" ht="15.75" hidden="1" customHeight="1">
      <c r="A85" s="1" t="s">
        <v>20</v>
      </c>
      <c r="B85" s="1" t="s">
        <v>30</v>
      </c>
      <c r="C85" s="1">
        <v>2011.0</v>
      </c>
      <c r="D85" s="1">
        <v>1.2225682E7</v>
      </c>
      <c r="E85" s="1">
        <v>1584000.0</v>
      </c>
      <c r="F85" s="1">
        <v>2573306.0</v>
      </c>
      <c r="G85" s="1">
        <v>3958000.0</v>
      </c>
      <c r="H85" s="1">
        <v>11600.0</v>
      </c>
      <c r="I85" s="1">
        <v>12672.0</v>
      </c>
      <c r="J85" s="1">
        <v>13800.0</v>
      </c>
    </row>
    <row r="86" ht="15.75" hidden="1" customHeight="1">
      <c r="A86" s="1" t="s">
        <v>20</v>
      </c>
      <c r="B86" s="1" t="s">
        <v>30</v>
      </c>
      <c r="C86" s="1">
        <v>2012.0</v>
      </c>
      <c r="D86" s="1">
        <v>1.2644806E7</v>
      </c>
      <c r="E86" s="1">
        <v>1514000.0</v>
      </c>
      <c r="F86" s="1">
        <v>2469991.0</v>
      </c>
      <c r="G86" s="1">
        <v>3805000.0</v>
      </c>
      <c r="H86" s="1">
        <v>10400.0</v>
      </c>
      <c r="I86" s="1">
        <v>11499.0</v>
      </c>
      <c r="J86" s="1">
        <v>12600.0</v>
      </c>
    </row>
    <row r="87" ht="15.75" hidden="1" customHeight="1">
      <c r="A87" s="1" t="s">
        <v>20</v>
      </c>
      <c r="B87" s="1" t="s">
        <v>30</v>
      </c>
      <c r="C87" s="1">
        <v>2013.0</v>
      </c>
      <c r="D87" s="1">
        <v>1.3075722E7</v>
      </c>
      <c r="E87" s="1">
        <v>1297000.0</v>
      </c>
      <c r="F87" s="1">
        <v>2345147.0</v>
      </c>
      <c r="G87" s="1">
        <v>3920000.0</v>
      </c>
      <c r="H87" s="1">
        <v>9580.0</v>
      </c>
      <c r="I87" s="1">
        <v>10607.0</v>
      </c>
      <c r="J87" s="1">
        <v>11700.0</v>
      </c>
    </row>
    <row r="88" ht="15.75" hidden="1" customHeight="1">
      <c r="A88" s="1" t="s">
        <v>20</v>
      </c>
      <c r="B88" s="1" t="s">
        <v>30</v>
      </c>
      <c r="C88" s="1">
        <v>2014.0</v>
      </c>
      <c r="D88" s="1">
        <v>1.3514E7</v>
      </c>
      <c r="E88" s="1">
        <v>1242000.0</v>
      </c>
      <c r="F88" s="1">
        <v>2301093.0</v>
      </c>
      <c r="G88" s="1">
        <v>3969000.0</v>
      </c>
      <c r="H88" s="1">
        <v>8680.0</v>
      </c>
      <c r="I88" s="1">
        <v>9685.0</v>
      </c>
      <c r="J88" s="1">
        <v>10800.0</v>
      </c>
    </row>
    <row r="89" ht="15.75" hidden="1" customHeight="1">
      <c r="A89" s="1" t="s">
        <v>20</v>
      </c>
      <c r="B89" s="1" t="s">
        <v>30</v>
      </c>
      <c r="C89" s="1">
        <v>2015.0</v>
      </c>
      <c r="D89" s="1">
        <v>1.3956512E7</v>
      </c>
      <c r="E89" s="1">
        <v>1268000.0</v>
      </c>
      <c r="F89" s="1">
        <v>2334698.0</v>
      </c>
      <c r="G89" s="1">
        <v>3924000.0</v>
      </c>
      <c r="H89" s="1">
        <v>8160.0</v>
      </c>
      <c r="I89" s="1">
        <v>9190.0</v>
      </c>
      <c r="J89" s="1">
        <v>10300.0</v>
      </c>
    </row>
    <row r="90" ht="15.75" hidden="1" customHeight="1">
      <c r="A90" s="1" t="s">
        <v>20</v>
      </c>
      <c r="B90" s="1" t="s">
        <v>30</v>
      </c>
      <c r="C90" s="1">
        <v>2016.0</v>
      </c>
      <c r="D90" s="1">
        <v>1.4402266E7</v>
      </c>
      <c r="E90" s="1">
        <v>1288000.0</v>
      </c>
      <c r="F90" s="1">
        <v>2447429.0</v>
      </c>
      <c r="G90" s="1">
        <v>4300000.0</v>
      </c>
      <c r="H90" s="1">
        <v>7780.0</v>
      </c>
      <c r="I90" s="1">
        <v>8862.0</v>
      </c>
      <c r="J90" s="1">
        <v>10100.0</v>
      </c>
    </row>
    <row r="91" ht="15.75" hidden="1" customHeight="1">
      <c r="A91" s="1" t="s">
        <v>20</v>
      </c>
      <c r="B91" s="1" t="s">
        <v>30</v>
      </c>
      <c r="C91" s="1">
        <v>2017.0</v>
      </c>
      <c r="D91" s="1">
        <v>1.4852327E7</v>
      </c>
      <c r="E91" s="1">
        <v>1248000.0</v>
      </c>
      <c r="F91" s="1">
        <v>2559078.0</v>
      </c>
      <c r="G91" s="1">
        <v>4687000.0</v>
      </c>
      <c r="H91" s="1">
        <v>7510.0</v>
      </c>
      <c r="I91" s="1">
        <v>8693.0</v>
      </c>
      <c r="J91" s="1">
        <v>10000.0</v>
      </c>
    </row>
    <row r="92" ht="15.75" hidden="1" customHeight="1">
      <c r="A92" s="1" t="s">
        <v>20</v>
      </c>
      <c r="B92" s="1" t="s">
        <v>30</v>
      </c>
      <c r="C92" s="1">
        <v>2018.0</v>
      </c>
      <c r="D92" s="1">
        <v>1.5308245E7</v>
      </c>
      <c r="E92" s="1">
        <v>1253000.0</v>
      </c>
      <c r="F92" s="1">
        <v>2523288.0</v>
      </c>
      <c r="G92" s="1">
        <v>4594000.0</v>
      </c>
      <c r="H92" s="1">
        <v>7370.0</v>
      </c>
      <c r="I92" s="1">
        <v>8693.0</v>
      </c>
      <c r="J92" s="1">
        <v>10300.0</v>
      </c>
    </row>
    <row r="93" ht="15.75" hidden="1" customHeight="1">
      <c r="A93" s="1" t="s">
        <v>20</v>
      </c>
      <c r="B93" s="1" t="s">
        <v>31</v>
      </c>
      <c r="C93" s="1">
        <v>2010.0</v>
      </c>
      <c r="D93" s="1">
        <v>689696.0</v>
      </c>
      <c r="F93" s="1">
        <v>36538.0</v>
      </c>
      <c r="H93" s="1">
        <v>3.0</v>
      </c>
      <c r="I93" s="1">
        <v>89.0</v>
      </c>
      <c r="J93" s="1">
        <v>140.0</v>
      </c>
    </row>
    <row r="94" ht="15.75" hidden="1" customHeight="1">
      <c r="A94" s="1" t="s">
        <v>20</v>
      </c>
      <c r="B94" s="1" t="s">
        <v>31</v>
      </c>
      <c r="C94" s="1">
        <v>2011.0</v>
      </c>
      <c r="D94" s="1">
        <v>706578.0</v>
      </c>
      <c r="F94" s="1">
        <v>24856.0</v>
      </c>
      <c r="H94" s="1">
        <v>2.0</v>
      </c>
      <c r="I94" s="1">
        <v>61.0</v>
      </c>
      <c r="J94" s="1">
        <v>95.0</v>
      </c>
    </row>
    <row r="95" ht="15.75" hidden="1" customHeight="1">
      <c r="A95" s="1" t="s">
        <v>20</v>
      </c>
      <c r="B95" s="1" t="s">
        <v>31</v>
      </c>
      <c r="C95" s="1">
        <v>2012.0</v>
      </c>
      <c r="D95" s="1">
        <v>723865.0</v>
      </c>
      <c r="F95" s="1">
        <v>49840.0</v>
      </c>
      <c r="H95" s="1">
        <v>4.0</v>
      </c>
      <c r="I95" s="1">
        <v>125.0</v>
      </c>
      <c r="J95" s="1">
        <v>200.0</v>
      </c>
    </row>
    <row r="96" ht="15.75" hidden="1" customHeight="1">
      <c r="A96" s="1" t="s">
        <v>20</v>
      </c>
      <c r="B96" s="1" t="s">
        <v>31</v>
      </c>
      <c r="C96" s="1">
        <v>2013.0</v>
      </c>
      <c r="D96" s="1">
        <v>741511.0</v>
      </c>
      <c r="F96" s="1">
        <v>53156.0</v>
      </c>
      <c r="H96" s="1">
        <v>5.0</v>
      </c>
      <c r="I96" s="1">
        <v>134.0</v>
      </c>
      <c r="J96" s="1">
        <v>210.0</v>
      </c>
    </row>
    <row r="97" ht="15.75" hidden="1" customHeight="1">
      <c r="A97" s="1" t="s">
        <v>20</v>
      </c>
      <c r="B97" s="1" t="s">
        <v>31</v>
      </c>
      <c r="C97" s="1">
        <v>2014.0</v>
      </c>
      <c r="D97" s="1">
        <v>759390.0</v>
      </c>
      <c r="F97" s="1">
        <v>2203.0</v>
      </c>
      <c r="H97" s="1">
        <v>0.0</v>
      </c>
      <c r="I97" s="1">
        <v>5.0</v>
      </c>
      <c r="J97" s="1">
        <v>8.0</v>
      </c>
    </row>
    <row r="98" ht="15.75" hidden="1" customHeight="1">
      <c r="A98" s="1" t="s">
        <v>20</v>
      </c>
      <c r="B98" s="1" t="s">
        <v>31</v>
      </c>
      <c r="C98" s="1">
        <v>2015.0</v>
      </c>
      <c r="D98" s="1">
        <v>777435.0</v>
      </c>
      <c r="F98" s="1">
        <v>1300.0</v>
      </c>
      <c r="H98" s="1">
        <v>0.0</v>
      </c>
      <c r="I98" s="1">
        <v>3.0</v>
      </c>
      <c r="J98" s="1">
        <v>5.0</v>
      </c>
    </row>
    <row r="99" ht="15.75" hidden="1" customHeight="1">
      <c r="A99" s="1" t="s">
        <v>20</v>
      </c>
      <c r="B99" s="1" t="s">
        <v>31</v>
      </c>
      <c r="C99" s="1">
        <v>2016.0</v>
      </c>
      <c r="D99" s="1">
        <v>795597.0</v>
      </c>
      <c r="F99" s="1">
        <v>1143.0</v>
      </c>
      <c r="H99" s="1">
        <v>0.0</v>
      </c>
      <c r="I99" s="1">
        <v>2.0</v>
      </c>
      <c r="J99" s="1">
        <v>4.0</v>
      </c>
    </row>
    <row r="100" ht="15.75" hidden="1" customHeight="1">
      <c r="A100" s="1" t="s">
        <v>20</v>
      </c>
      <c r="B100" s="1" t="s">
        <v>31</v>
      </c>
      <c r="C100" s="1">
        <v>2017.0</v>
      </c>
      <c r="D100" s="1">
        <v>813890.0</v>
      </c>
      <c r="F100" s="1">
        <v>3230.0</v>
      </c>
      <c r="H100" s="1">
        <v>0.0</v>
      </c>
      <c r="I100" s="1">
        <v>8.0</v>
      </c>
      <c r="J100" s="1">
        <v>12.0</v>
      </c>
    </row>
    <row r="101" ht="15.75" hidden="1" customHeight="1">
      <c r="A101" s="1" t="s">
        <v>20</v>
      </c>
      <c r="B101" s="1" t="s">
        <v>31</v>
      </c>
      <c r="C101" s="1">
        <v>2018.0</v>
      </c>
      <c r="D101" s="1">
        <v>832322.0</v>
      </c>
      <c r="F101" s="1">
        <v>15613.0</v>
      </c>
      <c r="H101" s="1">
        <v>1.0</v>
      </c>
      <c r="I101" s="1">
        <v>39.0</v>
      </c>
      <c r="J101" s="1">
        <v>62.0</v>
      </c>
    </row>
    <row r="102" ht="15.75" hidden="1" customHeight="1">
      <c r="A102" s="1" t="s">
        <v>20</v>
      </c>
      <c r="B102" s="1" t="s">
        <v>32</v>
      </c>
      <c r="C102" s="1">
        <v>2010.0</v>
      </c>
      <c r="D102" s="1">
        <v>4273738.0</v>
      </c>
      <c r="E102" s="1">
        <v>593000.0</v>
      </c>
      <c r="F102" s="1">
        <v>944174.0</v>
      </c>
      <c r="G102" s="1">
        <v>1442000.0</v>
      </c>
      <c r="H102" s="1">
        <v>1800.0</v>
      </c>
      <c r="I102" s="1">
        <v>1894.0</v>
      </c>
      <c r="J102" s="1">
        <v>2000.0</v>
      </c>
    </row>
    <row r="103" ht="15.75" hidden="1" customHeight="1">
      <c r="A103" s="1" t="s">
        <v>20</v>
      </c>
      <c r="B103" s="1" t="s">
        <v>32</v>
      </c>
      <c r="C103" s="1">
        <v>2011.0</v>
      </c>
      <c r="D103" s="1">
        <v>4394842.0</v>
      </c>
      <c r="E103" s="1">
        <v>628000.0</v>
      </c>
      <c r="F103" s="1">
        <v>986118.0</v>
      </c>
      <c r="G103" s="1">
        <v>1500000.0</v>
      </c>
      <c r="H103" s="1">
        <v>1770.0</v>
      </c>
      <c r="I103" s="1">
        <v>1883.0</v>
      </c>
      <c r="J103" s="1">
        <v>2000.0</v>
      </c>
    </row>
    <row r="104" ht="15.75" hidden="1" customHeight="1">
      <c r="A104" s="1" t="s">
        <v>20</v>
      </c>
      <c r="B104" s="1" t="s">
        <v>32</v>
      </c>
      <c r="C104" s="1">
        <v>2012.0</v>
      </c>
      <c r="D104" s="1">
        <v>4510197.0</v>
      </c>
      <c r="E104" s="1">
        <v>650000.0</v>
      </c>
      <c r="F104" s="1">
        <v>1013105.0</v>
      </c>
      <c r="G104" s="1">
        <v>1499000.0</v>
      </c>
      <c r="H104" s="1">
        <v>1770.0</v>
      </c>
      <c r="I104" s="1">
        <v>1899.0</v>
      </c>
      <c r="J104" s="1">
        <v>2040.0</v>
      </c>
    </row>
    <row r="105" ht="15.75" hidden="1" customHeight="1">
      <c r="A105" s="1" t="s">
        <v>20</v>
      </c>
      <c r="B105" s="1" t="s">
        <v>32</v>
      </c>
      <c r="C105" s="1">
        <v>2013.0</v>
      </c>
      <c r="D105" s="1">
        <v>4622757.0</v>
      </c>
      <c r="E105" s="1">
        <v>694000.0</v>
      </c>
      <c r="F105" s="1">
        <v>1068018.0</v>
      </c>
      <c r="G105" s="1">
        <v>1580000.0</v>
      </c>
      <c r="H105" s="1">
        <v>1790.0</v>
      </c>
      <c r="I105" s="1">
        <v>1955.0</v>
      </c>
      <c r="J105" s="1">
        <v>2150.0</v>
      </c>
    </row>
    <row r="106" ht="15.75" hidden="1" customHeight="1">
      <c r="A106" s="1" t="s">
        <v>20</v>
      </c>
      <c r="B106" s="1" t="s">
        <v>32</v>
      </c>
      <c r="C106" s="1">
        <v>2014.0</v>
      </c>
      <c r="D106" s="1">
        <v>4736965.0</v>
      </c>
      <c r="E106" s="1">
        <v>724000.0</v>
      </c>
      <c r="F106" s="1">
        <v>1098243.0</v>
      </c>
      <c r="G106" s="1">
        <v>1597000.0</v>
      </c>
      <c r="H106" s="1">
        <v>1790.0</v>
      </c>
      <c r="I106" s="1">
        <v>1972.0</v>
      </c>
      <c r="J106" s="1">
        <v>2220.0</v>
      </c>
    </row>
    <row r="107" ht="15.75" hidden="1" customHeight="1">
      <c r="A107" s="1" t="s">
        <v>20</v>
      </c>
      <c r="B107" s="1" t="s">
        <v>32</v>
      </c>
      <c r="C107" s="1">
        <v>2015.0</v>
      </c>
      <c r="D107" s="1">
        <v>4856093.0</v>
      </c>
      <c r="E107" s="1">
        <v>703000.0</v>
      </c>
      <c r="F107" s="1">
        <v>1100944.0</v>
      </c>
      <c r="G107" s="1">
        <v>1635000.0</v>
      </c>
      <c r="H107" s="1">
        <v>1730.0</v>
      </c>
      <c r="I107" s="1">
        <v>1907.0</v>
      </c>
      <c r="J107" s="1">
        <v>2160.0</v>
      </c>
    </row>
    <row r="108" ht="15.75" hidden="1" customHeight="1">
      <c r="A108" s="1" t="s">
        <v>20</v>
      </c>
      <c r="B108" s="1" t="s">
        <v>32</v>
      </c>
      <c r="C108" s="1">
        <v>2016.0</v>
      </c>
      <c r="D108" s="1">
        <v>4980996.0</v>
      </c>
      <c r="E108" s="1">
        <v>679000.0</v>
      </c>
      <c r="F108" s="1">
        <v>1162467.0</v>
      </c>
      <c r="G108" s="1">
        <v>1855000.0</v>
      </c>
      <c r="H108" s="1">
        <v>1760.0</v>
      </c>
      <c r="I108" s="1">
        <v>1948.0</v>
      </c>
      <c r="J108" s="1">
        <v>2250.0</v>
      </c>
    </row>
    <row r="109" ht="15.75" hidden="1" customHeight="1">
      <c r="A109" s="1" t="s">
        <v>20</v>
      </c>
      <c r="B109" s="1" t="s">
        <v>32</v>
      </c>
      <c r="C109" s="1">
        <v>2017.0</v>
      </c>
      <c r="D109" s="1">
        <v>5110701.0</v>
      </c>
      <c r="E109" s="1">
        <v>697000.0</v>
      </c>
      <c r="F109" s="1">
        <v>1229822.0</v>
      </c>
      <c r="G109" s="1">
        <v>2053000.0</v>
      </c>
      <c r="H109" s="1">
        <v>1750.0</v>
      </c>
      <c r="I109" s="1">
        <v>1938.0</v>
      </c>
      <c r="J109" s="1">
        <v>2260.0</v>
      </c>
    </row>
    <row r="110" ht="15.75" hidden="1" customHeight="1">
      <c r="A110" s="1" t="s">
        <v>20</v>
      </c>
      <c r="B110" s="1" t="s">
        <v>32</v>
      </c>
      <c r="C110" s="1">
        <v>2018.0</v>
      </c>
      <c r="D110" s="1">
        <v>5244363.0</v>
      </c>
      <c r="E110" s="1">
        <v>703000.0</v>
      </c>
      <c r="F110" s="1">
        <v>1232815.0</v>
      </c>
      <c r="G110" s="1">
        <v>2017000.0</v>
      </c>
      <c r="H110" s="1">
        <v>1760.0</v>
      </c>
      <c r="I110" s="1">
        <v>1961.0</v>
      </c>
      <c r="J110" s="1">
        <v>2310.0</v>
      </c>
    </row>
    <row r="111" ht="15.75" hidden="1" customHeight="1">
      <c r="A111" s="1" t="s">
        <v>20</v>
      </c>
      <c r="B111" s="1" t="s">
        <v>33</v>
      </c>
      <c r="C111" s="1">
        <v>2010.0</v>
      </c>
      <c r="D111" s="1">
        <v>2.0532944E7</v>
      </c>
      <c r="E111" s="1">
        <v>7829000.0</v>
      </c>
      <c r="F111" s="1">
        <v>9635484.0</v>
      </c>
      <c r="G111" s="1">
        <v>1.17E7</v>
      </c>
      <c r="H111" s="1">
        <v>15400.0</v>
      </c>
      <c r="I111" s="1">
        <v>16488.0</v>
      </c>
      <c r="J111" s="1">
        <v>17700.0</v>
      </c>
    </row>
    <row r="112" ht="15.75" hidden="1" customHeight="1">
      <c r="A112" s="1" t="s">
        <v>20</v>
      </c>
      <c r="B112" s="1" t="s">
        <v>33</v>
      </c>
      <c r="C112" s="1">
        <v>2011.0</v>
      </c>
      <c r="D112" s="1">
        <v>2.1028652E7</v>
      </c>
      <c r="E112" s="1">
        <v>7612000.0</v>
      </c>
      <c r="F112" s="1">
        <v>9296942.0</v>
      </c>
      <c r="G112" s="1">
        <v>1.124E7</v>
      </c>
      <c r="H112" s="1">
        <v>13500.0</v>
      </c>
      <c r="I112" s="1">
        <v>14492.0</v>
      </c>
      <c r="J112" s="1">
        <v>15600.0</v>
      </c>
    </row>
    <row r="113" ht="15.75" hidden="1" customHeight="1">
      <c r="A113" s="1" t="s">
        <v>20</v>
      </c>
      <c r="B113" s="1" t="s">
        <v>33</v>
      </c>
      <c r="C113" s="1">
        <v>2012.0</v>
      </c>
      <c r="D113" s="1">
        <v>2.1547188E7</v>
      </c>
      <c r="E113" s="1">
        <v>6845000.0</v>
      </c>
      <c r="F113" s="1">
        <v>8538623.0</v>
      </c>
      <c r="G113" s="1">
        <v>1.046E7</v>
      </c>
      <c r="H113" s="1">
        <v>11300.0</v>
      </c>
      <c r="I113" s="1">
        <v>12157.0</v>
      </c>
      <c r="J113" s="1">
        <v>13100.0</v>
      </c>
    </row>
    <row r="114" ht="15.75" hidden="1" customHeight="1">
      <c r="A114" s="1" t="s">
        <v>20</v>
      </c>
      <c r="B114" s="1" t="s">
        <v>33</v>
      </c>
      <c r="C114" s="1">
        <v>2013.0</v>
      </c>
      <c r="D114" s="1">
        <v>2.2087506E7</v>
      </c>
      <c r="E114" s="1">
        <v>5714000.0</v>
      </c>
      <c r="F114" s="1">
        <v>7484764.0</v>
      </c>
      <c r="G114" s="1">
        <v>9688000.0</v>
      </c>
      <c r="H114" s="1">
        <v>9830.0</v>
      </c>
      <c r="I114" s="1">
        <v>10548.0</v>
      </c>
      <c r="J114" s="1">
        <v>11400.0</v>
      </c>
    </row>
    <row r="115" ht="15.75" hidden="1" customHeight="1">
      <c r="A115" s="1" t="s">
        <v>20</v>
      </c>
      <c r="B115" s="1" t="s">
        <v>33</v>
      </c>
      <c r="C115" s="1">
        <v>2014.0</v>
      </c>
      <c r="D115" s="1">
        <v>2.2647672E7</v>
      </c>
      <c r="E115" s="1">
        <v>5354000.0</v>
      </c>
      <c r="F115" s="1">
        <v>7135696.0</v>
      </c>
      <c r="G115" s="1">
        <v>9284000.0</v>
      </c>
      <c r="H115" s="1">
        <v>8840.0</v>
      </c>
      <c r="I115" s="1">
        <v>9486.0</v>
      </c>
      <c r="J115" s="1">
        <v>10200.0</v>
      </c>
    </row>
    <row r="116" ht="15.75" hidden="1" customHeight="1">
      <c r="A116" s="1" t="s">
        <v>20</v>
      </c>
      <c r="B116" s="1" t="s">
        <v>33</v>
      </c>
      <c r="C116" s="1">
        <v>2015.0</v>
      </c>
      <c r="D116" s="1">
        <v>2.3226148E7</v>
      </c>
      <c r="E116" s="1">
        <v>5561000.0</v>
      </c>
      <c r="F116" s="1">
        <v>7433189.0</v>
      </c>
      <c r="G116" s="1">
        <v>9805000.0</v>
      </c>
      <c r="H116" s="1">
        <v>8800.0</v>
      </c>
      <c r="I116" s="1">
        <v>9501.0</v>
      </c>
      <c r="J116" s="1">
        <v>10300.0</v>
      </c>
    </row>
    <row r="117" ht="15.75" hidden="1" customHeight="1">
      <c r="A117" s="1" t="s">
        <v>20</v>
      </c>
      <c r="B117" s="1" t="s">
        <v>33</v>
      </c>
      <c r="C117" s="1">
        <v>2016.0</v>
      </c>
      <c r="D117" s="1">
        <v>2.3822726E7</v>
      </c>
      <c r="E117" s="1">
        <v>6048000.0</v>
      </c>
      <c r="F117" s="1">
        <v>8448875.0</v>
      </c>
      <c r="G117" s="1">
        <v>1.15E7</v>
      </c>
      <c r="H117" s="1">
        <v>8530.0</v>
      </c>
      <c r="I117" s="1">
        <v>9275.0</v>
      </c>
      <c r="J117" s="1">
        <v>10100.0</v>
      </c>
    </row>
    <row r="118" ht="15.75" hidden="1" customHeight="1">
      <c r="A118" s="1" t="s">
        <v>20</v>
      </c>
      <c r="B118" s="1" t="s">
        <v>33</v>
      </c>
      <c r="C118" s="1">
        <v>2017.0</v>
      </c>
      <c r="D118" s="1">
        <v>2.4437475E7</v>
      </c>
      <c r="E118" s="1">
        <v>6128000.0</v>
      </c>
      <c r="F118" s="1">
        <v>8855281.0</v>
      </c>
      <c r="G118" s="1">
        <v>1.234E7</v>
      </c>
      <c r="H118" s="1">
        <v>8460.0</v>
      </c>
      <c r="I118" s="1">
        <v>9263.0</v>
      </c>
      <c r="J118" s="1">
        <v>10200.0</v>
      </c>
    </row>
    <row r="119" ht="15.75" hidden="1" customHeight="1">
      <c r="A119" s="1" t="s">
        <v>20</v>
      </c>
      <c r="B119" s="1" t="s">
        <v>33</v>
      </c>
      <c r="C119" s="1">
        <v>2018.0</v>
      </c>
      <c r="D119" s="1">
        <v>2.5069226E7</v>
      </c>
      <c r="E119" s="1">
        <v>5381000.0</v>
      </c>
      <c r="F119" s="1">
        <v>8287840.0</v>
      </c>
      <c r="G119" s="1">
        <v>1.227E7</v>
      </c>
      <c r="H119" s="1">
        <v>8410.0</v>
      </c>
      <c r="I119" s="1">
        <v>9297.0</v>
      </c>
      <c r="J119" s="1">
        <v>10300.0</v>
      </c>
    </row>
    <row r="120" ht="15.75" hidden="1" customHeight="1">
      <c r="A120" s="1" t="s">
        <v>20</v>
      </c>
      <c r="B120" s="1" t="s">
        <v>34</v>
      </c>
      <c r="C120" s="1">
        <v>2010.0</v>
      </c>
      <c r="D120" s="1">
        <v>6.4563853E7</v>
      </c>
      <c r="E120" s="1">
        <v>2.237E7</v>
      </c>
      <c r="F120" s="1">
        <v>2.76532E7</v>
      </c>
      <c r="G120" s="1">
        <v>3.378E7</v>
      </c>
      <c r="H120" s="1">
        <v>54100.0</v>
      </c>
      <c r="I120" s="1">
        <v>63385.0</v>
      </c>
      <c r="J120" s="1">
        <v>74000.0</v>
      </c>
    </row>
    <row r="121" ht="15.75" hidden="1" customHeight="1">
      <c r="A121" s="1" t="s">
        <v>20</v>
      </c>
      <c r="B121" s="1" t="s">
        <v>34</v>
      </c>
      <c r="C121" s="1">
        <v>2011.0</v>
      </c>
      <c r="D121" s="1">
        <v>6.6755151E7</v>
      </c>
      <c r="E121" s="1">
        <v>2.144E7</v>
      </c>
      <c r="F121" s="1">
        <v>2.6674386E7</v>
      </c>
      <c r="G121" s="1">
        <v>3.259E7</v>
      </c>
      <c r="H121" s="1">
        <v>40900.0</v>
      </c>
      <c r="I121" s="1">
        <v>48721.0</v>
      </c>
      <c r="J121" s="1">
        <v>57500.0</v>
      </c>
    </row>
    <row r="122" ht="15.75" hidden="1" customHeight="1">
      <c r="A122" s="1" t="s">
        <v>20</v>
      </c>
      <c r="B122" s="1" t="s">
        <v>34</v>
      </c>
      <c r="C122" s="1">
        <v>2012.0</v>
      </c>
      <c r="D122" s="1">
        <v>6.9020749E7</v>
      </c>
      <c r="E122" s="1">
        <v>1.998E7</v>
      </c>
      <c r="F122" s="1">
        <v>2.5054526E7</v>
      </c>
      <c r="G122" s="1">
        <v>3.089E7</v>
      </c>
      <c r="H122" s="1">
        <v>38500.0</v>
      </c>
      <c r="I122" s="1">
        <v>46851.0</v>
      </c>
      <c r="J122" s="1">
        <v>56100.0</v>
      </c>
    </row>
    <row r="123" ht="15.75" hidden="1" customHeight="1">
      <c r="A123" s="1" t="s">
        <v>20</v>
      </c>
      <c r="B123" s="1" t="s">
        <v>34</v>
      </c>
      <c r="C123" s="1">
        <v>2013.0</v>
      </c>
      <c r="D123" s="1">
        <v>7.1358804E7</v>
      </c>
      <c r="E123" s="1">
        <v>1.832E7</v>
      </c>
      <c r="F123" s="1">
        <v>2.3378784E7</v>
      </c>
      <c r="G123" s="1">
        <v>2.93E7</v>
      </c>
      <c r="H123" s="1">
        <v>35500.0</v>
      </c>
      <c r="I123" s="1">
        <v>43955.0</v>
      </c>
      <c r="J123" s="1">
        <v>53500.0</v>
      </c>
    </row>
    <row r="124" ht="15.75" hidden="1" customHeight="1">
      <c r="A124" s="1" t="s">
        <v>20</v>
      </c>
      <c r="B124" s="1" t="s">
        <v>34</v>
      </c>
      <c r="C124" s="1">
        <v>2014.0</v>
      </c>
      <c r="D124" s="1">
        <v>7.3767445E7</v>
      </c>
      <c r="E124" s="1">
        <v>1.76E7</v>
      </c>
      <c r="F124" s="1">
        <v>2.2748873E7</v>
      </c>
      <c r="G124" s="1">
        <v>2.873E7</v>
      </c>
      <c r="H124" s="1">
        <v>36600.0</v>
      </c>
      <c r="I124" s="1">
        <v>46394.0</v>
      </c>
      <c r="J124" s="1">
        <v>57900.0</v>
      </c>
    </row>
    <row r="125" ht="15.75" hidden="1" customHeight="1">
      <c r="A125" s="1" t="s">
        <v>20</v>
      </c>
      <c r="B125" s="1" t="s">
        <v>34</v>
      </c>
      <c r="C125" s="1">
        <v>2015.0</v>
      </c>
      <c r="D125" s="1">
        <v>7.6244532E7</v>
      </c>
      <c r="E125" s="1">
        <v>1.794E7</v>
      </c>
      <c r="F125" s="1">
        <v>2.3546242E7</v>
      </c>
      <c r="G125" s="1">
        <v>3.047E7</v>
      </c>
      <c r="H125" s="1">
        <v>34700.0</v>
      </c>
      <c r="I125" s="1">
        <v>44994.0</v>
      </c>
      <c r="J125" s="1">
        <v>57300.0</v>
      </c>
    </row>
    <row r="126" ht="15.75" hidden="1" customHeight="1">
      <c r="A126" s="1" t="s">
        <v>20</v>
      </c>
      <c r="B126" s="1" t="s">
        <v>34</v>
      </c>
      <c r="C126" s="1">
        <v>2016.0</v>
      </c>
      <c r="D126" s="1">
        <v>7.878913E7</v>
      </c>
      <c r="E126" s="1">
        <v>1.886E7</v>
      </c>
      <c r="F126" s="1">
        <v>2.5430848E7</v>
      </c>
      <c r="G126" s="1">
        <v>3.39E7</v>
      </c>
      <c r="H126" s="1">
        <v>30800.0</v>
      </c>
      <c r="I126" s="1">
        <v>40491.0</v>
      </c>
      <c r="J126" s="1">
        <v>53100.0</v>
      </c>
    </row>
    <row r="127" ht="15.75" hidden="1" customHeight="1">
      <c r="A127" s="1" t="s">
        <v>20</v>
      </c>
      <c r="B127" s="1" t="s">
        <v>34</v>
      </c>
      <c r="C127" s="1">
        <v>2017.0</v>
      </c>
      <c r="D127" s="1">
        <v>8.1398765E7</v>
      </c>
      <c r="E127" s="1">
        <v>1.941E7</v>
      </c>
      <c r="F127" s="1">
        <v>2.6790666E7</v>
      </c>
      <c r="G127" s="1">
        <v>3.599E7</v>
      </c>
      <c r="H127" s="1">
        <v>33100.0</v>
      </c>
      <c r="I127" s="1">
        <v>44991.0</v>
      </c>
      <c r="J127" s="1">
        <v>60700.0</v>
      </c>
    </row>
    <row r="128" ht="15.75" hidden="1" customHeight="1">
      <c r="A128" s="1" t="s">
        <v>20</v>
      </c>
      <c r="B128" s="1" t="s">
        <v>34</v>
      </c>
      <c r="C128" s="1">
        <v>2018.0</v>
      </c>
      <c r="D128" s="1">
        <v>8.4068092E7</v>
      </c>
      <c r="E128" s="1">
        <v>1.96E7</v>
      </c>
      <c r="F128" s="1">
        <v>2.6888424E7</v>
      </c>
      <c r="G128" s="1">
        <v>3.591E7</v>
      </c>
      <c r="H128" s="1">
        <v>32200.0</v>
      </c>
      <c r="I128" s="1">
        <v>44615.0</v>
      </c>
      <c r="J128" s="1">
        <v>62000.0</v>
      </c>
    </row>
    <row r="129" ht="15.75" hidden="1" customHeight="1">
      <c r="A129" s="1" t="s">
        <v>20</v>
      </c>
      <c r="B129" s="1" t="s">
        <v>35</v>
      </c>
      <c r="C129" s="1">
        <v>2010.0</v>
      </c>
      <c r="D129" s="1">
        <v>943640.0</v>
      </c>
      <c r="E129" s="1">
        <v>207000.0</v>
      </c>
      <c r="F129" s="1">
        <v>320824.0</v>
      </c>
      <c r="G129" s="1">
        <v>481000.0</v>
      </c>
      <c r="H129" s="1">
        <v>860.0</v>
      </c>
      <c r="I129" s="1">
        <v>1058.0</v>
      </c>
      <c r="J129" s="1">
        <v>1290.0</v>
      </c>
    </row>
    <row r="130" ht="15.75" hidden="1" customHeight="1">
      <c r="A130" s="1" t="s">
        <v>20</v>
      </c>
      <c r="B130" s="1" t="s">
        <v>35</v>
      </c>
      <c r="C130" s="1">
        <v>2011.0</v>
      </c>
      <c r="D130" s="1">
        <v>986861.0</v>
      </c>
      <c r="E130" s="1">
        <v>224000.0</v>
      </c>
      <c r="F130" s="1">
        <v>337903.0</v>
      </c>
      <c r="G130" s="1">
        <v>489000.0</v>
      </c>
      <c r="H130" s="1">
        <v>860.0</v>
      </c>
      <c r="I130" s="1">
        <v>1078.0</v>
      </c>
      <c r="J130" s="1">
        <v>1340.0</v>
      </c>
    </row>
    <row r="131" ht="15.75" hidden="1" customHeight="1">
      <c r="A131" s="1" t="s">
        <v>20</v>
      </c>
      <c r="B131" s="1" t="s">
        <v>35</v>
      </c>
      <c r="C131" s="1">
        <v>2012.0</v>
      </c>
      <c r="D131" s="1">
        <v>1031191.0</v>
      </c>
      <c r="E131" s="1">
        <v>276000.0</v>
      </c>
      <c r="F131" s="1">
        <v>368909.0</v>
      </c>
      <c r="G131" s="1">
        <v>488000.0</v>
      </c>
      <c r="H131" s="1">
        <v>810.0</v>
      </c>
      <c r="I131" s="1">
        <v>1054.0</v>
      </c>
      <c r="J131" s="1">
        <v>1340.0</v>
      </c>
    </row>
    <row r="132" ht="15.75" hidden="1" customHeight="1">
      <c r="A132" s="1" t="s">
        <v>20</v>
      </c>
      <c r="B132" s="1" t="s">
        <v>35</v>
      </c>
      <c r="C132" s="1">
        <v>2013.0</v>
      </c>
      <c r="D132" s="1">
        <v>1076412.0</v>
      </c>
      <c r="E132" s="1">
        <v>306000.0</v>
      </c>
      <c r="F132" s="1">
        <v>393693.0</v>
      </c>
      <c r="G132" s="1">
        <v>495000.0</v>
      </c>
      <c r="H132" s="1">
        <v>760.0</v>
      </c>
      <c r="I132" s="1">
        <v>1012.0</v>
      </c>
      <c r="J132" s="1">
        <v>1320.0</v>
      </c>
    </row>
    <row r="133" ht="15.75" hidden="1" customHeight="1">
      <c r="A133" s="1" t="s">
        <v>20</v>
      </c>
      <c r="B133" s="1" t="s">
        <v>35</v>
      </c>
      <c r="C133" s="1">
        <v>2014.0</v>
      </c>
      <c r="D133" s="1">
        <v>1122273.0</v>
      </c>
      <c r="E133" s="1">
        <v>313000.0</v>
      </c>
      <c r="F133" s="1">
        <v>405084.0</v>
      </c>
      <c r="G133" s="1">
        <v>514000.0</v>
      </c>
      <c r="H133" s="1">
        <v>660.0</v>
      </c>
      <c r="I133" s="1">
        <v>906.0</v>
      </c>
      <c r="J133" s="1">
        <v>1210.0</v>
      </c>
    </row>
    <row r="134" ht="15.75" hidden="1" customHeight="1">
      <c r="A134" s="1" t="s">
        <v>20</v>
      </c>
      <c r="B134" s="1" t="s">
        <v>35</v>
      </c>
      <c r="C134" s="1">
        <v>2015.0</v>
      </c>
      <c r="D134" s="1">
        <v>1168575.0</v>
      </c>
      <c r="E134" s="1">
        <v>288000.0</v>
      </c>
      <c r="F134" s="1">
        <v>396704.0</v>
      </c>
      <c r="G134" s="1">
        <v>537000.0</v>
      </c>
      <c r="H134" s="1">
        <v>540.0</v>
      </c>
      <c r="I134" s="1">
        <v>760.0</v>
      </c>
      <c r="J134" s="1">
        <v>1040.0</v>
      </c>
    </row>
    <row r="135" ht="15.75" hidden="1" customHeight="1">
      <c r="A135" s="1" t="s">
        <v>20</v>
      </c>
      <c r="B135" s="1" t="s">
        <v>35</v>
      </c>
      <c r="C135" s="1">
        <v>2016.0</v>
      </c>
      <c r="D135" s="1">
        <v>1215181.0</v>
      </c>
      <c r="E135" s="1">
        <v>216000.0</v>
      </c>
      <c r="F135" s="1">
        <v>373026.0</v>
      </c>
      <c r="G135" s="1">
        <v>604000.0</v>
      </c>
      <c r="H135" s="1">
        <v>470.0</v>
      </c>
      <c r="I135" s="1">
        <v>662.0</v>
      </c>
      <c r="J135" s="1">
        <v>930.0</v>
      </c>
    </row>
    <row r="136" ht="15.75" hidden="1" customHeight="1">
      <c r="A136" s="1" t="s">
        <v>20</v>
      </c>
      <c r="B136" s="1" t="s">
        <v>35</v>
      </c>
      <c r="C136" s="1">
        <v>2017.0</v>
      </c>
      <c r="D136" s="1">
        <v>1262008.0</v>
      </c>
      <c r="E136" s="1">
        <v>180000.0</v>
      </c>
      <c r="F136" s="1">
        <v>360585.0</v>
      </c>
      <c r="G136" s="1">
        <v>652000.0</v>
      </c>
      <c r="H136" s="1">
        <v>460.0</v>
      </c>
      <c r="I136" s="1">
        <v>662.0</v>
      </c>
      <c r="J136" s="1">
        <v>950.0</v>
      </c>
    </row>
    <row r="137" ht="15.75" hidden="1" customHeight="1">
      <c r="A137" s="1" t="s">
        <v>20</v>
      </c>
      <c r="B137" s="1" t="s">
        <v>35</v>
      </c>
      <c r="C137" s="1">
        <v>2018.0</v>
      </c>
      <c r="D137" s="1">
        <v>1308966.0</v>
      </c>
      <c r="E137" s="1">
        <v>183000.0</v>
      </c>
      <c r="F137" s="1">
        <v>352124.0</v>
      </c>
      <c r="G137" s="1">
        <v>623000.0</v>
      </c>
      <c r="H137" s="1">
        <v>440.0</v>
      </c>
      <c r="I137" s="1">
        <v>659.0</v>
      </c>
      <c r="J137" s="1">
        <v>970.0</v>
      </c>
    </row>
    <row r="138" ht="15.75" hidden="1" customHeight="1">
      <c r="A138" s="1" t="s">
        <v>20</v>
      </c>
      <c r="B138" s="1" t="s">
        <v>36</v>
      </c>
      <c r="C138" s="1">
        <v>2010.0</v>
      </c>
      <c r="D138" s="1">
        <v>3170437.0</v>
      </c>
      <c r="E138" s="1">
        <v>53000.0</v>
      </c>
      <c r="F138" s="1">
        <v>83471.0</v>
      </c>
      <c r="G138" s="1">
        <v>118000.0</v>
      </c>
      <c r="H138" s="1">
        <v>8.0</v>
      </c>
      <c r="I138" s="1">
        <v>161.0</v>
      </c>
      <c r="J138" s="1">
        <v>320.0</v>
      </c>
    </row>
    <row r="139" ht="15.75" hidden="1" customHeight="1">
      <c r="A139" s="1" t="s">
        <v>20</v>
      </c>
      <c r="B139" s="1" t="s">
        <v>36</v>
      </c>
      <c r="C139" s="1">
        <v>2011.0</v>
      </c>
      <c r="D139" s="1">
        <v>3213969.0</v>
      </c>
      <c r="E139" s="1">
        <v>49000.0</v>
      </c>
      <c r="F139" s="1">
        <v>76678.0</v>
      </c>
      <c r="G139" s="1">
        <v>107000.0</v>
      </c>
      <c r="H139" s="1">
        <v>8.0</v>
      </c>
      <c r="I139" s="1">
        <v>141.0</v>
      </c>
      <c r="J139" s="1">
        <v>280.0</v>
      </c>
    </row>
    <row r="140" ht="15.75" hidden="1" customHeight="1">
      <c r="A140" s="1" t="s">
        <v>20</v>
      </c>
      <c r="B140" s="1" t="s">
        <v>36</v>
      </c>
      <c r="C140" s="1">
        <v>2012.0</v>
      </c>
      <c r="D140" s="1">
        <v>3250104.0</v>
      </c>
      <c r="E140" s="1">
        <v>33000.0</v>
      </c>
      <c r="F140" s="1">
        <v>52483.0</v>
      </c>
      <c r="G140" s="1">
        <v>76000.0</v>
      </c>
      <c r="H140" s="1">
        <v>6.0</v>
      </c>
      <c r="I140" s="1">
        <v>85.0</v>
      </c>
      <c r="J140" s="1">
        <v>170.0</v>
      </c>
    </row>
    <row r="141" ht="15.75" hidden="1" customHeight="1">
      <c r="A141" s="1" t="s">
        <v>20</v>
      </c>
      <c r="B141" s="1" t="s">
        <v>36</v>
      </c>
      <c r="C141" s="1">
        <v>2013.0</v>
      </c>
      <c r="D141" s="1">
        <v>3281453.0</v>
      </c>
      <c r="E141" s="1">
        <v>31000.0</v>
      </c>
      <c r="F141" s="1">
        <v>49309.0</v>
      </c>
      <c r="G141" s="1">
        <v>70000.0</v>
      </c>
      <c r="H141" s="1">
        <v>5.0</v>
      </c>
      <c r="I141" s="1">
        <v>88.0</v>
      </c>
      <c r="J141" s="1">
        <v>180.0</v>
      </c>
    </row>
    <row r="142" ht="15.75" hidden="1" customHeight="1">
      <c r="A142" s="1" t="s">
        <v>20</v>
      </c>
      <c r="B142" s="1" t="s">
        <v>36</v>
      </c>
      <c r="C142" s="1">
        <v>2014.0</v>
      </c>
      <c r="D142" s="1">
        <v>3311444.0</v>
      </c>
      <c r="E142" s="1">
        <v>70000.0</v>
      </c>
      <c r="F142" s="1">
        <v>109689.0</v>
      </c>
      <c r="G142" s="1">
        <v>153000.0</v>
      </c>
      <c r="H142" s="1">
        <v>11.0</v>
      </c>
      <c r="I142" s="1">
        <v>227.0</v>
      </c>
      <c r="J142" s="1">
        <v>460.0</v>
      </c>
    </row>
    <row r="143" ht="15.75" hidden="1" customHeight="1">
      <c r="A143" s="1" t="s">
        <v>20</v>
      </c>
      <c r="B143" s="1" t="s">
        <v>36</v>
      </c>
      <c r="C143" s="1">
        <v>2015.0</v>
      </c>
      <c r="D143" s="1">
        <v>3342818.0</v>
      </c>
      <c r="E143" s="1">
        <v>41000.0</v>
      </c>
      <c r="F143" s="1">
        <v>64176.0</v>
      </c>
      <c r="G143" s="1">
        <v>90000.0</v>
      </c>
      <c r="H143" s="1">
        <v>6.0</v>
      </c>
      <c r="I143" s="1">
        <v>128.0</v>
      </c>
      <c r="J143" s="1">
        <v>260.0</v>
      </c>
    </row>
    <row r="144" ht="15.75" hidden="1" customHeight="1">
      <c r="A144" s="1" t="s">
        <v>20</v>
      </c>
      <c r="B144" s="1" t="s">
        <v>36</v>
      </c>
      <c r="C144" s="1">
        <v>2016.0</v>
      </c>
      <c r="D144" s="1">
        <v>3376558.0</v>
      </c>
      <c r="E144" s="1">
        <v>47000.0</v>
      </c>
      <c r="F144" s="1">
        <v>86561.0</v>
      </c>
      <c r="G144" s="1">
        <v>137000.0</v>
      </c>
      <c r="H144" s="1">
        <v>6.0</v>
      </c>
      <c r="I144" s="1">
        <v>198.0</v>
      </c>
      <c r="J144" s="1">
        <v>440.0</v>
      </c>
    </row>
    <row r="145" ht="15.75" hidden="1" customHeight="1">
      <c r="A145" s="1" t="s">
        <v>20</v>
      </c>
      <c r="B145" s="1" t="s">
        <v>36</v>
      </c>
      <c r="C145" s="1">
        <v>2017.0</v>
      </c>
      <c r="D145" s="1">
        <v>3412894.0</v>
      </c>
      <c r="E145" s="1">
        <v>74000.0</v>
      </c>
      <c r="F145" s="1">
        <v>115928.0</v>
      </c>
      <c r="G145" s="1">
        <v>161000.0</v>
      </c>
      <c r="H145" s="1">
        <v>12.0</v>
      </c>
      <c r="I145" s="1">
        <v>221.0</v>
      </c>
      <c r="J145" s="1">
        <v>450.0</v>
      </c>
    </row>
    <row r="146" ht="15.75" hidden="1" customHeight="1">
      <c r="A146" s="1" t="s">
        <v>20</v>
      </c>
      <c r="B146" s="1" t="s">
        <v>36</v>
      </c>
      <c r="C146" s="1">
        <v>2018.0</v>
      </c>
      <c r="D146" s="1">
        <v>3452797.0</v>
      </c>
      <c r="E146" s="1">
        <v>64000.0</v>
      </c>
      <c r="F146" s="1">
        <v>99716.0</v>
      </c>
      <c r="G146" s="1">
        <v>139000.0</v>
      </c>
      <c r="H146" s="1">
        <v>10.0</v>
      </c>
      <c r="I146" s="1">
        <v>196.0</v>
      </c>
      <c r="J146" s="1">
        <v>390.0</v>
      </c>
    </row>
    <row r="147" ht="15.75" hidden="1" customHeight="1">
      <c r="A147" s="1" t="s">
        <v>20</v>
      </c>
      <c r="B147" s="1" t="s">
        <v>37</v>
      </c>
      <c r="C147" s="1">
        <v>2010.0</v>
      </c>
      <c r="D147" s="1">
        <v>298155.0</v>
      </c>
      <c r="F147" s="1">
        <v>268.0</v>
      </c>
      <c r="H147" s="1">
        <v>0.0</v>
      </c>
      <c r="I147" s="1">
        <v>0.0</v>
      </c>
      <c r="J147" s="1">
        <v>1.0</v>
      </c>
    </row>
    <row r="148" ht="15.75" hidden="1" customHeight="1">
      <c r="A148" s="1" t="s">
        <v>20</v>
      </c>
      <c r="B148" s="1" t="s">
        <v>37</v>
      </c>
      <c r="C148" s="1">
        <v>2011.0</v>
      </c>
      <c r="D148" s="1">
        <v>300168.0</v>
      </c>
      <c r="F148" s="1">
        <v>549.0</v>
      </c>
      <c r="H148" s="1">
        <v>0.0</v>
      </c>
      <c r="I148" s="1">
        <v>1.0</v>
      </c>
      <c r="J148" s="1">
        <v>2.0</v>
      </c>
    </row>
    <row r="149" ht="15.75" hidden="1" customHeight="1">
      <c r="A149" s="1" t="s">
        <v>20</v>
      </c>
      <c r="B149" s="1" t="s">
        <v>37</v>
      </c>
      <c r="C149" s="1">
        <v>2012.0</v>
      </c>
      <c r="D149" s="1">
        <v>302199.0</v>
      </c>
      <c r="F149" s="1">
        <v>562.0</v>
      </c>
      <c r="H149" s="1">
        <v>0.0</v>
      </c>
      <c r="I149" s="1">
        <v>1.0</v>
      </c>
      <c r="J149" s="1">
        <v>2.0</v>
      </c>
    </row>
    <row r="150" ht="15.75" hidden="1" customHeight="1">
      <c r="A150" s="1" t="s">
        <v>20</v>
      </c>
      <c r="B150" s="1" t="s">
        <v>37</v>
      </c>
      <c r="C150" s="1">
        <v>2013.0</v>
      </c>
      <c r="D150" s="1">
        <v>304316.0</v>
      </c>
      <c r="F150" s="1">
        <v>962.0</v>
      </c>
      <c r="H150" s="1">
        <v>0.0</v>
      </c>
      <c r="I150" s="1">
        <v>2.0</v>
      </c>
      <c r="J150" s="1">
        <v>3.0</v>
      </c>
    </row>
    <row r="151" ht="15.75" hidden="1" customHeight="1">
      <c r="A151" s="1" t="s">
        <v>20</v>
      </c>
      <c r="B151" s="1" t="s">
        <v>37</v>
      </c>
      <c r="C151" s="1">
        <v>2014.0</v>
      </c>
      <c r="D151" s="1">
        <v>306606.0</v>
      </c>
      <c r="F151" s="1">
        <v>711.0</v>
      </c>
      <c r="H151" s="1">
        <v>0.0</v>
      </c>
      <c r="I151" s="1">
        <v>1.0</v>
      </c>
      <c r="J151" s="1">
        <v>2.0</v>
      </c>
    </row>
    <row r="152" ht="15.75" hidden="1" customHeight="1">
      <c r="A152" s="1" t="s">
        <v>20</v>
      </c>
      <c r="B152" s="1" t="s">
        <v>37</v>
      </c>
      <c r="C152" s="1">
        <v>2015.0</v>
      </c>
      <c r="D152" s="1">
        <v>309130.0</v>
      </c>
      <c r="F152" s="1">
        <v>157.0</v>
      </c>
      <c r="I152" s="1">
        <v>0.0</v>
      </c>
    </row>
    <row r="153" ht="15.75" hidden="1" customHeight="1">
      <c r="A153" s="1" t="s">
        <v>20</v>
      </c>
      <c r="B153" s="1" t="s">
        <v>37</v>
      </c>
      <c r="C153" s="1">
        <v>2016.0</v>
      </c>
      <c r="D153" s="1">
        <v>311918.0</v>
      </c>
      <c r="F153" s="1">
        <v>350.0</v>
      </c>
      <c r="H153" s="1">
        <v>0.0</v>
      </c>
      <c r="I153" s="1">
        <v>0.0</v>
      </c>
      <c r="J153" s="1">
        <v>1.0</v>
      </c>
    </row>
    <row r="154" ht="15.75" hidden="1" customHeight="1">
      <c r="A154" s="1" t="s">
        <v>20</v>
      </c>
      <c r="B154" s="1" t="s">
        <v>37</v>
      </c>
      <c r="C154" s="1">
        <v>2017.0</v>
      </c>
      <c r="D154" s="1">
        <v>314946.0</v>
      </c>
      <c r="F154" s="1">
        <v>724.0</v>
      </c>
      <c r="H154" s="1">
        <v>0.0</v>
      </c>
      <c r="I154" s="1">
        <v>1.0</v>
      </c>
      <c r="J154" s="1">
        <v>2.0</v>
      </c>
    </row>
    <row r="155" ht="15.75" hidden="1" customHeight="1">
      <c r="A155" s="1" t="s">
        <v>20</v>
      </c>
      <c r="B155" s="1" t="s">
        <v>37</v>
      </c>
      <c r="C155" s="1">
        <v>2018.0</v>
      </c>
      <c r="D155" s="1">
        <v>318156.0</v>
      </c>
      <c r="F155" s="1">
        <v>268.0</v>
      </c>
      <c r="H155" s="1">
        <v>0.0</v>
      </c>
      <c r="I155" s="1">
        <v>0.0</v>
      </c>
      <c r="J155" s="1">
        <v>1.0</v>
      </c>
    </row>
    <row r="156" ht="15.75" hidden="1" customHeight="1">
      <c r="A156" s="1" t="s">
        <v>20</v>
      </c>
      <c r="B156" s="1" t="s">
        <v>38</v>
      </c>
      <c r="C156" s="1">
        <v>2010.0</v>
      </c>
      <c r="D156" s="1">
        <v>5.9595174E7</v>
      </c>
      <c r="E156" s="1">
        <v>470000.0</v>
      </c>
      <c r="F156" s="1">
        <v>7652137.0</v>
      </c>
      <c r="G156" s="1">
        <v>2.668E7</v>
      </c>
      <c r="H156" s="1">
        <v>63.0</v>
      </c>
      <c r="I156" s="1">
        <v>14424.0</v>
      </c>
      <c r="J156" s="1">
        <v>62900.0</v>
      </c>
    </row>
    <row r="157" ht="15.75" hidden="1" customHeight="1">
      <c r="A157" s="1" t="s">
        <v>20</v>
      </c>
      <c r="B157" s="1" t="s">
        <v>38</v>
      </c>
      <c r="C157" s="1">
        <v>2011.0</v>
      </c>
      <c r="D157" s="1">
        <v>6.1295151E7</v>
      </c>
      <c r="E157" s="1">
        <v>415000.0</v>
      </c>
      <c r="F157" s="1">
        <v>7118302.0</v>
      </c>
      <c r="G157" s="1">
        <v>2.411E7</v>
      </c>
      <c r="H157" s="1">
        <v>55.0</v>
      </c>
      <c r="I157" s="1">
        <v>11571.0</v>
      </c>
      <c r="J157" s="1">
        <v>47600.0</v>
      </c>
    </row>
    <row r="158" ht="15.75" hidden="1" customHeight="1">
      <c r="A158" s="1" t="s">
        <v>20</v>
      </c>
      <c r="B158" s="1" t="s">
        <v>38</v>
      </c>
      <c r="C158" s="1">
        <v>2012.0</v>
      </c>
      <c r="D158" s="1">
        <v>6.3054347E7</v>
      </c>
      <c r="E158" s="1">
        <v>431000.0</v>
      </c>
      <c r="F158" s="1">
        <v>7326062.0</v>
      </c>
      <c r="G158" s="1">
        <v>2.449E7</v>
      </c>
      <c r="H158" s="1">
        <v>58.0</v>
      </c>
      <c r="I158" s="1">
        <v>12042.0</v>
      </c>
      <c r="J158" s="1">
        <v>49800.0</v>
      </c>
    </row>
    <row r="159" ht="15.75" hidden="1" customHeight="1">
      <c r="A159" s="1" t="s">
        <v>20</v>
      </c>
      <c r="B159" s="1" t="s">
        <v>38</v>
      </c>
      <c r="C159" s="1">
        <v>2013.0</v>
      </c>
      <c r="D159" s="1">
        <v>6.4862339E7</v>
      </c>
      <c r="E159" s="1">
        <v>431000.0</v>
      </c>
      <c r="F159" s="1">
        <v>7238627.0</v>
      </c>
      <c r="G159" s="1">
        <v>2.265E7</v>
      </c>
      <c r="H159" s="1">
        <v>56.0</v>
      </c>
      <c r="I159" s="1">
        <v>13081.0</v>
      </c>
      <c r="J159" s="1">
        <v>52700.0</v>
      </c>
    </row>
    <row r="160" ht="15.75" hidden="1" customHeight="1">
      <c r="A160" s="1" t="s">
        <v>20</v>
      </c>
      <c r="B160" s="1" t="s">
        <v>38</v>
      </c>
      <c r="C160" s="1">
        <v>2014.0</v>
      </c>
      <c r="D160" s="1">
        <v>6.6704099E7</v>
      </c>
      <c r="E160" s="1">
        <v>432000.0</v>
      </c>
      <c r="F160" s="1">
        <v>3809119.0</v>
      </c>
      <c r="G160" s="1">
        <v>1.024E7</v>
      </c>
      <c r="H160" s="1">
        <v>57.0</v>
      </c>
      <c r="I160" s="1">
        <v>6665.0</v>
      </c>
      <c r="J160" s="1">
        <v>23600.0</v>
      </c>
    </row>
    <row r="161" ht="15.75" hidden="1" customHeight="1">
      <c r="A161" s="1" t="s">
        <v>20</v>
      </c>
      <c r="B161" s="1" t="s">
        <v>38</v>
      </c>
      <c r="C161" s="1">
        <v>2015.0</v>
      </c>
      <c r="D161" s="1">
        <v>6.8568108E7</v>
      </c>
      <c r="E161" s="1">
        <v>513000.0</v>
      </c>
      <c r="F161" s="1">
        <v>3618580.0</v>
      </c>
      <c r="G161" s="1">
        <v>9267000.0</v>
      </c>
      <c r="H161" s="1">
        <v>80.0</v>
      </c>
      <c r="I161" s="1">
        <v>6769.0</v>
      </c>
      <c r="J161" s="1">
        <v>22600.0</v>
      </c>
    </row>
    <row r="162" ht="15.75" hidden="1" customHeight="1">
      <c r="A162" s="1" t="s">
        <v>20</v>
      </c>
      <c r="B162" s="1" t="s">
        <v>38</v>
      </c>
      <c r="C162" s="1">
        <v>2016.0</v>
      </c>
      <c r="D162" s="1">
        <v>7.0450353E7</v>
      </c>
      <c r="E162" s="1">
        <v>515000.0</v>
      </c>
      <c r="F162" s="1">
        <v>2917544.0</v>
      </c>
      <c r="G162" s="1">
        <v>7035000.0</v>
      </c>
      <c r="H162" s="1">
        <v>80.0</v>
      </c>
      <c r="I162" s="1">
        <v>5687.0</v>
      </c>
      <c r="J162" s="1">
        <v>17900.0</v>
      </c>
    </row>
    <row r="163" ht="15.75" hidden="1" customHeight="1">
      <c r="A163" s="1" t="s">
        <v>20</v>
      </c>
      <c r="B163" s="1" t="s">
        <v>38</v>
      </c>
      <c r="C163" s="1">
        <v>2017.0</v>
      </c>
      <c r="D163" s="1">
        <v>7.2351949E7</v>
      </c>
      <c r="E163" s="1">
        <v>537000.0</v>
      </c>
      <c r="F163" s="1">
        <v>2658314.0</v>
      </c>
      <c r="G163" s="1">
        <v>6225000.0</v>
      </c>
      <c r="H163" s="1">
        <v>78.0</v>
      </c>
      <c r="I163" s="1">
        <v>5352.0</v>
      </c>
      <c r="J163" s="1">
        <v>16400.0</v>
      </c>
    </row>
    <row r="164" ht="15.75" hidden="1" customHeight="1">
      <c r="A164" s="1" t="s">
        <v>20</v>
      </c>
      <c r="B164" s="1" t="s">
        <v>38</v>
      </c>
      <c r="C164" s="1">
        <v>2018.0</v>
      </c>
      <c r="D164" s="1">
        <v>7.4272598E7</v>
      </c>
      <c r="E164" s="1">
        <v>474000.0</v>
      </c>
      <c r="F164" s="1">
        <v>2362979.0</v>
      </c>
      <c r="G164" s="1">
        <v>5553000.0</v>
      </c>
      <c r="H164" s="1">
        <v>74.0</v>
      </c>
      <c r="I164" s="1">
        <v>4757.0</v>
      </c>
      <c r="J164" s="1">
        <v>14700.0</v>
      </c>
    </row>
    <row r="165" ht="15.75" hidden="1" customHeight="1">
      <c r="A165" s="1" t="s">
        <v>20</v>
      </c>
      <c r="B165" s="1" t="s">
        <v>39</v>
      </c>
      <c r="C165" s="1">
        <v>2010.0</v>
      </c>
      <c r="D165" s="1">
        <v>1624146.0</v>
      </c>
      <c r="E165" s="1">
        <v>122000.0</v>
      </c>
      <c r="F165" s="1">
        <v>288810.0</v>
      </c>
      <c r="G165" s="1">
        <v>597000.0</v>
      </c>
      <c r="H165" s="1">
        <v>400.0</v>
      </c>
      <c r="I165" s="1">
        <v>424.0</v>
      </c>
      <c r="J165" s="1">
        <v>450.0</v>
      </c>
    </row>
    <row r="166" ht="15.75" hidden="1" customHeight="1">
      <c r="A166" s="1" t="s">
        <v>20</v>
      </c>
      <c r="B166" s="1" t="s">
        <v>39</v>
      </c>
      <c r="C166" s="1">
        <v>2011.0</v>
      </c>
      <c r="D166" s="1">
        <v>1684629.0</v>
      </c>
      <c r="E166" s="1">
        <v>167000.0</v>
      </c>
      <c r="F166" s="1">
        <v>358358.0</v>
      </c>
      <c r="G166" s="1">
        <v>686000.0</v>
      </c>
      <c r="H166" s="1">
        <v>420.0</v>
      </c>
      <c r="I166" s="1">
        <v>448.0</v>
      </c>
      <c r="J166" s="1">
        <v>490.0</v>
      </c>
    </row>
    <row r="167" ht="15.75" hidden="1" customHeight="1">
      <c r="A167" s="1" t="s">
        <v>20</v>
      </c>
      <c r="B167" s="1" t="s">
        <v>39</v>
      </c>
      <c r="C167" s="1">
        <v>2012.0</v>
      </c>
      <c r="D167" s="1">
        <v>1749677.0</v>
      </c>
      <c r="E167" s="1">
        <v>231000.0</v>
      </c>
      <c r="F167" s="1">
        <v>429606.0</v>
      </c>
      <c r="G167" s="1">
        <v>730000.0</v>
      </c>
      <c r="H167" s="1">
        <v>430.0</v>
      </c>
      <c r="I167" s="1">
        <v>469.0</v>
      </c>
      <c r="J167" s="1">
        <v>520.0</v>
      </c>
    </row>
    <row r="168" ht="15.75" hidden="1" customHeight="1">
      <c r="A168" s="1" t="s">
        <v>20</v>
      </c>
      <c r="B168" s="1" t="s">
        <v>39</v>
      </c>
      <c r="C168" s="1">
        <v>2013.0</v>
      </c>
      <c r="D168" s="1">
        <v>1817070.0</v>
      </c>
      <c r="E168" s="1">
        <v>285000.0</v>
      </c>
      <c r="F168" s="1">
        <v>495758.0</v>
      </c>
      <c r="G168" s="1">
        <v>799000.0</v>
      </c>
      <c r="H168" s="1">
        <v>450.0</v>
      </c>
      <c r="I168" s="1">
        <v>497.0</v>
      </c>
      <c r="J168" s="1">
        <v>550.0</v>
      </c>
    </row>
    <row r="169" ht="15.75" hidden="1" customHeight="1">
      <c r="A169" s="1" t="s">
        <v>20</v>
      </c>
      <c r="B169" s="1" t="s">
        <v>39</v>
      </c>
      <c r="C169" s="1">
        <v>2014.0</v>
      </c>
      <c r="D169" s="1">
        <v>1883801.0</v>
      </c>
      <c r="E169" s="1">
        <v>317000.0</v>
      </c>
      <c r="F169" s="1">
        <v>538273.0</v>
      </c>
      <c r="G169" s="1">
        <v>864000.0</v>
      </c>
      <c r="H169" s="1">
        <v>460.0</v>
      </c>
      <c r="I169" s="1">
        <v>514.0</v>
      </c>
      <c r="J169" s="1">
        <v>580.0</v>
      </c>
    </row>
    <row r="170" ht="15.75" hidden="1" customHeight="1">
      <c r="A170" s="1" t="s">
        <v>20</v>
      </c>
      <c r="B170" s="1" t="s">
        <v>39</v>
      </c>
      <c r="C170" s="1">
        <v>2015.0</v>
      </c>
      <c r="D170" s="1">
        <v>1947690.0</v>
      </c>
      <c r="E170" s="1">
        <v>316000.0</v>
      </c>
      <c r="F170" s="1">
        <v>553999.0</v>
      </c>
      <c r="G170" s="1">
        <v>902000.0</v>
      </c>
      <c r="H170" s="1">
        <v>470.0</v>
      </c>
      <c r="I170" s="1">
        <v>523.0</v>
      </c>
      <c r="J170" s="1">
        <v>600.0</v>
      </c>
    </row>
    <row r="171" ht="15.75" hidden="1" customHeight="1">
      <c r="A171" s="1" t="s">
        <v>20</v>
      </c>
      <c r="B171" s="1" t="s">
        <v>39</v>
      </c>
      <c r="C171" s="1">
        <v>2016.0</v>
      </c>
      <c r="D171" s="1">
        <v>2007882.0</v>
      </c>
      <c r="E171" s="1">
        <v>284000.0</v>
      </c>
      <c r="F171" s="1">
        <v>543480.0</v>
      </c>
      <c r="G171" s="1">
        <v>933000.0</v>
      </c>
      <c r="H171" s="1">
        <v>460.0</v>
      </c>
      <c r="I171" s="1">
        <v>510.0</v>
      </c>
      <c r="J171" s="1">
        <v>590.0</v>
      </c>
    </row>
    <row r="172" ht="15.75" hidden="1" customHeight="1">
      <c r="A172" s="1" t="s">
        <v>20</v>
      </c>
      <c r="B172" s="1" t="s">
        <v>39</v>
      </c>
      <c r="C172" s="1">
        <v>2017.0</v>
      </c>
      <c r="D172" s="1">
        <v>2064812.0</v>
      </c>
      <c r="E172" s="1">
        <v>264000.0</v>
      </c>
      <c r="F172" s="1">
        <v>524958.0</v>
      </c>
      <c r="G172" s="1">
        <v>937000.0</v>
      </c>
      <c r="H172" s="1">
        <v>460.0</v>
      </c>
      <c r="I172" s="1">
        <v>521.0</v>
      </c>
      <c r="J172" s="1">
        <v>610.0</v>
      </c>
    </row>
    <row r="173" ht="15.75" hidden="1" customHeight="1">
      <c r="A173" s="1" t="s">
        <v>20</v>
      </c>
      <c r="B173" s="1" t="s">
        <v>39</v>
      </c>
      <c r="C173" s="1">
        <v>2018.0</v>
      </c>
      <c r="D173" s="1">
        <v>2119275.0</v>
      </c>
      <c r="E173" s="1">
        <v>276000.0</v>
      </c>
      <c r="F173" s="1">
        <v>526060.0</v>
      </c>
      <c r="G173" s="1">
        <v>922000.0</v>
      </c>
      <c r="H173" s="1">
        <v>470.0</v>
      </c>
      <c r="I173" s="1">
        <v>528.0</v>
      </c>
      <c r="J173" s="1">
        <v>620.0</v>
      </c>
    </row>
    <row r="174" ht="15.75" hidden="1" customHeight="1">
      <c r="A174" s="1" t="s">
        <v>20</v>
      </c>
      <c r="B174" s="1" t="s">
        <v>40</v>
      </c>
      <c r="C174" s="1">
        <v>2010.0</v>
      </c>
      <c r="D174" s="1">
        <v>1793199.0</v>
      </c>
      <c r="E174" s="1">
        <v>402000.0</v>
      </c>
      <c r="F174" s="1">
        <v>518727.0</v>
      </c>
      <c r="G174" s="1">
        <v>651000.0</v>
      </c>
      <c r="H174" s="1">
        <v>560.0</v>
      </c>
      <c r="I174" s="1">
        <v>618.0</v>
      </c>
      <c r="J174" s="1">
        <v>690.0</v>
      </c>
    </row>
    <row r="175" ht="15.75" hidden="1" customHeight="1">
      <c r="A175" s="1" t="s">
        <v>20</v>
      </c>
      <c r="B175" s="1" t="s">
        <v>40</v>
      </c>
      <c r="C175" s="1">
        <v>2011.0</v>
      </c>
      <c r="D175" s="1">
        <v>1848142.0</v>
      </c>
      <c r="E175" s="1">
        <v>384000.0</v>
      </c>
      <c r="F175" s="1">
        <v>475455.0</v>
      </c>
      <c r="G175" s="1">
        <v>575000.0</v>
      </c>
      <c r="H175" s="1">
        <v>570.0</v>
      </c>
      <c r="I175" s="1">
        <v>629.0</v>
      </c>
      <c r="J175" s="1">
        <v>710.0</v>
      </c>
    </row>
    <row r="176" ht="15.75" hidden="1" customHeight="1">
      <c r="A176" s="1" t="s">
        <v>20</v>
      </c>
      <c r="B176" s="1" t="s">
        <v>40</v>
      </c>
      <c r="C176" s="1">
        <v>2012.0</v>
      </c>
      <c r="D176" s="1">
        <v>1905020.0</v>
      </c>
      <c r="E176" s="1">
        <v>420000.0</v>
      </c>
      <c r="F176" s="1">
        <v>523533.0</v>
      </c>
      <c r="G176" s="1">
        <v>637000.0</v>
      </c>
      <c r="H176" s="1">
        <v>580.0</v>
      </c>
      <c r="I176" s="1">
        <v>637.0</v>
      </c>
      <c r="J176" s="1">
        <v>720.0</v>
      </c>
    </row>
    <row r="177" ht="15.75" hidden="1" customHeight="1">
      <c r="A177" s="1" t="s">
        <v>20</v>
      </c>
      <c r="B177" s="1" t="s">
        <v>40</v>
      </c>
      <c r="C177" s="1">
        <v>2013.0</v>
      </c>
      <c r="D177" s="1">
        <v>1963708.0</v>
      </c>
      <c r="E177" s="1">
        <v>366000.0</v>
      </c>
      <c r="F177" s="1">
        <v>465386.0</v>
      </c>
      <c r="G177" s="1">
        <v>575000.0</v>
      </c>
      <c r="H177" s="1">
        <v>580.0</v>
      </c>
      <c r="I177" s="1">
        <v>645.0</v>
      </c>
      <c r="J177" s="1">
        <v>740.0</v>
      </c>
    </row>
    <row r="178" ht="15.75" hidden="1" customHeight="1">
      <c r="A178" s="1" t="s">
        <v>20</v>
      </c>
      <c r="B178" s="1" t="s">
        <v>40</v>
      </c>
      <c r="C178" s="1">
        <v>2014.0</v>
      </c>
      <c r="D178" s="1">
        <v>2024037.0</v>
      </c>
      <c r="E178" s="1">
        <v>228000.0</v>
      </c>
      <c r="F178" s="1">
        <v>287463.0</v>
      </c>
      <c r="G178" s="1">
        <v>354000.0</v>
      </c>
      <c r="H178" s="1">
        <v>590.0</v>
      </c>
      <c r="I178" s="1">
        <v>654.0</v>
      </c>
      <c r="J178" s="1">
        <v>760.0</v>
      </c>
    </row>
    <row r="179" ht="15.75" hidden="1" customHeight="1">
      <c r="A179" s="1" t="s">
        <v>20</v>
      </c>
      <c r="B179" s="1" t="s">
        <v>40</v>
      </c>
      <c r="C179" s="1">
        <v>2015.0</v>
      </c>
      <c r="D179" s="1">
        <v>2085860.0</v>
      </c>
      <c r="E179" s="1">
        <v>321000.0</v>
      </c>
      <c r="F179" s="1">
        <v>406835.0</v>
      </c>
      <c r="G179" s="1">
        <v>499000.0</v>
      </c>
      <c r="H179" s="1">
        <v>590.0</v>
      </c>
      <c r="I179" s="1">
        <v>661.0</v>
      </c>
      <c r="J179" s="1">
        <v>770.0</v>
      </c>
    </row>
    <row r="180" ht="15.75" hidden="1" customHeight="1">
      <c r="A180" s="1" t="s">
        <v>20</v>
      </c>
      <c r="B180" s="1" t="s">
        <v>40</v>
      </c>
      <c r="C180" s="1">
        <v>2016.0</v>
      </c>
      <c r="D180" s="1">
        <v>2149134.0</v>
      </c>
      <c r="E180" s="1">
        <v>199000.0</v>
      </c>
      <c r="F180" s="1">
        <v>250439.0</v>
      </c>
      <c r="G180" s="1">
        <v>308000.0</v>
      </c>
      <c r="H180" s="1">
        <v>600.0</v>
      </c>
      <c r="I180" s="1">
        <v>668.0</v>
      </c>
      <c r="J180" s="1">
        <v>780.0</v>
      </c>
    </row>
    <row r="181" ht="15.75" hidden="1" customHeight="1">
      <c r="A181" s="1" t="s">
        <v>20</v>
      </c>
      <c r="B181" s="1" t="s">
        <v>40</v>
      </c>
      <c r="C181" s="1">
        <v>2017.0</v>
      </c>
      <c r="D181" s="1">
        <v>2213900.0</v>
      </c>
      <c r="E181" s="1">
        <v>93000.0</v>
      </c>
      <c r="F181" s="1">
        <v>117383.0</v>
      </c>
      <c r="G181" s="1">
        <v>144000.0</v>
      </c>
      <c r="H181" s="1">
        <v>600.0</v>
      </c>
      <c r="I181" s="1">
        <v>677.0</v>
      </c>
      <c r="J181" s="1">
        <v>800.0</v>
      </c>
    </row>
    <row r="182" ht="15.75" hidden="1" customHeight="1">
      <c r="A182" s="1" t="s">
        <v>20</v>
      </c>
      <c r="B182" s="1" t="s">
        <v>40</v>
      </c>
      <c r="C182" s="1">
        <v>2018.0</v>
      </c>
      <c r="D182" s="1">
        <v>2280092.0</v>
      </c>
      <c r="E182" s="1">
        <v>119000.0</v>
      </c>
      <c r="F182" s="1">
        <v>150480.0</v>
      </c>
      <c r="G182" s="1">
        <v>184000.0</v>
      </c>
      <c r="H182" s="1">
        <v>610.0</v>
      </c>
      <c r="I182" s="1">
        <v>688.0</v>
      </c>
      <c r="J182" s="1">
        <v>820.0</v>
      </c>
    </row>
    <row r="183" ht="15.75" hidden="1" customHeight="1">
      <c r="A183" s="1" t="s">
        <v>20</v>
      </c>
      <c r="B183" s="1" t="s">
        <v>41</v>
      </c>
      <c r="C183" s="1">
        <v>2010.0</v>
      </c>
      <c r="D183" s="1">
        <v>2.4779614E7</v>
      </c>
      <c r="E183" s="1">
        <v>7354000.0</v>
      </c>
      <c r="F183" s="1">
        <v>9023507.0</v>
      </c>
      <c r="G183" s="1">
        <v>1.091E7</v>
      </c>
      <c r="H183" s="1">
        <v>14300.0</v>
      </c>
      <c r="I183" s="1">
        <v>14866.0</v>
      </c>
      <c r="J183" s="1">
        <v>15500.0</v>
      </c>
    </row>
    <row r="184" ht="15.75" hidden="1" customHeight="1">
      <c r="A184" s="1" t="s">
        <v>20</v>
      </c>
      <c r="B184" s="1" t="s">
        <v>41</v>
      </c>
      <c r="C184" s="1">
        <v>2011.0</v>
      </c>
      <c r="D184" s="1">
        <v>2.5387713E7</v>
      </c>
      <c r="E184" s="1">
        <v>7904000.0</v>
      </c>
      <c r="F184" s="1">
        <v>9635269.0</v>
      </c>
      <c r="G184" s="1">
        <v>1.165E7</v>
      </c>
      <c r="H184" s="1">
        <v>14100.0</v>
      </c>
      <c r="I184" s="1">
        <v>14626.0</v>
      </c>
      <c r="J184" s="1">
        <v>15200.0</v>
      </c>
    </row>
    <row r="185" ht="15.75" hidden="1" customHeight="1">
      <c r="A185" s="1" t="s">
        <v>20</v>
      </c>
      <c r="B185" s="1" t="s">
        <v>41</v>
      </c>
      <c r="C185" s="1">
        <v>2012.0</v>
      </c>
      <c r="D185" s="1">
        <v>2.5996454E7</v>
      </c>
      <c r="E185" s="1">
        <v>8005000.0</v>
      </c>
      <c r="F185" s="1">
        <v>9730304.0</v>
      </c>
      <c r="G185" s="1">
        <v>1.18E7</v>
      </c>
      <c r="H185" s="1">
        <v>13500.0</v>
      </c>
      <c r="I185" s="1">
        <v>14092.0</v>
      </c>
      <c r="J185" s="1">
        <v>14700.0</v>
      </c>
    </row>
    <row r="186" ht="15.75" hidden="1" customHeight="1">
      <c r="A186" s="1" t="s">
        <v>20</v>
      </c>
      <c r="B186" s="1" t="s">
        <v>41</v>
      </c>
      <c r="C186" s="1">
        <v>2013.0</v>
      </c>
      <c r="D186" s="1">
        <v>2.6607641E7</v>
      </c>
      <c r="E186" s="1">
        <v>7532000.0</v>
      </c>
      <c r="F186" s="1">
        <v>9293452.0</v>
      </c>
      <c r="G186" s="1">
        <v>1.129E7</v>
      </c>
      <c r="H186" s="1">
        <v>12900.0</v>
      </c>
      <c r="I186" s="1">
        <v>13469.0</v>
      </c>
      <c r="J186" s="1">
        <v>14000.0</v>
      </c>
    </row>
    <row r="187" ht="15.75" hidden="1" customHeight="1">
      <c r="A187" s="1" t="s">
        <v>20</v>
      </c>
      <c r="B187" s="1" t="s">
        <v>41</v>
      </c>
      <c r="C187" s="1">
        <v>2014.0</v>
      </c>
      <c r="D187" s="1">
        <v>2.722448E7</v>
      </c>
      <c r="E187" s="1">
        <v>6872000.0</v>
      </c>
      <c r="F187" s="1">
        <v>8596537.0</v>
      </c>
      <c r="G187" s="1">
        <v>1.063E7</v>
      </c>
      <c r="H187" s="1">
        <v>12100.0</v>
      </c>
      <c r="I187" s="1">
        <v>12558.0</v>
      </c>
      <c r="J187" s="1">
        <v>13100.0</v>
      </c>
    </row>
    <row r="188" ht="15.75" hidden="1" customHeight="1">
      <c r="A188" s="1" t="s">
        <v>20</v>
      </c>
      <c r="B188" s="1" t="s">
        <v>41</v>
      </c>
      <c r="C188" s="1">
        <v>2015.0</v>
      </c>
      <c r="D188" s="1">
        <v>2.7849203E7</v>
      </c>
      <c r="E188" s="1">
        <v>6040000.0</v>
      </c>
      <c r="F188" s="1">
        <v>7719431.0</v>
      </c>
      <c r="G188" s="1">
        <v>9709000.0</v>
      </c>
      <c r="H188" s="1">
        <v>11300.0</v>
      </c>
      <c r="I188" s="1">
        <v>11757.0</v>
      </c>
      <c r="J188" s="1">
        <v>12300.0</v>
      </c>
    </row>
    <row r="189" ht="15.75" hidden="1" customHeight="1">
      <c r="A189" s="1" t="s">
        <v>20</v>
      </c>
      <c r="B189" s="1" t="s">
        <v>41</v>
      </c>
      <c r="C189" s="1">
        <v>2016.0</v>
      </c>
      <c r="D189" s="1">
        <v>2.8481947E7</v>
      </c>
      <c r="E189" s="1">
        <v>5190000.0</v>
      </c>
      <c r="F189" s="1">
        <v>6721686.0</v>
      </c>
      <c r="G189" s="1">
        <v>8620000.0</v>
      </c>
      <c r="H189" s="1">
        <v>10800.0</v>
      </c>
      <c r="I189" s="1">
        <v>11277.0</v>
      </c>
      <c r="J189" s="1">
        <v>11800.0</v>
      </c>
    </row>
    <row r="190" ht="15.75" hidden="1" customHeight="1">
      <c r="A190" s="1" t="s">
        <v>20</v>
      </c>
      <c r="B190" s="1" t="s">
        <v>41</v>
      </c>
      <c r="C190" s="1">
        <v>2017.0</v>
      </c>
      <c r="D190" s="1">
        <v>2.9121464E7</v>
      </c>
      <c r="E190" s="1">
        <v>4570000.0</v>
      </c>
      <c r="F190" s="1">
        <v>6190041.0</v>
      </c>
      <c r="G190" s="1">
        <v>8182000.0</v>
      </c>
      <c r="H190" s="1">
        <v>10600.0</v>
      </c>
      <c r="I190" s="1">
        <v>11003.0</v>
      </c>
      <c r="J190" s="1">
        <v>11500.0</v>
      </c>
    </row>
    <row r="191" ht="15.75" hidden="1" customHeight="1">
      <c r="A191" s="1" t="s">
        <v>20</v>
      </c>
      <c r="B191" s="1" t="s">
        <v>41</v>
      </c>
      <c r="C191" s="1">
        <v>2018.0</v>
      </c>
      <c r="D191" s="1">
        <v>2.9767108E7</v>
      </c>
      <c r="E191" s="1">
        <v>4187000.0</v>
      </c>
      <c r="F191" s="1">
        <v>6678000.0</v>
      </c>
      <c r="G191" s="1">
        <v>1.01E7</v>
      </c>
      <c r="H191" s="1">
        <v>10600.0</v>
      </c>
      <c r="I191" s="1">
        <v>11070.0</v>
      </c>
      <c r="J191" s="1">
        <v>11700.0</v>
      </c>
    </row>
    <row r="192" ht="15.75" hidden="1" customHeight="1">
      <c r="A192" s="1" t="s">
        <v>20</v>
      </c>
      <c r="B192" s="1" t="s">
        <v>42</v>
      </c>
      <c r="C192" s="1">
        <v>2010.0</v>
      </c>
      <c r="D192" s="1">
        <v>1.0192168E7</v>
      </c>
      <c r="E192" s="1">
        <v>3284000.0</v>
      </c>
      <c r="F192" s="1">
        <v>4226309.0</v>
      </c>
      <c r="G192" s="1">
        <v>5365000.0</v>
      </c>
      <c r="H192" s="1">
        <v>12300.0</v>
      </c>
      <c r="I192" s="1">
        <v>13400.0</v>
      </c>
      <c r="J192" s="1">
        <v>14700.0</v>
      </c>
    </row>
    <row r="193" ht="15.75" hidden="1" customHeight="1">
      <c r="A193" s="1" t="s">
        <v>20</v>
      </c>
      <c r="B193" s="1" t="s">
        <v>42</v>
      </c>
      <c r="C193" s="1">
        <v>2011.0</v>
      </c>
      <c r="D193" s="1">
        <v>1.0420459E7</v>
      </c>
      <c r="E193" s="1">
        <v>3599000.0</v>
      </c>
      <c r="F193" s="1">
        <v>4448442.0</v>
      </c>
      <c r="G193" s="1">
        <v>5435000.0</v>
      </c>
      <c r="H193" s="1">
        <v>11800.0</v>
      </c>
      <c r="I193" s="1">
        <v>13003.0</v>
      </c>
      <c r="J193" s="1">
        <v>14300.0</v>
      </c>
    </row>
    <row r="194" ht="15.75" hidden="1" customHeight="1">
      <c r="A194" s="1" t="s">
        <v>20</v>
      </c>
      <c r="B194" s="1" t="s">
        <v>42</v>
      </c>
      <c r="C194" s="1">
        <v>2012.0</v>
      </c>
      <c r="D194" s="1">
        <v>1.0652032E7</v>
      </c>
      <c r="E194" s="1">
        <v>3751000.0</v>
      </c>
      <c r="F194" s="1">
        <v>4556901.0</v>
      </c>
      <c r="G194" s="1">
        <v>5474000.0</v>
      </c>
      <c r="H194" s="1">
        <v>10900.0</v>
      </c>
      <c r="I194" s="1">
        <v>12084.0</v>
      </c>
      <c r="J194" s="1">
        <v>13500.0</v>
      </c>
    </row>
    <row r="195" ht="15.75" hidden="1" customHeight="1">
      <c r="A195" s="1" t="s">
        <v>20</v>
      </c>
      <c r="B195" s="1" t="s">
        <v>42</v>
      </c>
      <c r="C195" s="1">
        <v>2013.0</v>
      </c>
      <c r="D195" s="1">
        <v>1.0892821E7</v>
      </c>
      <c r="E195" s="1">
        <v>3534000.0</v>
      </c>
      <c r="F195" s="1">
        <v>4445128.0</v>
      </c>
      <c r="G195" s="1">
        <v>5537000.0</v>
      </c>
      <c r="H195" s="1">
        <v>9800.0</v>
      </c>
      <c r="I195" s="1">
        <v>11017.0</v>
      </c>
      <c r="J195" s="1">
        <v>12400.0</v>
      </c>
    </row>
    <row r="196" ht="15.75" hidden="1" customHeight="1">
      <c r="A196" s="1" t="s">
        <v>20</v>
      </c>
      <c r="B196" s="1" t="s">
        <v>42</v>
      </c>
      <c r="C196" s="1">
        <v>2014.0</v>
      </c>
      <c r="D196" s="1">
        <v>1.115097E7</v>
      </c>
      <c r="E196" s="1">
        <v>3216000.0</v>
      </c>
      <c r="F196" s="1">
        <v>4249538.0</v>
      </c>
      <c r="G196" s="1">
        <v>5529000.0</v>
      </c>
      <c r="H196" s="1">
        <v>8840.0</v>
      </c>
      <c r="I196" s="1">
        <v>10017.0</v>
      </c>
      <c r="J196" s="1">
        <v>11500.0</v>
      </c>
    </row>
    <row r="197" ht="15.75" hidden="1" customHeight="1">
      <c r="A197" s="1" t="s">
        <v>20</v>
      </c>
      <c r="B197" s="1" t="s">
        <v>42</v>
      </c>
      <c r="C197" s="1">
        <v>2015.0</v>
      </c>
      <c r="D197" s="1">
        <v>1.1432096E7</v>
      </c>
      <c r="E197" s="1">
        <v>2945000.0</v>
      </c>
      <c r="F197" s="1">
        <v>4077155.0</v>
      </c>
      <c r="G197" s="1">
        <v>5512000.0</v>
      </c>
      <c r="H197" s="1">
        <v>8050.0</v>
      </c>
      <c r="I197" s="1">
        <v>9223.0</v>
      </c>
      <c r="J197" s="1">
        <v>10700.0</v>
      </c>
    </row>
    <row r="198" ht="15.75" hidden="1" customHeight="1">
      <c r="A198" s="1" t="s">
        <v>20</v>
      </c>
      <c r="B198" s="1" t="s">
        <v>42</v>
      </c>
      <c r="C198" s="1">
        <v>2016.0</v>
      </c>
      <c r="D198" s="1">
        <v>1.1738434E7</v>
      </c>
      <c r="E198" s="1">
        <v>2614000.0</v>
      </c>
      <c r="F198" s="1">
        <v>3890993.0</v>
      </c>
      <c r="G198" s="1">
        <v>5570000.0</v>
      </c>
      <c r="H198" s="1">
        <v>7400.0</v>
      </c>
      <c r="I198" s="1">
        <v>8573.0</v>
      </c>
      <c r="J198" s="1">
        <v>10200.0</v>
      </c>
    </row>
    <row r="199" ht="15.75" hidden="1" customHeight="1">
      <c r="A199" s="1" t="s">
        <v>20</v>
      </c>
      <c r="B199" s="1" t="s">
        <v>42</v>
      </c>
      <c r="C199" s="1">
        <v>2017.0</v>
      </c>
      <c r="D199" s="1">
        <v>1.2067516E7</v>
      </c>
      <c r="E199" s="1">
        <v>2312000.0</v>
      </c>
      <c r="F199" s="1">
        <v>3759396.0</v>
      </c>
      <c r="G199" s="1">
        <v>5708000.0</v>
      </c>
      <c r="H199" s="1">
        <v>7020.0</v>
      </c>
      <c r="I199" s="1">
        <v>8234.0</v>
      </c>
      <c r="J199" s="1">
        <v>9900.0</v>
      </c>
    </row>
    <row r="200" ht="15.75" hidden="1" customHeight="1">
      <c r="A200" s="1" t="s">
        <v>20</v>
      </c>
      <c r="B200" s="1" t="s">
        <v>42</v>
      </c>
      <c r="C200" s="1">
        <v>2018.0</v>
      </c>
      <c r="D200" s="1">
        <v>1.2414292E7</v>
      </c>
      <c r="E200" s="1">
        <v>2055000.0</v>
      </c>
      <c r="F200" s="1">
        <v>3524261.0</v>
      </c>
      <c r="G200" s="1">
        <v>5625000.0</v>
      </c>
      <c r="H200" s="1">
        <v>6880.0</v>
      </c>
      <c r="I200" s="1">
        <v>8203.0</v>
      </c>
      <c r="J200" s="1">
        <v>10100.0</v>
      </c>
    </row>
    <row r="201" ht="15.75" hidden="1" customHeight="1">
      <c r="A201" s="1" t="s">
        <v>20</v>
      </c>
      <c r="B201" s="1" t="s">
        <v>43</v>
      </c>
      <c r="C201" s="1">
        <v>2010.0</v>
      </c>
      <c r="D201" s="1">
        <v>1522603.0</v>
      </c>
      <c r="E201" s="1">
        <v>133000.0</v>
      </c>
      <c r="F201" s="1">
        <v>204588.0</v>
      </c>
      <c r="G201" s="1">
        <v>303000.0</v>
      </c>
      <c r="H201" s="1">
        <v>610.0</v>
      </c>
      <c r="I201" s="1">
        <v>651.0</v>
      </c>
      <c r="J201" s="1">
        <v>710.0</v>
      </c>
    </row>
    <row r="202" ht="15.75" hidden="1" customHeight="1">
      <c r="A202" s="1" t="s">
        <v>20</v>
      </c>
      <c r="B202" s="1" t="s">
        <v>43</v>
      </c>
      <c r="C202" s="1">
        <v>2011.0</v>
      </c>
      <c r="D202" s="1">
        <v>1562996.0</v>
      </c>
      <c r="E202" s="1">
        <v>135000.0</v>
      </c>
      <c r="F202" s="1">
        <v>219683.0</v>
      </c>
      <c r="G202" s="1">
        <v>337000.0</v>
      </c>
      <c r="H202" s="1">
        <v>600.0</v>
      </c>
      <c r="I202" s="1">
        <v>651.0</v>
      </c>
      <c r="J202" s="1">
        <v>710.0</v>
      </c>
    </row>
    <row r="203" ht="15.75" hidden="1" customHeight="1">
      <c r="A203" s="1" t="s">
        <v>20</v>
      </c>
      <c r="B203" s="1" t="s">
        <v>43</v>
      </c>
      <c r="C203" s="1">
        <v>2012.0</v>
      </c>
      <c r="D203" s="1">
        <v>1604981.0</v>
      </c>
      <c r="E203" s="1">
        <v>114000.0</v>
      </c>
      <c r="F203" s="1">
        <v>206635.0</v>
      </c>
      <c r="G203" s="1">
        <v>343000.0</v>
      </c>
      <c r="H203" s="1">
        <v>600.0</v>
      </c>
      <c r="I203" s="1">
        <v>646.0</v>
      </c>
      <c r="J203" s="1">
        <v>710.0</v>
      </c>
    </row>
    <row r="204" ht="15.75" hidden="1" customHeight="1">
      <c r="A204" s="1" t="s">
        <v>20</v>
      </c>
      <c r="B204" s="1" t="s">
        <v>43</v>
      </c>
      <c r="C204" s="1">
        <v>2013.0</v>
      </c>
      <c r="D204" s="1">
        <v>1648259.0</v>
      </c>
      <c r="E204" s="1">
        <v>86000.0</v>
      </c>
      <c r="F204" s="1">
        <v>186899.0</v>
      </c>
      <c r="G204" s="1">
        <v>355000.0</v>
      </c>
      <c r="H204" s="1">
        <v>590.0</v>
      </c>
      <c r="I204" s="1">
        <v>646.0</v>
      </c>
      <c r="J204" s="1">
        <v>710.0</v>
      </c>
    </row>
    <row r="205" ht="15.75" hidden="1" customHeight="1">
      <c r="A205" s="1" t="s">
        <v>20</v>
      </c>
      <c r="B205" s="1" t="s">
        <v>43</v>
      </c>
      <c r="C205" s="1">
        <v>2014.0</v>
      </c>
      <c r="D205" s="1">
        <v>1692433.0</v>
      </c>
      <c r="E205" s="1">
        <v>64000.0</v>
      </c>
      <c r="F205" s="1">
        <v>158919.0</v>
      </c>
      <c r="G205" s="1">
        <v>331000.0</v>
      </c>
      <c r="H205" s="1">
        <v>590.0</v>
      </c>
      <c r="I205" s="1">
        <v>647.0</v>
      </c>
      <c r="J205" s="1">
        <v>720.0</v>
      </c>
    </row>
    <row r="206" ht="15.75" hidden="1" customHeight="1">
      <c r="A206" s="1" t="s">
        <v>20</v>
      </c>
      <c r="B206" s="1" t="s">
        <v>43</v>
      </c>
      <c r="C206" s="1">
        <v>2015.0</v>
      </c>
      <c r="D206" s="1">
        <v>1737207.0</v>
      </c>
      <c r="E206" s="1">
        <v>57000.0</v>
      </c>
      <c r="F206" s="1">
        <v>138573.0</v>
      </c>
      <c r="G206" s="1">
        <v>290000.0</v>
      </c>
      <c r="H206" s="1">
        <v>580.0</v>
      </c>
      <c r="I206" s="1">
        <v>637.0</v>
      </c>
      <c r="J206" s="1">
        <v>710.0</v>
      </c>
    </row>
    <row r="207" ht="15.75" hidden="1" customHeight="1">
      <c r="A207" s="1" t="s">
        <v>20</v>
      </c>
      <c r="B207" s="1" t="s">
        <v>43</v>
      </c>
      <c r="C207" s="1">
        <v>2016.0</v>
      </c>
      <c r="D207" s="1">
        <v>1782434.0</v>
      </c>
      <c r="E207" s="1">
        <v>44000.0</v>
      </c>
      <c r="F207" s="1">
        <v>127177.0</v>
      </c>
      <c r="G207" s="1">
        <v>292000.0</v>
      </c>
      <c r="H207" s="1">
        <v>600.0</v>
      </c>
      <c r="I207" s="1">
        <v>671.0</v>
      </c>
      <c r="J207" s="1">
        <v>760.0</v>
      </c>
    </row>
    <row r="208" ht="15.75" hidden="1" customHeight="1">
      <c r="A208" s="1" t="s">
        <v>20</v>
      </c>
      <c r="B208" s="1" t="s">
        <v>43</v>
      </c>
      <c r="C208" s="1">
        <v>2017.0</v>
      </c>
      <c r="D208" s="1">
        <v>1828146.0</v>
      </c>
      <c r="E208" s="1">
        <v>41000.0</v>
      </c>
      <c r="F208" s="1">
        <v>143200.0</v>
      </c>
      <c r="G208" s="1">
        <v>377000.0</v>
      </c>
      <c r="H208" s="1">
        <v>610.0</v>
      </c>
      <c r="I208" s="1">
        <v>674.0</v>
      </c>
      <c r="J208" s="1">
        <v>770.0</v>
      </c>
    </row>
    <row r="209" ht="15.75" hidden="1" customHeight="1">
      <c r="A209" s="1" t="s">
        <v>20</v>
      </c>
      <c r="B209" s="1" t="s">
        <v>43</v>
      </c>
      <c r="C209" s="1">
        <v>2018.0</v>
      </c>
      <c r="D209" s="1">
        <v>1874304.0</v>
      </c>
      <c r="E209" s="1">
        <v>66000.0</v>
      </c>
      <c r="F209" s="1">
        <v>231124.0</v>
      </c>
      <c r="G209" s="1">
        <v>593000.0</v>
      </c>
      <c r="H209" s="1">
        <v>610.0</v>
      </c>
      <c r="I209" s="1">
        <v>680.0</v>
      </c>
      <c r="J209" s="1">
        <v>780.0</v>
      </c>
    </row>
    <row r="210" ht="15.75" hidden="1" customHeight="1">
      <c r="A210" s="1" t="s">
        <v>20</v>
      </c>
      <c r="B210" s="1" t="s">
        <v>44</v>
      </c>
      <c r="C210" s="1">
        <v>2010.0</v>
      </c>
      <c r="D210" s="1">
        <v>4.2030684E7</v>
      </c>
      <c r="E210" s="1">
        <v>1658000.0</v>
      </c>
      <c r="F210" s="1">
        <v>2845913.0</v>
      </c>
      <c r="G210" s="1">
        <v>4638000.0</v>
      </c>
      <c r="H210" s="1">
        <v>11100.0</v>
      </c>
      <c r="I210" s="1">
        <v>11456.0</v>
      </c>
      <c r="J210" s="1">
        <v>11800.0</v>
      </c>
    </row>
    <row r="211" ht="15.75" hidden="1" customHeight="1">
      <c r="A211" s="1" t="s">
        <v>20</v>
      </c>
      <c r="B211" s="1" t="s">
        <v>44</v>
      </c>
      <c r="C211" s="1">
        <v>2011.0</v>
      </c>
      <c r="D211" s="1">
        <v>4.317827E7</v>
      </c>
      <c r="E211" s="1">
        <v>1696000.0</v>
      </c>
      <c r="F211" s="1">
        <v>2930265.0</v>
      </c>
      <c r="G211" s="1">
        <v>4795000.0</v>
      </c>
      <c r="H211" s="1">
        <v>11500.0</v>
      </c>
      <c r="I211" s="1">
        <v>11874.0</v>
      </c>
      <c r="J211" s="1">
        <v>12300.0</v>
      </c>
    </row>
    <row r="212" ht="15.75" hidden="1" customHeight="1">
      <c r="A212" s="1" t="s">
        <v>20</v>
      </c>
      <c r="B212" s="1" t="s">
        <v>44</v>
      </c>
      <c r="C212" s="1">
        <v>2012.0</v>
      </c>
      <c r="D212" s="1">
        <v>4.4343469E7</v>
      </c>
      <c r="E212" s="1">
        <v>1866000.0</v>
      </c>
      <c r="F212" s="1">
        <v>3252855.0</v>
      </c>
      <c r="G212" s="1">
        <v>5394000.0</v>
      </c>
      <c r="H212" s="1">
        <v>11600.0</v>
      </c>
      <c r="I212" s="1">
        <v>12007.0</v>
      </c>
      <c r="J212" s="1">
        <v>12400.0</v>
      </c>
    </row>
    <row r="213" ht="15.75" hidden="1" customHeight="1">
      <c r="A213" s="1" t="s">
        <v>20</v>
      </c>
      <c r="B213" s="1" t="s">
        <v>44</v>
      </c>
      <c r="C213" s="1">
        <v>2013.0</v>
      </c>
      <c r="D213" s="1">
        <v>4.5519986E7</v>
      </c>
      <c r="E213" s="1">
        <v>2112000.0</v>
      </c>
      <c r="F213" s="1">
        <v>3754660.0</v>
      </c>
      <c r="G213" s="1">
        <v>6340000.0</v>
      </c>
      <c r="H213" s="1">
        <v>11700.0</v>
      </c>
      <c r="I213" s="1">
        <v>12106.0</v>
      </c>
      <c r="J213" s="1">
        <v>12600.0</v>
      </c>
    </row>
    <row r="214" ht="15.75" hidden="1" customHeight="1">
      <c r="A214" s="1" t="s">
        <v>20</v>
      </c>
      <c r="B214" s="1" t="s">
        <v>44</v>
      </c>
      <c r="C214" s="1">
        <v>2014.0</v>
      </c>
      <c r="D214" s="1">
        <v>4.6700063E7</v>
      </c>
      <c r="E214" s="1">
        <v>2201000.0</v>
      </c>
      <c r="F214" s="1">
        <v>3916556.0</v>
      </c>
      <c r="G214" s="1">
        <v>6580000.0</v>
      </c>
      <c r="H214" s="1">
        <v>11700.0</v>
      </c>
      <c r="I214" s="1">
        <v>12195.0</v>
      </c>
      <c r="J214" s="1">
        <v>12700.0</v>
      </c>
    </row>
    <row r="215" ht="15.75" hidden="1" customHeight="1">
      <c r="A215" s="1" t="s">
        <v>20</v>
      </c>
      <c r="B215" s="1" t="s">
        <v>44</v>
      </c>
      <c r="C215" s="1">
        <v>2015.0</v>
      </c>
      <c r="D215" s="1">
        <v>4.7878339E7</v>
      </c>
      <c r="E215" s="1">
        <v>1922000.0</v>
      </c>
      <c r="F215" s="1">
        <v>3455175.0</v>
      </c>
      <c r="G215" s="1">
        <v>5783000.0</v>
      </c>
      <c r="H215" s="1">
        <v>11800.0</v>
      </c>
      <c r="I215" s="1">
        <v>12241.0</v>
      </c>
      <c r="J215" s="1">
        <v>12900.0</v>
      </c>
    </row>
    <row r="216" ht="15.75" hidden="1" customHeight="1">
      <c r="A216" s="1" t="s">
        <v>20</v>
      </c>
      <c r="B216" s="1" t="s">
        <v>44</v>
      </c>
      <c r="C216" s="1">
        <v>2016.0</v>
      </c>
      <c r="D216" s="1">
        <v>4.9051531E7</v>
      </c>
      <c r="E216" s="1">
        <v>1921000.0</v>
      </c>
      <c r="F216" s="1">
        <v>3452117.0</v>
      </c>
      <c r="G216" s="1">
        <v>5758000.0</v>
      </c>
      <c r="H216" s="1">
        <v>11800.0</v>
      </c>
      <c r="I216" s="1">
        <v>12280.0</v>
      </c>
      <c r="J216" s="1">
        <v>13000.0</v>
      </c>
    </row>
    <row r="217" ht="15.75" hidden="1" customHeight="1">
      <c r="A217" s="1" t="s">
        <v>20</v>
      </c>
      <c r="B217" s="1" t="s">
        <v>44</v>
      </c>
      <c r="C217" s="1">
        <v>2017.0</v>
      </c>
      <c r="D217" s="1">
        <v>5.0221146E7</v>
      </c>
      <c r="E217" s="1">
        <v>1964000.0</v>
      </c>
      <c r="F217" s="1">
        <v>3520384.0</v>
      </c>
      <c r="G217" s="1">
        <v>5866000.0</v>
      </c>
      <c r="H217" s="1">
        <v>11800.0</v>
      </c>
      <c r="I217" s="1">
        <v>12307.0</v>
      </c>
      <c r="J217" s="1">
        <v>13100.0</v>
      </c>
    </row>
    <row r="218" ht="15.75" hidden="1" customHeight="1">
      <c r="A218" s="1" t="s">
        <v>20</v>
      </c>
      <c r="B218" s="1" t="s">
        <v>44</v>
      </c>
      <c r="C218" s="1">
        <v>2018.0</v>
      </c>
      <c r="D218" s="1">
        <v>5.139257E7</v>
      </c>
      <c r="E218" s="1">
        <v>2017000.0</v>
      </c>
      <c r="F218" s="1">
        <v>3602498.0</v>
      </c>
      <c r="G218" s="1">
        <v>5997000.0</v>
      </c>
      <c r="H218" s="1">
        <v>11800.0</v>
      </c>
      <c r="I218" s="1">
        <v>12416.0</v>
      </c>
      <c r="J218" s="1">
        <v>13200.0</v>
      </c>
    </row>
    <row r="219" ht="15.75" hidden="1" customHeight="1">
      <c r="A219" s="1" t="s">
        <v>20</v>
      </c>
      <c r="B219" s="1" t="s">
        <v>45</v>
      </c>
      <c r="C219" s="1">
        <v>2010.0</v>
      </c>
      <c r="D219" s="1">
        <v>3891357.0</v>
      </c>
      <c r="E219" s="1">
        <v>1025000.0</v>
      </c>
      <c r="F219" s="1">
        <v>1345523.0</v>
      </c>
      <c r="G219" s="1">
        <v>1736000.0</v>
      </c>
      <c r="H219" s="1">
        <v>2410.0</v>
      </c>
      <c r="I219" s="1">
        <v>2583.0</v>
      </c>
      <c r="J219" s="1">
        <v>2780.0</v>
      </c>
    </row>
    <row r="220" ht="15.75" hidden="1" customHeight="1">
      <c r="A220" s="1" t="s">
        <v>20</v>
      </c>
      <c r="B220" s="1" t="s">
        <v>45</v>
      </c>
      <c r="C220" s="1">
        <v>2011.0</v>
      </c>
      <c r="D220" s="1">
        <v>4017446.0</v>
      </c>
      <c r="E220" s="1">
        <v>1009000.0</v>
      </c>
      <c r="F220" s="1">
        <v>1327415.0</v>
      </c>
      <c r="G220" s="1">
        <v>1718000.0</v>
      </c>
      <c r="H220" s="1">
        <v>2260.0</v>
      </c>
      <c r="I220" s="1">
        <v>2437.0</v>
      </c>
      <c r="J220" s="1">
        <v>2640.0</v>
      </c>
    </row>
    <row r="221" ht="15.75" hidden="1" customHeight="1">
      <c r="A221" s="1" t="s">
        <v>20</v>
      </c>
      <c r="B221" s="1" t="s">
        <v>45</v>
      </c>
      <c r="C221" s="1">
        <v>2012.0</v>
      </c>
      <c r="D221" s="1">
        <v>4135662.0</v>
      </c>
      <c r="E221" s="1">
        <v>918000.0</v>
      </c>
      <c r="F221" s="1">
        <v>1273383.0</v>
      </c>
      <c r="G221" s="1">
        <v>1726000.0</v>
      </c>
      <c r="H221" s="1">
        <v>2120.0</v>
      </c>
      <c r="I221" s="1">
        <v>2310.0</v>
      </c>
      <c r="J221" s="1">
        <v>2530.0</v>
      </c>
    </row>
    <row r="222" ht="15.75" hidden="1" customHeight="1">
      <c r="A222" s="1" t="s">
        <v>20</v>
      </c>
      <c r="B222" s="1" t="s">
        <v>45</v>
      </c>
      <c r="C222" s="1">
        <v>2013.0</v>
      </c>
      <c r="D222" s="1">
        <v>4248337.0</v>
      </c>
      <c r="E222" s="1">
        <v>916000.0</v>
      </c>
      <c r="F222" s="1">
        <v>1347912.0</v>
      </c>
      <c r="G222" s="1">
        <v>1924000.0</v>
      </c>
      <c r="H222" s="1">
        <v>1970.0</v>
      </c>
      <c r="I222" s="1">
        <v>2157.0</v>
      </c>
      <c r="J222" s="1">
        <v>2390.0</v>
      </c>
    </row>
    <row r="223" ht="15.75" hidden="1" customHeight="1">
      <c r="A223" s="1" t="s">
        <v>20</v>
      </c>
      <c r="B223" s="1" t="s">
        <v>45</v>
      </c>
      <c r="C223" s="1">
        <v>2014.0</v>
      </c>
      <c r="D223" s="1">
        <v>4359508.0</v>
      </c>
      <c r="E223" s="1">
        <v>1011000.0</v>
      </c>
      <c r="F223" s="1">
        <v>1471653.0</v>
      </c>
      <c r="G223" s="1">
        <v>2094000.0</v>
      </c>
      <c r="H223" s="1">
        <v>1900.0</v>
      </c>
      <c r="I223" s="1">
        <v>2110.0</v>
      </c>
      <c r="J223" s="1">
        <v>2380.0</v>
      </c>
    </row>
    <row r="224" ht="15.75" hidden="1" customHeight="1">
      <c r="A224" s="1" t="s">
        <v>20</v>
      </c>
      <c r="B224" s="1" t="s">
        <v>45</v>
      </c>
      <c r="C224" s="1">
        <v>2015.0</v>
      </c>
      <c r="D224" s="1">
        <v>4472229.0</v>
      </c>
      <c r="E224" s="1">
        <v>1140000.0</v>
      </c>
      <c r="F224" s="1">
        <v>1551740.0</v>
      </c>
      <c r="G224" s="1">
        <v>2039000.0</v>
      </c>
      <c r="H224" s="1">
        <v>1730.0</v>
      </c>
      <c r="I224" s="1">
        <v>1928.0</v>
      </c>
      <c r="J224" s="1">
        <v>2190.0</v>
      </c>
    </row>
    <row r="225" ht="15.75" hidden="1" customHeight="1">
      <c r="A225" s="1" t="s">
        <v>20</v>
      </c>
      <c r="B225" s="1" t="s">
        <v>45</v>
      </c>
      <c r="C225" s="1">
        <v>2016.0</v>
      </c>
      <c r="D225" s="1">
        <v>4586788.0</v>
      </c>
      <c r="E225" s="1">
        <v>1422000.0</v>
      </c>
      <c r="F225" s="1">
        <v>1771898.0</v>
      </c>
      <c r="G225" s="1">
        <v>2180000.0</v>
      </c>
      <c r="H225" s="1">
        <v>1770.0</v>
      </c>
      <c r="I225" s="1">
        <v>2001.0</v>
      </c>
      <c r="J225" s="1">
        <v>2330.0</v>
      </c>
    </row>
    <row r="226" ht="15.75" hidden="1" customHeight="1">
      <c r="A226" s="1" t="s">
        <v>20</v>
      </c>
      <c r="B226" s="1" t="s">
        <v>45</v>
      </c>
      <c r="C226" s="1">
        <v>2017.0</v>
      </c>
      <c r="D226" s="1">
        <v>4702224.0</v>
      </c>
      <c r="E226" s="1">
        <v>1465000.0</v>
      </c>
      <c r="F226" s="1">
        <v>1886107.0</v>
      </c>
      <c r="G226" s="1">
        <v>2378000.0</v>
      </c>
      <c r="H226" s="1">
        <v>1750.0</v>
      </c>
      <c r="I226" s="1">
        <v>2004.0</v>
      </c>
      <c r="J226" s="1">
        <v>2380.0</v>
      </c>
    </row>
    <row r="227" ht="15.75" hidden="1" customHeight="1">
      <c r="A227" s="1" t="s">
        <v>20</v>
      </c>
      <c r="B227" s="1" t="s">
        <v>45</v>
      </c>
      <c r="C227" s="1">
        <v>2018.0</v>
      </c>
      <c r="D227" s="1">
        <v>4818976.0</v>
      </c>
      <c r="E227" s="1">
        <v>1182000.0</v>
      </c>
      <c r="F227" s="1">
        <v>1742079.0</v>
      </c>
      <c r="G227" s="1">
        <v>2447000.0</v>
      </c>
      <c r="H227" s="1">
        <v>1730.0</v>
      </c>
      <c r="I227" s="1">
        <v>2006.0</v>
      </c>
      <c r="J227" s="1">
        <v>2420.0</v>
      </c>
    </row>
    <row r="228" ht="15.75" hidden="1" customHeight="1">
      <c r="A228" s="1" t="s">
        <v>20</v>
      </c>
      <c r="B228" s="1" t="s">
        <v>46</v>
      </c>
      <c r="C228" s="1">
        <v>2010.0</v>
      </c>
      <c r="D228" s="1">
        <v>2.115164E7</v>
      </c>
      <c r="E228" s="1">
        <v>523000.0</v>
      </c>
      <c r="F228" s="1">
        <v>893540.0</v>
      </c>
      <c r="G228" s="1">
        <v>1425000.0</v>
      </c>
      <c r="H228" s="1">
        <v>68.0</v>
      </c>
      <c r="I228" s="1">
        <v>2208.0</v>
      </c>
      <c r="J228" s="1">
        <v>5000.0</v>
      </c>
    </row>
    <row r="229" ht="15.75" hidden="1" customHeight="1">
      <c r="A229" s="1" t="s">
        <v>20</v>
      </c>
      <c r="B229" s="1" t="s">
        <v>46</v>
      </c>
      <c r="C229" s="1">
        <v>2011.0</v>
      </c>
      <c r="D229" s="1">
        <v>2.174397E7</v>
      </c>
      <c r="E229" s="1">
        <v>486000.0</v>
      </c>
      <c r="F229" s="1">
        <v>794810.0</v>
      </c>
      <c r="G229" s="1">
        <v>1161000.0</v>
      </c>
      <c r="H229" s="1">
        <v>61.0</v>
      </c>
      <c r="I229" s="1">
        <v>1964.0</v>
      </c>
      <c r="J229" s="1">
        <v>4140.0</v>
      </c>
    </row>
    <row r="230" ht="15.75" hidden="1" customHeight="1">
      <c r="A230" s="1" t="s">
        <v>20</v>
      </c>
      <c r="B230" s="1" t="s">
        <v>46</v>
      </c>
      <c r="C230" s="1">
        <v>2012.0</v>
      </c>
      <c r="D230" s="1">
        <v>2.2346641E7</v>
      </c>
      <c r="E230" s="1">
        <v>967000.0</v>
      </c>
      <c r="F230" s="1">
        <v>1594592.0</v>
      </c>
      <c r="G230" s="1">
        <v>2516000.0</v>
      </c>
      <c r="H230" s="1">
        <v>130.0</v>
      </c>
      <c r="I230" s="1">
        <v>3941.0</v>
      </c>
      <c r="J230" s="1">
        <v>8730.0</v>
      </c>
    </row>
    <row r="231" ht="15.75" hidden="1" customHeight="1">
      <c r="A231" s="1" t="s">
        <v>20</v>
      </c>
      <c r="B231" s="1" t="s">
        <v>46</v>
      </c>
      <c r="C231" s="1">
        <v>2013.0</v>
      </c>
      <c r="D231" s="1">
        <v>2.2961259E7</v>
      </c>
      <c r="E231" s="1">
        <v>966000.0</v>
      </c>
      <c r="F231" s="1">
        <v>1497292.0</v>
      </c>
      <c r="G231" s="1">
        <v>2298000.0</v>
      </c>
      <c r="H231" s="1">
        <v>120.0</v>
      </c>
      <c r="I231" s="1">
        <v>3701.0</v>
      </c>
      <c r="J231" s="1">
        <v>8010.0</v>
      </c>
    </row>
    <row r="232" ht="15.75" hidden="1" customHeight="1">
      <c r="A232" s="1" t="s">
        <v>20</v>
      </c>
      <c r="B232" s="1" t="s">
        <v>46</v>
      </c>
      <c r="C232" s="1">
        <v>2014.0</v>
      </c>
      <c r="D232" s="1">
        <v>2.3589897E7</v>
      </c>
      <c r="E232" s="1">
        <v>768000.0</v>
      </c>
      <c r="F232" s="1">
        <v>1079845.0</v>
      </c>
      <c r="G232" s="1">
        <v>1448000.0</v>
      </c>
      <c r="H232" s="1">
        <v>93.0</v>
      </c>
      <c r="I232" s="1">
        <v>2669.0</v>
      </c>
      <c r="J232" s="1">
        <v>5200.0</v>
      </c>
    </row>
    <row r="233" ht="15.75" hidden="1" customHeight="1">
      <c r="A233" s="1" t="s">
        <v>20</v>
      </c>
      <c r="B233" s="1" t="s">
        <v>46</v>
      </c>
      <c r="C233" s="1">
        <v>2015.0</v>
      </c>
      <c r="D233" s="1">
        <v>2.423408E7</v>
      </c>
      <c r="E233" s="1">
        <v>1705000.0</v>
      </c>
      <c r="F233" s="1">
        <v>2358382.0</v>
      </c>
      <c r="G233" s="1">
        <v>3106000.0</v>
      </c>
      <c r="H233" s="1">
        <v>200.0</v>
      </c>
      <c r="I233" s="1">
        <v>5830.0</v>
      </c>
      <c r="J233" s="1">
        <v>11200.0</v>
      </c>
    </row>
    <row r="234" ht="15.75" hidden="1" customHeight="1">
      <c r="A234" s="1" t="s">
        <v>20</v>
      </c>
      <c r="B234" s="1" t="s">
        <v>46</v>
      </c>
      <c r="C234" s="1">
        <v>2016.0</v>
      </c>
      <c r="D234" s="1">
        <v>2.489437E7</v>
      </c>
      <c r="E234" s="1">
        <v>1034000.0</v>
      </c>
      <c r="F234" s="1">
        <v>1408502.0</v>
      </c>
      <c r="G234" s="1">
        <v>1857000.0</v>
      </c>
      <c r="H234" s="1">
        <v>120.0</v>
      </c>
      <c r="I234" s="1">
        <v>3482.0</v>
      </c>
      <c r="J234" s="1">
        <v>6650.0</v>
      </c>
    </row>
    <row r="235" ht="15.75" hidden="1" customHeight="1">
      <c r="A235" s="1" t="s">
        <v>20</v>
      </c>
      <c r="B235" s="1" t="s">
        <v>46</v>
      </c>
      <c r="C235" s="1">
        <v>2017.0</v>
      </c>
      <c r="D235" s="1">
        <v>2.5570511E7</v>
      </c>
      <c r="E235" s="1">
        <v>1442000.0</v>
      </c>
      <c r="F235" s="1">
        <v>1934794.0</v>
      </c>
      <c r="G235" s="1">
        <v>2488000.0</v>
      </c>
      <c r="H235" s="1">
        <v>170.0</v>
      </c>
      <c r="I235" s="1">
        <v>4783.0</v>
      </c>
      <c r="J235" s="1">
        <v>9020.0</v>
      </c>
    </row>
    <row r="236" ht="15.75" hidden="1" customHeight="1">
      <c r="A236" s="1" t="s">
        <v>20</v>
      </c>
      <c r="B236" s="1" t="s">
        <v>46</v>
      </c>
      <c r="C236" s="1">
        <v>2018.0</v>
      </c>
      <c r="D236" s="1">
        <v>2.6262313E7</v>
      </c>
      <c r="E236" s="1">
        <v>1618000.0</v>
      </c>
      <c r="F236" s="1">
        <v>2163930.0</v>
      </c>
      <c r="G236" s="1">
        <v>2775000.0</v>
      </c>
      <c r="H236" s="1">
        <v>190.0</v>
      </c>
      <c r="I236" s="1">
        <v>5350.0</v>
      </c>
      <c r="J236" s="1">
        <v>10100.0</v>
      </c>
    </row>
    <row r="237" ht="15.75" hidden="1" customHeight="1">
      <c r="A237" s="1" t="s">
        <v>20</v>
      </c>
      <c r="B237" s="1" t="s">
        <v>47</v>
      </c>
      <c r="C237" s="1">
        <v>2010.0</v>
      </c>
      <c r="D237" s="1">
        <v>1.4539609E7</v>
      </c>
      <c r="E237" s="1">
        <v>4482000.0</v>
      </c>
      <c r="F237" s="1">
        <v>5612558.0</v>
      </c>
      <c r="G237" s="1">
        <v>6919000.0</v>
      </c>
      <c r="H237" s="1">
        <v>8650.0</v>
      </c>
      <c r="I237" s="1">
        <v>9139.0</v>
      </c>
      <c r="J237" s="1">
        <v>9680.0</v>
      </c>
    </row>
    <row r="238" ht="15.75" hidden="1" customHeight="1">
      <c r="A238" s="1" t="s">
        <v>20</v>
      </c>
      <c r="B238" s="1" t="s">
        <v>47</v>
      </c>
      <c r="C238" s="1">
        <v>2011.0</v>
      </c>
      <c r="D238" s="1">
        <v>1.4962118E7</v>
      </c>
      <c r="E238" s="1">
        <v>4282000.0</v>
      </c>
      <c r="F238" s="1">
        <v>5427890.0</v>
      </c>
      <c r="G238" s="1">
        <v>6785000.0</v>
      </c>
      <c r="H238" s="1">
        <v>8220.0</v>
      </c>
      <c r="I238" s="1">
        <v>8674.0</v>
      </c>
      <c r="J238" s="1">
        <v>9170.0</v>
      </c>
    </row>
    <row r="239" ht="15.75" hidden="1" customHeight="1">
      <c r="A239" s="1" t="s">
        <v>20</v>
      </c>
      <c r="B239" s="1" t="s">
        <v>47</v>
      </c>
      <c r="C239" s="1">
        <v>2012.0</v>
      </c>
      <c r="D239" s="1">
        <v>1.539601E7</v>
      </c>
      <c r="E239" s="1">
        <v>3741000.0</v>
      </c>
      <c r="F239" s="1">
        <v>4834579.0</v>
      </c>
      <c r="G239" s="1">
        <v>6111000.0</v>
      </c>
      <c r="H239" s="1">
        <v>7960.0</v>
      </c>
      <c r="I239" s="1">
        <v>8420.0</v>
      </c>
      <c r="J239" s="1">
        <v>8940.0</v>
      </c>
    </row>
    <row r="240" ht="15.75" hidden="1" customHeight="1">
      <c r="A240" s="1" t="s">
        <v>20</v>
      </c>
      <c r="B240" s="1" t="s">
        <v>47</v>
      </c>
      <c r="C240" s="1">
        <v>2013.0</v>
      </c>
      <c r="D240" s="1">
        <v>1.5839287E7</v>
      </c>
      <c r="E240" s="1">
        <v>3273000.0</v>
      </c>
      <c r="F240" s="1">
        <v>4242633.0</v>
      </c>
      <c r="G240" s="1">
        <v>5435000.0</v>
      </c>
      <c r="H240" s="1">
        <v>7240.0</v>
      </c>
      <c r="I240" s="1">
        <v>7682.0</v>
      </c>
      <c r="J240" s="1">
        <v>8210.0</v>
      </c>
    </row>
    <row r="241" ht="15.75" hidden="1" customHeight="1">
      <c r="A241" s="1" t="s">
        <v>20</v>
      </c>
      <c r="B241" s="1" t="s">
        <v>47</v>
      </c>
      <c r="C241" s="1">
        <v>2014.0</v>
      </c>
      <c r="D241" s="1">
        <v>1.628955E7</v>
      </c>
      <c r="E241" s="1">
        <v>2937000.0</v>
      </c>
      <c r="F241" s="1">
        <v>3860686.0</v>
      </c>
      <c r="G241" s="1">
        <v>4953000.0</v>
      </c>
      <c r="H241" s="1">
        <v>6700.0</v>
      </c>
      <c r="I241" s="1">
        <v>7192.0</v>
      </c>
      <c r="J241" s="1">
        <v>7770.0</v>
      </c>
    </row>
    <row r="242" ht="15.75" hidden="1" customHeight="1">
      <c r="A242" s="1" t="s">
        <v>20</v>
      </c>
      <c r="B242" s="1" t="s">
        <v>47</v>
      </c>
      <c r="C242" s="1">
        <v>2015.0</v>
      </c>
      <c r="D242" s="1">
        <v>1.6745305E7</v>
      </c>
      <c r="E242" s="1">
        <v>2752000.0</v>
      </c>
      <c r="F242" s="1">
        <v>3634338.0</v>
      </c>
      <c r="G242" s="1">
        <v>4682000.0</v>
      </c>
      <c r="H242" s="1">
        <v>6310.0</v>
      </c>
      <c r="I242" s="1">
        <v>6846.0</v>
      </c>
      <c r="J242" s="1">
        <v>7520.0</v>
      </c>
    </row>
    <row r="243" ht="15.75" hidden="1" customHeight="1">
      <c r="A243" s="1" t="s">
        <v>20</v>
      </c>
      <c r="B243" s="1" t="s">
        <v>47</v>
      </c>
      <c r="C243" s="1">
        <v>2016.0</v>
      </c>
      <c r="D243" s="1">
        <v>1.7205253E7</v>
      </c>
      <c r="E243" s="1">
        <v>2694000.0</v>
      </c>
      <c r="F243" s="1">
        <v>3624533.0</v>
      </c>
      <c r="G243" s="1">
        <v>4730000.0</v>
      </c>
      <c r="H243" s="1">
        <v>6020.0</v>
      </c>
      <c r="I243" s="1">
        <v>6614.0</v>
      </c>
      <c r="J243" s="1">
        <v>7370.0</v>
      </c>
    </row>
    <row r="244" ht="15.75" hidden="1" customHeight="1">
      <c r="A244" s="1" t="s">
        <v>20</v>
      </c>
      <c r="B244" s="1" t="s">
        <v>47</v>
      </c>
      <c r="C244" s="1">
        <v>2017.0</v>
      </c>
      <c r="D244" s="1">
        <v>1.7670193E7</v>
      </c>
      <c r="E244" s="1">
        <v>2880000.0</v>
      </c>
      <c r="F244" s="1">
        <v>3821420.0</v>
      </c>
      <c r="G244" s="1">
        <v>4982000.0</v>
      </c>
      <c r="H244" s="1">
        <v>5850.0</v>
      </c>
      <c r="I244" s="1">
        <v>6495.0</v>
      </c>
      <c r="J244" s="1">
        <v>7340.0</v>
      </c>
    </row>
    <row r="245" ht="15.75" hidden="1" customHeight="1">
      <c r="A245" s="1" t="s">
        <v>20</v>
      </c>
      <c r="B245" s="1" t="s">
        <v>47</v>
      </c>
      <c r="C245" s="1">
        <v>2018.0</v>
      </c>
      <c r="D245" s="1">
        <v>1.8143215E7</v>
      </c>
      <c r="E245" s="1">
        <v>2678000.0</v>
      </c>
      <c r="F245" s="1">
        <v>3876121.0</v>
      </c>
      <c r="G245" s="1">
        <v>5471000.0</v>
      </c>
      <c r="H245" s="1">
        <v>5780.0</v>
      </c>
      <c r="I245" s="1">
        <v>6478.0</v>
      </c>
      <c r="J245" s="1">
        <v>7460.0</v>
      </c>
    </row>
    <row r="246" ht="15.75" hidden="1" customHeight="1">
      <c r="A246" s="1" t="s">
        <v>20</v>
      </c>
      <c r="B246" s="1" t="s">
        <v>48</v>
      </c>
      <c r="C246" s="1">
        <v>2010.0</v>
      </c>
      <c r="D246" s="1">
        <v>1.5049352E7</v>
      </c>
      <c r="E246" s="1">
        <v>4132000.0</v>
      </c>
      <c r="F246" s="1">
        <v>5772983.0</v>
      </c>
      <c r="G246" s="1">
        <v>7951000.0</v>
      </c>
      <c r="H246" s="1">
        <v>15700.0</v>
      </c>
      <c r="I246" s="1">
        <v>16884.0</v>
      </c>
      <c r="J246" s="1">
        <v>18200.0</v>
      </c>
    </row>
    <row r="247" ht="15.75" hidden="1" customHeight="1">
      <c r="A247" s="1" t="s">
        <v>20</v>
      </c>
      <c r="B247" s="1" t="s">
        <v>48</v>
      </c>
      <c r="C247" s="1">
        <v>2011.0</v>
      </c>
      <c r="D247" s="1">
        <v>1.5514593E7</v>
      </c>
      <c r="E247" s="1">
        <v>4471000.0</v>
      </c>
      <c r="F247" s="1">
        <v>6279267.0</v>
      </c>
      <c r="G247" s="1">
        <v>8582000.0</v>
      </c>
      <c r="H247" s="1">
        <v>17300.0</v>
      </c>
      <c r="I247" s="1">
        <v>18737.0</v>
      </c>
      <c r="J247" s="1">
        <v>20300.0</v>
      </c>
    </row>
    <row r="248" ht="15.75" hidden="1" customHeight="1">
      <c r="A248" s="1" t="s">
        <v>20</v>
      </c>
      <c r="B248" s="1" t="s">
        <v>48</v>
      </c>
      <c r="C248" s="1">
        <v>2012.0</v>
      </c>
      <c r="D248" s="1">
        <v>1.5979492E7</v>
      </c>
      <c r="E248" s="1">
        <v>4942000.0</v>
      </c>
      <c r="F248" s="1">
        <v>6961475.0</v>
      </c>
      <c r="G248" s="1">
        <v>9455000.0</v>
      </c>
      <c r="H248" s="1">
        <v>17700.0</v>
      </c>
      <c r="I248" s="1">
        <v>19306.0</v>
      </c>
      <c r="J248" s="1">
        <v>21000.0</v>
      </c>
    </row>
    <row r="249" ht="15.75" hidden="1" customHeight="1">
      <c r="A249" s="1" t="s">
        <v>20</v>
      </c>
      <c r="B249" s="1" t="s">
        <v>48</v>
      </c>
      <c r="C249" s="1">
        <v>2013.0</v>
      </c>
      <c r="D249" s="1">
        <v>1.6449854E7</v>
      </c>
      <c r="E249" s="1">
        <v>5334000.0</v>
      </c>
      <c r="F249" s="1">
        <v>7448756.0</v>
      </c>
      <c r="G249" s="1">
        <v>1.024E7</v>
      </c>
      <c r="H249" s="1">
        <v>17400.0</v>
      </c>
      <c r="I249" s="1">
        <v>19142.0</v>
      </c>
      <c r="J249" s="1">
        <v>21000.0</v>
      </c>
    </row>
    <row r="250" ht="15.75" hidden="1" customHeight="1">
      <c r="A250" s="1" t="s">
        <v>20</v>
      </c>
      <c r="B250" s="1" t="s">
        <v>48</v>
      </c>
      <c r="C250" s="1">
        <v>2014.0</v>
      </c>
      <c r="D250" s="1">
        <v>1.6934213E7</v>
      </c>
      <c r="E250" s="1">
        <v>5365000.0</v>
      </c>
      <c r="F250" s="1">
        <v>7468113.0</v>
      </c>
      <c r="G250" s="1">
        <v>1.037E7</v>
      </c>
      <c r="H250" s="1">
        <v>15800.0</v>
      </c>
      <c r="I250" s="1">
        <v>17513.0</v>
      </c>
      <c r="J250" s="1">
        <v>19400.0</v>
      </c>
    </row>
    <row r="251" ht="15.75" hidden="1" customHeight="1">
      <c r="A251" s="1" t="s">
        <v>20</v>
      </c>
      <c r="B251" s="1" t="s">
        <v>48</v>
      </c>
      <c r="C251" s="1">
        <v>2015.0</v>
      </c>
      <c r="D251" s="1">
        <v>1.7438772E7</v>
      </c>
      <c r="E251" s="1">
        <v>4827000.0</v>
      </c>
      <c r="F251" s="1">
        <v>6833022.0</v>
      </c>
      <c r="G251" s="1">
        <v>9671000.0</v>
      </c>
      <c r="H251" s="1">
        <v>13800.0</v>
      </c>
      <c r="I251" s="1">
        <v>15478.0</v>
      </c>
      <c r="J251" s="1">
        <v>17400.0</v>
      </c>
    </row>
    <row r="252" ht="15.75" hidden="1" customHeight="1">
      <c r="A252" s="1" t="s">
        <v>20</v>
      </c>
      <c r="B252" s="1" t="s">
        <v>48</v>
      </c>
      <c r="C252" s="1">
        <v>2016.0</v>
      </c>
      <c r="D252" s="1">
        <v>1.7965448E7</v>
      </c>
      <c r="E252" s="1">
        <v>4860000.0</v>
      </c>
      <c r="F252" s="1">
        <v>6902717.0</v>
      </c>
      <c r="G252" s="1">
        <v>9818000.0</v>
      </c>
      <c r="H252" s="1">
        <v>12000.0</v>
      </c>
      <c r="I252" s="1">
        <v>13602.0</v>
      </c>
      <c r="J252" s="1">
        <v>15500.0</v>
      </c>
    </row>
    <row r="253" ht="15.75" hidden="1" customHeight="1">
      <c r="A253" s="1" t="s">
        <v>20</v>
      </c>
      <c r="B253" s="1" t="s">
        <v>48</v>
      </c>
      <c r="C253" s="1">
        <v>2017.0</v>
      </c>
      <c r="D253" s="1">
        <v>1.8512429E7</v>
      </c>
      <c r="E253" s="1">
        <v>5057000.0</v>
      </c>
      <c r="F253" s="1">
        <v>7160192.0</v>
      </c>
      <c r="G253" s="1">
        <v>1.019E7</v>
      </c>
      <c r="H253" s="1">
        <v>10400.0</v>
      </c>
      <c r="I253" s="1">
        <v>12017.0</v>
      </c>
      <c r="J253" s="1">
        <v>13800.0</v>
      </c>
    </row>
    <row r="254" ht="15.75" hidden="1" customHeight="1">
      <c r="A254" s="1" t="s">
        <v>20</v>
      </c>
      <c r="B254" s="1" t="s">
        <v>48</v>
      </c>
      <c r="C254" s="1">
        <v>2018.0</v>
      </c>
      <c r="D254" s="1">
        <v>1.9077755E7</v>
      </c>
      <c r="E254" s="1">
        <v>5200000.0</v>
      </c>
      <c r="F254" s="1">
        <v>7378847.0</v>
      </c>
      <c r="G254" s="1">
        <v>1.048E7</v>
      </c>
      <c r="H254" s="1">
        <v>10100.0</v>
      </c>
      <c r="I254" s="1">
        <v>11848.0</v>
      </c>
      <c r="J254" s="1">
        <v>13800.0</v>
      </c>
    </row>
    <row r="255" ht="15.75" hidden="1" customHeight="1">
      <c r="A255" s="1" t="s">
        <v>20</v>
      </c>
      <c r="B255" s="1" t="s">
        <v>49</v>
      </c>
      <c r="C255" s="1">
        <v>2010.0</v>
      </c>
      <c r="D255" s="1">
        <v>3494200.0</v>
      </c>
      <c r="E255" s="1">
        <v>21000.0</v>
      </c>
      <c r="F255" s="1">
        <v>135686.0</v>
      </c>
      <c r="G255" s="1">
        <v>297000.0</v>
      </c>
      <c r="H255" s="1">
        <v>1030.0</v>
      </c>
      <c r="I255" s="1">
        <v>1155.0</v>
      </c>
      <c r="J255" s="1">
        <v>1350.0</v>
      </c>
    </row>
    <row r="256" ht="15.75" hidden="1" customHeight="1">
      <c r="A256" s="1" t="s">
        <v>20</v>
      </c>
      <c r="B256" s="1" t="s">
        <v>49</v>
      </c>
      <c r="C256" s="1">
        <v>2011.0</v>
      </c>
      <c r="D256" s="1">
        <v>3598646.0</v>
      </c>
      <c r="E256" s="1">
        <v>40000.0</v>
      </c>
      <c r="F256" s="1">
        <v>171207.0</v>
      </c>
      <c r="G256" s="1">
        <v>359000.0</v>
      </c>
      <c r="H256" s="1">
        <v>1060.0</v>
      </c>
      <c r="I256" s="1">
        <v>1199.0</v>
      </c>
      <c r="J256" s="1">
        <v>1420.0</v>
      </c>
    </row>
    <row r="257" ht="15.75" hidden="1" customHeight="1">
      <c r="A257" s="1" t="s">
        <v>20</v>
      </c>
      <c r="B257" s="1" t="s">
        <v>49</v>
      </c>
      <c r="C257" s="1">
        <v>2012.0</v>
      </c>
      <c r="D257" s="1">
        <v>3706555.0</v>
      </c>
      <c r="E257" s="1">
        <v>24000.0</v>
      </c>
      <c r="F257" s="1">
        <v>105342.0</v>
      </c>
      <c r="G257" s="1">
        <v>233000.0</v>
      </c>
      <c r="H257" s="1">
        <v>1080.0</v>
      </c>
      <c r="I257" s="1">
        <v>1241.0</v>
      </c>
      <c r="J257" s="1">
        <v>1490.0</v>
      </c>
    </row>
    <row r="258" ht="15.75" hidden="1" customHeight="1">
      <c r="A258" s="1" t="s">
        <v>20</v>
      </c>
      <c r="B258" s="1" t="s">
        <v>49</v>
      </c>
      <c r="C258" s="1">
        <v>2013.0</v>
      </c>
      <c r="D258" s="1">
        <v>3817497.0</v>
      </c>
      <c r="E258" s="1">
        <v>39000.0</v>
      </c>
      <c r="F258" s="1">
        <v>126803.0</v>
      </c>
      <c r="G258" s="1">
        <v>264000.0</v>
      </c>
      <c r="H258" s="1">
        <v>1100.0</v>
      </c>
      <c r="I258" s="1">
        <v>1260.0</v>
      </c>
      <c r="J258" s="1">
        <v>1530.0</v>
      </c>
    </row>
    <row r="259" ht="15.75" hidden="1" customHeight="1">
      <c r="A259" s="1" t="s">
        <v>20</v>
      </c>
      <c r="B259" s="1" t="s">
        <v>49</v>
      </c>
      <c r="C259" s="1">
        <v>2014.0</v>
      </c>
      <c r="D259" s="1">
        <v>3930894.0</v>
      </c>
      <c r="E259" s="1">
        <v>67000.0</v>
      </c>
      <c r="F259" s="1">
        <v>193411.0</v>
      </c>
      <c r="G259" s="1">
        <v>380000.0</v>
      </c>
      <c r="H259" s="1">
        <v>1130.0</v>
      </c>
      <c r="I259" s="1">
        <v>1315.0</v>
      </c>
      <c r="J259" s="1">
        <v>1630.0</v>
      </c>
    </row>
    <row r="260" ht="15.75" hidden="1" customHeight="1">
      <c r="A260" s="1" t="s">
        <v>20</v>
      </c>
      <c r="B260" s="1" t="s">
        <v>49</v>
      </c>
      <c r="C260" s="1">
        <v>2015.0</v>
      </c>
      <c r="D260" s="1">
        <v>4046304.0</v>
      </c>
      <c r="E260" s="1">
        <v>98000.0</v>
      </c>
      <c r="F260" s="1">
        <v>249288.0</v>
      </c>
      <c r="G260" s="1">
        <v>468000.0</v>
      </c>
      <c r="H260" s="1">
        <v>1160.0</v>
      </c>
      <c r="I260" s="1">
        <v>1350.0</v>
      </c>
      <c r="J260" s="1">
        <v>1700.0</v>
      </c>
    </row>
    <row r="261" ht="15.75" hidden="1" customHeight="1">
      <c r="A261" s="1" t="s">
        <v>20</v>
      </c>
      <c r="B261" s="1" t="s">
        <v>49</v>
      </c>
      <c r="C261" s="1">
        <v>2016.0</v>
      </c>
      <c r="D261" s="1">
        <v>4163532.0</v>
      </c>
      <c r="E261" s="1">
        <v>132000.0</v>
      </c>
      <c r="F261" s="1">
        <v>297695.0</v>
      </c>
      <c r="G261" s="1">
        <v>546000.0</v>
      </c>
      <c r="H261" s="1">
        <v>1170.0</v>
      </c>
      <c r="I261" s="1">
        <v>1365.0</v>
      </c>
      <c r="J261" s="1">
        <v>1740.0</v>
      </c>
    </row>
    <row r="262" ht="15.75" hidden="1" customHeight="1">
      <c r="A262" s="1" t="s">
        <v>20</v>
      </c>
      <c r="B262" s="1" t="s">
        <v>49</v>
      </c>
      <c r="C262" s="1">
        <v>2017.0</v>
      </c>
      <c r="D262" s="1">
        <v>4282582.0</v>
      </c>
      <c r="E262" s="1">
        <v>94000.0</v>
      </c>
      <c r="F262" s="1">
        <v>237631.0</v>
      </c>
      <c r="G262" s="1">
        <v>453000.0</v>
      </c>
      <c r="H262" s="1">
        <v>1180.0</v>
      </c>
      <c r="I262" s="1">
        <v>1380.0</v>
      </c>
      <c r="J262" s="1">
        <v>1770.0</v>
      </c>
    </row>
    <row r="263" ht="15.75" hidden="1" customHeight="1">
      <c r="A263" s="1" t="s">
        <v>20</v>
      </c>
      <c r="B263" s="1" t="s">
        <v>49</v>
      </c>
      <c r="C263" s="1">
        <v>2018.0</v>
      </c>
      <c r="D263" s="1">
        <v>4403312.0</v>
      </c>
      <c r="E263" s="1">
        <v>81000.0</v>
      </c>
      <c r="F263" s="1">
        <v>173555.0</v>
      </c>
      <c r="G263" s="1">
        <v>298000.0</v>
      </c>
      <c r="H263" s="1">
        <v>1190.0</v>
      </c>
      <c r="I263" s="1">
        <v>1397.0</v>
      </c>
      <c r="J263" s="1">
        <v>1800.0</v>
      </c>
    </row>
    <row r="264" ht="15.75" hidden="1" customHeight="1">
      <c r="A264" s="1" t="s">
        <v>20</v>
      </c>
      <c r="B264" s="1" t="s">
        <v>50</v>
      </c>
      <c r="C264" s="1">
        <v>2010.0</v>
      </c>
      <c r="D264" s="1">
        <v>2.3531567E7</v>
      </c>
      <c r="E264" s="1">
        <v>7707000.0</v>
      </c>
      <c r="F264" s="1">
        <v>9375217.0</v>
      </c>
      <c r="G264" s="1">
        <v>1.128E7</v>
      </c>
      <c r="H264" s="1">
        <v>15500.0</v>
      </c>
      <c r="I264" s="1">
        <v>16896.0</v>
      </c>
      <c r="J264" s="1">
        <v>18500.0</v>
      </c>
    </row>
    <row r="265" ht="15.75" hidden="1" customHeight="1">
      <c r="A265" s="1" t="s">
        <v>20</v>
      </c>
      <c r="B265" s="1" t="s">
        <v>50</v>
      </c>
      <c r="C265" s="1">
        <v>2011.0</v>
      </c>
      <c r="D265" s="1">
        <v>2.41875E7</v>
      </c>
      <c r="E265" s="1">
        <v>7749000.0</v>
      </c>
      <c r="F265" s="1">
        <v>9431228.0</v>
      </c>
      <c r="G265" s="1">
        <v>1.137E7</v>
      </c>
      <c r="H265" s="1">
        <v>15400.0</v>
      </c>
      <c r="I265" s="1">
        <v>16935.0</v>
      </c>
      <c r="J265" s="1">
        <v>18800.0</v>
      </c>
    </row>
    <row r="266" ht="15.75" hidden="1" customHeight="1">
      <c r="A266" s="1" t="s">
        <v>20</v>
      </c>
      <c r="B266" s="1" t="s">
        <v>50</v>
      </c>
      <c r="C266" s="1">
        <v>2012.0</v>
      </c>
      <c r="D266" s="1">
        <v>2.4862673E7</v>
      </c>
      <c r="E266" s="1">
        <v>7716000.0</v>
      </c>
      <c r="F266" s="1">
        <v>9492059.0</v>
      </c>
      <c r="G266" s="1">
        <v>1.149E7</v>
      </c>
      <c r="H266" s="1">
        <v>15200.0</v>
      </c>
      <c r="I266" s="1">
        <v>16940.0</v>
      </c>
      <c r="J266" s="1">
        <v>19100.0</v>
      </c>
    </row>
    <row r="267" ht="15.75" hidden="1" customHeight="1">
      <c r="A267" s="1" t="s">
        <v>20</v>
      </c>
      <c r="B267" s="1" t="s">
        <v>50</v>
      </c>
      <c r="C267" s="1">
        <v>2013.0</v>
      </c>
      <c r="D267" s="1">
        <v>2.5560752E7</v>
      </c>
      <c r="E267" s="1">
        <v>7710000.0</v>
      </c>
      <c r="F267" s="1">
        <v>9635885.0</v>
      </c>
      <c r="G267" s="1">
        <v>1.185E7</v>
      </c>
      <c r="H267" s="1">
        <v>14900.0</v>
      </c>
      <c r="I267" s="1">
        <v>16919.0</v>
      </c>
      <c r="J267" s="1">
        <v>19600.0</v>
      </c>
    </row>
    <row r="268" ht="15.75" hidden="1" customHeight="1">
      <c r="A268" s="1" t="s">
        <v>20</v>
      </c>
      <c r="B268" s="1" t="s">
        <v>50</v>
      </c>
      <c r="C268" s="1">
        <v>2014.0</v>
      </c>
      <c r="D268" s="1">
        <v>2.6286192E7</v>
      </c>
      <c r="E268" s="1">
        <v>7778000.0</v>
      </c>
      <c r="F268" s="1">
        <v>9590106.0</v>
      </c>
      <c r="G268" s="1">
        <v>1.167E7</v>
      </c>
      <c r="H268" s="1">
        <v>14300.0</v>
      </c>
      <c r="I268" s="1">
        <v>16451.0</v>
      </c>
      <c r="J268" s="1">
        <v>19400.0</v>
      </c>
    </row>
    <row r="269" ht="15.75" hidden="1" customHeight="1">
      <c r="A269" s="1" t="s">
        <v>20</v>
      </c>
      <c r="B269" s="1" t="s">
        <v>50</v>
      </c>
      <c r="C269" s="1">
        <v>2015.0</v>
      </c>
      <c r="D269" s="1">
        <v>2.7042001E7</v>
      </c>
      <c r="E269" s="1">
        <v>7905000.0</v>
      </c>
      <c r="F269" s="1">
        <v>9623584.0</v>
      </c>
      <c r="G269" s="1">
        <v>1.158E7</v>
      </c>
      <c r="H269" s="1">
        <v>13400.0</v>
      </c>
      <c r="I269" s="1">
        <v>15644.0</v>
      </c>
      <c r="J269" s="1">
        <v>18800.0</v>
      </c>
    </row>
    <row r="270" ht="15.75" hidden="1" customHeight="1">
      <c r="A270" s="1" t="s">
        <v>20</v>
      </c>
      <c r="B270" s="1" t="s">
        <v>50</v>
      </c>
      <c r="C270" s="1">
        <v>2016.0</v>
      </c>
      <c r="D270" s="1">
        <v>2.782993E7</v>
      </c>
      <c r="E270" s="1">
        <v>7844000.0</v>
      </c>
      <c r="F270" s="1">
        <v>9596334.0</v>
      </c>
      <c r="G270" s="1">
        <v>1.162E7</v>
      </c>
      <c r="H270" s="1">
        <v>12700.0</v>
      </c>
      <c r="I270" s="1">
        <v>14951.0</v>
      </c>
      <c r="J270" s="1">
        <v>18300.0</v>
      </c>
    </row>
    <row r="271" ht="15.75" hidden="1" customHeight="1">
      <c r="A271" s="1" t="s">
        <v>20</v>
      </c>
      <c r="B271" s="1" t="s">
        <v>50</v>
      </c>
      <c r="C271" s="1">
        <v>2017.0</v>
      </c>
      <c r="D271" s="1">
        <v>2.8649007E7</v>
      </c>
      <c r="E271" s="1">
        <v>7505000.0</v>
      </c>
      <c r="F271" s="1">
        <v>9350958.0</v>
      </c>
      <c r="G271" s="1">
        <v>1.159E7</v>
      </c>
      <c r="H271" s="1">
        <v>12100.0</v>
      </c>
      <c r="I271" s="1">
        <v>14412.0</v>
      </c>
      <c r="J271" s="1">
        <v>18000.0</v>
      </c>
    </row>
    <row r="272" ht="15.75" hidden="1" customHeight="1">
      <c r="A272" s="1" t="s">
        <v>20</v>
      </c>
      <c r="B272" s="1" t="s">
        <v>50</v>
      </c>
      <c r="C272" s="1">
        <v>2018.0</v>
      </c>
      <c r="D272" s="1">
        <v>2.9496009E7</v>
      </c>
      <c r="E272" s="1">
        <v>7159000.0</v>
      </c>
      <c r="F272" s="1">
        <v>9006864.0</v>
      </c>
      <c r="G272" s="1">
        <v>1.116E7</v>
      </c>
      <c r="H272" s="1">
        <v>11900.0</v>
      </c>
      <c r="I272" s="1">
        <v>14426.0</v>
      </c>
      <c r="J272" s="1">
        <v>18400.0</v>
      </c>
    </row>
    <row r="273" ht="15.75" hidden="1" customHeight="1">
      <c r="A273" s="1" t="s">
        <v>20</v>
      </c>
      <c r="B273" s="1" t="s">
        <v>51</v>
      </c>
      <c r="C273" s="1">
        <v>2010.0</v>
      </c>
      <c r="D273" s="1">
        <v>1681850.0</v>
      </c>
      <c r="E273" s="1">
        <v>800.0</v>
      </c>
      <c r="F273" s="1">
        <v>2590.0</v>
      </c>
      <c r="G273" s="1">
        <v>6200.0</v>
      </c>
      <c r="H273" s="1">
        <v>0.0</v>
      </c>
      <c r="I273" s="1">
        <v>6.0</v>
      </c>
      <c r="J273" s="1">
        <v>20.0</v>
      </c>
    </row>
    <row r="274" ht="15.75" hidden="1" customHeight="1">
      <c r="A274" s="1" t="s">
        <v>20</v>
      </c>
      <c r="B274" s="1" t="s">
        <v>51</v>
      </c>
      <c r="C274" s="1">
        <v>2011.0</v>
      </c>
      <c r="D274" s="1">
        <v>1711870.0</v>
      </c>
      <c r="E274" s="1">
        <v>2600.0</v>
      </c>
      <c r="F274" s="1">
        <v>3654.0</v>
      </c>
      <c r="G274" s="1">
        <v>5400.0</v>
      </c>
      <c r="H274" s="1">
        <v>0.0</v>
      </c>
      <c r="I274" s="1">
        <v>9.0</v>
      </c>
      <c r="J274" s="1">
        <v>19.0</v>
      </c>
    </row>
    <row r="275" ht="15.75" hidden="1" customHeight="1">
      <c r="A275" s="1" t="s">
        <v>20</v>
      </c>
      <c r="B275" s="1" t="s">
        <v>51</v>
      </c>
      <c r="C275" s="1">
        <v>2012.0</v>
      </c>
      <c r="D275" s="1">
        <v>1742095.0</v>
      </c>
      <c r="E275" s="1">
        <v>2700.0</v>
      </c>
      <c r="F275" s="1">
        <v>5861.0</v>
      </c>
      <c r="G275" s="1">
        <v>9700.0</v>
      </c>
      <c r="H275" s="1">
        <v>0.0</v>
      </c>
      <c r="I275" s="1">
        <v>15.0</v>
      </c>
      <c r="J275" s="1">
        <v>36.0</v>
      </c>
    </row>
    <row r="276" ht="15.75" hidden="1" customHeight="1">
      <c r="A276" s="1" t="s">
        <v>20</v>
      </c>
      <c r="B276" s="1" t="s">
        <v>51</v>
      </c>
      <c r="C276" s="1">
        <v>2013.0</v>
      </c>
      <c r="D276" s="1">
        <v>1772836.0</v>
      </c>
      <c r="E276" s="1">
        <v>6400.0</v>
      </c>
      <c r="F276" s="1">
        <v>8068.0</v>
      </c>
      <c r="G276" s="1">
        <v>9800.0</v>
      </c>
      <c r="H276" s="1">
        <v>0.0</v>
      </c>
      <c r="I276" s="1">
        <v>20.0</v>
      </c>
      <c r="J276" s="1">
        <v>37.0</v>
      </c>
    </row>
    <row r="277" ht="15.75" hidden="1" customHeight="1">
      <c r="A277" s="1" t="s">
        <v>20</v>
      </c>
      <c r="B277" s="1" t="s">
        <v>51</v>
      </c>
      <c r="C277" s="1">
        <v>2014.0</v>
      </c>
      <c r="D277" s="1">
        <v>1804522.0</v>
      </c>
      <c r="E277" s="1">
        <v>21000.0</v>
      </c>
      <c r="F277" s="1">
        <v>26144.0</v>
      </c>
      <c r="G277" s="1">
        <v>32000.0</v>
      </c>
      <c r="H277" s="1">
        <v>2.0</v>
      </c>
      <c r="I277" s="1">
        <v>66.0</v>
      </c>
      <c r="J277" s="1">
        <v>120.0</v>
      </c>
    </row>
    <row r="278" ht="15.75" hidden="1" customHeight="1">
      <c r="A278" s="1" t="s">
        <v>20</v>
      </c>
      <c r="B278" s="1" t="s">
        <v>51</v>
      </c>
      <c r="C278" s="1">
        <v>2015.0</v>
      </c>
      <c r="D278" s="1">
        <v>1837443.0</v>
      </c>
      <c r="E278" s="1">
        <v>16000.0</v>
      </c>
      <c r="F278" s="1">
        <v>19990.0</v>
      </c>
      <c r="G278" s="1">
        <v>24000.0</v>
      </c>
      <c r="H278" s="1">
        <v>1.0</v>
      </c>
      <c r="I278" s="1">
        <v>51.0</v>
      </c>
      <c r="J278" s="1">
        <v>93.0</v>
      </c>
    </row>
    <row r="279" ht="15.75" hidden="1" customHeight="1">
      <c r="A279" s="1" t="s">
        <v>20</v>
      </c>
      <c r="B279" s="1" t="s">
        <v>51</v>
      </c>
      <c r="C279" s="1">
        <v>2016.0</v>
      </c>
      <c r="D279" s="1">
        <v>1871687.0</v>
      </c>
      <c r="E279" s="1">
        <v>33000.0</v>
      </c>
      <c r="F279" s="1">
        <v>41397.0</v>
      </c>
      <c r="G279" s="1">
        <v>51000.0</v>
      </c>
      <c r="H279" s="1">
        <v>3.0</v>
      </c>
      <c r="I279" s="1">
        <v>105.0</v>
      </c>
      <c r="J279" s="1">
        <v>190.0</v>
      </c>
    </row>
    <row r="280" ht="15.75" hidden="1" customHeight="1">
      <c r="A280" s="1" t="s">
        <v>20</v>
      </c>
      <c r="B280" s="1" t="s">
        <v>51</v>
      </c>
      <c r="C280" s="1">
        <v>2017.0</v>
      </c>
      <c r="D280" s="1">
        <v>1907082.0</v>
      </c>
      <c r="E280" s="1">
        <v>71000.0</v>
      </c>
      <c r="F280" s="1">
        <v>89155.0</v>
      </c>
      <c r="G280" s="1">
        <v>109000.0</v>
      </c>
      <c r="H280" s="1">
        <v>7.0</v>
      </c>
      <c r="I280" s="1">
        <v>228.0</v>
      </c>
      <c r="J280" s="1">
        <v>420.0</v>
      </c>
    </row>
    <row r="281" ht="15.75" hidden="1" customHeight="1">
      <c r="A281" s="1" t="s">
        <v>20</v>
      </c>
      <c r="B281" s="1" t="s">
        <v>51</v>
      </c>
      <c r="C281" s="1">
        <v>2018.0</v>
      </c>
      <c r="D281" s="1">
        <v>1943338.0</v>
      </c>
      <c r="E281" s="1">
        <v>41000.0</v>
      </c>
      <c r="F281" s="1">
        <v>51898.0</v>
      </c>
      <c r="G281" s="1">
        <v>64000.0</v>
      </c>
      <c r="H281" s="1">
        <v>4.0</v>
      </c>
      <c r="I281" s="1">
        <v>132.0</v>
      </c>
      <c r="J281" s="1">
        <v>240.0</v>
      </c>
    </row>
    <row r="282" ht="15.75" hidden="1" customHeight="1">
      <c r="A282" s="1" t="s">
        <v>20</v>
      </c>
      <c r="B282" s="1" t="s">
        <v>52</v>
      </c>
      <c r="C282" s="1">
        <v>2010.0</v>
      </c>
      <c r="D282" s="1">
        <v>1.6464025E7</v>
      </c>
      <c r="E282" s="1">
        <v>3841000.0</v>
      </c>
      <c r="F282" s="1">
        <v>7007707.0</v>
      </c>
      <c r="G282" s="1">
        <v>1.072E7</v>
      </c>
      <c r="H282" s="1">
        <v>18900.0</v>
      </c>
      <c r="I282" s="1">
        <v>21543.0</v>
      </c>
      <c r="J282" s="1">
        <v>24600.0</v>
      </c>
    </row>
    <row r="283" ht="15.75" hidden="1" customHeight="1">
      <c r="A283" s="1" t="s">
        <v>20</v>
      </c>
      <c r="B283" s="1" t="s">
        <v>52</v>
      </c>
      <c r="C283" s="1">
        <v>2011.0</v>
      </c>
      <c r="D283" s="1">
        <v>1.711477E7</v>
      </c>
      <c r="E283" s="1">
        <v>4112000.0</v>
      </c>
      <c r="F283" s="1">
        <v>7323097.0</v>
      </c>
      <c r="G283" s="1">
        <v>1.118E7</v>
      </c>
      <c r="H283" s="1">
        <v>18800.0</v>
      </c>
      <c r="I283" s="1">
        <v>21975.0</v>
      </c>
      <c r="J283" s="1">
        <v>25600.0</v>
      </c>
    </row>
    <row r="284" ht="15.75" hidden="1" customHeight="1">
      <c r="A284" s="1" t="s">
        <v>20</v>
      </c>
      <c r="B284" s="1" t="s">
        <v>52</v>
      </c>
      <c r="C284" s="1">
        <v>2012.0</v>
      </c>
      <c r="D284" s="1">
        <v>1.7795209E7</v>
      </c>
      <c r="E284" s="1">
        <v>4442000.0</v>
      </c>
      <c r="F284" s="1">
        <v>7660985.0</v>
      </c>
      <c r="G284" s="1">
        <v>1.185E7</v>
      </c>
      <c r="H284" s="1">
        <v>18100.0</v>
      </c>
      <c r="I284" s="1">
        <v>21678.0</v>
      </c>
      <c r="J284" s="1">
        <v>25900.0</v>
      </c>
    </row>
    <row r="285" ht="15.75" hidden="1" customHeight="1">
      <c r="A285" s="1" t="s">
        <v>20</v>
      </c>
      <c r="B285" s="1" t="s">
        <v>52</v>
      </c>
      <c r="C285" s="1">
        <v>2013.0</v>
      </c>
      <c r="D285" s="1">
        <v>1.8504287E7</v>
      </c>
      <c r="E285" s="1">
        <v>4425000.0</v>
      </c>
      <c r="F285" s="1">
        <v>7780901.0</v>
      </c>
      <c r="G285" s="1">
        <v>1.225E7</v>
      </c>
      <c r="H285" s="1">
        <v>17000.0</v>
      </c>
      <c r="I285" s="1">
        <v>20907.0</v>
      </c>
      <c r="J285" s="1">
        <v>25700.0</v>
      </c>
    </row>
    <row r="286" ht="15.75" hidden="1" customHeight="1">
      <c r="A286" s="1" t="s">
        <v>20</v>
      </c>
      <c r="B286" s="1" t="s">
        <v>52</v>
      </c>
      <c r="C286" s="1">
        <v>2014.0</v>
      </c>
      <c r="D286" s="1">
        <v>1.9240182E7</v>
      </c>
      <c r="E286" s="1">
        <v>4185000.0</v>
      </c>
      <c r="F286" s="1">
        <v>7700900.0</v>
      </c>
      <c r="G286" s="1">
        <v>1.243E7</v>
      </c>
      <c r="H286" s="1">
        <v>15700.0</v>
      </c>
      <c r="I286" s="1">
        <v>19775.0</v>
      </c>
      <c r="J286" s="1">
        <v>25000.0</v>
      </c>
    </row>
    <row r="287" ht="15.75" hidden="1" customHeight="1">
      <c r="A287" s="1" t="s">
        <v>20</v>
      </c>
      <c r="B287" s="1" t="s">
        <v>52</v>
      </c>
      <c r="C287" s="1">
        <v>2015.0</v>
      </c>
      <c r="D287" s="1">
        <v>2.0001663E7</v>
      </c>
      <c r="E287" s="1">
        <v>3920000.0</v>
      </c>
      <c r="F287" s="1">
        <v>7397212.0</v>
      </c>
      <c r="G287" s="1">
        <v>1.222E7</v>
      </c>
      <c r="H287" s="1">
        <v>14200.0</v>
      </c>
      <c r="I287" s="1">
        <v>18392.0</v>
      </c>
      <c r="J287" s="1">
        <v>24000.0</v>
      </c>
    </row>
    <row r="288" ht="15.75" hidden="1" customHeight="1">
      <c r="A288" s="1" t="s">
        <v>20</v>
      </c>
      <c r="B288" s="1" t="s">
        <v>52</v>
      </c>
      <c r="C288" s="1">
        <v>2016.0</v>
      </c>
      <c r="D288" s="1">
        <v>2.0788789E7</v>
      </c>
      <c r="E288" s="1">
        <v>3908000.0</v>
      </c>
      <c r="F288" s="1">
        <v>7457829.0</v>
      </c>
      <c r="G288" s="1">
        <v>1.245E7</v>
      </c>
      <c r="H288" s="1">
        <v>13700.0</v>
      </c>
      <c r="I288" s="1">
        <v>18164.0</v>
      </c>
      <c r="J288" s="1">
        <v>24400.0</v>
      </c>
    </row>
    <row r="289" ht="15.75" hidden="1" customHeight="1">
      <c r="A289" s="1" t="s">
        <v>20</v>
      </c>
      <c r="B289" s="1" t="s">
        <v>52</v>
      </c>
      <c r="C289" s="1">
        <v>2017.0</v>
      </c>
      <c r="D289" s="1">
        <v>2.1602388E7</v>
      </c>
      <c r="E289" s="1">
        <v>4050000.0</v>
      </c>
      <c r="F289" s="1">
        <v>7702777.0</v>
      </c>
      <c r="G289" s="1">
        <v>1.285E7</v>
      </c>
      <c r="H289" s="1">
        <v>12700.0</v>
      </c>
      <c r="I289" s="1">
        <v>17120.0</v>
      </c>
      <c r="J289" s="1">
        <v>23700.0</v>
      </c>
    </row>
    <row r="290" ht="15.75" hidden="1" customHeight="1">
      <c r="A290" s="1" t="s">
        <v>20</v>
      </c>
      <c r="B290" s="1" t="s">
        <v>52</v>
      </c>
      <c r="C290" s="1">
        <v>2018.0</v>
      </c>
      <c r="D290" s="1">
        <v>2.2442831E7</v>
      </c>
      <c r="E290" s="1">
        <v>4215000.0</v>
      </c>
      <c r="F290" s="1">
        <v>8002454.0</v>
      </c>
      <c r="G290" s="1">
        <v>1.336E7</v>
      </c>
      <c r="H290" s="1">
        <v>12300.0</v>
      </c>
      <c r="I290" s="1">
        <v>17084.0</v>
      </c>
      <c r="J290" s="1">
        <v>24200.0</v>
      </c>
    </row>
    <row r="291" ht="15.75" hidden="1" customHeight="1">
      <c r="A291" s="1" t="s">
        <v>20</v>
      </c>
      <c r="B291" s="1" t="s">
        <v>53</v>
      </c>
      <c r="C291" s="1">
        <v>2010.0</v>
      </c>
      <c r="D291" s="1">
        <v>1.58503203E8</v>
      </c>
      <c r="E291" s="1">
        <v>5.157E7</v>
      </c>
      <c r="F291" s="1">
        <v>6.3227343E7</v>
      </c>
      <c r="G291" s="1">
        <v>7.701E7</v>
      </c>
      <c r="H291" s="1">
        <v>142000.0</v>
      </c>
      <c r="I291" s="1">
        <v>153437.0</v>
      </c>
      <c r="J291" s="1">
        <v>166000.0</v>
      </c>
    </row>
    <row r="292" ht="15.75" hidden="1" customHeight="1">
      <c r="A292" s="1" t="s">
        <v>20</v>
      </c>
      <c r="B292" s="1" t="s">
        <v>53</v>
      </c>
      <c r="C292" s="1">
        <v>2011.0</v>
      </c>
      <c r="D292" s="1">
        <v>1.6280508E8</v>
      </c>
      <c r="E292" s="1">
        <v>4.94E7</v>
      </c>
      <c r="F292" s="1">
        <v>6.0654202E7</v>
      </c>
      <c r="G292" s="1">
        <v>7.396E7</v>
      </c>
      <c r="H292" s="1">
        <v>132000.0</v>
      </c>
      <c r="I292" s="1">
        <v>143660.0</v>
      </c>
      <c r="J292" s="1">
        <v>157000.0</v>
      </c>
    </row>
    <row r="293" ht="15.75" hidden="1" customHeight="1">
      <c r="A293" s="1" t="s">
        <v>20</v>
      </c>
      <c r="B293" s="1" t="s">
        <v>53</v>
      </c>
      <c r="C293" s="1">
        <v>2012.0</v>
      </c>
      <c r="D293" s="1">
        <v>1.67228803E8</v>
      </c>
      <c r="E293" s="1">
        <v>4.637E7</v>
      </c>
      <c r="F293" s="1">
        <v>5.8151864E7</v>
      </c>
      <c r="G293" s="1">
        <v>7.209E7</v>
      </c>
      <c r="H293" s="1">
        <v>124000.0</v>
      </c>
      <c r="I293" s="1">
        <v>136386.0</v>
      </c>
      <c r="J293" s="1">
        <v>150000.0</v>
      </c>
    </row>
    <row r="294" ht="15.75" hidden="1" customHeight="1">
      <c r="A294" s="1" t="s">
        <v>20</v>
      </c>
      <c r="B294" s="1" t="s">
        <v>53</v>
      </c>
      <c r="C294" s="1">
        <v>2013.0</v>
      </c>
      <c r="D294" s="1">
        <v>1.71765819E8</v>
      </c>
      <c r="E294" s="1">
        <v>4.415E7</v>
      </c>
      <c r="F294" s="1">
        <v>5.6451623E7</v>
      </c>
      <c r="G294" s="1">
        <v>7.098E7</v>
      </c>
      <c r="H294" s="1">
        <v>112000.0</v>
      </c>
      <c r="I294" s="1">
        <v>123585.0</v>
      </c>
      <c r="J294" s="1">
        <v>137000.0</v>
      </c>
    </row>
    <row r="295" ht="15.75" hidden="1" customHeight="1">
      <c r="A295" s="1" t="s">
        <v>20</v>
      </c>
      <c r="B295" s="1" t="s">
        <v>53</v>
      </c>
      <c r="C295" s="1">
        <v>2014.0</v>
      </c>
      <c r="D295" s="1">
        <v>1.76404931E8</v>
      </c>
      <c r="E295" s="1">
        <v>4.345E7</v>
      </c>
      <c r="F295" s="1">
        <v>5.5462568E7</v>
      </c>
      <c r="G295" s="1">
        <v>6.929E7</v>
      </c>
      <c r="H295" s="1">
        <v>108000.0</v>
      </c>
      <c r="I295" s="1">
        <v>121382.0</v>
      </c>
      <c r="J295" s="1">
        <v>137000.0</v>
      </c>
    </row>
    <row r="296" ht="15.75" hidden="1" customHeight="1">
      <c r="A296" s="1" t="s">
        <v>20</v>
      </c>
      <c r="B296" s="1" t="s">
        <v>53</v>
      </c>
      <c r="C296" s="1">
        <v>2015.0</v>
      </c>
      <c r="D296" s="1">
        <v>1.81137454E8</v>
      </c>
      <c r="E296" s="1">
        <v>4.246E7</v>
      </c>
      <c r="F296" s="1">
        <v>5.3631431E7</v>
      </c>
      <c r="G296" s="1">
        <v>6.683E7</v>
      </c>
      <c r="H296" s="1">
        <v>98300.0</v>
      </c>
      <c r="I296" s="1">
        <v>111554.0</v>
      </c>
      <c r="J296" s="1">
        <v>128000.0</v>
      </c>
    </row>
    <row r="297" ht="15.75" hidden="1" customHeight="1">
      <c r="A297" s="1" t="s">
        <v>20</v>
      </c>
      <c r="B297" s="1" t="s">
        <v>53</v>
      </c>
      <c r="C297" s="1">
        <v>2016.0</v>
      </c>
      <c r="D297" s="1">
        <v>1.85960244E8</v>
      </c>
      <c r="E297" s="1">
        <v>3.861E7</v>
      </c>
      <c r="F297" s="1">
        <v>5.2324868E7</v>
      </c>
      <c r="G297" s="1">
        <v>6.899E7</v>
      </c>
      <c r="H297" s="1">
        <v>90600.0</v>
      </c>
      <c r="I297" s="1">
        <v>104403.0</v>
      </c>
      <c r="J297" s="1">
        <v>122000.0</v>
      </c>
    </row>
    <row r="298" ht="15.75" hidden="1" customHeight="1">
      <c r="A298" s="1" t="s">
        <v>20</v>
      </c>
      <c r="B298" s="1" t="s">
        <v>53</v>
      </c>
      <c r="C298" s="1">
        <v>2017.0</v>
      </c>
      <c r="D298" s="1">
        <v>1.90873247E8</v>
      </c>
      <c r="E298" s="1">
        <v>3.702E7</v>
      </c>
      <c r="F298" s="1">
        <v>5.4029359E7</v>
      </c>
      <c r="G298" s="1">
        <v>7.615E7</v>
      </c>
      <c r="H298" s="1">
        <v>82100.0</v>
      </c>
      <c r="I298" s="1">
        <v>95916.0</v>
      </c>
      <c r="J298" s="1">
        <v>115000.0</v>
      </c>
    </row>
    <row r="299" ht="15.75" hidden="1" customHeight="1">
      <c r="A299" s="1" t="s">
        <v>20</v>
      </c>
      <c r="B299" s="1" t="s">
        <v>53</v>
      </c>
      <c r="C299" s="1">
        <v>2018.0</v>
      </c>
      <c r="D299" s="1">
        <v>1.95874685E8</v>
      </c>
      <c r="E299" s="1">
        <v>3.894E7</v>
      </c>
      <c r="F299" s="1">
        <v>5.7184148E7</v>
      </c>
      <c r="G299" s="1">
        <v>8.123E7</v>
      </c>
      <c r="H299" s="1">
        <v>80800.0</v>
      </c>
      <c r="I299" s="1">
        <v>95844.0</v>
      </c>
      <c r="J299" s="1">
        <v>117000.0</v>
      </c>
    </row>
    <row r="300" ht="15.75" hidden="1" customHeight="1">
      <c r="A300" s="1" t="s">
        <v>20</v>
      </c>
      <c r="B300" s="1" t="s">
        <v>54</v>
      </c>
      <c r="C300" s="1">
        <v>2010.0</v>
      </c>
      <c r="D300" s="1">
        <v>1.0039338E7</v>
      </c>
      <c r="E300" s="1">
        <v>852000.0</v>
      </c>
      <c r="F300" s="1">
        <v>1268118.0</v>
      </c>
      <c r="G300" s="1">
        <v>1751000.0</v>
      </c>
      <c r="H300" s="1">
        <v>3020.0</v>
      </c>
      <c r="I300" s="1">
        <v>3132.0</v>
      </c>
      <c r="J300" s="1">
        <v>3260.0</v>
      </c>
    </row>
    <row r="301" ht="15.75" hidden="1" customHeight="1">
      <c r="A301" s="1" t="s">
        <v>20</v>
      </c>
      <c r="B301" s="1" t="s">
        <v>54</v>
      </c>
      <c r="C301" s="1">
        <v>2011.0</v>
      </c>
      <c r="D301" s="1">
        <v>1.0293333E7</v>
      </c>
      <c r="E301" s="1">
        <v>301000.0</v>
      </c>
      <c r="F301" s="1">
        <v>404386.0</v>
      </c>
      <c r="G301" s="1">
        <v>514000.0</v>
      </c>
      <c r="H301" s="1">
        <v>2970.0</v>
      </c>
      <c r="I301" s="1">
        <v>3098.0</v>
      </c>
      <c r="J301" s="1">
        <v>3260.0</v>
      </c>
    </row>
    <row r="302" ht="15.75" hidden="1" customHeight="1">
      <c r="A302" s="1" t="s">
        <v>20</v>
      </c>
      <c r="B302" s="1" t="s">
        <v>54</v>
      </c>
      <c r="C302" s="1">
        <v>2012.0</v>
      </c>
      <c r="D302" s="1">
        <v>1.0549668E7</v>
      </c>
      <c r="E302" s="1">
        <v>595000.0</v>
      </c>
      <c r="F302" s="1">
        <v>753855.0</v>
      </c>
      <c r="G302" s="1">
        <v>916000.0</v>
      </c>
      <c r="H302" s="1">
        <v>2940.0</v>
      </c>
      <c r="I302" s="1">
        <v>3092.0</v>
      </c>
      <c r="J302" s="1">
        <v>3290.0</v>
      </c>
    </row>
    <row r="303" ht="15.75" hidden="1" customHeight="1">
      <c r="A303" s="1" t="s">
        <v>20</v>
      </c>
      <c r="B303" s="1" t="s">
        <v>54</v>
      </c>
      <c r="C303" s="1">
        <v>2013.0</v>
      </c>
      <c r="D303" s="1">
        <v>1.0811538E7</v>
      </c>
      <c r="E303" s="1">
        <v>1095000.0</v>
      </c>
      <c r="F303" s="1">
        <v>1313059.0</v>
      </c>
      <c r="G303" s="1">
        <v>1550000.0</v>
      </c>
      <c r="H303" s="1">
        <v>2920.0</v>
      </c>
      <c r="I303" s="1">
        <v>3088.0</v>
      </c>
      <c r="J303" s="1">
        <v>3320.0</v>
      </c>
    </row>
    <row r="304" ht="15.75" hidden="1" customHeight="1">
      <c r="A304" s="1" t="s">
        <v>20</v>
      </c>
      <c r="B304" s="1" t="s">
        <v>54</v>
      </c>
      <c r="C304" s="1">
        <v>2014.0</v>
      </c>
      <c r="D304" s="1">
        <v>1.1083629E7</v>
      </c>
      <c r="E304" s="1">
        <v>1827000.0</v>
      </c>
      <c r="F304" s="1">
        <v>2436249.0</v>
      </c>
      <c r="G304" s="1">
        <v>3069000.0</v>
      </c>
      <c r="H304" s="1">
        <v>2920.0</v>
      </c>
      <c r="I304" s="1">
        <v>3100.0</v>
      </c>
      <c r="J304" s="1">
        <v>3370.0</v>
      </c>
    </row>
    <row r="305" ht="15.75" hidden="1" customHeight="1">
      <c r="A305" s="1" t="s">
        <v>20</v>
      </c>
      <c r="B305" s="1" t="s">
        <v>54</v>
      </c>
      <c r="C305" s="1">
        <v>2015.0</v>
      </c>
      <c r="D305" s="1">
        <v>1.1369066E7</v>
      </c>
      <c r="E305" s="1">
        <v>2892000.0</v>
      </c>
      <c r="F305" s="1">
        <v>3887798.0</v>
      </c>
      <c r="G305" s="1">
        <v>4907000.0</v>
      </c>
      <c r="H305" s="1">
        <v>2920.0</v>
      </c>
      <c r="I305" s="1">
        <v>3123.0</v>
      </c>
      <c r="J305" s="1">
        <v>3420.0</v>
      </c>
    </row>
    <row r="306" ht="15.75" hidden="1" customHeight="1">
      <c r="A306" s="1" t="s">
        <v>20</v>
      </c>
      <c r="B306" s="1" t="s">
        <v>54</v>
      </c>
      <c r="C306" s="1">
        <v>2016.0</v>
      </c>
      <c r="D306" s="1">
        <v>1.1668829E7</v>
      </c>
      <c r="E306" s="1">
        <v>5035000.0</v>
      </c>
      <c r="F306" s="1">
        <v>6832535.0</v>
      </c>
      <c r="G306" s="1">
        <v>8707000.0</v>
      </c>
      <c r="H306" s="1">
        <v>2950.0</v>
      </c>
      <c r="I306" s="1">
        <v>3153.0</v>
      </c>
      <c r="J306" s="1">
        <v>3480.0</v>
      </c>
    </row>
    <row r="307" ht="15.75" hidden="1" customHeight="1">
      <c r="A307" s="1" t="s">
        <v>20</v>
      </c>
      <c r="B307" s="1" t="s">
        <v>54</v>
      </c>
      <c r="C307" s="1">
        <v>2017.0</v>
      </c>
      <c r="D307" s="1">
        <v>1.198096E7</v>
      </c>
      <c r="E307" s="1">
        <v>4706000.0</v>
      </c>
      <c r="F307" s="1">
        <v>6449821.0</v>
      </c>
      <c r="G307" s="1">
        <v>8267000.0</v>
      </c>
      <c r="H307" s="1">
        <v>2980.0</v>
      </c>
      <c r="I307" s="1">
        <v>3194.0</v>
      </c>
      <c r="J307" s="1">
        <v>3550.0</v>
      </c>
    </row>
    <row r="308" ht="15.75" hidden="1" customHeight="1">
      <c r="A308" s="1" t="s">
        <v>20</v>
      </c>
      <c r="B308" s="1" t="s">
        <v>54</v>
      </c>
      <c r="C308" s="1">
        <v>2018.0</v>
      </c>
      <c r="D308" s="1">
        <v>1.2301969E7</v>
      </c>
      <c r="E308" s="1">
        <v>4369000.0</v>
      </c>
      <c r="F308" s="1">
        <v>5984752.0</v>
      </c>
      <c r="G308" s="1">
        <v>7678000.0</v>
      </c>
      <c r="H308" s="1">
        <v>3020.0</v>
      </c>
      <c r="I308" s="1">
        <v>3244.0</v>
      </c>
      <c r="J308" s="1">
        <v>3630.0</v>
      </c>
    </row>
    <row r="309" ht="15.75" hidden="1" customHeight="1">
      <c r="A309" s="1" t="s">
        <v>20</v>
      </c>
      <c r="B309" s="1" t="s">
        <v>55</v>
      </c>
      <c r="C309" s="1">
        <v>2010.0</v>
      </c>
      <c r="D309" s="1">
        <v>180372.0</v>
      </c>
      <c r="F309" s="1">
        <v>2740.0</v>
      </c>
      <c r="I309" s="1">
        <v>14.0</v>
      </c>
    </row>
    <row r="310" ht="15.75" hidden="1" customHeight="1">
      <c r="A310" s="1" t="s">
        <v>20</v>
      </c>
      <c r="B310" s="1" t="s">
        <v>55</v>
      </c>
      <c r="C310" s="1">
        <v>2011.0</v>
      </c>
      <c r="D310" s="1">
        <v>184521.0</v>
      </c>
      <c r="F310" s="1">
        <v>8442.0</v>
      </c>
      <c r="I310" s="1">
        <v>19.0</v>
      </c>
    </row>
    <row r="311" ht="15.75" hidden="1" customHeight="1">
      <c r="A311" s="1" t="s">
        <v>20</v>
      </c>
      <c r="B311" s="1" t="s">
        <v>55</v>
      </c>
      <c r="C311" s="1">
        <v>2012.0</v>
      </c>
      <c r="D311" s="1">
        <v>188394.0</v>
      </c>
      <c r="F311" s="1">
        <v>10701.0</v>
      </c>
      <c r="I311" s="1">
        <v>7.0</v>
      </c>
    </row>
    <row r="312" ht="15.75" hidden="1" customHeight="1">
      <c r="A312" s="1" t="s">
        <v>20</v>
      </c>
      <c r="B312" s="1" t="s">
        <v>55</v>
      </c>
      <c r="C312" s="1">
        <v>2013.0</v>
      </c>
      <c r="D312" s="1">
        <v>192076.0</v>
      </c>
      <c r="F312" s="1">
        <v>9243.0</v>
      </c>
      <c r="I312" s="1">
        <v>11.0</v>
      </c>
    </row>
    <row r="313" ht="15.75" hidden="1" customHeight="1">
      <c r="A313" s="1" t="s">
        <v>20</v>
      </c>
      <c r="B313" s="1" t="s">
        <v>55</v>
      </c>
      <c r="C313" s="1">
        <v>2014.0</v>
      </c>
      <c r="D313" s="1">
        <v>195727.0</v>
      </c>
      <c r="F313" s="1">
        <v>1754.0</v>
      </c>
      <c r="I313" s="1">
        <v>0.0</v>
      </c>
    </row>
    <row r="314" ht="15.75" hidden="1" customHeight="1">
      <c r="A314" s="1" t="s">
        <v>20</v>
      </c>
      <c r="B314" s="1" t="s">
        <v>55</v>
      </c>
      <c r="C314" s="1">
        <v>2015.0</v>
      </c>
      <c r="D314" s="1">
        <v>199439.0</v>
      </c>
      <c r="F314" s="1">
        <v>2058.0</v>
      </c>
      <c r="I314" s="1">
        <v>0.0</v>
      </c>
    </row>
    <row r="315" ht="15.75" hidden="1" customHeight="1">
      <c r="A315" s="1" t="s">
        <v>20</v>
      </c>
      <c r="B315" s="1" t="s">
        <v>55</v>
      </c>
      <c r="C315" s="1">
        <v>2016.0</v>
      </c>
      <c r="D315" s="1">
        <v>203221.0</v>
      </c>
      <c r="F315" s="1">
        <v>2238.0</v>
      </c>
      <c r="I315" s="1">
        <v>1.0</v>
      </c>
    </row>
    <row r="316" ht="15.75" hidden="1" customHeight="1">
      <c r="A316" s="1" t="s">
        <v>20</v>
      </c>
      <c r="B316" s="1" t="s">
        <v>55</v>
      </c>
      <c r="C316" s="1">
        <v>2017.0</v>
      </c>
      <c r="D316" s="1">
        <v>207086.0</v>
      </c>
      <c r="F316" s="1">
        <v>2239.0</v>
      </c>
      <c r="I316" s="1">
        <v>1.0</v>
      </c>
    </row>
    <row r="317" ht="15.75" hidden="1" customHeight="1">
      <c r="A317" s="1" t="s">
        <v>20</v>
      </c>
      <c r="B317" s="1" t="s">
        <v>55</v>
      </c>
      <c r="C317" s="1">
        <v>2018.0</v>
      </c>
      <c r="D317" s="1">
        <v>211032.0</v>
      </c>
      <c r="F317" s="1">
        <v>2937.0</v>
      </c>
      <c r="I317" s="1">
        <v>0.0</v>
      </c>
    </row>
    <row r="318" ht="15.75" hidden="1" customHeight="1">
      <c r="A318" s="1" t="s">
        <v>20</v>
      </c>
      <c r="B318" s="1" t="s">
        <v>56</v>
      </c>
      <c r="C318" s="1">
        <v>2010.0</v>
      </c>
      <c r="D318" s="1">
        <v>1.2678143E7</v>
      </c>
      <c r="E318" s="1">
        <v>526000.0</v>
      </c>
      <c r="F318" s="1">
        <v>751511.0</v>
      </c>
      <c r="G318" s="1">
        <v>1001000.0</v>
      </c>
      <c r="H318" s="1">
        <v>4090.0</v>
      </c>
      <c r="I318" s="1">
        <v>4194.0</v>
      </c>
      <c r="J318" s="1">
        <v>4310.0</v>
      </c>
    </row>
    <row r="319" ht="15.75" hidden="1" customHeight="1">
      <c r="A319" s="1" t="s">
        <v>20</v>
      </c>
      <c r="B319" s="1" t="s">
        <v>56</v>
      </c>
      <c r="C319" s="1">
        <v>2011.0</v>
      </c>
      <c r="D319" s="1">
        <v>1.3033814E7</v>
      </c>
      <c r="E319" s="1">
        <v>455000.0</v>
      </c>
      <c r="F319" s="1">
        <v>650480.0</v>
      </c>
      <c r="G319" s="1">
        <v>867000.0</v>
      </c>
      <c r="H319" s="1">
        <v>4080.0</v>
      </c>
      <c r="I319" s="1">
        <v>4187.0</v>
      </c>
      <c r="J319" s="1">
        <v>4310.0</v>
      </c>
    </row>
    <row r="320" ht="15.75" hidden="1" customHeight="1">
      <c r="A320" s="1" t="s">
        <v>20</v>
      </c>
      <c r="B320" s="1" t="s">
        <v>56</v>
      </c>
      <c r="C320" s="1">
        <v>2012.0</v>
      </c>
      <c r="D320" s="1">
        <v>1.340199E7</v>
      </c>
      <c r="E320" s="1">
        <v>522000.0</v>
      </c>
      <c r="F320" s="1">
        <v>762806.0</v>
      </c>
      <c r="G320" s="1">
        <v>1032000.0</v>
      </c>
      <c r="H320" s="1">
        <v>4060.0</v>
      </c>
      <c r="I320" s="1">
        <v>4166.0</v>
      </c>
      <c r="J320" s="1">
        <v>4290.0</v>
      </c>
    </row>
    <row r="321" ht="15.75" hidden="1" customHeight="1">
      <c r="A321" s="1" t="s">
        <v>20</v>
      </c>
      <c r="B321" s="1" t="s">
        <v>56</v>
      </c>
      <c r="C321" s="1">
        <v>2013.0</v>
      </c>
      <c r="D321" s="1">
        <v>1.3782429E7</v>
      </c>
      <c r="E321" s="1">
        <v>659000.0</v>
      </c>
      <c r="F321" s="1">
        <v>935859.0</v>
      </c>
      <c r="G321" s="1">
        <v>1238000.0</v>
      </c>
      <c r="H321" s="1">
        <v>4050.0</v>
      </c>
      <c r="I321" s="1">
        <v>4159.0</v>
      </c>
      <c r="J321" s="1">
        <v>4290.0</v>
      </c>
    </row>
    <row r="322" ht="15.75" hidden="1" customHeight="1">
      <c r="A322" s="1" t="s">
        <v>20</v>
      </c>
      <c r="B322" s="1" t="s">
        <v>56</v>
      </c>
      <c r="C322" s="1">
        <v>2014.0</v>
      </c>
      <c r="D322" s="1">
        <v>1.417474E7</v>
      </c>
      <c r="E322" s="1">
        <v>410000.0</v>
      </c>
      <c r="F322" s="1">
        <v>560097.0</v>
      </c>
      <c r="G322" s="1">
        <v>732000.0</v>
      </c>
      <c r="H322" s="1">
        <v>4140.0</v>
      </c>
      <c r="I322" s="1">
        <v>4279.0</v>
      </c>
      <c r="J322" s="1">
        <v>4450.0</v>
      </c>
    </row>
    <row r="323" ht="15.75" hidden="1" customHeight="1">
      <c r="A323" s="1" t="s">
        <v>20</v>
      </c>
      <c r="B323" s="1" t="s">
        <v>56</v>
      </c>
      <c r="C323" s="1">
        <v>2015.0</v>
      </c>
      <c r="D323" s="1">
        <v>1.457845E7</v>
      </c>
      <c r="E323" s="1">
        <v>692000.0</v>
      </c>
      <c r="F323" s="1">
        <v>1017535.0</v>
      </c>
      <c r="G323" s="1">
        <v>1381000.0</v>
      </c>
      <c r="H323" s="1">
        <v>4170.0</v>
      </c>
      <c r="I323" s="1">
        <v>4331.0</v>
      </c>
      <c r="J323" s="1">
        <v>4530.0</v>
      </c>
    </row>
    <row r="324" ht="15.75" hidden="1" customHeight="1">
      <c r="A324" s="1" t="s">
        <v>20</v>
      </c>
      <c r="B324" s="1" t="s">
        <v>56</v>
      </c>
      <c r="C324" s="1">
        <v>2016.0</v>
      </c>
      <c r="D324" s="1">
        <v>1.4993514E7</v>
      </c>
      <c r="E324" s="1">
        <v>468000.0</v>
      </c>
      <c r="F324" s="1">
        <v>684544.0</v>
      </c>
      <c r="G324" s="1">
        <v>920000.0</v>
      </c>
      <c r="H324" s="1">
        <v>4190.0</v>
      </c>
      <c r="I324" s="1">
        <v>4373.0</v>
      </c>
      <c r="J324" s="1">
        <v>4600.0</v>
      </c>
    </row>
    <row r="325" ht="15.75" hidden="1" customHeight="1">
      <c r="A325" s="1" t="s">
        <v>20</v>
      </c>
      <c r="B325" s="1" t="s">
        <v>56</v>
      </c>
      <c r="C325" s="1">
        <v>2017.0</v>
      </c>
      <c r="D325" s="1">
        <v>1.5419354E7</v>
      </c>
      <c r="E325" s="1">
        <v>561000.0</v>
      </c>
      <c r="F325" s="1">
        <v>807277.0</v>
      </c>
      <c r="G325" s="1">
        <v>1072000.0</v>
      </c>
      <c r="H325" s="1">
        <v>4220.0</v>
      </c>
      <c r="I325" s="1">
        <v>4418.0</v>
      </c>
      <c r="J325" s="1">
        <v>4680.0</v>
      </c>
    </row>
    <row r="326" ht="15.75" hidden="1" customHeight="1">
      <c r="A326" s="1" t="s">
        <v>20</v>
      </c>
      <c r="B326" s="1" t="s">
        <v>56</v>
      </c>
      <c r="C326" s="1">
        <v>2018.0</v>
      </c>
      <c r="D326" s="1">
        <v>1.5854324E7</v>
      </c>
      <c r="E326" s="1">
        <v>618000.0</v>
      </c>
      <c r="F326" s="1">
        <v>883919.0</v>
      </c>
      <c r="G326" s="1">
        <v>1163000.0</v>
      </c>
      <c r="H326" s="1">
        <v>4260.0</v>
      </c>
      <c r="I326" s="1">
        <v>4480.0</v>
      </c>
      <c r="J326" s="1">
        <v>4780.0</v>
      </c>
    </row>
    <row r="327" ht="15.75" hidden="1" customHeight="1">
      <c r="A327" s="1" t="s">
        <v>20</v>
      </c>
      <c r="B327" s="1" t="s">
        <v>57</v>
      </c>
      <c r="C327" s="1">
        <v>2010.0</v>
      </c>
      <c r="D327" s="1">
        <v>6415636.0</v>
      </c>
      <c r="E327" s="1">
        <v>2295000.0</v>
      </c>
      <c r="F327" s="1">
        <v>2943081.0</v>
      </c>
      <c r="G327" s="1">
        <v>3698000.0</v>
      </c>
      <c r="H327" s="1">
        <v>13100.0</v>
      </c>
      <c r="I327" s="1">
        <v>14100.0</v>
      </c>
      <c r="J327" s="1">
        <v>15100.0</v>
      </c>
    </row>
    <row r="328" ht="15.75" hidden="1" customHeight="1">
      <c r="A328" s="1" t="s">
        <v>20</v>
      </c>
      <c r="B328" s="1" t="s">
        <v>57</v>
      </c>
      <c r="C328" s="1">
        <v>2011.0</v>
      </c>
      <c r="D328" s="1">
        <v>6563238.0</v>
      </c>
      <c r="E328" s="1">
        <v>2319000.0</v>
      </c>
      <c r="F328" s="1">
        <v>2977428.0</v>
      </c>
      <c r="G328" s="1">
        <v>3753000.0</v>
      </c>
      <c r="H328" s="1">
        <v>11800.0</v>
      </c>
      <c r="I328" s="1">
        <v>12757.0</v>
      </c>
      <c r="J328" s="1">
        <v>13700.0</v>
      </c>
    </row>
    <row r="329" ht="15.75" hidden="1" customHeight="1">
      <c r="A329" s="1" t="s">
        <v>20</v>
      </c>
      <c r="B329" s="1" t="s">
        <v>57</v>
      </c>
      <c r="C329" s="1">
        <v>2012.0</v>
      </c>
      <c r="D329" s="1">
        <v>6712586.0</v>
      </c>
      <c r="E329" s="1">
        <v>2390000.0</v>
      </c>
      <c r="F329" s="1">
        <v>3003669.0</v>
      </c>
      <c r="G329" s="1">
        <v>3738000.0</v>
      </c>
      <c r="H329" s="1">
        <v>10000.0</v>
      </c>
      <c r="I329" s="1">
        <v>10831.0</v>
      </c>
      <c r="J329" s="1">
        <v>11700.0</v>
      </c>
    </row>
    <row r="330" ht="15.75" hidden="1" customHeight="1">
      <c r="A330" s="1" t="s">
        <v>20</v>
      </c>
      <c r="B330" s="1" t="s">
        <v>57</v>
      </c>
      <c r="C330" s="1">
        <v>2013.0</v>
      </c>
      <c r="D330" s="1">
        <v>6863975.0</v>
      </c>
      <c r="E330" s="1">
        <v>2304000.0</v>
      </c>
      <c r="F330" s="1">
        <v>2970027.0</v>
      </c>
      <c r="G330" s="1">
        <v>3765000.0</v>
      </c>
      <c r="H330" s="1">
        <v>8390.0</v>
      </c>
      <c r="I330" s="1">
        <v>9151.0</v>
      </c>
      <c r="J330" s="1">
        <v>9990.0</v>
      </c>
    </row>
    <row r="331" ht="15.75" hidden="1" customHeight="1">
      <c r="A331" s="1" t="s">
        <v>20</v>
      </c>
      <c r="B331" s="1" t="s">
        <v>57</v>
      </c>
      <c r="C331" s="1">
        <v>2014.0</v>
      </c>
      <c r="D331" s="1">
        <v>7017153.0</v>
      </c>
      <c r="E331" s="1">
        <v>2187000.0</v>
      </c>
      <c r="F331" s="1">
        <v>2872180.0</v>
      </c>
      <c r="G331" s="1">
        <v>3698000.0</v>
      </c>
      <c r="H331" s="1">
        <v>7220.0</v>
      </c>
      <c r="I331" s="1">
        <v>7975.0</v>
      </c>
      <c r="J331" s="1">
        <v>8820.0</v>
      </c>
    </row>
    <row r="332" ht="15.75" hidden="1" customHeight="1">
      <c r="A332" s="1" t="s">
        <v>20</v>
      </c>
      <c r="B332" s="1" t="s">
        <v>57</v>
      </c>
      <c r="C332" s="1">
        <v>2015.0</v>
      </c>
      <c r="D332" s="1">
        <v>7171909.0</v>
      </c>
      <c r="E332" s="1">
        <v>2255000.0</v>
      </c>
      <c r="F332" s="1">
        <v>2895435.0</v>
      </c>
      <c r="G332" s="1">
        <v>3672000.0</v>
      </c>
      <c r="H332" s="1">
        <v>6530.0</v>
      </c>
      <c r="I332" s="1">
        <v>7329.0</v>
      </c>
      <c r="J332" s="1">
        <v>8210.0</v>
      </c>
    </row>
    <row r="333" ht="15.75" hidden="1" customHeight="1">
      <c r="A333" s="1" t="s">
        <v>20</v>
      </c>
      <c r="B333" s="1" t="s">
        <v>57</v>
      </c>
      <c r="C333" s="1">
        <v>2016.0</v>
      </c>
      <c r="D333" s="1">
        <v>7328846.0</v>
      </c>
      <c r="E333" s="1">
        <v>2311000.0</v>
      </c>
      <c r="F333" s="1">
        <v>2868006.0</v>
      </c>
      <c r="G333" s="1">
        <v>3530000.0</v>
      </c>
      <c r="H333" s="1">
        <v>6110.0</v>
      </c>
      <c r="I333" s="1">
        <v>6983.0</v>
      </c>
      <c r="J333" s="1">
        <v>7940.0</v>
      </c>
    </row>
    <row r="334" ht="15.75" hidden="1" customHeight="1">
      <c r="A334" s="1" t="s">
        <v>20</v>
      </c>
      <c r="B334" s="1" t="s">
        <v>57</v>
      </c>
      <c r="C334" s="1">
        <v>2017.0</v>
      </c>
      <c r="D334" s="1">
        <v>7488427.0</v>
      </c>
      <c r="E334" s="1">
        <v>2000000.0</v>
      </c>
      <c r="F334" s="1">
        <v>2726766.0</v>
      </c>
      <c r="G334" s="1">
        <v>3625000.0</v>
      </c>
      <c r="H334" s="1">
        <v>5830.0</v>
      </c>
      <c r="I334" s="1">
        <v>6786.0</v>
      </c>
      <c r="J334" s="1">
        <v>7860.0</v>
      </c>
    </row>
    <row r="335" ht="15.75" hidden="1" customHeight="1">
      <c r="A335" s="1" t="s">
        <v>20</v>
      </c>
      <c r="B335" s="1" t="s">
        <v>57</v>
      </c>
      <c r="C335" s="1">
        <v>2018.0</v>
      </c>
      <c r="D335" s="1">
        <v>7650149.0</v>
      </c>
      <c r="E335" s="1">
        <v>1433000.0</v>
      </c>
      <c r="F335" s="1">
        <v>2451110.0</v>
      </c>
      <c r="G335" s="1">
        <v>3979000.0</v>
      </c>
      <c r="H335" s="1">
        <v>5520.0</v>
      </c>
      <c r="I335" s="1">
        <v>6564.0</v>
      </c>
      <c r="J335" s="1">
        <v>7770.0</v>
      </c>
    </row>
    <row r="336" ht="15.75" hidden="1" customHeight="1">
      <c r="A336" s="1" t="s">
        <v>20</v>
      </c>
      <c r="B336" s="1" t="s">
        <v>58</v>
      </c>
      <c r="C336" s="1">
        <v>2010.0</v>
      </c>
      <c r="D336" s="1">
        <v>5121696.0</v>
      </c>
      <c r="F336" s="1">
        <v>8060.0</v>
      </c>
      <c r="I336" s="1">
        <v>83.0</v>
      </c>
    </row>
    <row r="337" ht="15.75" hidden="1" customHeight="1">
      <c r="A337" s="1" t="s">
        <v>20</v>
      </c>
      <c r="B337" s="1" t="s">
        <v>58</v>
      </c>
      <c r="C337" s="1">
        <v>2011.0</v>
      </c>
      <c r="D337" s="1">
        <v>5200375.0</v>
      </c>
      <c r="F337" s="1">
        <v>9866.0</v>
      </c>
      <c r="I337" s="1">
        <v>54.0</v>
      </c>
    </row>
    <row r="338" ht="15.75" hidden="1" customHeight="1">
      <c r="A338" s="1" t="s">
        <v>20</v>
      </c>
      <c r="B338" s="1" t="s">
        <v>58</v>
      </c>
      <c r="C338" s="1">
        <v>2012.0</v>
      </c>
      <c r="D338" s="1">
        <v>5283265.0</v>
      </c>
      <c r="F338" s="1">
        <v>6621.0</v>
      </c>
      <c r="I338" s="1">
        <v>72.0</v>
      </c>
    </row>
    <row r="339" ht="15.75" hidden="1" customHeight="1">
      <c r="A339" s="1" t="s">
        <v>20</v>
      </c>
      <c r="B339" s="1" t="s">
        <v>58</v>
      </c>
      <c r="C339" s="1">
        <v>2013.0</v>
      </c>
      <c r="D339" s="1">
        <v>5368712.0</v>
      </c>
      <c r="F339" s="1">
        <v>8645.0</v>
      </c>
      <c r="I339" s="1">
        <v>105.0</v>
      </c>
    </row>
    <row r="340" ht="15.75" hidden="1" customHeight="1">
      <c r="A340" s="1" t="s">
        <v>20</v>
      </c>
      <c r="B340" s="1" t="s">
        <v>58</v>
      </c>
      <c r="C340" s="1">
        <v>2014.0</v>
      </c>
      <c r="D340" s="1">
        <v>5454418.0</v>
      </c>
      <c r="F340" s="1">
        <v>11705.0</v>
      </c>
      <c r="I340" s="1">
        <v>174.0</v>
      </c>
    </row>
    <row r="341" ht="15.75" hidden="1" customHeight="1">
      <c r="A341" s="1" t="s">
        <v>20</v>
      </c>
      <c r="B341" s="1" t="s">
        <v>58</v>
      </c>
      <c r="C341" s="1">
        <v>2015.0</v>
      </c>
      <c r="D341" s="1">
        <v>5538636.0</v>
      </c>
      <c r="F341" s="1">
        <v>1157.0</v>
      </c>
      <c r="I341" s="1">
        <v>110.0</v>
      </c>
    </row>
    <row r="342" ht="15.75" hidden="1" customHeight="1">
      <c r="A342" s="1" t="s">
        <v>20</v>
      </c>
      <c r="B342" s="1" t="s">
        <v>58</v>
      </c>
      <c r="C342" s="1">
        <v>2016.0</v>
      </c>
      <c r="D342" s="1">
        <v>5620764.0</v>
      </c>
      <c r="F342" s="1">
        <v>4323.0</v>
      </c>
      <c r="I342" s="1">
        <v>34.0</v>
      </c>
    </row>
    <row r="343" ht="15.75" hidden="1" customHeight="1">
      <c r="A343" s="1" t="s">
        <v>20</v>
      </c>
      <c r="B343" s="1" t="s">
        <v>58</v>
      </c>
      <c r="C343" s="1">
        <v>2017.0</v>
      </c>
      <c r="D343" s="1">
        <v>5700975.0</v>
      </c>
      <c r="F343" s="1">
        <v>22517.0</v>
      </c>
      <c r="I343" s="1">
        <v>301.0</v>
      </c>
    </row>
    <row r="344" ht="15.75" hidden="1" customHeight="1">
      <c r="A344" s="1" t="s">
        <v>20</v>
      </c>
      <c r="B344" s="1" t="s">
        <v>58</v>
      </c>
      <c r="C344" s="1">
        <v>2018.0</v>
      </c>
      <c r="D344" s="1">
        <v>5779252.0</v>
      </c>
      <c r="F344" s="1">
        <v>9540.0</v>
      </c>
      <c r="I344" s="1">
        <v>69.0</v>
      </c>
    </row>
    <row r="345" ht="15.75" hidden="1" customHeight="1">
      <c r="A345" s="1" t="s">
        <v>20</v>
      </c>
      <c r="B345" s="1" t="s">
        <v>59</v>
      </c>
      <c r="C345" s="1">
        <v>2010.0</v>
      </c>
      <c r="D345" s="1">
        <v>9508372.0</v>
      </c>
      <c r="E345" s="1">
        <v>1464000.0</v>
      </c>
      <c r="F345" s="1">
        <v>2319793.0</v>
      </c>
      <c r="G345" s="1">
        <v>3495000.0</v>
      </c>
      <c r="H345" s="1">
        <v>4360.0</v>
      </c>
      <c r="I345" s="1">
        <v>5010.0</v>
      </c>
      <c r="J345" s="1">
        <v>5810.0</v>
      </c>
    </row>
    <row r="346" ht="15.75" hidden="1" customHeight="1">
      <c r="A346" s="1" t="s">
        <v>20</v>
      </c>
      <c r="B346" s="1" t="s">
        <v>59</v>
      </c>
      <c r="C346" s="1">
        <v>2011.0</v>
      </c>
      <c r="D346" s="1">
        <v>9830695.0</v>
      </c>
      <c r="E346" s="1">
        <v>1428000.0</v>
      </c>
      <c r="F346" s="1">
        <v>2318780.0</v>
      </c>
      <c r="G346" s="1">
        <v>3552000.0</v>
      </c>
      <c r="H346" s="1">
        <v>4180.0</v>
      </c>
      <c r="I346" s="1">
        <v>4841.0</v>
      </c>
      <c r="J346" s="1">
        <v>5660.0</v>
      </c>
    </row>
    <row r="347" ht="15.75" hidden="1" customHeight="1">
      <c r="A347" s="1" t="s">
        <v>20</v>
      </c>
      <c r="B347" s="1" t="s">
        <v>59</v>
      </c>
      <c r="C347" s="1">
        <v>2012.0</v>
      </c>
      <c r="D347" s="1">
        <v>1.0113648E7</v>
      </c>
      <c r="E347" s="1">
        <v>1449000.0</v>
      </c>
      <c r="F347" s="1">
        <v>2353290.0</v>
      </c>
      <c r="G347" s="1">
        <v>3599000.0</v>
      </c>
      <c r="H347" s="1">
        <v>4020.0</v>
      </c>
      <c r="I347" s="1">
        <v>4678.0</v>
      </c>
      <c r="J347" s="1">
        <v>5520.0</v>
      </c>
    </row>
    <row r="348" ht="15.75" hidden="1" customHeight="1">
      <c r="A348" s="1" t="s">
        <v>20</v>
      </c>
      <c r="B348" s="1" t="s">
        <v>59</v>
      </c>
      <c r="C348" s="1">
        <v>2013.0</v>
      </c>
      <c r="D348" s="1">
        <v>1.035503E7</v>
      </c>
      <c r="E348" s="1">
        <v>1485000.0</v>
      </c>
      <c r="F348" s="1">
        <v>2427031.0</v>
      </c>
      <c r="G348" s="1">
        <v>3747000.0</v>
      </c>
      <c r="H348" s="1">
        <v>3980.0</v>
      </c>
      <c r="I348" s="1">
        <v>4695.0</v>
      </c>
      <c r="J348" s="1">
        <v>5620.0</v>
      </c>
    </row>
    <row r="349" ht="15.75" hidden="1" customHeight="1">
      <c r="A349" s="1" t="s">
        <v>20</v>
      </c>
      <c r="B349" s="1" t="s">
        <v>59</v>
      </c>
      <c r="C349" s="1">
        <v>2014.0</v>
      </c>
      <c r="D349" s="1">
        <v>1.0554882E7</v>
      </c>
      <c r="E349" s="1">
        <v>1531000.0</v>
      </c>
      <c r="F349" s="1">
        <v>2492468.0</v>
      </c>
      <c r="G349" s="1">
        <v>3867000.0</v>
      </c>
      <c r="H349" s="1">
        <v>4080.0</v>
      </c>
      <c r="I349" s="1">
        <v>4910.0</v>
      </c>
      <c r="J349" s="1">
        <v>6080.0</v>
      </c>
    </row>
    <row r="350" ht="15.75" hidden="1" customHeight="1">
      <c r="A350" s="1" t="s">
        <v>20</v>
      </c>
      <c r="B350" s="1" t="s">
        <v>59</v>
      </c>
      <c r="C350" s="1">
        <v>2015.0</v>
      </c>
      <c r="D350" s="1">
        <v>1.0715657E7</v>
      </c>
      <c r="E350" s="1">
        <v>1576000.0</v>
      </c>
      <c r="F350" s="1">
        <v>2575568.0</v>
      </c>
      <c r="G350" s="1">
        <v>3926000.0</v>
      </c>
      <c r="H350" s="1">
        <v>4100.0</v>
      </c>
      <c r="I350" s="1">
        <v>5056.0</v>
      </c>
      <c r="J350" s="1">
        <v>6440.0</v>
      </c>
    </row>
    <row r="351" ht="15.75" hidden="1" customHeight="1">
      <c r="A351" s="1" t="s">
        <v>20</v>
      </c>
      <c r="B351" s="1" t="s">
        <v>59</v>
      </c>
      <c r="C351" s="1">
        <v>2016.0</v>
      </c>
      <c r="D351" s="1">
        <v>1.083252E7</v>
      </c>
      <c r="E351" s="1">
        <v>1598000.0</v>
      </c>
      <c r="F351" s="1">
        <v>2649109.0</v>
      </c>
      <c r="G351" s="1">
        <v>4068000.0</v>
      </c>
      <c r="H351" s="1">
        <v>4120.0</v>
      </c>
      <c r="I351" s="1">
        <v>5188.0</v>
      </c>
      <c r="J351" s="1">
        <v>6800.0</v>
      </c>
    </row>
    <row r="352" ht="15.75" hidden="1" customHeight="1">
      <c r="A352" s="1" t="s">
        <v>20</v>
      </c>
      <c r="B352" s="1" t="s">
        <v>59</v>
      </c>
      <c r="C352" s="1">
        <v>2017.0</v>
      </c>
      <c r="D352" s="1">
        <v>1.0910774E7</v>
      </c>
      <c r="E352" s="1">
        <v>1627000.0</v>
      </c>
      <c r="F352" s="1">
        <v>2681845.0</v>
      </c>
      <c r="G352" s="1">
        <v>4161000.0</v>
      </c>
      <c r="H352" s="1">
        <v>4130.0</v>
      </c>
      <c r="I352" s="1">
        <v>5328.0</v>
      </c>
      <c r="J352" s="1">
        <v>7230.0</v>
      </c>
    </row>
    <row r="353" ht="15.75" hidden="1" customHeight="1">
      <c r="A353" s="1" t="s">
        <v>20</v>
      </c>
      <c r="B353" s="1" t="s">
        <v>59</v>
      </c>
      <c r="C353" s="1">
        <v>2018.0</v>
      </c>
      <c r="D353" s="1">
        <v>1.0975924E7</v>
      </c>
      <c r="E353" s="1">
        <v>1578000.0</v>
      </c>
      <c r="F353" s="1">
        <v>2589443.0</v>
      </c>
      <c r="G353" s="1">
        <v>4048000.0</v>
      </c>
      <c r="H353" s="1">
        <v>4080.0</v>
      </c>
      <c r="I353" s="1">
        <v>5356.0</v>
      </c>
      <c r="J353" s="1">
        <v>7490.0</v>
      </c>
    </row>
    <row r="354" ht="15.75" hidden="1" customHeight="1">
      <c r="A354" s="1" t="s">
        <v>20</v>
      </c>
      <c r="B354" s="1" t="s">
        <v>60</v>
      </c>
      <c r="C354" s="1">
        <v>2010.0</v>
      </c>
      <c r="D354" s="1">
        <v>6421674.0</v>
      </c>
      <c r="E354" s="1">
        <v>1489000.0</v>
      </c>
      <c r="F354" s="1">
        <v>1983506.0</v>
      </c>
      <c r="G354" s="1">
        <v>2596000.0</v>
      </c>
      <c r="H354" s="1">
        <v>4520.0</v>
      </c>
      <c r="I354" s="1">
        <v>4947.0</v>
      </c>
      <c r="J354" s="1">
        <v>5420.0</v>
      </c>
    </row>
    <row r="355" ht="15.75" hidden="1" customHeight="1">
      <c r="A355" s="1" t="s">
        <v>20</v>
      </c>
      <c r="B355" s="1" t="s">
        <v>60</v>
      </c>
      <c r="C355" s="1">
        <v>2011.0</v>
      </c>
      <c r="D355" s="1">
        <v>6595939.0</v>
      </c>
      <c r="E355" s="1">
        <v>1570000.0</v>
      </c>
      <c r="F355" s="1">
        <v>2067173.0</v>
      </c>
      <c r="G355" s="1">
        <v>2686000.0</v>
      </c>
      <c r="H355" s="1">
        <v>4280.0</v>
      </c>
      <c r="I355" s="1">
        <v>4715.0</v>
      </c>
      <c r="J355" s="1">
        <v>5200.0</v>
      </c>
    </row>
    <row r="356" ht="15.75" hidden="1" customHeight="1">
      <c r="A356" s="1" t="s">
        <v>20</v>
      </c>
      <c r="B356" s="1" t="s">
        <v>60</v>
      </c>
      <c r="C356" s="1">
        <v>2012.0</v>
      </c>
      <c r="D356" s="1">
        <v>6773807.0</v>
      </c>
      <c r="E356" s="1">
        <v>1855000.0</v>
      </c>
      <c r="F356" s="1">
        <v>2368811.0</v>
      </c>
      <c r="G356" s="1">
        <v>2987000.0</v>
      </c>
      <c r="H356" s="1">
        <v>4100.0</v>
      </c>
      <c r="I356" s="1">
        <v>4554.0</v>
      </c>
      <c r="J356" s="1">
        <v>5050.0</v>
      </c>
    </row>
    <row r="357" ht="15.75" hidden="1" customHeight="1">
      <c r="A357" s="1" t="s">
        <v>20</v>
      </c>
      <c r="B357" s="1" t="s">
        <v>60</v>
      </c>
      <c r="C357" s="1">
        <v>2013.0</v>
      </c>
      <c r="D357" s="1">
        <v>6954721.0</v>
      </c>
      <c r="E357" s="1">
        <v>2182000.0</v>
      </c>
      <c r="F357" s="1">
        <v>2680257.0</v>
      </c>
      <c r="G357" s="1">
        <v>3253000.0</v>
      </c>
      <c r="H357" s="1">
        <v>4040.0</v>
      </c>
      <c r="I357" s="1">
        <v>4532.0</v>
      </c>
      <c r="J357" s="1">
        <v>5080.0</v>
      </c>
    </row>
    <row r="358" ht="15.75" hidden="1" customHeight="1">
      <c r="A358" s="1" t="s">
        <v>20</v>
      </c>
      <c r="B358" s="1" t="s">
        <v>60</v>
      </c>
      <c r="C358" s="1">
        <v>2014.0</v>
      </c>
      <c r="D358" s="1">
        <v>7137997.0</v>
      </c>
      <c r="E358" s="1">
        <v>2247000.0</v>
      </c>
      <c r="F358" s="1">
        <v>2745866.0</v>
      </c>
      <c r="G358" s="1">
        <v>3324000.0</v>
      </c>
      <c r="H358" s="1">
        <v>4240.0</v>
      </c>
      <c r="I358" s="1">
        <v>4812.0</v>
      </c>
      <c r="J358" s="1">
        <v>5470.0</v>
      </c>
    </row>
    <row r="359" ht="15.75" hidden="1" customHeight="1">
      <c r="A359" s="1" t="s">
        <v>20</v>
      </c>
      <c r="B359" s="1" t="s">
        <v>60</v>
      </c>
      <c r="C359" s="1">
        <v>2015.0</v>
      </c>
      <c r="D359" s="1">
        <v>7323162.0</v>
      </c>
      <c r="E359" s="1">
        <v>2170000.0</v>
      </c>
      <c r="F359" s="1">
        <v>2667930.0</v>
      </c>
      <c r="G359" s="1">
        <v>3237000.0</v>
      </c>
      <c r="H359" s="1">
        <v>4430.0</v>
      </c>
      <c r="I359" s="1">
        <v>5129.0</v>
      </c>
      <c r="J359" s="1">
        <v>5950.0</v>
      </c>
    </row>
    <row r="360" ht="15.75" hidden="1" customHeight="1">
      <c r="A360" s="1" t="s">
        <v>20</v>
      </c>
      <c r="B360" s="1" t="s">
        <v>60</v>
      </c>
      <c r="C360" s="1">
        <v>2016.0</v>
      </c>
      <c r="D360" s="1">
        <v>7509952.0</v>
      </c>
      <c r="E360" s="1">
        <v>1953000.0</v>
      </c>
      <c r="F360" s="1">
        <v>2439684.0</v>
      </c>
      <c r="G360" s="1">
        <v>3008000.0</v>
      </c>
      <c r="H360" s="1">
        <v>4440.0</v>
      </c>
      <c r="I360" s="1">
        <v>5244.0</v>
      </c>
      <c r="J360" s="1">
        <v>6220.0</v>
      </c>
    </row>
    <row r="361" ht="15.75" hidden="1" customHeight="1">
      <c r="A361" s="1" t="s">
        <v>20</v>
      </c>
      <c r="B361" s="1" t="s">
        <v>60</v>
      </c>
      <c r="C361" s="1">
        <v>2017.0</v>
      </c>
      <c r="D361" s="1">
        <v>7698476.0</v>
      </c>
      <c r="E361" s="1">
        <v>1678000.0</v>
      </c>
      <c r="F361" s="1">
        <v>2141714.0</v>
      </c>
      <c r="G361" s="1">
        <v>2694000.0</v>
      </c>
      <c r="H361" s="1">
        <v>4310.0</v>
      </c>
      <c r="I361" s="1">
        <v>5199.0</v>
      </c>
      <c r="J361" s="1">
        <v>6320.0</v>
      </c>
    </row>
    <row r="362" ht="15.75" hidden="1" customHeight="1">
      <c r="A362" s="1" t="s">
        <v>20</v>
      </c>
      <c r="B362" s="1" t="s">
        <v>60</v>
      </c>
      <c r="C362" s="1">
        <v>2018.0</v>
      </c>
      <c r="D362" s="1">
        <v>7889095.0</v>
      </c>
      <c r="E362" s="1">
        <v>1508000.0</v>
      </c>
      <c r="F362" s="1">
        <v>2108823.0</v>
      </c>
      <c r="G362" s="1">
        <v>2901000.0</v>
      </c>
      <c r="H362" s="1">
        <v>4170.0</v>
      </c>
      <c r="I362" s="1">
        <v>5132.0</v>
      </c>
      <c r="J362" s="1">
        <v>6410.0</v>
      </c>
    </row>
    <row r="363" ht="15.75" hidden="1" customHeight="1">
      <c r="A363" s="1" t="s">
        <v>20</v>
      </c>
      <c r="B363" s="1" t="s">
        <v>61</v>
      </c>
      <c r="C363" s="1">
        <v>2010.0</v>
      </c>
      <c r="D363" s="1">
        <v>3.2428164E7</v>
      </c>
      <c r="E363" s="1">
        <v>1.087E7</v>
      </c>
      <c r="F363" s="1">
        <v>1.3533746E7</v>
      </c>
      <c r="G363" s="1">
        <v>1.662E7</v>
      </c>
      <c r="H363" s="1">
        <v>19300.0</v>
      </c>
      <c r="I363" s="1">
        <v>20412.0</v>
      </c>
      <c r="J363" s="1">
        <v>21700.0</v>
      </c>
    </row>
    <row r="364" ht="15.75" hidden="1" customHeight="1">
      <c r="A364" s="1" t="s">
        <v>20</v>
      </c>
      <c r="B364" s="1" t="s">
        <v>61</v>
      </c>
      <c r="C364" s="1">
        <v>2011.0</v>
      </c>
      <c r="D364" s="1">
        <v>3.3476772E7</v>
      </c>
      <c r="E364" s="1">
        <v>1.021E7</v>
      </c>
      <c r="F364" s="1">
        <v>1.2912102E7</v>
      </c>
      <c r="G364" s="1">
        <v>1.612E7</v>
      </c>
      <c r="H364" s="1">
        <v>16400.0</v>
      </c>
      <c r="I364" s="1">
        <v>17358.0</v>
      </c>
      <c r="J364" s="1">
        <v>18500.0</v>
      </c>
    </row>
    <row r="365" ht="15.75" hidden="1" customHeight="1">
      <c r="A365" s="1" t="s">
        <v>20</v>
      </c>
      <c r="B365" s="1" t="s">
        <v>61</v>
      </c>
      <c r="C365" s="1">
        <v>2012.0</v>
      </c>
      <c r="D365" s="1">
        <v>3.45587E7</v>
      </c>
      <c r="E365" s="1">
        <v>8748000.0</v>
      </c>
      <c r="F365" s="1">
        <v>1.1465552E7</v>
      </c>
      <c r="G365" s="1">
        <v>1.464E7</v>
      </c>
      <c r="H365" s="1">
        <v>14000.0</v>
      </c>
      <c r="I365" s="1">
        <v>14920.0</v>
      </c>
      <c r="J365" s="1">
        <v>15900.0</v>
      </c>
    </row>
    <row r="366" ht="15.75" hidden="1" customHeight="1">
      <c r="A366" s="1" t="s">
        <v>20</v>
      </c>
      <c r="B366" s="1" t="s">
        <v>61</v>
      </c>
      <c r="C366" s="1">
        <v>2013.0</v>
      </c>
      <c r="D366" s="1">
        <v>3.5694519E7</v>
      </c>
      <c r="E366" s="1">
        <v>6542000.0</v>
      </c>
      <c r="F366" s="1">
        <v>9074826.0</v>
      </c>
      <c r="G366" s="1">
        <v>1.22E7</v>
      </c>
      <c r="H366" s="1">
        <v>12600.0</v>
      </c>
      <c r="I366" s="1">
        <v>13402.0</v>
      </c>
      <c r="J366" s="1">
        <v>14300.0</v>
      </c>
    </row>
    <row r="367" ht="15.75" hidden="1" customHeight="1">
      <c r="A367" s="1" t="s">
        <v>20</v>
      </c>
      <c r="B367" s="1" t="s">
        <v>61</v>
      </c>
      <c r="C367" s="1">
        <v>2014.0</v>
      </c>
      <c r="D367" s="1">
        <v>3.691153E7</v>
      </c>
      <c r="E367" s="1">
        <v>5749000.0</v>
      </c>
      <c r="F367" s="1">
        <v>8143369.0</v>
      </c>
      <c r="G367" s="1">
        <v>1.102E7</v>
      </c>
      <c r="H367" s="1">
        <v>12100.0</v>
      </c>
      <c r="I367" s="1">
        <v>13029.0</v>
      </c>
      <c r="J367" s="1">
        <v>14000.0</v>
      </c>
    </row>
    <row r="368" ht="15.75" hidden="1" customHeight="1">
      <c r="A368" s="1" t="s">
        <v>20</v>
      </c>
      <c r="B368" s="1" t="s">
        <v>61</v>
      </c>
      <c r="C368" s="1">
        <v>2015.0</v>
      </c>
      <c r="D368" s="1">
        <v>3.8225447E7</v>
      </c>
      <c r="E368" s="1">
        <v>6554000.0</v>
      </c>
      <c r="F368" s="1">
        <v>9025492.0</v>
      </c>
      <c r="G368" s="1">
        <v>1.22E7</v>
      </c>
      <c r="H368" s="1">
        <v>11800.0</v>
      </c>
      <c r="I368" s="1">
        <v>12800.0</v>
      </c>
      <c r="J368" s="1">
        <v>14000.0</v>
      </c>
    </row>
    <row r="369" ht="15.75" hidden="1" customHeight="1">
      <c r="A369" s="1" t="s">
        <v>20</v>
      </c>
      <c r="B369" s="1" t="s">
        <v>61</v>
      </c>
      <c r="C369" s="1">
        <v>2016.0</v>
      </c>
      <c r="D369" s="1">
        <v>3.9649173E7</v>
      </c>
      <c r="E369" s="1">
        <v>9342000.0</v>
      </c>
      <c r="F369" s="1">
        <v>1.2069689E7</v>
      </c>
      <c r="G369" s="1">
        <v>1.53E7</v>
      </c>
      <c r="H369" s="1">
        <v>11800.0</v>
      </c>
      <c r="I369" s="1">
        <v>13036.0</v>
      </c>
      <c r="J369" s="1">
        <v>14500.0</v>
      </c>
    </row>
    <row r="370" ht="15.75" hidden="1" customHeight="1">
      <c r="A370" s="1" t="s">
        <v>20</v>
      </c>
      <c r="B370" s="1" t="s">
        <v>61</v>
      </c>
      <c r="C370" s="1">
        <v>2017.0</v>
      </c>
      <c r="D370" s="1">
        <v>4.1166588E7</v>
      </c>
      <c r="E370" s="1">
        <v>1.084E7</v>
      </c>
      <c r="F370" s="1">
        <v>1.386323E7</v>
      </c>
      <c r="G370" s="1">
        <v>1.747E7</v>
      </c>
      <c r="H370" s="1">
        <v>11800.0</v>
      </c>
      <c r="I370" s="1">
        <v>13272.0</v>
      </c>
      <c r="J370" s="1">
        <v>15000.0</v>
      </c>
    </row>
    <row r="371" ht="15.75" hidden="1" customHeight="1">
      <c r="A371" s="1" t="s">
        <v>20</v>
      </c>
      <c r="B371" s="1" t="s">
        <v>61</v>
      </c>
      <c r="C371" s="1">
        <v>2018.0</v>
      </c>
      <c r="D371" s="1">
        <v>4.2729032E7</v>
      </c>
      <c r="E371" s="1">
        <v>7623000.0</v>
      </c>
      <c r="F371" s="1">
        <v>1.2356577E7</v>
      </c>
      <c r="G371" s="1">
        <v>1.897E7</v>
      </c>
      <c r="H371" s="1">
        <v>11700.0</v>
      </c>
      <c r="I371" s="1">
        <v>13203.0</v>
      </c>
      <c r="J371" s="1">
        <v>15200.0</v>
      </c>
    </row>
    <row r="372" ht="15.75" hidden="1" customHeight="1">
      <c r="A372" s="1" t="s">
        <v>20</v>
      </c>
      <c r="B372" s="1" t="s">
        <v>62</v>
      </c>
      <c r="C372" s="1">
        <v>2010.0</v>
      </c>
      <c r="D372" s="1">
        <v>4.4346532E7</v>
      </c>
      <c r="E372" s="1">
        <v>4688000.0</v>
      </c>
      <c r="F372" s="1">
        <v>6450494.0</v>
      </c>
      <c r="G372" s="1">
        <v>8725000.0</v>
      </c>
      <c r="H372" s="1">
        <v>18600.0</v>
      </c>
      <c r="I372" s="1">
        <v>19241.0</v>
      </c>
      <c r="J372" s="1">
        <v>20000.0</v>
      </c>
    </row>
    <row r="373" ht="15.75" hidden="1" customHeight="1">
      <c r="A373" s="1" t="s">
        <v>20</v>
      </c>
      <c r="B373" s="1" t="s">
        <v>62</v>
      </c>
      <c r="C373" s="1">
        <v>2011.0</v>
      </c>
      <c r="D373" s="1">
        <v>4.567352E7</v>
      </c>
      <c r="E373" s="1">
        <v>4389000.0</v>
      </c>
      <c r="F373" s="1">
        <v>6050835.0</v>
      </c>
      <c r="G373" s="1">
        <v>8096000.0</v>
      </c>
      <c r="H373" s="1">
        <v>18500.0</v>
      </c>
      <c r="I373" s="1">
        <v>19107.0</v>
      </c>
      <c r="J373" s="1">
        <v>19800.0</v>
      </c>
    </row>
    <row r="374" ht="15.75" hidden="1" customHeight="1">
      <c r="A374" s="1" t="s">
        <v>20</v>
      </c>
      <c r="B374" s="1" t="s">
        <v>62</v>
      </c>
      <c r="C374" s="1">
        <v>2012.0</v>
      </c>
      <c r="D374" s="1">
        <v>4.7053033E7</v>
      </c>
      <c r="E374" s="1">
        <v>3992000.0</v>
      </c>
      <c r="F374" s="1">
        <v>5469691.0</v>
      </c>
      <c r="G374" s="1">
        <v>7351000.0</v>
      </c>
      <c r="H374" s="1">
        <v>18400.0</v>
      </c>
      <c r="I374" s="1">
        <v>19127.0</v>
      </c>
      <c r="J374" s="1">
        <v>19900.0</v>
      </c>
    </row>
    <row r="375" ht="15.75" hidden="1" customHeight="1">
      <c r="A375" s="1" t="s">
        <v>20</v>
      </c>
      <c r="B375" s="1" t="s">
        <v>62</v>
      </c>
      <c r="C375" s="1">
        <v>2013.0</v>
      </c>
      <c r="D375" s="1">
        <v>4.8483132E7</v>
      </c>
      <c r="E375" s="1">
        <v>3944000.0</v>
      </c>
      <c r="F375" s="1">
        <v>5419407.0</v>
      </c>
      <c r="G375" s="1">
        <v>7268000.0</v>
      </c>
      <c r="H375" s="1">
        <v>19100.0</v>
      </c>
      <c r="I375" s="1">
        <v>19946.0</v>
      </c>
      <c r="J375" s="1">
        <v>20900.0</v>
      </c>
    </row>
    <row r="376" ht="15.75" hidden="1" customHeight="1">
      <c r="A376" s="1" t="s">
        <v>20</v>
      </c>
      <c r="B376" s="1" t="s">
        <v>62</v>
      </c>
      <c r="C376" s="1">
        <v>2014.0</v>
      </c>
      <c r="D376" s="1">
        <v>4.9960563E7</v>
      </c>
      <c r="E376" s="1">
        <v>4368000.0</v>
      </c>
      <c r="F376" s="1">
        <v>5942515.0</v>
      </c>
      <c r="G376" s="1">
        <v>7966000.0</v>
      </c>
      <c r="H376" s="1">
        <v>19300.0</v>
      </c>
      <c r="I376" s="1">
        <v>20253.0</v>
      </c>
      <c r="J376" s="1">
        <v>21300.0</v>
      </c>
    </row>
    <row r="377" ht="15.75" hidden="1" customHeight="1">
      <c r="A377" s="1" t="s">
        <v>20</v>
      </c>
      <c r="B377" s="1" t="s">
        <v>62</v>
      </c>
      <c r="C377" s="1">
        <v>2015.0</v>
      </c>
      <c r="D377" s="1">
        <v>5.1482638E7</v>
      </c>
      <c r="E377" s="1">
        <v>4569000.0</v>
      </c>
      <c r="F377" s="1">
        <v>6267687.0</v>
      </c>
      <c r="G377" s="1">
        <v>8287000.0</v>
      </c>
      <c r="H377" s="1">
        <v>19600.0</v>
      </c>
      <c r="I377" s="1">
        <v>20624.0</v>
      </c>
      <c r="J377" s="1">
        <v>21900.0</v>
      </c>
    </row>
    <row r="378" ht="15.75" hidden="1" customHeight="1">
      <c r="A378" s="1" t="s">
        <v>20</v>
      </c>
      <c r="B378" s="1" t="s">
        <v>62</v>
      </c>
      <c r="C378" s="1">
        <v>2016.0</v>
      </c>
      <c r="D378" s="1">
        <v>5.3049231E7</v>
      </c>
      <c r="E378" s="1">
        <v>4818000.0</v>
      </c>
      <c r="F378" s="1">
        <v>6555045.0</v>
      </c>
      <c r="G378" s="1">
        <v>8675000.0</v>
      </c>
      <c r="H378" s="1">
        <v>19800.0</v>
      </c>
      <c r="I378" s="1">
        <v>20922.0</v>
      </c>
      <c r="J378" s="1">
        <v>22400.0</v>
      </c>
    </row>
    <row r="379" ht="15.75" hidden="1" customHeight="1">
      <c r="A379" s="1" t="s">
        <v>20</v>
      </c>
      <c r="B379" s="1" t="s">
        <v>62</v>
      </c>
      <c r="C379" s="1">
        <v>2017.0</v>
      </c>
      <c r="D379" s="1">
        <v>5.4660345E7</v>
      </c>
      <c r="E379" s="1">
        <v>5025000.0</v>
      </c>
      <c r="F379" s="1">
        <v>6775567.0</v>
      </c>
      <c r="G379" s="1">
        <v>8955000.0</v>
      </c>
      <c r="H379" s="1">
        <v>19900.0</v>
      </c>
      <c r="I379" s="1">
        <v>21163.0</v>
      </c>
      <c r="J379" s="1">
        <v>22900.0</v>
      </c>
    </row>
    <row r="380" ht="15.75" hidden="1" customHeight="1">
      <c r="A380" s="1" t="s">
        <v>20</v>
      </c>
      <c r="B380" s="1" t="s">
        <v>62</v>
      </c>
      <c r="C380" s="1">
        <v>2018.0</v>
      </c>
      <c r="D380" s="1">
        <v>5.6313444E7</v>
      </c>
      <c r="E380" s="1">
        <v>4677000.0</v>
      </c>
      <c r="F380" s="1">
        <v>6997809.0</v>
      </c>
      <c r="G380" s="1">
        <v>1.009E7</v>
      </c>
      <c r="H380" s="1">
        <v>20100.0</v>
      </c>
      <c r="I380" s="1">
        <v>21550.0</v>
      </c>
      <c r="J380" s="1">
        <v>23500.0</v>
      </c>
    </row>
    <row r="381" ht="15.75" hidden="1" customHeight="1">
      <c r="A381" s="1" t="s">
        <v>20</v>
      </c>
      <c r="B381" s="1" t="s">
        <v>63</v>
      </c>
      <c r="C381" s="1">
        <v>2010.0</v>
      </c>
      <c r="D381" s="1">
        <v>1.3605986E7</v>
      </c>
      <c r="E381" s="1">
        <v>1885000.0</v>
      </c>
      <c r="F381" s="1">
        <v>2408568.0</v>
      </c>
      <c r="G381" s="1">
        <v>3042000.0</v>
      </c>
      <c r="H381" s="1">
        <v>6080.0</v>
      </c>
      <c r="I381" s="1">
        <v>6286.0</v>
      </c>
      <c r="J381" s="1">
        <v>6520.0</v>
      </c>
    </row>
    <row r="382" ht="15.75" hidden="1" customHeight="1">
      <c r="A382" s="1" t="s">
        <v>20</v>
      </c>
      <c r="B382" s="1" t="s">
        <v>63</v>
      </c>
      <c r="C382" s="1">
        <v>2011.0</v>
      </c>
      <c r="D382" s="1">
        <v>1.4023199E7</v>
      </c>
      <c r="E382" s="1">
        <v>2067000.0</v>
      </c>
      <c r="F382" s="1">
        <v>2618128.0</v>
      </c>
      <c r="G382" s="1">
        <v>3274000.0</v>
      </c>
      <c r="H382" s="1">
        <v>6250.0</v>
      </c>
      <c r="I382" s="1">
        <v>6479.0</v>
      </c>
      <c r="J382" s="1">
        <v>6740.0</v>
      </c>
    </row>
    <row r="383" ht="15.75" hidden="1" customHeight="1">
      <c r="A383" s="1" t="s">
        <v>20</v>
      </c>
      <c r="B383" s="1" t="s">
        <v>63</v>
      </c>
      <c r="C383" s="1">
        <v>2012.0</v>
      </c>
      <c r="D383" s="1">
        <v>1.4465148E7</v>
      </c>
      <c r="E383" s="1">
        <v>2270000.0</v>
      </c>
      <c r="F383" s="1">
        <v>2937598.0</v>
      </c>
      <c r="G383" s="1">
        <v>3724000.0</v>
      </c>
      <c r="H383" s="1">
        <v>6480.0</v>
      </c>
      <c r="I383" s="1">
        <v>6739.0</v>
      </c>
      <c r="J383" s="1">
        <v>7030.0</v>
      </c>
    </row>
    <row r="384" ht="15.75" hidden="1" customHeight="1">
      <c r="A384" s="1" t="s">
        <v>20</v>
      </c>
      <c r="B384" s="1" t="s">
        <v>63</v>
      </c>
      <c r="C384" s="1">
        <v>2013.0</v>
      </c>
      <c r="D384" s="1">
        <v>1.4926551E7</v>
      </c>
      <c r="E384" s="1">
        <v>2599000.0</v>
      </c>
      <c r="F384" s="1">
        <v>3369958.0</v>
      </c>
      <c r="G384" s="1">
        <v>4296000.0</v>
      </c>
      <c r="H384" s="1">
        <v>6640.0</v>
      </c>
      <c r="I384" s="1">
        <v>6935.0</v>
      </c>
      <c r="J384" s="1">
        <v>7270.0</v>
      </c>
    </row>
    <row r="385" ht="15.75" hidden="1" customHeight="1">
      <c r="A385" s="1" t="s">
        <v>20</v>
      </c>
      <c r="B385" s="1" t="s">
        <v>63</v>
      </c>
      <c r="C385" s="1">
        <v>2014.0</v>
      </c>
      <c r="D385" s="1">
        <v>1.5399793E7</v>
      </c>
      <c r="E385" s="1">
        <v>2632000.0</v>
      </c>
      <c r="F385" s="1">
        <v>3433829.0</v>
      </c>
      <c r="G385" s="1">
        <v>4420000.0</v>
      </c>
      <c r="H385" s="1">
        <v>6930.0</v>
      </c>
      <c r="I385" s="1">
        <v>7303.0</v>
      </c>
      <c r="J385" s="1">
        <v>7720.0</v>
      </c>
    </row>
    <row r="386" ht="15.75" hidden="1" customHeight="1">
      <c r="A386" s="1" t="s">
        <v>20</v>
      </c>
      <c r="B386" s="1" t="s">
        <v>63</v>
      </c>
      <c r="C386" s="1">
        <v>2015.0</v>
      </c>
      <c r="D386" s="1">
        <v>1.587937E7</v>
      </c>
      <c r="E386" s="1">
        <v>2410000.0</v>
      </c>
      <c r="F386" s="1">
        <v>3216354.0</v>
      </c>
      <c r="G386" s="1">
        <v>4211000.0</v>
      </c>
      <c r="H386" s="1">
        <v>6960.0</v>
      </c>
      <c r="I386" s="1">
        <v>7389.0</v>
      </c>
      <c r="J386" s="1">
        <v>7890.0</v>
      </c>
    </row>
    <row r="387" ht="15.75" hidden="1" customHeight="1">
      <c r="A387" s="1" t="s">
        <v>20</v>
      </c>
      <c r="B387" s="1" t="s">
        <v>63</v>
      </c>
      <c r="C387" s="1">
        <v>2016.0</v>
      </c>
      <c r="D387" s="1">
        <v>1.6363449E7</v>
      </c>
      <c r="E387" s="1">
        <v>2042000.0</v>
      </c>
      <c r="F387" s="1">
        <v>2968175.0</v>
      </c>
      <c r="G387" s="1">
        <v>4180000.0</v>
      </c>
      <c r="H387" s="1">
        <v>6930.0</v>
      </c>
      <c r="I387" s="1">
        <v>7417.0</v>
      </c>
      <c r="J387" s="1">
        <v>8030.0</v>
      </c>
    </row>
    <row r="388" ht="15.75" hidden="1" customHeight="1">
      <c r="A388" s="1" t="s">
        <v>20</v>
      </c>
      <c r="B388" s="1" t="s">
        <v>63</v>
      </c>
      <c r="C388" s="1">
        <v>2017.0</v>
      </c>
      <c r="D388" s="1">
        <v>1.6853608E7</v>
      </c>
      <c r="E388" s="1">
        <v>1730000.0</v>
      </c>
      <c r="F388" s="1">
        <v>2697352.0</v>
      </c>
      <c r="G388" s="1">
        <v>3997000.0</v>
      </c>
      <c r="H388" s="1">
        <v>6860.0</v>
      </c>
      <c r="I388" s="1">
        <v>7419.0</v>
      </c>
      <c r="J388" s="1">
        <v>8140.0</v>
      </c>
    </row>
    <row r="389" ht="15.75" hidden="1" customHeight="1">
      <c r="A389" s="1" t="s">
        <v>20</v>
      </c>
      <c r="B389" s="1" t="s">
        <v>63</v>
      </c>
      <c r="C389" s="1">
        <v>2018.0</v>
      </c>
      <c r="D389" s="1">
        <v>1.7351714E7</v>
      </c>
      <c r="E389" s="1">
        <v>1709000.0</v>
      </c>
      <c r="F389" s="1">
        <v>2719036.0</v>
      </c>
      <c r="G389" s="1">
        <v>4096000.0</v>
      </c>
      <c r="H389" s="1">
        <v>6890.0</v>
      </c>
      <c r="I389" s="1">
        <v>7519.0</v>
      </c>
      <c r="J389" s="1">
        <v>8390.0</v>
      </c>
    </row>
    <row r="390" ht="15.75" hidden="1" customHeight="1">
      <c r="A390" s="1" t="s">
        <v>20</v>
      </c>
      <c r="B390" s="1" t="s">
        <v>64</v>
      </c>
      <c r="C390" s="1">
        <v>2010.0</v>
      </c>
      <c r="D390" s="1">
        <v>9998533.0</v>
      </c>
      <c r="E390" s="1">
        <v>606000.0</v>
      </c>
      <c r="F390" s="1">
        <v>1094108.0</v>
      </c>
      <c r="G390" s="1">
        <v>1709000.0</v>
      </c>
      <c r="H390" s="1">
        <v>73.0</v>
      </c>
      <c r="I390" s="1">
        <v>2800.0</v>
      </c>
      <c r="J390" s="1">
        <v>6220.0</v>
      </c>
    </row>
    <row r="391" ht="15.75" hidden="1" customHeight="1">
      <c r="A391" s="1" t="s">
        <v>20</v>
      </c>
      <c r="B391" s="1" t="s">
        <v>64</v>
      </c>
      <c r="C391" s="1">
        <v>2011.0</v>
      </c>
      <c r="D391" s="1">
        <v>1.0153338E7</v>
      </c>
      <c r="E391" s="1">
        <v>468000.0</v>
      </c>
      <c r="F391" s="1">
        <v>717620.0</v>
      </c>
      <c r="G391" s="1">
        <v>989000.0</v>
      </c>
      <c r="H391" s="1">
        <v>52.0</v>
      </c>
      <c r="I391" s="1">
        <v>1837.0</v>
      </c>
      <c r="J391" s="1">
        <v>3690.0</v>
      </c>
    </row>
    <row r="392" ht="15.75" hidden="1" customHeight="1">
      <c r="A392" s="1" t="s">
        <v>20</v>
      </c>
      <c r="B392" s="1" t="s">
        <v>64</v>
      </c>
      <c r="C392" s="1">
        <v>2012.0</v>
      </c>
      <c r="D392" s="1">
        <v>1.0327222E7</v>
      </c>
      <c r="E392" s="1">
        <v>402000.0</v>
      </c>
      <c r="F392" s="1">
        <v>590910.0</v>
      </c>
      <c r="G392" s="1">
        <v>793000.0</v>
      </c>
      <c r="H392" s="1">
        <v>44.0</v>
      </c>
      <c r="I392" s="1">
        <v>1512.0</v>
      </c>
      <c r="J392" s="1">
        <v>3010.0</v>
      </c>
    </row>
    <row r="393" ht="15.75" hidden="1" customHeight="1">
      <c r="A393" s="1" t="s">
        <v>20</v>
      </c>
      <c r="B393" s="1" t="s">
        <v>64</v>
      </c>
      <c r="C393" s="1">
        <v>2013.0</v>
      </c>
      <c r="D393" s="1">
        <v>1.0512448E7</v>
      </c>
      <c r="E393" s="1">
        <v>613000.0</v>
      </c>
      <c r="F393" s="1">
        <v>861512.0</v>
      </c>
      <c r="G393" s="1">
        <v>1122000.0</v>
      </c>
      <c r="H393" s="1">
        <v>66.0</v>
      </c>
      <c r="I393" s="1">
        <v>2205.0</v>
      </c>
      <c r="J393" s="1">
        <v>4280.0</v>
      </c>
    </row>
    <row r="394" ht="15.75" hidden="1" customHeight="1">
      <c r="A394" s="1" t="s">
        <v>20</v>
      </c>
      <c r="B394" s="1" t="s">
        <v>64</v>
      </c>
      <c r="C394" s="1">
        <v>2014.0</v>
      </c>
      <c r="D394" s="1">
        <v>1.0698542E7</v>
      </c>
      <c r="E394" s="1">
        <v>805000.0</v>
      </c>
      <c r="F394" s="1">
        <v>1090113.0</v>
      </c>
      <c r="G394" s="1">
        <v>1397000.0</v>
      </c>
      <c r="H394" s="1">
        <v>86.0</v>
      </c>
      <c r="I394" s="1">
        <v>2790.0</v>
      </c>
      <c r="J394" s="1">
        <v>5320.0</v>
      </c>
    </row>
    <row r="395" ht="15.75" hidden="1" customHeight="1">
      <c r="A395" s="1" t="s">
        <v>20</v>
      </c>
      <c r="B395" s="1" t="s">
        <v>64</v>
      </c>
      <c r="C395" s="1">
        <v>2015.0</v>
      </c>
      <c r="D395" s="1">
        <v>1.0878022E7</v>
      </c>
      <c r="E395" s="1">
        <v>717000.0</v>
      </c>
      <c r="F395" s="1">
        <v>1062200.0</v>
      </c>
      <c r="G395" s="1">
        <v>1448000.0</v>
      </c>
      <c r="H395" s="1">
        <v>80.0</v>
      </c>
      <c r="I395" s="1">
        <v>2719.0</v>
      </c>
      <c r="J395" s="1">
        <v>5430.0</v>
      </c>
    </row>
    <row r="396" ht="15.75" hidden="1" customHeight="1">
      <c r="A396" s="1" t="s">
        <v>20</v>
      </c>
      <c r="B396" s="1" t="s">
        <v>64</v>
      </c>
      <c r="C396" s="1">
        <v>2016.0</v>
      </c>
      <c r="D396" s="1">
        <v>1.1047866E7</v>
      </c>
      <c r="E396" s="1">
        <v>489000.0</v>
      </c>
      <c r="F396" s="1">
        <v>726722.0</v>
      </c>
      <c r="G396" s="1">
        <v>995000.0</v>
      </c>
      <c r="H396" s="1">
        <v>54.0</v>
      </c>
      <c r="I396" s="1">
        <v>1860.0</v>
      </c>
      <c r="J396" s="1">
        <v>3740.0</v>
      </c>
    </row>
    <row r="397" ht="15.75" hidden="1" customHeight="1">
      <c r="A397" s="1" t="s">
        <v>20</v>
      </c>
      <c r="B397" s="1" t="s">
        <v>64</v>
      </c>
      <c r="C397" s="1">
        <v>2017.0</v>
      </c>
      <c r="D397" s="1">
        <v>1.1210282E7</v>
      </c>
      <c r="E397" s="1">
        <v>805000.0</v>
      </c>
      <c r="F397" s="1">
        <v>1216876.0</v>
      </c>
      <c r="G397" s="1">
        <v>1710000.0</v>
      </c>
      <c r="H397" s="1">
        <v>90.0</v>
      </c>
      <c r="I397" s="1">
        <v>3115.0</v>
      </c>
      <c r="J397" s="1">
        <v>6410.0</v>
      </c>
    </row>
    <row r="398" ht="15.75" hidden="1" customHeight="1">
      <c r="A398" s="1" t="s">
        <v>20</v>
      </c>
      <c r="B398" s="1" t="s">
        <v>64</v>
      </c>
      <c r="C398" s="1">
        <v>2018.0</v>
      </c>
      <c r="D398" s="1">
        <v>1.136951E7</v>
      </c>
      <c r="E398" s="1">
        <v>393000.0</v>
      </c>
      <c r="F398" s="1">
        <v>579888.0</v>
      </c>
      <c r="G398" s="1">
        <v>789000.0</v>
      </c>
      <c r="H398" s="1">
        <v>43.0</v>
      </c>
      <c r="I398" s="1">
        <v>1484.0</v>
      </c>
      <c r="J398" s="1">
        <v>2960.0</v>
      </c>
    </row>
    <row r="399" ht="15.75" hidden="1" customHeight="1">
      <c r="A399" s="1" t="s">
        <v>65</v>
      </c>
      <c r="B399" s="1" t="s">
        <v>66</v>
      </c>
      <c r="C399" s="1">
        <v>2010.0</v>
      </c>
      <c r="D399" s="1">
        <v>204478.0</v>
      </c>
      <c r="F399" s="1">
        <v>14.0</v>
      </c>
      <c r="I399" s="1">
        <v>0.0</v>
      </c>
    </row>
    <row r="400" ht="15.75" hidden="1" customHeight="1">
      <c r="A400" s="1" t="s">
        <v>65</v>
      </c>
      <c r="B400" s="1" t="s">
        <v>66</v>
      </c>
      <c r="C400" s="1">
        <v>2011.0</v>
      </c>
      <c r="D400" s="1">
        <v>206602.0</v>
      </c>
      <c r="F400" s="1">
        <v>0.0</v>
      </c>
      <c r="I400" s="1">
        <v>0.0</v>
      </c>
    </row>
    <row r="401" ht="15.75" hidden="1" customHeight="1">
      <c r="A401" s="1" t="s">
        <v>65</v>
      </c>
      <c r="B401" s="1" t="s">
        <v>66</v>
      </c>
      <c r="C401" s="1">
        <v>2012.0</v>
      </c>
      <c r="D401" s="1">
        <v>208775.0</v>
      </c>
      <c r="F401" s="1">
        <v>0.0</v>
      </c>
      <c r="I401" s="1">
        <v>0.0</v>
      </c>
    </row>
    <row r="402" ht="15.75" hidden="1" customHeight="1">
      <c r="A402" s="1" t="s">
        <v>65</v>
      </c>
      <c r="B402" s="1" t="s">
        <v>66</v>
      </c>
      <c r="C402" s="1">
        <v>2013.0</v>
      </c>
      <c r="D402" s="1">
        <v>210980.0</v>
      </c>
      <c r="F402" s="1">
        <v>0.0</v>
      </c>
      <c r="I402" s="1">
        <v>0.0</v>
      </c>
    </row>
    <row r="403" ht="15.75" hidden="1" customHeight="1">
      <c r="A403" s="1" t="s">
        <v>65</v>
      </c>
      <c r="B403" s="1" t="s">
        <v>66</v>
      </c>
      <c r="C403" s="1">
        <v>2014.0</v>
      </c>
      <c r="D403" s="1">
        <v>213187.0</v>
      </c>
      <c r="F403" s="1">
        <v>0.0</v>
      </c>
      <c r="I403" s="1">
        <v>0.0</v>
      </c>
    </row>
    <row r="404" ht="15.75" hidden="1" customHeight="1">
      <c r="A404" s="1" t="s">
        <v>65</v>
      </c>
      <c r="B404" s="1" t="s">
        <v>66</v>
      </c>
      <c r="C404" s="1">
        <v>2015.0</v>
      </c>
      <c r="D404" s="1">
        <v>215377.0</v>
      </c>
      <c r="F404" s="1">
        <v>0.0</v>
      </c>
      <c r="I404" s="1">
        <v>0.0</v>
      </c>
    </row>
    <row r="405" ht="15.75" hidden="1" customHeight="1">
      <c r="A405" s="1" t="s">
        <v>65</v>
      </c>
      <c r="B405" s="1" t="s">
        <v>66</v>
      </c>
      <c r="C405" s="1">
        <v>2016.0</v>
      </c>
      <c r="D405" s="1">
        <v>217542.0</v>
      </c>
      <c r="F405" s="1">
        <v>0.0</v>
      </c>
      <c r="I405" s="1">
        <v>0.0</v>
      </c>
    </row>
    <row r="406" ht="15.75" hidden="1" customHeight="1">
      <c r="A406" s="1" t="s">
        <v>65</v>
      </c>
      <c r="B406" s="1" t="s">
        <v>66</v>
      </c>
      <c r="C406" s="1">
        <v>2017.0</v>
      </c>
      <c r="D406" s="1">
        <v>219685.0</v>
      </c>
      <c r="F406" s="1">
        <v>0.0</v>
      </c>
      <c r="I406" s="1">
        <v>0.0</v>
      </c>
    </row>
    <row r="407" ht="15.75" hidden="1" customHeight="1">
      <c r="A407" s="1" t="s">
        <v>65</v>
      </c>
      <c r="B407" s="1" t="s">
        <v>66</v>
      </c>
      <c r="C407" s="1">
        <v>2018.0</v>
      </c>
      <c r="D407" s="1">
        <v>221805.0</v>
      </c>
      <c r="F407" s="1">
        <v>0.0</v>
      </c>
      <c r="I407" s="1">
        <v>0.0</v>
      </c>
    </row>
    <row r="408" ht="15.75" hidden="1" customHeight="1">
      <c r="A408" s="1" t="s">
        <v>65</v>
      </c>
      <c r="B408" s="1" t="s">
        <v>67</v>
      </c>
      <c r="C408" s="1">
        <v>2010.0</v>
      </c>
      <c r="D408" s="1">
        <v>222500.0</v>
      </c>
      <c r="F408" s="1">
        <v>150.0</v>
      </c>
      <c r="I408" s="1">
        <v>0.0</v>
      </c>
    </row>
    <row r="409" ht="15.75" hidden="1" customHeight="1">
      <c r="A409" s="1" t="s">
        <v>65</v>
      </c>
      <c r="B409" s="1" t="s">
        <v>67</v>
      </c>
      <c r="C409" s="1">
        <v>2011.0</v>
      </c>
      <c r="D409" s="1">
        <v>227862.0</v>
      </c>
      <c r="F409" s="1">
        <v>72.0</v>
      </c>
      <c r="I409" s="1">
        <v>0.0</v>
      </c>
    </row>
    <row r="410" ht="15.75" hidden="1" customHeight="1">
      <c r="A410" s="1" t="s">
        <v>65</v>
      </c>
      <c r="B410" s="1" t="s">
        <v>67</v>
      </c>
      <c r="C410" s="1">
        <v>2012.0</v>
      </c>
      <c r="D410" s="1">
        <v>233220.0</v>
      </c>
      <c r="F410" s="1">
        <v>33.0</v>
      </c>
      <c r="I410" s="1">
        <v>0.0</v>
      </c>
    </row>
    <row r="411" ht="15.75" hidden="1" customHeight="1">
      <c r="A411" s="1" t="s">
        <v>65</v>
      </c>
      <c r="B411" s="1" t="s">
        <v>67</v>
      </c>
      <c r="C411" s="1">
        <v>2013.0</v>
      </c>
      <c r="D411" s="1">
        <v>238537.0</v>
      </c>
      <c r="F411" s="1">
        <v>20.0</v>
      </c>
      <c r="I411" s="1">
        <v>0.0</v>
      </c>
    </row>
    <row r="412" ht="15.75" hidden="1" customHeight="1">
      <c r="A412" s="1" t="s">
        <v>65</v>
      </c>
      <c r="B412" s="1" t="s">
        <v>67</v>
      </c>
      <c r="C412" s="1">
        <v>2014.0</v>
      </c>
      <c r="D412" s="1">
        <v>243822.0</v>
      </c>
      <c r="F412" s="1">
        <v>19.0</v>
      </c>
      <c r="I412" s="1">
        <v>0.0</v>
      </c>
    </row>
    <row r="413" ht="15.75" hidden="1" customHeight="1">
      <c r="A413" s="1" t="s">
        <v>65</v>
      </c>
      <c r="B413" s="1" t="s">
        <v>67</v>
      </c>
      <c r="C413" s="1">
        <v>2015.0</v>
      </c>
      <c r="D413" s="1">
        <v>249038.0</v>
      </c>
      <c r="F413" s="1">
        <v>9.0</v>
      </c>
      <c r="I413" s="1">
        <v>0.0</v>
      </c>
    </row>
    <row r="414" ht="15.75" hidden="1" customHeight="1">
      <c r="A414" s="1" t="s">
        <v>65</v>
      </c>
      <c r="B414" s="1" t="s">
        <v>67</v>
      </c>
      <c r="C414" s="1">
        <v>2016.0</v>
      </c>
      <c r="D414" s="1">
        <v>254195.0</v>
      </c>
      <c r="F414" s="1">
        <v>4.0</v>
      </c>
      <c r="I414" s="1">
        <v>0.0</v>
      </c>
    </row>
    <row r="415" ht="15.75" hidden="1" customHeight="1">
      <c r="A415" s="1" t="s">
        <v>65</v>
      </c>
      <c r="B415" s="1" t="s">
        <v>67</v>
      </c>
      <c r="C415" s="1">
        <v>2017.0</v>
      </c>
      <c r="D415" s="1">
        <v>259284.0</v>
      </c>
      <c r="F415" s="1">
        <v>7.0</v>
      </c>
      <c r="I415" s="1">
        <v>0.0</v>
      </c>
    </row>
    <row r="416" ht="15.75" hidden="1" customHeight="1">
      <c r="A416" s="1" t="s">
        <v>65</v>
      </c>
      <c r="B416" s="1" t="s">
        <v>67</v>
      </c>
      <c r="C416" s="1">
        <v>2018.0</v>
      </c>
      <c r="D416" s="1">
        <v>264318.0</v>
      </c>
      <c r="F416" s="1">
        <v>3.0</v>
      </c>
      <c r="I416" s="1">
        <v>0.0</v>
      </c>
    </row>
    <row r="417" ht="15.75" hidden="1" customHeight="1">
      <c r="A417" s="1" t="s">
        <v>65</v>
      </c>
      <c r="B417" s="1" t="s">
        <v>68</v>
      </c>
      <c r="C417" s="1">
        <v>2010.0</v>
      </c>
      <c r="D417" s="1">
        <v>4558757.0</v>
      </c>
      <c r="E417" s="1">
        <v>15000.0</v>
      </c>
      <c r="F417" s="1">
        <v>18659.0</v>
      </c>
      <c r="G417" s="1">
        <v>23000.0</v>
      </c>
      <c r="H417" s="1">
        <v>2.0</v>
      </c>
      <c r="I417" s="1">
        <v>10.0</v>
      </c>
      <c r="J417" s="1">
        <v>18.0</v>
      </c>
    </row>
    <row r="418" ht="15.75" hidden="1" customHeight="1">
      <c r="A418" s="1" t="s">
        <v>65</v>
      </c>
      <c r="B418" s="1" t="s">
        <v>68</v>
      </c>
      <c r="C418" s="1">
        <v>2011.0</v>
      </c>
      <c r="D418" s="1">
        <v>4633319.0</v>
      </c>
      <c r="E418" s="1">
        <v>7600.0</v>
      </c>
      <c r="F418" s="1">
        <v>9680.0</v>
      </c>
      <c r="G418" s="1">
        <v>12000.0</v>
      </c>
      <c r="H418" s="1">
        <v>1.0</v>
      </c>
      <c r="I418" s="1">
        <v>4.0</v>
      </c>
      <c r="J418" s="1">
        <v>8.0</v>
      </c>
    </row>
    <row r="419" ht="15.75" hidden="1" customHeight="1">
      <c r="A419" s="1" t="s">
        <v>65</v>
      </c>
      <c r="B419" s="1" t="s">
        <v>68</v>
      </c>
      <c r="C419" s="1">
        <v>2012.0</v>
      </c>
      <c r="D419" s="1">
        <v>4708051.0</v>
      </c>
      <c r="E419" s="1">
        <v>8600.0</v>
      </c>
      <c r="F419" s="1">
        <v>10972.0</v>
      </c>
      <c r="G419" s="1">
        <v>13000.0</v>
      </c>
      <c r="H419" s="1">
        <v>1.0</v>
      </c>
      <c r="I419" s="1">
        <v>4.0</v>
      </c>
      <c r="J419" s="1">
        <v>8.0</v>
      </c>
    </row>
    <row r="420" ht="15.75" hidden="1" customHeight="1">
      <c r="A420" s="1" t="s">
        <v>65</v>
      </c>
      <c r="B420" s="1" t="s">
        <v>68</v>
      </c>
      <c r="C420" s="1">
        <v>2013.0</v>
      </c>
      <c r="D420" s="1">
        <v>4782769.0</v>
      </c>
      <c r="E420" s="1">
        <v>8500.0</v>
      </c>
      <c r="F420" s="1">
        <v>10804.0</v>
      </c>
      <c r="G420" s="1">
        <v>13000.0</v>
      </c>
      <c r="H420" s="1">
        <v>1.0</v>
      </c>
      <c r="I420" s="1">
        <v>6.0</v>
      </c>
      <c r="J420" s="1">
        <v>11.0</v>
      </c>
    </row>
    <row r="421" ht="15.75" hidden="1" customHeight="1">
      <c r="A421" s="1" t="s">
        <v>65</v>
      </c>
      <c r="B421" s="1" t="s">
        <v>68</v>
      </c>
      <c r="C421" s="1">
        <v>2014.0</v>
      </c>
      <c r="D421" s="1">
        <v>4857236.0</v>
      </c>
      <c r="E421" s="1">
        <v>8500.0</v>
      </c>
      <c r="F421" s="1">
        <v>10952.0</v>
      </c>
      <c r="G421" s="1">
        <v>13000.0</v>
      </c>
      <c r="H421" s="1">
        <v>1.0</v>
      </c>
      <c r="I421" s="1">
        <v>4.0</v>
      </c>
      <c r="J421" s="1">
        <v>8.0</v>
      </c>
    </row>
    <row r="422" ht="15.75" hidden="1" customHeight="1">
      <c r="A422" s="1" t="s">
        <v>65</v>
      </c>
      <c r="B422" s="1" t="s">
        <v>68</v>
      </c>
      <c r="C422" s="1">
        <v>2015.0</v>
      </c>
      <c r="D422" s="1">
        <v>4931282.0</v>
      </c>
      <c r="E422" s="1">
        <v>7300.0</v>
      </c>
      <c r="F422" s="1">
        <v>9315.0</v>
      </c>
      <c r="G422" s="1">
        <v>11000.0</v>
      </c>
      <c r="H422" s="1">
        <v>1.0</v>
      </c>
      <c r="I422" s="1">
        <v>3.0</v>
      </c>
      <c r="J422" s="1">
        <v>6.0</v>
      </c>
    </row>
    <row r="423" ht="15.75" hidden="1" customHeight="1">
      <c r="A423" s="1" t="s">
        <v>65</v>
      </c>
      <c r="B423" s="1" t="s">
        <v>68</v>
      </c>
      <c r="C423" s="1">
        <v>2016.0</v>
      </c>
      <c r="D423" s="1">
        <v>5004817.0</v>
      </c>
      <c r="E423" s="1">
        <v>5900.0</v>
      </c>
      <c r="F423" s="1">
        <v>7510.0</v>
      </c>
      <c r="G423" s="1">
        <v>9200.0</v>
      </c>
      <c r="H423" s="1">
        <v>0.0</v>
      </c>
      <c r="I423" s="1">
        <v>2.0</v>
      </c>
      <c r="J423" s="1">
        <v>5.0</v>
      </c>
    </row>
    <row r="424" ht="15.75" hidden="1" customHeight="1">
      <c r="A424" s="1" t="s">
        <v>65</v>
      </c>
      <c r="B424" s="1" t="s">
        <v>68</v>
      </c>
      <c r="C424" s="1">
        <v>2017.0</v>
      </c>
      <c r="D424" s="1">
        <v>5077861.0</v>
      </c>
      <c r="E424" s="1">
        <v>4800.0</v>
      </c>
      <c r="F424" s="1">
        <v>6195.0</v>
      </c>
      <c r="G424" s="1">
        <v>7600.0</v>
      </c>
      <c r="H424" s="1">
        <v>0.0</v>
      </c>
      <c r="I424" s="1">
        <v>2.0</v>
      </c>
      <c r="J424" s="1">
        <v>4.0</v>
      </c>
    </row>
    <row r="425" ht="15.75" hidden="1" customHeight="1">
      <c r="A425" s="1" t="s">
        <v>65</v>
      </c>
      <c r="B425" s="1" t="s">
        <v>68</v>
      </c>
      <c r="C425" s="1">
        <v>2018.0</v>
      </c>
      <c r="D425" s="1">
        <v>5150579.0</v>
      </c>
      <c r="E425" s="1">
        <v>5700.0</v>
      </c>
      <c r="F425" s="1">
        <v>7239.0</v>
      </c>
      <c r="G425" s="1">
        <v>8900.0</v>
      </c>
      <c r="H425" s="1">
        <v>0.0</v>
      </c>
      <c r="I425" s="1">
        <v>2.0</v>
      </c>
      <c r="J425" s="1">
        <v>4.0</v>
      </c>
    </row>
    <row r="426" ht="15.75" hidden="1" customHeight="1">
      <c r="A426" s="1" t="s">
        <v>65</v>
      </c>
      <c r="B426" s="1" t="s">
        <v>69</v>
      </c>
      <c r="C426" s="1">
        <v>2010.0</v>
      </c>
      <c r="D426" s="1">
        <v>3.9729868E7</v>
      </c>
      <c r="E426" s="1">
        <v>349000.0</v>
      </c>
      <c r="F426" s="1">
        <v>389809.0</v>
      </c>
      <c r="G426" s="1">
        <v>422000.0</v>
      </c>
      <c r="I426" s="1">
        <v>76.0</v>
      </c>
    </row>
    <row r="427" ht="15.75" hidden="1" customHeight="1">
      <c r="A427" s="1" t="s">
        <v>65</v>
      </c>
      <c r="B427" s="1" t="s">
        <v>69</v>
      </c>
      <c r="C427" s="1">
        <v>2011.0</v>
      </c>
      <c r="D427" s="1">
        <v>4.0095451E7</v>
      </c>
      <c r="E427" s="1">
        <v>273000.0</v>
      </c>
      <c r="F427" s="1">
        <v>284024.0</v>
      </c>
      <c r="G427" s="1">
        <v>303000.0</v>
      </c>
      <c r="I427" s="1">
        <v>70.0</v>
      </c>
    </row>
    <row r="428" ht="15.75" hidden="1" customHeight="1">
      <c r="A428" s="1" t="s">
        <v>65</v>
      </c>
      <c r="B428" s="1" t="s">
        <v>69</v>
      </c>
      <c r="C428" s="1">
        <v>2012.0</v>
      </c>
      <c r="D428" s="1">
        <v>4.045532E7</v>
      </c>
      <c r="E428" s="1">
        <v>248000.0</v>
      </c>
      <c r="F428" s="1">
        <v>258095.0</v>
      </c>
      <c r="G428" s="1">
        <v>275000.0</v>
      </c>
      <c r="I428" s="1">
        <v>60.0</v>
      </c>
    </row>
    <row r="429" ht="15.75" hidden="1" customHeight="1">
      <c r="A429" s="1" t="s">
        <v>65</v>
      </c>
      <c r="B429" s="1" t="s">
        <v>69</v>
      </c>
      <c r="C429" s="1">
        <v>2013.0</v>
      </c>
      <c r="D429" s="1">
        <v>4.0810288E7</v>
      </c>
      <c r="E429" s="1">
        <v>176000.0</v>
      </c>
      <c r="F429" s="1">
        <v>196793.0</v>
      </c>
      <c r="G429" s="1">
        <v>213000.0</v>
      </c>
      <c r="I429" s="1">
        <v>40.0</v>
      </c>
    </row>
    <row r="430" ht="15.75" hidden="1" customHeight="1">
      <c r="A430" s="1" t="s">
        <v>65</v>
      </c>
      <c r="B430" s="1" t="s">
        <v>69</v>
      </c>
      <c r="C430" s="1">
        <v>2014.0</v>
      </c>
      <c r="D430" s="1">
        <v>4.116104E7</v>
      </c>
      <c r="E430" s="1">
        <v>142000.0</v>
      </c>
      <c r="F430" s="1">
        <v>148071.0</v>
      </c>
      <c r="G430" s="1">
        <v>158000.0</v>
      </c>
      <c r="I430" s="1">
        <v>36.0</v>
      </c>
    </row>
    <row r="431" ht="15.75" hidden="1" customHeight="1">
      <c r="A431" s="1" t="s">
        <v>65</v>
      </c>
      <c r="B431" s="1" t="s">
        <v>69</v>
      </c>
      <c r="C431" s="1">
        <v>2015.0</v>
      </c>
      <c r="D431" s="1">
        <v>4.1507767E7</v>
      </c>
      <c r="E431" s="1">
        <v>144000.0</v>
      </c>
      <c r="F431" s="1">
        <v>161093.0</v>
      </c>
      <c r="G431" s="1">
        <v>174000.0</v>
      </c>
      <c r="I431" s="1">
        <v>35.0</v>
      </c>
    </row>
    <row r="432" ht="15.75" hidden="1" customHeight="1">
      <c r="A432" s="1" t="s">
        <v>65</v>
      </c>
      <c r="B432" s="1" t="s">
        <v>69</v>
      </c>
      <c r="C432" s="1">
        <v>2016.0</v>
      </c>
      <c r="D432" s="1">
        <v>4.18511E7</v>
      </c>
      <c r="E432" s="1">
        <v>129000.0</v>
      </c>
      <c r="F432" s="1">
        <v>134862.0</v>
      </c>
      <c r="G432" s="1">
        <v>144000.0</v>
      </c>
      <c r="I432" s="1">
        <v>35.0</v>
      </c>
    </row>
    <row r="433" ht="15.75" hidden="1" customHeight="1">
      <c r="A433" s="1" t="s">
        <v>65</v>
      </c>
      <c r="B433" s="1" t="s">
        <v>69</v>
      </c>
      <c r="C433" s="1">
        <v>2017.0</v>
      </c>
      <c r="D433" s="1">
        <v>4.2190266E7</v>
      </c>
      <c r="E433" s="1">
        <v>197000.0</v>
      </c>
      <c r="F433" s="1">
        <v>220848.0</v>
      </c>
      <c r="G433" s="1">
        <v>239000.0</v>
      </c>
      <c r="I433" s="1">
        <v>34.0</v>
      </c>
    </row>
    <row r="434" ht="15.75" hidden="1" customHeight="1">
      <c r="A434" s="1" t="s">
        <v>65</v>
      </c>
      <c r="B434" s="1" t="s">
        <v>69</v>
      </c>
      <c r="C434" s="1">
        <v>2018.0</v>
      </c>
      <c r="D434" s="1">
        <v>4.2522271E7</v>
      </c>
      <c r="E434" s="1">
        <v>207000.0</v>
      </c>
      <c r="F434" s="1">
        <v>217900.0</v>
      </c>
      <c r="G434" s="1">
        <v>232000.0</v>
      </c>
      <c r="I434" s="1">
        <v>44.0</v>
      </c>
    </row>
    <row r="435" ht="15.75" hidden="1" customHeight="1">
      <c r="A435" s="1" t="s">
        <v>65</v>
      </c>
      <c r="B435" s="1" t="s">
        <v>70</v>
      </c>
      <c r="C435" s="1">
        <v>2010.0</v>
      </c>
      <c r="D435" s="1">
        <v>1.0011898E7</v>
      </c>
      <c r="E435" s="1">
        <v>125000.0</v>
      </c>
      <c r="F435" s="1">
        <v>164479.0</v>
      </c>
      <c r="G435" s="1">
        <v>206000.0</v>
      </c>
      <c r="I435" s="1">
        <v>42.0</v>
      </c>
    </row>
    <row r="436" ht="15.75" hidden="1" customHeight="1">
      <c r="A436" s="1" t="s">
        <v>65</v>
      </c>
      <c r="B436" s="1" t="s">
        <v>70</v>
      </c>
      <c r="C436" s="1">
        <v>2011.0</v>
      </c>
      <c r="D436" s="1">
        <v>1.0109321E7</v>
      </c>
      <c r="E436" s="1">
        <v>64000.0</v>
      </c>
      <c r="F436" s="1">
        <v>84072.0</v>
      </c>
      <c r="G436" s="1">
        <v>105000.0</v>
      </c>
      <c r="I436" s="1">
        <v>23.0</v>
      </c>
    </row>
    <row r="437" ht="15.75" hidden="1" customHeight="1">
      <c r="A437" s="1" t="s">
        <v>65</v>
      </c>
      <c r="B437" s="1" t="s">
        <v>70</v>
      </c>
      <c r="C437" s="1">
        <v>2012.0</v>
      </c>
      <c r="D437" s="1">
        <v>1.0200749E7</v>
      </c>
      <c r="E437" s="1">
        <v>64000.0</v>
      </c>
      <c r="F437" s="1">
        <v>84176.0</v>
      </c>
      <c r="G437" s="1">
        <v>105000.0</v>
      </c>
      <c r="I437" s="1">
        <v>24.0</v>
      </c>
    </row>
    <row r="438" ht="15.75" hidden="1" customHeight="1">
      <c r="A438" s="1" t="s">
        <v>65</v>
      </c>
      <c r="B438" s="1" t="s">
        <v>70</v>
      </c>
      <c r="C438" s="1">
        <v>2013.0</v>
      </c>
      <c r="D438" s="1">
        <v>1.0293683E7</v>
      </c>
      <c r="E438" s="1">
        <v>55000.0</v>
      </c>
      <c r="F438" s="1">
        <v>72310.0</v>
      </c>
      <c r="G438" s="1">
        <v>91000.0</v>
      </c>
      <c r="I438" s="1">
        <v>10.0</v>
      </c>
    </row>
    <row r="439" ht="15.75" hidden="1" customHeight="1">
      <c r="A439" s="1" t="s">
        <v>65</v>
      </c>
      <c r="B439" s="1" t="s">
        <v>70</v>
      </c>
      <c r="C439" s="1">
        <v>2014.0</v>
      </c>
      <c r="D439" s="1">
        <v>1.0398227E7</v>
      </c>
      <c r="E439" s="1">
        <v>43000.0</v>
      </c>
      <c r="F439" s="1">
        <v>57024.0</v>
      </c>
      <c r="G439" s="1">
        <v>71000.0</v>
      </c>
      <c r="I439" s="1">
        <v>17.0</v>
      </c>
    </row>
    <row r="440" ht="15.75" hidden="1" customHeight="1">
      <c r="A440" s="1" t="s">
        <v>65</v>
      </c>
      <c r="B440" s="1" t="s">
        <v>70</v>
      </c>
      <c r="C440" s="1">
        <v>2015.0</v>
      </c>
      <c r="D440" s="1">
        <v>1.0520647E7</v>
      </c>
      <c r="E440" s="1">
        <v>54000.0</v>
      </c>
      <c r="F440" s="1">
        <v>73007.0</v>
      </c>
      <c r="G440" s="1">
        <v>94000.0</v>
      </c>
      <c r="I440" s="1">
        <v>18.0</v>
      </c>
    </row>
    <row r="441" ht="15.75" hidden="1" customHeight="1">
      <c r="A441" s="1" t="s">
        <v>65</v>
      </c>
      <c r="B441" s="1" t="s">
        <v>70</v>
      </c>
      <c r="C441" s="1">
        <v>2016.0</v>
      </c>
      <c r="D441" s="1">
        <v>1.0665522E7</v>
      </c>
      <c r="E441" s="1">
        <v>88000.0</v>
      </c>
      <c r="F441" s="1">
        <v>115550.0</v>
      </c>
      <c r="G441" s="1">
        <v>145000.0</v>
      </c>
      <c r="I441" s="1">
        <v>36.0</v>
      </c>
    </row>
    <row r="442" ht="15.75" hidden="1" customHeight="1">
      <c r="A442" s="1" t="s">
        <v>65</v>
      </c>
      <c r="B442" s="1" t="s">
        <v>70</v>
      </c>
      <c r="C442" s="1">
        <v>2017.0</v>
      </c>
      <c r="D442" s="1">
        <v>1.082815E7</v>
      </c>
      <c r="E442" s="1">
        <v>60000.0</v>
      </c>
      <c r="F442" s="1">
        <v>80963.0</v>
      </c>
      <c r="G442" s="1">
        <v>104000.0</v>
      </c>
      <c r="I442" s="1">
        <v>19.0</v>
      </c>
    </row>
    <row r="443" ht="15.75" hidden="1" customHeight="1">
      <c r="A443" s="1" t="s">
        <v>65</v>
      </c>
      <c r="B443" s="1" t="s">
        <v>70</v>
      </c>
      <c r="C443" s="1">
        <v>2018.0</v>
      </c>
      <c r="D443" s="1">
        <v>1.0994461E7</v>
      </c>
      <c r="E443" s="1">
        <v>71000.0</v>
      </c>
      <c r="F443" s="1">
        <v>93468.0</v>
      </c>
      <c r="G443" s="1">
        <v>117000.0</v>
      </c>
      <c r="I443" s="1">
        <v>9.0</v>
      </c>
    </row>
    <row r="444" ht="15.75" hidden="1" customHeight="1">
      <c r="A444" s="1" t="s">
        <v>65</v>
      </c>
      <c r="B444" s="1" t="s">
        <v>71</v>
      </c>
      <c r="C444" s="1">
        <v>2010.0</v>
      </c>
      <c r="D444" s="1">
        <v>1602079.0</v>
      </c>
      <c r="F444" s="1">
        <v>110.0</v>
      </c>
      <c r="I444" s="1">
        <v>0.0</v>
      </c>
    </row>
    <row r="445" ht="15.75" hidden="1" customHeight="1">
      <c r="A445" s="1" t="s">
        <v>65</v>
      </c>
      <c r="B445" s="1" t="s">
        <v>71</v>
      </c>
      <c r="C445" s="1">
        <v>2011.0</v>
      </c>
      <c r="D445" s="1">
        <v>1621580.0</v>
      </c>
      <c r="F445" s="1">
        <v>10.0</v>
      </c>
      <c r="I445" s="1">
        <v>0.0</v>
      </c>
    </row>
    <row r="446" ht="15.75" hidden="1" customHeight="1">
      <c r="A446" s="1" t="s">
        <v>65</v>
      </c>
      <c r="B446" s="1" t="s">
        <v>71</v>
      </c>
      <c r="C446" s="1">
        <v>2012.0</v>
      </c>
      <c r="D446" s="1">
        <v>1640801.0</v>
      </c>
      <c r="F446" s="1">
        <v>6.0</v>
      </c>
      <c r="I446" s="1">
        <v>0.0</v>
      </c>
    </row>
    <row r="447" ht="15.75" hidden="1" customHeight="1">
      <c r="A447" s="1" t="s">
        <v>65</v>
      </c>
      <c r="B447" s="1" t="s">
        <v>71</v>
      </c>
      <c r="C447" s="1">
        <v>2013.0</v>
      </c>
      <c r="D447" s="1">
        <v>1659738.0</v>
      </c>
      <c r="F447" s="1">
        <v>0.0</v>
      </c>
      <c r="I447" s="1">
        <v>0.0</v>
      </c>
    </row>
    <row r="448" ht="15.75" hidden="1" customHeight="1">
      <c r="A448" s="1" t="s">
        <v>65</v>
      </c>
      <c r="B448" s="1" t="s">
        <v>71</v>
      </c>
      <c r="C448" s="1">
        <v>2014.0</v>
      </c>
      <c r="D448" s="1">
        <v>1678386.0</v>
      </c>
      <c r="F448" s="1">
        <v>0.0</v>
      </c>
      <c r="I448" s="1">
        <v>0.0</v>
      </c>
    </row>
    <row r="449" ht="15.75" hidden="1" customHeight="1">
      <c r="A449" s="1" t="s">
        <v>65</v>
      </c>
      <c r="B449" s="1" t="s">
        <v>71</v>
      </c>
      <c r="C449" s="1">
        <v>2015.0</v>
      </c>
      <c r="D449" s="1">
        <v>1696731.0</v>
      </c>
      <c r="F449" s="1">
        <v>0.0</v>
      </c>
      <c r="I449" s="1">
        <v>0.0</v>
      </c>
    </row>
    <row r="450" ht="15.75" hidden="1" customHeight="1">
      <c r="A450" s="1" t="s">
        <v>65</v>
      </c>
      <c r="B450" s="1" t="s">
        <v>71</v>
      </c>
      <c r="C450" s="1">
        <v>2016.0</v>
      </c>
      <c r="D450" s="1">
        <v>1714767.0</v>
      </c>
      <c r="F450" s="1">
        <v>4.0</v>
      </c>
      <c r="I450" s="1">
        <v>0.0</v>
      </c>
    </row>
    <row r="451" ht="15.75" hidden="1" customHeight="1">
      <c r="A451" s="1" t="s">
        <v>65</v>
      </c>
      <c r="B451" s="1" t="s">
        <v>71</v>
      </c>
      <c r="C451" s="1">
        <v>2017.0</v>
      </c>
      <c r="D451" s="1">
        <v>1732484.0</v>
      </c>
      <c r="F451" s="1">
        <v>12.0</v>
      </c>
      <c r="I451" s="1">
        <v>0.0</v>
      </c>
    </row>
    <row r="452" ht="15.75" hidden="1" customHeight="1">
      <c r="A452" s="1" t="s">
        <v>65</v>
      </c>
      <c r="B452" s="1" t="s">
        <v>71</v>
      </c>
      <c r="C452" s="1">
        <v>2018.0</v>
      </c>
      <c r="D452" s="1">
        <v>1749805.0</v>
      </c>
      <c r="F452" s="1">
        <v>70.0</v>
      </c>
      <c r="I452" s="1">
        <v>0.0</v>
      </c>
    </row>
    <row r="453" ht="15.75" hidden="1" customHeight="1">
      <c r="A453" s="1" t="s">
        <v>65</v>
      </c>
      <c r="B453" s="1" t="s">
        <v>72</v>
      </c>
      <c r="C453" s="1">
        <v>2010.0</v>
      </c>
      <c r="D453" s="1">
        <v>5340225.0</v>
      </c>
      <c r="E453" s="1">
        <v>2600.0</v>
      </c>
      <c r="F453" s="1">
        <v>3202.0</v>
      </c>
      <c r="G453" s="1">
        <v>3800.0</v>
      </c>
      <c r="H453" s="1">
        <v>0.0</v>
      </c>
      <c r="I453" s="1">
        <v>8.0</v>
      </c>
      <c r="J453" s="1">
        <v>14.0</v>
      </c>
    </row>
    <row r="454" ht="15.75" hidden="1" customHeight="1">
      <c r="A454" s="1" t="s">
        <v>65</v>
      </c>
      <c r="B454" s="1" t="s">
        <v>72</v>
      </c>
      <c r="C454" s="1">
        <v>2011.0</v>
      </c>
      <c r="D454" s="1">
        <v>5405278.0</v>
      </c>
      <c r="E454" s="1">
        <v>1700.0</v>
      </c>
      <c r="F454" s="1">
        <v>2088.0</v>
      </c>
      <c r="G454" s="1">
        <v>2500.0</v>
      </c>
      <c r="H454" s="1">
        <v>0.0</v>
      </c>
      <c r="I454" s="1">
        <v>5.0</v>
      </c>
      <c r="J454" s="1">
        <v>9.0</v>
      </c>
    </row>
    <row r="455" ht="15.75" hidden="1" customHeight="1">
      <c r="A455" s="1" t="s">
        <v>65</v>
      </c>
      <c r="B455" s="1" t="s">
        <v>72</v>
      </c>
      <c r="C455" s="1">
        <v>2012.0</v>
      </c>
      <c r="D455" s="1">
        <v>5470107.0</v>
      </c>
      <c r="E455" s="1">
        <v>1000.0</v>
      </c>
      <c r="F455" s="1">
        <v>1232.0</v>
      </c>
      <c r="G455" s="1">
        <v>1500.0</v>
      </c>
      <c r="H455" s="1">
        <v>0.0</v>
      </c>
      <c r="I455" s="1">
        <v>3.0</v>
      </c>
      <c r="J455" s="1">
        <v>5.0</v>
      </c>
    </row>
    <row r="456" ht="15.75" hidden="1" customHeight="1">
      <c r="A456" s="1" t="s">
        <v>65</v>
      </c>
      <c r="B456" s="1" t="s">
        <v>72</v>
      </c>
      <c r="C456" s="1">
        <v>2013.0</v>
      </c>
      <c r="D456" s="1">
        <v>5534723.0</v>
      </c>
      <c r="E456" s="1">
        <v>610.0</v>
      </c>
      <c r="F456" s="1">
        <v>751.0</v>
      </c>
      <c r="G456" s="1">
        <v>900.0</v>
      </c>
      <c r="H456" s="1">
        <v>0.0</v>
      </c>
      <c r="I456" s="1">
        <v>1.0</v>
      </c>
      <c r="J456" s="1">
        <v>3.0</v>
      </c>
    </row>
    <row r="457" ht="15.75" hidden="1" customHeight="1">
      <c r="A457" s="1" t="s">
        <v>65</v>
      </c>
      <c r="B457" s="1" t="s">
        <v>72</v>
      </c>
      <c r="C457" s="1">
        <v>2014.0</v>
      </c>
      <c r="D457" s="1">
        <v>5599144.0</v>
      </c>
      <c r="E457" s="1">
        <v>480.0</v>
      </c>
      <c r="F457" s="1">
        <v>566.0</v>
      </c>
      <c r="G457" s="1">
        <v>660.0</v>
      </c>
      <c r="H457" s="1">
        <v>0.0</v>
      </c>
      <c r="I457" s="1">
        <v>1.0</v>
      </c>
      <c r="J457" s="1">
        <v>2.0</v>
      </c>
    </row>
    <row r="458" ht="15.75" hidden="1" customHeight="1">
      <c r="A458" s="1" t="s">
        <v>65</v>
      </c>
      <c r="B458" s="1" t="s">
        <v>72</v>
      </c>
      <c r="C458" s="1">
        <v>2015.0</v>
      </c>
      <c r="D458" s="1">
        <v>5663311.0</v>
      </c>
      <c r="E458" s="1">
        <v>660.0</v>
      </c>
      <c r="F458" s="1">
        <v>779.0</v>
      </c>
      <c r="G458" s="1">
        <v>910.0</v>
      </c>
      <c r="H458" s="1">
        <v>0.0</v>
      </c>
      <c r="I458" s="1">
        <v>1.0</v>
      </c>
      <c r="J458" s="1">
        <v>3.0</v>
      </c>
    </row>
    <row r="459" ht="15.75" hidden="1" customHeight="1">
      <c r="A459" s="1" t="s">
        <v>65</v>
      </c>
      <c r="B459" s="1" t="s">
        <v>72</v>
      </c>
      <c r="C459" s="1">
        <v>2016.0</v>
      </c>
      <c r="D459" s="1">
        <v>5727240.0</v>
      </c>
      <c r="E459" s="1">
        <v>760.0</v>
      </c>
      <c r="F459" s="1">
        <v>933.0</v>
      </c>
      <c r="G459" s="1">
        <v>1100.0</v>
      </c>
      <c r="H459" s="1">
        <v>0.0</v>
      </c>
      <c r="I459" s="1">
        <v>2.0</v>
      </c>
      <c r="J459" s="1">
        <v>4.0</v>
      </c>
    </row>
    <row r="460" ht="15.75" hidden="1" customHeight="1">
      <c r="A460" s="1" t="s">
        <v>65</v>
      </c>
      <c r="B460" s="1" t="s">
        <v>72</v>
      </c>
      <c r="C460" s="1">
        <v>2017.0</v>
      </c>
      <c r="D460" s="1">
        <v>5790831.0</v>
      </c>
      <c r="E460" s="1">
        <v>300.0</v>
      </c>
      <c r="F460" s="1">
        <v>349.0</v>
      </c>
      <c r="G460" s="1">
        <v>400.0</v>
      </c>
      <c r="H460" s="1">
        <v>0.0</v>
      </c>
      <c r="I460" s="1">
        <v>0.0</v>
      </c>
      <c r="J460" s="1">
        <v>1.0</v>
      </c>
    </row>
    <row r="461" ht="15.75" hidden="1" customHeight="1">
      <c r="A461" s="1" t="s">
        <v>65</v>
      </c>
      <c r="B461" s="1" t="s">
        <v>72</v>
      </c>
      <c r="C461" s="1">
        <v>2018.0</v>
      </c>
      <c r="D461" s="1">
        <v>5853645.0</v>
      </c>
      <c r="E461" s="1">
        <v>600.0</v>
      </c>
      <c r="F461" s="1">
        <v>704.0</v>
      </c>
      <c r="G461" s="1">
        <v>820.0</v>
      </c>
      <c r="H461" s="1">
        <v>0.0</v>
      </c>
      <c r="I461" s="1">
        <v>1.0</v>
      </c>
      <c r="J461" s="1">
        <v>3.0</v>
      </c>
    </row>
    <row r="462" ht="15.75" hidden="1" customHeight="1">
      <c r="A462" s="1" t="s">
        <v>65</v>
      </c>
      <c r="B462" s="1" t="s">
        <v>73</v>
      </c>
      <c r="C462" s="1">
        <v>2010.0</v>
      </c>
      <c r="D462" s="1">
        <v>437453.0</v>
      </c>
      <c r="F462" s="1">
        <v>1871.0</v>
      </c>
      <c r="I462" s="1">
        <v>0.0</v>
      </c>
    </row>
    <row r="463" ht="15.75" hidden="1" customHeight="1">
      <c r="A463" s="1" t="s">
        <v>65</v>
      </c>
      <c r="B463" s="1" t="s">
        <v>73</v>
      </c>
      <c r="C463" s="1">
        <v>2011.0</v>
      </c>
      <c r="D463" s="1">
        <v>444237.0</v>
      </c>
      <c r="F463" s="1">
        <v>1219.0</v>
      </c>
      <c r="I463" s="1">
        <v>0.0</v>
      </c>
    </row>
    <row r="464" ht="15.75" hidden="1" customHeight="1">
      <c r="A464" s="1" t="s">
        <v>65</v>
      </c>
      <c r="B464" s="1" t="s">
        <v>73</v>
      </c>
      <c r="C464" s="1">
        <v>2012.0</v>
      </c>
      <c r="D464" s="1">
        <v>450946.0</v>
      </c>
      <c r="F464" s="1">
        <v>544.0</v>
      </c>
      <c r="I464" s="1">
        <v>0.0</v>
      </c>
    </row>
    <row r="465" ht="15.75" hidden="1" customHeight="1">
      <c r="A465" s="1" t="s">
        <v>65</v>
      </c>
      <c r="B465" s="1" t="s">
        <v>73</v>
      </c>
      <c r="C465" s="1">
        <v>2013.0</v>
      </c>
      <c r="D465" s="1">
        <v>457747.0</v>
      </c>
      <c r="F465" s="1">
        <v>368.0</v>
      </c>
      <c r="I465" s="1">
        <v>0.0</v>
      </c>
    </row>
    <row r="466" ht="15.75" hidden="1" customHeight="1">
      <c r="A466" s="1" t="s">
        <v>65</v>
      </c>
      <c r="B466" s="1" t="s">
        <v>73</v>
      </c>
      <c r="C466" s="1">
        <v>2014.0</v>
      </c>
      <c r="D466" s="1">
        <v>464868.0</v>
      </c>
      <c r="F466" s="1">
        <v>242.0</v>
      </c>
      <c r="I466" s="1">
        <v>0.0</v>
      </c>
    </row>
    <row r="467" ht="15.75" hidden="1" customHeight="1">
      <c r="A467" s="1" t="s">
        <v>65</v>
      </c>
      <c r="B467" s="1" t="s">
        <v>73</v>
      </c>
      <c r="C467" s="1">
        <v>2015.0</v>
      </c>
      <c r="D467" s="1">
        <v>472450.0</v>
      </c>
      <c r="F467" s="1">
        <v>618.0</v>
      </c>
      <c r="I467" s="1">
        <v>0.0</v>
      </c>
    </row>
    <row r="468" ht="15.75" hidden="1" customHeight="1">
      <c r="A468" s="1" t="s">
        <v>65</v>
      </c>
      <c r="B468" s="1" t="s">
        <v>73</v>
      </c>
      <c r="C468" s="1">
        <v>2016.0</v>
      </c>
      <c r="D468" s="1">
        <v>480584.0</v>
      </c>
      <c r="F468" s="1">
        <v>1191.0</v>
      </c>
      <c r="I468" s="1">
        <v>0.0</v>
      </c>
    </row>
    <row r="469" ht="15.75" hidden="1" customHeight="1">
      <c r="A469" s="1" t="s">
        <v>65</v>
      </c>
      <c r="B469" s="1" t="s">
        <v>73</v>
      </c>
      <c r="C469" s="1">
        <v>2017.0</v>
      </c>
      <c r="D469" s="1">
        <v>489125.0</v>
      </c>
      <c r="F469" s="1">
        <v>1275.0</v>
      </c>
      <c r="I469" s="1">
        <v>0.0</v>
      </c>
    </row>
    <row r="470" ht="15.75" hidden="1" customHeight="1">
      <c r="A470" s="1" t="s">
        <v>65</v>
      </c>
      <c r="B470" s="1" t="s">
        <v>73</v>
      </c>
      <c r="C470" s="1">
        <v>2018.0</v>
      </c>
      <c r="D470" s="1">
        <v>497838.0</v>
      </c>
      <c r="F470" s="1">
        <v>1653.0</v>
      </c>
      <c r="I470" s="1">
        <v>0.0</v>
      </c>
    </row>
    <row r="471" ht="15.75" hidden="1" customHeight="1">
      <c r="A471" s="1" t="s">
        <v>65</v>
      </c>
      <c r="B471" s="1" t="s">
        <v>74</v>
      </c>
      <c r="C471" s="1">
        <v>2010.0</v>
      </c>
      <c r="D471" s="1">
        <v>1255327.0</v>
      </c>
      <c r="F471" s="1">
        <v>19.0</v>
      </c>
      <c r="I471" s="1">
        <v>0.0</v>
      </c>
    </row>
    <row r="472" ht="15.75" hidden="1" customHeight="1">
      <c r="A472" s="1" t="s">
        <v>65</v>
      </c>
      <c r="B472" s="1" t="s">
        <v>74</v>
      </c>
      <c r="C472" s="1">
        <v>2011.0</v>
      </c>
      <c r="D472" s="1">
        <v>1260745.0</v>
      </c>
      <c r="F472" s="1">
        <v>10.0</v>
      </c>
      <c r="I472" s="1">
        <v>0.0</v>
      </c>
    </row>
    <row r="473" ht="15.75" hidden="1" customHeight="1">
      <c r="A473" s="1" t="s">
        <v>65</v>
      </c>
      <c r="B473" s="1" t="s">
        <v>74</v>
      </c>
      <c r="C473" s="1">
        <v>2012.0</v>
      </c>
      <c r="D473" s="1">
        <v>1266298.0</v>
      </c>
      <c r="F473" s="1">
        <v>13.0</v>
      </c>
      <c r="I473" s="1">
        <v>0.0</v>
      </c>
    </row>
    <row r="474" ht="15.75" hidden="1" customHeight="1">
      <c r="A474" s="1" t="s">
        <v>65</v>
      </c>
      <c r="B474" s="1" t="s">
        <v>74</v>
      </c>
      <c r="C474" s="1">
        <v>2013.0</v>
      </c>
      <c r="D474" s="1">
        <v>1272013.0</v>
      </c>
      <c r="F474" s="1">
        <v>6.0</v>
      </c>
      <c r="I474" s="1">
        <v>0.0</v>
      </c>
    </row>
    <row r="475" ht="15.75" hidden="1" customHeight="1">
      <c r="A475" s="1" t="s">
        <v>65</v>
      </c>
      <c r="B475" s="1" t="s">
        <v>74</v>
      </c>
      <c r="C475" s="1">
        <v>2014.0</v>
      </c>
      <c r="D475" s="1">
        <v>1277910.0</v>
      </c>
      <c r="F475" s="1">
        <v>6.0</v>
      </c>
      <c r="I475" s="1">
        <v>0.0</v>
      </c>
    </row>
    <row r="476" ht="15.75" hidden="1" customHeight="1">
      <c r="A476" s="1" t="s">
        <v>65</v>
      </c>
      <c r="B476" s="1" t="s">
        <v>74</v>
      </c>
      <c r="C476" s="1">
        <v>2015.0</v>
      </c>
      <c r="D476" s="1">
        <v>1283999.0</v>
      </c>
      <c r="F476" s="1">
        <v>2.0</v>
      </c>
      <c r="I476" s="1">
        <v>0.0</v>
      </c>
    </row>
    <row r="477" ht="15.75" hidden="1" customHeight="1">
      <c r="A477" s="1" t="s">
        <v>65</v>
      </c>
      <c r="B477" s="1" t="s">
        <v>74</v>
      </c>
      <c r="C477" s="1">
        <v>2016.0</v>
      </c>
      <c r="D477" s="1">
        <v>1290295.0</v>
      </c>
      <c r="F477" s="1">
        <v>12.0</v>
      </c>
      <c r="I477" s="1">
        <v>0.0</v>
      </c>
    </row>
    <row r="478" ht="15.75" hidden="1" customHeight="1">
      <c r="A478" s="1" t="s">
        <v>65</v>
      </c>
      <c r="B478" s="1" t="s">
        <v>74</v>
      </c>
      <c r="C478" s="1">
        <v>2017.0</v>
      </c>
      <c r="D478" s="1">
        <v>1296789.0</v>
      </c>
      <c r="F478" s="1">
        <v>0.0</v>
      </c>
      <c r="I478" s="1">
        <v>0.0</v>
      </c>
    </row>
    <row r="479" ht="15.75" hidden="1" customHeight="1">
      <c r="A479" s="1" t="s">
        <v>65</v>
      </c>
      <c r="B479" s="1" t="s">
        <v>74</v>
      </c>
      <c r="C479" s="1">
        <v>2018.0</v>
      </c>
      <c r="D479" s="1">
        <v>1303410.0</v>
      </c>
      <c r="F479" s="1">
        <v>0.0</v>
      </c>
      <c r="I479" s="1">
        <v>0.0</v>
      </c>
    </row>
    <row r="480" ht="15.75" hidden="1" customHeight="1">
      <c r="A480" s="1" t="s">
        <v>65</v>
      </c>
      <c r="B480" s="1" t="s">
        <v>75</v>
      </c>
      <c r="C480" s="1">
        <v>2010.0</v>
      </c>
      <c r="D480" s="1">
        <v>128915.0</v>
      </c>
      <c r="E480" s="1">
        <v>1800.0</v>
      </c>
      <c r="F480" s="1">
        <v>2260.0</v>
      </c>
      <c r="G480" s="1">
        <v>2900.0</v>
      </c>
      <c r="H480" s="1">
        <v>0.0</v>
      </c>
      <c r="I480" s="1">
        <v>4.0</v>
      </c>
      <c r="J480" s="1">
        <v>8.0</v>
      </c>
    </row>
    <row r="481" ht="15.75" hidden="1" customHeight="1">
      <c r="A481" s="1" t="s">
        <v>65</v>
      </c>
      <c r="B481" s="1" t="s">
        <v>75</v>
      </c>
      <c r="C481" s="1">
        <v>2011.0</v>
      </c>
      <c r="D481" s="1">
        <v>131893.0</v>
      </c>
      <c r="E481" s="1">
        <v>1300.0</v>
      </c>
      <c r="F481" s="1">
        <v>1412.0</v>
      </c>
      <c r="G481" s="1">
        <v>1600.0</v>
      </c>
      <c r="H481" s="1">
        <v>0.0</v>
      </c>
      <c r="I481" s="1">
        <v>2.0</v>
      </c>
      <c r="J481" s="1">
        <v>4.0</v>
      </c>
    </row>
    <row r="482" ht="15.75" hidden="1" customHeight="1">
      <c r="A482" s="1" t="s">
        <v>65</v>
      </c>
      <c r="B482" s="1" t="s">
        <v>75</v>
      </c>
      <c r="C482" s="1">
        <v>2012.0</v>
      </c>
      <c r="D482" s="1">
        <v>134816.0</v>
      </c>
      <c r="E482" s="1">
        <v>940.0</v>
      </c>
      <c r="F482" s="1">
        <v>1052.0</v>
      </c>
      <c r="G482" s="1">
        <v>1200.0</v>
      </c>
      <c r="H482" s="1">
        <v>0.0</v>
      </c>
      <c r="I482" s="1">
        <v>2.0</v>
      </c>
      <c r="J482" s="1">
        <v>3.0</v>
      </c>
    </row>
    <row r="483" ht="15.75" hidden="1" customHeight="1">
      <c r="A483" s="1" t="s">
        <v>65</v>
      </c>
      <c r="B483" s="1" t="s">
        <v>75</v>
      </c>
      <c r="C483" s="1">
        <v>2013.0</v>
      </c>
      <c r="D483" s="1">
        <v>137797.0</v>
      </c>
      <c r="E483" s="1">
        <v>960.0</v>
      </c>
      <c r="F483" s="1">
        <v>1123.0</v>
      </c>
      <c r="G483" s="1">
        <v>1300.0</v>
      </c>
      <c r="H483" s="1">
        <v>0.0</v>
      </c>
      <c r="I483" s="1">
        <v>2.0</v>
      </c>
      <c r="J483" s="1">
        <v>3.0</v>
      </c>
    </row>
    <row r="484" ht="15.75" hidden="1" customHeight="1">
      <c r="A484" s="1" t="s">
        <v>65</v>
      </c>
      <c r="B484" s="1" t="s">
        <v>75</v>
      </c>
      <c r="C484" s="1">
        <v>2014.0</v>
      </c>
      <c r="D484" s="1">
        <v>140961.0</v>
      </c>
      <c r="E484" s="1">
        <v>480.0</v>
      </c>
      <c r="F484" s="1">
        <v>541.0</v>
      </c>
      <c r="G484" s="1">
        <v>620.0</v>
      </c>
      <c r="H484" s="1">
        <v>0.0</v>
      </c>
      <c r="I484" s="1">
        <v>0.0</v>
      </c>
      <c r="J484" s="1">
        <v>1.0</v>
      </c>
    </row>
    <row r="485" ht="15.75" hidden="1" customHeight="1">
      <c r="A485" s="1" t="s">
        <v>65</v>
      </c>
      <c r="B485" s="1" t="s">
        <v>75</v>
      </c>
      <c r="C485" s="1">
        <v>2015.0</v>
      </c>
      <c r="D485" s="1">
        <v>144406.0</v>
      </c>
      <c r="E485" s="1">
        <v>410.0</v>
      </c>
      <c r="F485" s="1">
        <v>460.0</v>
      </c>
      <c r="G485" s="1">
        <v>530.0</v>
      </c>
      <c r="I485" s="1">
        <v>0.0</v>
      </c>
    </row>
    <row r="486" ht="15.75" hidden="1" customHeight="1">
      <c r="A486" s="1" t="s">
        <v>65</v>
      </c>
      <c r="B486" s="1" t="s">
        <v>75</v>
      </c>
      <c r="C486" s="1">
        <v>2016.0</v>
      </c>
      <c r="D486" s="1">
        <v>148180.0</v>
      </c>
      <c r="E486" s="1">
        <v>240.0</v>
      </c>
      <c r="F486" s="1">
        <v>267.0</v>
      </c>
      <c r="G486" s="1">
        <v>310.0</v>
      </c>
      <c r="I486" s="1">
        <v>0.0</v>
      </c>
    </row>
    <row r="487" ht="15.75" hidden="1" customHeight="1">
      <c r="A487" s="1" t="s">
        <v>65</v>
      </c>
      <c r="B487" s="1" t="s">
        <v>75</v>
      </c>
      <c r="C487" s="1">
        <v>2017.0</v>
      </c>
      <c r="D487" s="1">
        <v>152257.0</v>
      </c>
      <c r="E487" s="1">
        <v>610.0</v>
      </c>
      <c r="F487" s="1">
        <v>681.0</v>
      </c>
      <c r="G487" s="1">
        <v>780.0</v>
      </c>
      <c r="I487" s="1">
        <v>0.0</v>
      </c>
    </row>
    <row r="488" ht="15.75" hidden="1" customHeight="1">
      <c r="A488" s="1" t="s">
        <v>65</v>
      </c>
      <c r="B488" s="1" t="s">
        <v>75</v>
      </c>
      <c r="C488" s="1">
        <v>2018.0</v>
      </c>
      <c r="D488" s="1">
        <v>156543.0</v>
      </c>
      <c r="E488" s="1">
        <v>230.0</v>
      </c>
      <c r="F488" s="1">
        <v>444.0</v>
      </c>
      <c r="G488" s="1">
        <v>710.0</v>
      </c>
      <c r="I488" s="1">
        <v>0.0</v>
      </c>
    </row>
    <row r="489" ht="15.75" hidden="1" customHeight="1">
      <c r="A489" s="1" t="s">
        <v>65</v>
      </c>
      <c r="B489" s="1" t="s">
        <v>76</v>
      </c>
      <c r="C489" s="1">
        <v>2010.0</v>
      </c>
      <c r="D489" s="1">
        <v>1.1044796E7</v>
      </c>
      <c r="E489" s="1">
        <v>7900.0</v>
      </c>
      <c r="F489" s="1">
        <v>9657.0</v>
      </c>
      <c r="G489" s="1">
        <v>12000.0</v>
      </c>
      <c r="H489" s="1">
        <v>1.0</v>
      </c>
      <c r="I489" s="1">
        <v>3.0</v>
      </c>
      <c r="J489" s="1">
        <v>6.0</v>
      </c>
    </row>
    <row r="490" ht="15.75" hidden="1" customHeight="1">
      <c r="A490" s="1" t="s">
        <v>65</v>
      </c>
      <c r="B490" s="1" t="s">
        <v>76</v>
      </c>
      <c r="C490" s="1">
        <v>2011.0</v>
      </c>
      <c r="D490" s="1">
        <v>1.1285142E7</v>
      </c>
      <c r="E490" s="1">
        <v>7100.0</v>
      </c>
      <c r="F490" s="1">
        <v>7961.0</v>
      </c>
      <c r="G490" s="1">
        <v>9200.0</v>
      </c>
      <c r="H490" s="1">
        <v>1.0</v>
      </c>
      <c r="I490" s="1">
        <v>2.0</v>
      </c>
      <c r="J490" s="1">
        <v>5.0</v>
      </c>
    </row>
    <row r="491" ht="15.75" hidden="1" customHeight="1">
      <c r="A491" s="1" t="s">
        <v>65</v>
      </c>
      <c r="B491" s="1" t="s">
        <v>76</v>
      </c>
      <c r="C491" s="1">
        <v>2012.0</v>
      </c>
      <c r="D491" s="1">
        <v>1.1528212E7</v>
      </c>
      <c r="E491" s="1">
        <v>5600.0</v>
      </c>
      <c r="F491" s="1">
        <v>6251.0</v>
      </c>
      <c r="G491" s="1">
        <v>7200.0</v>
      </c>
      <c r="H491" s="1">
        <v>0.0</v>
      </c>
      <c r="I491" s="1">
        <v>2.0</v>
      </c>
      <c r="J491" s="1">
        <v>3.0</v>
      </c>
    </row>
    <row r="492" ht="15.75" hidden="1" customHeight="1">
      <c r="A492" s="1" t="s">
        <v>65</v>
      </c>
      <c r="B492" s="1" t="s">
        <v>76</v>
      </c>
      <c r="C492" s="1">
        <v>2013.0</v>
      </c>
      <c r="D492" s="1">
        <v>1.1773597E7</v>
      </c>
      <c r="E492" s="1">
        <v>6500.0</v>
      </c>
      <c r="F492" s="1">
        <v>7263.0</v>
      </c>
      <c r="G492" s="1">
        <v>8400.0</v>
      </c>
      <c r="H492" s="1">
        <v>0.0</v>
      </c>
      <c r="I492" s="1">
        <v>2.0</v>
      </c>
      <c r="J492" s="1">
        <v>4.0</v>
      </c>
    </row>
    <row r="493" ht="15.75" hidden="1" customHeight="1">
      <c r="A493" s="1" t="s">
        <v>65</v>
      </c>
      <c r="B493" s="1" t="s">
        <v>76</v>
      </c>
      <c r="C493" s="1">
        <v>2014.0</v>
      </c>
      <c r="D493" s="1">
        <v>1.202077E7</v>
      </c>
      <c r="E493" s="1">
        <v>5900.0</v>
      </c>
      <c r="F493" s="1">
        <v>6625.0</v>
      </c>
      <c r="G493" s="1">
        <v>7600.0</v>
      </c>
      <c r="H493" s="1">
        <v>0.0</v>
      </c>
      <c r="I493" s="1">
        <v>2.0</v>
      </c>
      <c r="J493" s="1">
        <v>4.0</v>
      </c>
    </row>
    <row r="494" ht="15.75" hidden="1" customHeight="1">
      <c r="A494" s="1" t="s">
        <v>65</v>
      </c>
      <c r="B494" s="1" t="s">
        <v>76</v>
      </c>
      <c r="C494" s="1">
        <v>2015.0</v>
      </c>
      <c r="D494" s="1">
        <v>1.226928E7</v>
      </c>
      <c r="E494" s="1">
        <v>7100.0</v>
      </c>
      <c r="F494" s="1">
        <v>7967.0</v>
      </c>
      <c r="G494" s="1">
        <v>9200.0</v>
      </c>
      <c r="H494" s="1">
        <v>1.0</v>
      </c>
      <c r="I494" s="1">
        <v>2.0</v>
      </c>
      <c r="J494" s="1">
        <v>5.0</v>
      </c>
    </row>
    <row r="495" ht="15.75" hidden="1" customHeight="1">
      <c r="A495" s="1" t="s">
        <v>65</v>
      </c>
      <c r="B495" s="1" t="s">
        <v>76</v>
      </c>
      <c r="C495" s="1">
        <v>2016.0</v>
      </c>
      <c r="D495" s="1">
        <v>1.2518897E7</v>
      </c>
      <c r="E495" s="1">
        <v>5100.0</v>
      </c>
      <c r="F495" s="1">
        <v>5656.0</v>
      </c>
      <c r="G495" s="1">
        <v>6500.0</v>
      </c>
      <c r="H495" s="1">
        <v>0.0</v>
      </c>
      <c r="I495" s="1">
        <v>2.0</v>
      </c>
      <c r="J495" s="1">
        <v>3.0</v>
      </c>
    </row>
    <row r="496" ht="15.75" hidden="1" customHeight="1">
      <c r="A496" s="1" t="s">
        <v>65</v>
      </c>
      <c r="B496" s="1" t="s">
        <v>76</v>
      </c>
      <c r="C496" s="1">
        <v>2017.0</v>
      </c>
      <c r="D496" s="1">
        <v>1.2769455E7</v>
      </c>
      <c r="E496" s="1">
        <v>3900.0</v>
      </c>
      <c r="F496" s="1">
        <v>4380.0</v>
      </c>
      <c r="G496" s="1">
        <v>5000.0</v>
      </c>
      <c r="H496" s="1">
        <v>0.0</v>
      </c>
      <c r="I496" s="1">
        <v>1.0</v>
      </c>
      <c r="J496" s="1">
        <v>2.0</v>
      </c>
    </row>
    <row r="497" ht="15.75" hidden="1" customHeight="1">
      <c r="A497" s="1" t="s">
        <v>65</v>
      </c>
      <c r="B497" s="1" t="s">
        <v>76</v>
      </c>
      <c r="C497" s="1">
        <v>2018.0</v>
      </c>
      <c r="D497" s="1">
        <v>1.302075E7</v>
      </c>
      <c r="E497" s="1">
        <v>3100.0</v>
      </c>
      <c r="F497" s="1">
        <v>3521.0</v>
      </c>
      <c r="G497" s="1">
        <v>4000.0</v>
      </c>
      <c r="H497" s="1">
        <v>0.0</v>
      </c>
      <c r="I497" s="1">
        <v>1.0</v>
      </c>
      <c r="J497" s="1">
        <v>2.0</v>
      </c>
    </row>
    <row r="498" ht="15.75" hidden="1" customHeight="1">
      <c r="A498" s="1" t="s">
        <v>65</v>
      </c>
      <c r="B498" s="1" t="s">
        <v>77</v>
      </c>
      <c r="C498" s="1">
        <v>2010.0</v>
      </c>
      <c r="D498" s="1">
        <v>749430.0</v>
      </c>
      <c r="E498" s="1">
        <v>26000.0</v>
      </c>
      <c r="F498" s="1">
        <v>32823.0</v>
      </c>
      <c r="G498" s="1">
        <v>41000.0</v>
      </c>
      <c r="H498" s="1">
        <v>3.0</v>
      </c>
      <c r="I498" s="1">
        <v>56.0</v>
      </c>
      <c r="J498" s="1">
        <v>100.0</v>
      </c>
    </row>
    <row r="499" ht="15.75" hidden="1" customHeight="1">
      <c r="A499" s="1" t="s">
        <v>65</v>
      </c>
      <c r="B499" s="1" t="s">
        <v>77</v>
      </c>
      <c r="C499" s="1">
        <v>2011.0</v>
      </c>
      <c r="D499" s="1">
        <v>752029.0</v>
      </c>
      <c r="E499" s="1">
        <v>34000.0</v>
      </c>
      <c r="F499" s="1">
        <v>41096.0</v>
      </c>
      <c r="G499" s="1">
        <v>49000.0</v>
      </c>
      <c r="H499" s="1">
        <v>4.0</v>
      </c>
      <c r="I499" s="1">
        <v>76.0</v>
      </c>
      <c r="J499" s="1">
        <v>130.0</v>
      </c>
    </row>
    <row r="500" ht="15.75" hidden="1" customHeight="1">
      <c r="A500" s="1" t="s">
        <v>65</v>
      </c>
      <c r="B500" s="1" t="s">
        <v>77</v>
      </c>
      <c r="C500" s="1">
        <v>2012.0</v>
      </c>
      <c r="D500" s="1">
        <v>755388.0</v>
      </c>
      <c r="E500" s="1">
        <v>36000.0</v>
      </c>
      <c r="F500" s="1">
        <v>43584.0</v>
      </c>
      <c r="G500" s="1">
        <v>52000.0</v>
      </c>
      <c r="H500" s="1">
        <v>5.0</v>
      </c>
      <c r="I500" s="1">
        <v>76.0</v>
      </c>
      <c r="J500" s="1">
        <v>130.0</v>
      </c>
    </row>
    <row r="501" ht="15.75" hidden="1" customHeight="1">
      <c r="A501" s="1" t="s">
        <v>65</v>
      </c>
      <c r="B501" s="1" t="s">
        <v>77</v>
      </c>
      <c r="C501" s="1">
        <v>2013.0</v>
      </c>
      <c r="D501" s="1">
        <v>759281.0</v>
      </c>
      <c r="E501" s="1">
        <v>43000.0</v>
      </c>
      <c r="F501" s="1">
        <v>57459.0</v>
      </c>
      <c r="G501" s="1">
        <v>79000.0</v>
      </c>
      <c r="H501" s="1">
        <v>7.0</v>
      </c>
      <c r="I501" s="1">
        <v>90.0</v>
      </c>
      <c r="J501" s="1">
        <v>170.0</v>
      </c>
    </row>
    <row r="502" ht="15.75" hidden="1" customHeight="1">
      <c r="A502" s="1" t="s">
        <v>65</v>
      </c>
      <c r="B502" s="1" t="s">
        <v>77</v>
      </c>
      <c r="C502" s="1">
        <v>2014.0</v>
      </c>
      <c r="D502" s="1">
        <v>763371.0</v>
      </c>
      <c r="E502" s="1">
        <v>17000.0</v>
      </c>
      <c r="F502" s="1">
        <v>22310.0</v>
      </c>
      <c r="G502" s="1">
        <v>31000.0</v>
      </c>
      <c r="H502" s="1">
        <v>2.0</v>
      </c>
      <c r="I502" s="1">
        <v>27.0</v>
      </c>
      <c r="J502" s="1">
        <v>53.0</v>
      </c>
    </row>
    <row r="503" ht="15.75" hidden="1" customHeight="1">
      <c r="A503" s="1" t="s">
        <v>65</v>
      </c>
      <c r="B503" s="1" t="s">
        <v>77</v>
      </c>
      <c r="C503" s="1">
        <v>2015.0</v>
      </c>
      <c r="D503" s="1">
        <v>767433.0</v>
      </c>
      <c r="E503" s="1">
        <v>14000.0</v>
      </c>
      <c r="F503" s="1">
        <v>18030.0</v>
      </c>
      <c r="G503" s="1">
        <v>25000.0</v>
      </c>
      <c r="H503" s="1">
        <v>1.0</v>
      </c>
      <c r="I503" s="1">
        <v>22.0</v>
      </c>
      <c r="J503" s="1">
        <v>41.0</v>
      </c>
    </row>
    <row r="504" ht="15.75" hidden="1" customHeight="1">
      <c r="A504" s="1" t="s">
        <v>65</v>
      </c>
      <c r="B504" s="1" t="s">
        <v>77</v>
      </c>
      <c r="C504" s="1">
        <v>2016.0</v>
      </c>
      <c r="D504" s="1">
        <v>771363.0</v>
      </c>
      <c r="E504" s="1">
        <v>14000.0</v>
      </c>
      <c r="F504" s="1">
        <v>19269.0</v>
      </c>
      <c r="G504" s="1">
        <v>26000.0</v>
      </c>
      <c r="H504" s="1">
        <v>2.0</v>
      </c>
      <c r="I504" s="1">
        <v>24.0</v>
      </c>
      <c r="J504" s="1">
        <v>46.0</v>
      </c>
    </row>
    <row r="505" ht="15.75" hidden="1" customHeight="1">
      <c r="A505" s="1" t="s">
        <v>65</v>
      </c>
      <c r="B505" s="1" t="s">
        <v>77</v>
      </c>
      <c r="C505" s="1">
        <v>2017.0</v>
      </c>
      <c r="D505" s="1">
        <v>775218.0</v>
      </c>
      <c r="E505" s="1">
        <v>19000.0</v>
      </c>
      <c r="F505" s="1">
        <v>25235.0</v>
      </c>
      <c r="G505" s="1">
        <v>35000.0</v>
      </c>
      <c r="H505" s="1">
        <v>3.0</v>
      </c>
      <c r="I505" s="1">
        <v>33.0</v>
      </c>
      <c r="J505" s="1">
        <v>63.0</v>
      </c>
    </row>
    <row r="506" ht="15.75" hidden="1" customHeight="1">
      <c r="A506" s="1" t="s">
        <v>65</v>
      </c>
      <c r="B506" s="1" t="s">
        <v>77</v>
      </c>
      <c r="C506" s="1">
        <v>2018.0</v>
      </c>
      <c r="D506" s="1">
        <v>779007.0</v>
      </c>
      <c r="E506" s="1">
        <v>26000.0</v>
      </c>
      <c r="F506" s="1">
        <v>34565.0</v>
      </c>
      <c r="G506" s="1">
        <v>47000.0</v>
      </c>
      <c r="H506" s="1">
        <v>4.0</v>
      </c>
      <c r="I506" s="1">
        <v>43.0</v>
      </c>
      <c r="J506" s="1">
        <v>83.0</v>
      </c>
    </row>
    <row r="507" ht="15.75" hidden="1" customHeight="1">
      <c r="A507" s="1" t="s">
        <v>65</v>
      </c>
      <c r="B507" s="1" t="s">
        <v>78</v>
      </c>
      <c r="C507" s="1">
        <v>2010.0</v>
      </c>
      <c r="D507" s="1">
        <v>8888919.0</v>
      </c>
      <c r="E507" s="1">
        <v>44000.0</v>
      </c>
      <c r="F507" s="1">
        <v>77638.0</v>
      </c>
      <c r="G507" s="1">
        <v>125000.0</v>
      </c>
      <c r="H507" s="1">
        <v>5.0</v>
      </c>
      <c r="I507" s="1">
        <v>198.0</v>
      </c>
      <c r="J507" s="1">
        <v>450.0</v>
      </c>
    </row>
    <row r="508" ht="15.75" hidden="1" customHeight="1">
      <c r="A508" s="1" t="s">
        <v>65</v>
      </c>
      <c r="B508" s="1" t="s">
        <v>78</v>
      </c>
      <c r="C508" s="1">
        <v>2011.0</v>
      </c>
      <c r="D508" s="1">
        <v>9023827.0</v>
      </c>
      <c r="E508" s="1">
        <v>50000.0</v>
      </c>
      <c r="F508" s="1">
        <v>81483.0</v>
      </c>
      <c r="G508" s="1">
        <v>127000.0</v>
      </c>
      <c r="H508" s="1">
        <v>5.0</v>
      </c>
      <c r="I508" s="1">
        <v>208.0</v>
      </c>
      <c r="J508" s="1">
        <v>460.0</v>
      </c>
    </row>
    <row r="509" ht="15.75" hidden="1" customHeight="1">
      <c r="A509" s="1" t="s">
        <v>65</v>
      </c>
      <c r="B509" s="1" t="s">
        <v>78</v>
      </c>
      <c r="C509" s="1">
        <v>2012.0</v>
      </c>
      <c r="D509" s="1">
        <v>9158378.0</v>
      </c>
      <c r="E509" s="1">
        <v>36000.0</v>
      </c>
      <c r="F509" s="1">
        <v>59798.0</v>
      </c>
      <c r="G509" s="1">
        <v>92000.0</v>
      </c>
      <c r="H509" s="1">
        <v>4.0</v>
      </c>
      <c r="I509" s="1">
        <v>153.0</v>
      </c>
      <c r="J509" s="1">
        <v>340.0</v>
      </c>
    </row>
    <row r="510" ht="15.75" hidden="1" customHeight="1">
      <c r="A510" s="1" t="s">
        <v>65</v>
      </c>
      <c r="B510" s="1" t="s">
        <v>78</v>
      </c>
      <c r="C510" s="1">
        <v>2013.0</v>
      </c>
      <c r="D510" s="1">
        <v>9292168.0</v>
      </c>
      <c r="E510" s="1">
        <v>30000.0</v>
      </c>
      <c r="F510" s="1">
        <v>49387.0</v>
      </c>
      <c r="G510" s="1">
        <v>77000.0</v>
      </c>
      <c r="H510" s="1">
        <v>3.0</v>
      </c>
      <c r="I510" s="1">
        <v>126.0</v>
      </c>
      <c r="J510" s="1">
        <v>280.0</v>
      </c>
    </row>
    <row r="511" ht="15.75" hidden="1" customHeight="1">
      <c r="A511" s="1" t="s">
        <v>65</v>
      </c>
      <c r="B511" s="1" t="s">
        <v>78</v>
      </c>
      <c r="C511" s="1">
        <v>2014.0</v>
      </c>
      <c r="D511" s="1">
        <v>9424693.0</v>
      </c>
      <c r="E511" s="1">
        <v>22000.0</v>
      </c>
      <c r="F511" s="1">
        <v>32932.0</v>
      </c>
      <c r="G511" s="1">
        <v>45000.0</v>
      </c>
      <c r="H511" s="1">
        <v>2.0</v>
      </c>
      <c r="I511" s="1">
        <v>84.0</v>
      </c>
      <c r="J511" s="1">
        <v>170.0</v>
      </c>
    </row>
    <row r="512" ht="15.75" hidden="1" customHeight="1">
      <c r="A512" s="1" t="s">
        <v>65</v>
      </c>
      <c r="B512" s="1" t="s">
        <v>78</v>
      </c>
      <c r="C512" s="1">
        <v>2015.0</v>
      </c>
      <c r="D512" s="1">
        <v>9555609.0</v>
      </c>
      <c r="E512" s="1">
        <v>22000.0</v>
      </c>
      <c r="F512" s="1">
        <v>32829.0</v>
      </c>
      <c r="G512" s="1">
        <v>44000.0</v>
      </c>
      <c r="H512" s="1">
        <v>2.0</v>
      </c>
      <c r="I512" s="1">
        <v>84.0</v>
      </c>
      <c r="J512" s="1">
        <v>170.0</v>
      </c>
    </row>
    <row r="513" ht="15.75" hidden="1" customHeight="1">
      <c r="A513" s="1" t="s">
        <v>65</v>
      </c>
      <c r="B513" s="1" t="s">
        <v>78</v>
      </c>
      <c r="C513" s="1">
        <v>2016.0</v>
      </c>
      <c r="D513" s="1">
        <v>9684651.0</v>
      </c>
      <c r="E513" s="1">
        <v>24000.0</v>
      </c>
      <c r="F513" s="1">
        <v>36765.0</v>
      </c>
      <c r="G513" s="1">
        <v>50000.0</v>
      </c>
      <c r="H513" s="1">
        <v>2.0</v>
      </c>
      <c r="I513" s="1">
        <v>94.0</v>
      </c>
      <c r="J513" s="1">
        <v>190.0</v>
      </c>
    </row>
    <row r="514" ht="15.75" hidden="1" customHeight="1">
      <c r="A514" s="1" t="s">
        <v>65</v>
      </c>
      <c r="B514" s="1" t="s">
        <v>78</v>
      </c>
      <c r="C514" s="1">
        <v>2017.0</v>
      </c>
      <c r="D514" s="1">
        <v>9811866.0</v>
      </c>
      <c r="E514" s="1">
        <v>23000.0</v>
      </c>
      <c r="F514" s="1">
        <v>34878.0</v>
      </c>
      <c r="G514" s="1">
        <v>47000.0</v>
      </c>
      <c r="H514" s="1">
        <v>2.0</v>
      </c>
      <c r="I514" s="1">
        <v>89.0</v>
      </c>
      <c r="J514" s="1">
        <v>180.0</v>
      </c>
    </row>
    <row r="515" ht="15.75" hidden="1" customHeight="1">
      <c r="A515" s="1" t="s">
        <v>65</v>
      </c>
      <c r="B515" s="1" t="s">
        <v>78</v>
      </c>
      <c r="C515" s="1">
        <v>2018.0</v>
      </c>
      <c r="D515" s="1">
        <v>9937674.0</v>
      </c>
      <c r="E515" s="1">
        <v>11000.0</v>
      </c>
      <c r="F515" s="1">
        <v>16000.0</v>
      </c>
      <c r="G515" s="1">
        <v>22000.0</v>
      </c>
      <c r="H515" s="1">
        <v>1.0</v>
      </c>
      <c r="I515" s="1">
        <v>40.0</v>
      </c>
      <c r="J515" s="1">
        <v>81.0</v>
      </c>
    </row>
    <row r="516" ht="15.75" hidden="1" customHeight="1">
      <c r="A516" s="1" t="s">
        <v>65</v>
      </c>
      <c r="B516" s="1" t="s">
        <v>79</v>
      </c>
      <c r="C516" s="1">
        <v>2010.0</v>
      </c>
      <c r="D516" s="1">
        <v>7533978.0</v>
      </c>
      <c r="E516" s="1">
        <v>10000.0</v>
      </c>
      <c r="F516" s="1">
        <v>13306.0</v>
      </c>
      <c r="G516" s="1">
        <v>16000.0</v>
      </c>
      <c r="H516" s="1">
        <v>2.0</v>
      </c>
      <c r="I516" s="1">
        <v>7.0</v>
      </c>
      <c r="J516" s="1">
        <v>13.0</v>
      </c>
    </row>
    <row r="517" ht="15.75" hidden="1" customHeight="1">
      <c r="A517" s="1" t="s">
        <v>65</v>
      </c>
      <c r="B517" s="1" t="s">
        <v>79</v>
      </c>
      <c r="C517" s="1">
        <v>2011.0</v>
      </c>
      <c r="D517" s="1">
        <v>7681807.0</v>
      </c>
      <c r="E517" s="1">
        <v>8000.0</v>
      </c>
      <c r="F517" s="1">
        <v>10124.0</v>
      </c>
      <c r="G517" s="1">
        <v>12000.0</v>
      </c>
      <c r="H517" s="1">
        <v>1.0</v>
      </c>
      <c r="I517" s="1">
        <v>5.0</v>
      </c>
      <c r="J517" s="1">
        <v>8.0</v>
      </c>
    </row>
    <row r="518" ht="15.75" hidden="1" customHeight="1">
      <c r="A518" s="1" t="s">
        <v>65</v>
      </c>
      <c r="B518" s="1" t="s">
        <v>79</v>
      </c>
      <c r="C518" s="1">
        <v>2012.0</v>
      </c>
      <c r="D518" s="1">
        <v>7826756.0</v>
      </c>
      <c r="E518" s="1">
        <v>6800.0</v>
      </c>
      <c r="F518" s="1">
        <v>8677.0</v>
      </c>
      <c r="G518" s="1">
        <v>11000.0</v>
      </c>
      <c r="H518" s="1">
        <v>1.0</v>
      </c>
      <c r="I518" s="1">
        <v>4.0</v>
      </c>
      <c r="J518" s="1">
        <v>7.0</v>
      </c>
    </row>
    <row r="519" ht="15.75" hidden="1" customHeight="1">
      <c r="A519" s="1" t="s">
        <v>65</v>
      </c>
      <c r="B519" s="1" t="s">
        <v>79</v>
      </c>
      <c r="C519" s="1">
        <v>2013.0</v>
      </c>
      <c r="D519" s="1">
        <v>7969720.0</v>
      </c>
      <c r="E519" s="1">
        <v>5700.0</v>
      </c>
      <c r="F519" s="1">
        <v>7317.0</v>
      </c>
      <c r="G519" s="1">
        <v>8900.0</v>
      </c>
      <c r="H519" s="1">
        <v>1.0</v>
      </c>
      <c r="I519" s="1">
        <v>5.0</v>
      </c>
      <c r="J519" s="1">
        <v>10.0</v>
      </c>
    </row>
    <row r="520" ht="15.75" hidden="1" customHeight="1">
      <c r="A520" s="1" t="s">
        <v>65</v>
      </c>
      <c r="B520" s="1" t="s">
        <v>79</v>
      </c>
      <c r="C520" s="1">
        <v>2014.0</v>
      </c>
      <c r="D520" s="1">
        <v>8111981.0</v>
      </c>
      <c r="E520" s="1">
        <v>3600.0</v>
      </c>
      <c r="F520" s="1">
        <v>4553.0</v>
      </c>
      <c r="G520" s="1">
        <v>5600.0</v>
      </c>
      <c r="H520" s="1">
        <v>0.0</v>
      </c>
      <c r="I520" s="1">
        <v>3.0</v>
      </c>
      <c r="J520" s="1">
        <v>5.0</v>
      </c>
    </row>
    <row r="521" ht="15.75" hidden="1" customHeight="1">
      <c r="A521" s="1" t="s">
        <v>65</v>
      </c>
      <c r="B521" s="1" t="s">
        <v>79</v>
      </c>
      <c r="C521" s="1">
        <v>2015.0</v>
      </c>
      <c r="D521" s="1">
        <v>8254486.0</v>
      </c>
      <c r="E521" s="1">
        <v>3800.0</v>
      </c>
      <c r="F521" s="1">
        <v>4849.0</v>
      </c>
      <c r="G521" s="1">
        <v>5900.0</v>
      </c>
      <c r="H521" s="1">
        <v>0.0</v>
      </c>
      <c r="I521" s="1">
        <v>4.0</v>
      </c>
      <c r="J521" s="1">
        <v>7.0</v>
      </c>
    </row>
    <row r="522" ht="15.75" hidden="1" customHeight="1">
      <c r="A522" s="1" t="s">
        <v>65</v>
      </c>
      <c r="B522" s="1" t="s">
        <v>79</v>
      </c>
      <c r="C522" s="1">
        <v>2016.0</v>
      </c>
      <c r="D522" s="1">
        <v>8397503.0</v>
      </c>
      <c r="E522" s="1">
        <v>4800.0</v>
      </c>
      <c r="F522" s="1">
        <v>6230.0</v>
      </c>
      <c r="G522" s="1">
        <v>7800.0</v>
      </c>
      <c r="H522" s="1">
        <v>0.0</v>
      </c>
      <c r="I522" s="1">
        <v>6.0</v>
      </c>
      <c r="J522" s="1">
        <v>11.0</v>
      </c>
    </row>
    <row r="523" ht="15.75" hidden="1" customHeight="1">
      <c r="A523" s="1" t="s">
        <v>65</v>
      </c>
      <c r="B523" s="1" t="s">
        <v>79</v>
      </c>
      <c r="C523" s="1">
        <v>2017.0</v>
      </c>
      <c r="D523" s="1">
        <v>8540802.0</v>
      </c>
      <c r="E523" s="1">
        <v>1500.0</v>
      </c>
      <c r="F523" s="1">
        <v>1876.0</v>
      </c>
      <c r="G523" s="1">
        <v>2300.0</v>
      </c>
      <c r="H523" s="1">
        <v>0.0</v>
      </c>
      <c r="I523" s="1">
        <v>0.0</v>
      </c>
      <c r="J523" s="1">
        <v>1.0</v>
      </c>
    </row>
    <row r="524" ht="15.75" hidden="1" customHeight="1">
      <c r="A524" s="1" t="s">
        <v>65</v>
      </c>
      <c r="B524" s="1" t="s">
        <v>79</v>
      </c>
      <c r="C524" s="1">
        <v>2018.0</v>
      </c>
      <c r="D524" s="1">
        <v>8684378.0</v>
      </c>
      <c r="E524" s="1">
        <v>900.0</v>
      </c>
      <c r="F524" s="1">
        <v>1154.0</v>
      </c>
      <c r="G524" s="1">
        <v>1400.0</v>
      </c>
      <c r="I524" s="1">
        <v>0.0</v>
      </c>
    </row>
    <row r="525" ht="15.75" hidden="1" customHeight="1">
      <c r="A525" s="1" t="s">
        <v>65</v>
      </c>
      <c r="B525" s="1" t="s">
        <v>80</v>
      </c>
      <c r="C525" s="1">
        <v>2010.0</v>
      </c>
      <c r="D525" s="1">
        <v>2419227.0</v>
      </c>
      <c r="F525" s="1">
        <v>1226.0</v>
      </c>
      <c r="I525" s="1">
        <v>0.0</v>
      </c>
    </row>
    <row r="526" ht="15.75" hidden="1" customHeight="1">
      <c r="A526" s="1" t="s">
        <v>65</v>
      </c>
      <c r="B526" s="1" t="s">
        <v>80</v>
      </c>
      <c r="C526" s="1">
        <v>2011.0</v>
      </c>
      <c r="D526" s="1">
        <v>2453206.0</v>
      </c>
      <c r="F526" s="1">
        <v>1124.0</v>
      </c>
      <c r="I526" s="1">
        <v>0.0</v>
      </c>
    </row>
    <row r="527" ht="15.75" hidden="1" customHeight="1">
      <c r="A527" s="1" t="s">
        <v>65</v>
      </c>
      <c r="B527" s="1" t="s">
        <v>80</v>
      </c>
      <c r="C527" s="1">
        <v>2012.0</v>
      </c>
      <c r="D527" s="1">
        <v>2486681.0</v>
      </c>
      <c r="F527" s="1">
        <v>833.0</v>
      </c>
      <c r="I527" s="1">
        <v>0.0</v>
      </c>
    </row>
    <row r="528" ht="15.75" hidden="1" customHeight="1">
      <c r="A528" s="1" t="s">
        <v>65</v>
      </c>
      <c r="B528" s="1" t="s">
        <v>80</v>
      </c>
      <c r="C528" s="1">
        <v>2013.0</v>
      </c>
      <c r="D528" s="1">
        <v>2519611.0</v>
      </c>
      <c r="F528" s="1">
        <v>495.0</v>
      </c>
      <c r="I528" s="1">
        <v>0.0</v>
      </c>
    </row>
    <row r="529" ht="15.75" hidden="1" customHeight="1">
      <c r="A529" s="1" t="s">
        <v>65</v>
      </c>
      <c r="B529" s="1" t="s">
        <v>80</v>
      </c>
      <c r="C529" s="1">
        <v>2014.0</v>
      </c>
      <c r="D529" s="1">
        <v>2552010.0</v>
      </c>
      <c r="F529" s="1">
        <v>656.0</v>
      </c>
      <c r="I529" s="1">
        <v>0.0</v>
      </c>
    </row>
    <row r="530" ht="15.75" hidden="1" customHeight="1">
      <c r="A530" s="1" t="s">
        <v>65</v>
      </c>
      <c r="B530" s="1" t="s">
        <v>80</v>
      </c>
      <c r="C530" s="1">
        <v>2015.0</v>
      </c>
      <c r="D530" s="1">
        <v>2583882.0</v>
      </c>
      <c r="F530" s="1">
        <v>517.0</v>
      </c>
      <c r="I530" s="1">
        <v>0.0</v>
      </c>
    </row>
    <row r="531" ht="15.75" hidden="1" customHeight="1">
      <c r="A531" s="1" t="s">
        <v>65</v>
      </c>
      <c r="B531" s="1" t="s">
        <v>80</v>
      </c>
      <c r="C531" s="1">
        <v>2016.0</v>
      </c>
      <c r="D531" s="1">
        <v>2615160.0</v>
      </c>
      <c r="F531" s="1">
        <v>551.0</v>
      </c>
      <c r="I531" s="1">
        <v>0.0</v>
      </c>
    </row>
    <row r="532" ht="15.75" hidden="1" customHeight="1">
      <c r="A532" s="1" t="s">
        <v>65</v>
      </c>
      <c r="B532" s="1" t="s">
        <v>80</v>
      </c>
      <c r="C532" s="1">
        <v>2017.0</v>
      </c>
      <c r="D532" s="1">
        <v>2645279.0</v>
      </c>
      <c r="F532" s="1">
        <v>736.0</v>
      </c>
      <c r="I532" s="1">
        <v>0.0</v>
      </c>
    </row>
    <row r="533" ht="15.75" hidden="1" customHeight="1">
      <c r="A533" s="1" t="s">
        <v>65</v>
      </c>
      <c r="B533" s="1" t="s">
        <v>80</v>
      </c>
      <c r="C533" s="1">
        <v>2018.0</v>
      </c>
      <c r="D533" s="1">
        <v>2675244.0</v>
      </c>
      <c r="F533" s="1">
        <v>803.0</v>
      </c>
      <c r="I533" s="1">
        <v>0.0</v>
      </c>
    </row>
    <row r="534" ht="15.75" hidden="1" customHeight="1">
      <c r="A534" s="1" t="s">
        <v>65</v>
      </c>
      <c r="B534" s="1" t="s">
        <v>81</v>
      </c>
      <c r="C534" s="1">
        <v>2010.0</v>
      </c>
      <c r="D534" s="1">
        <v>2542195.0</v>
      </c>
      <c r="E534" s="1">
        <v>730.0</v>
      </c>
      <c r="F534" s="1">
        <v>876.0</v>
      </c>
      <c r="G534" s="1">
        <v>1000.0</v>
      </c>
      <c r="I534" s="1">
        <v>0.0</v>
      </c>
    </row>
    <row r="535" ht="15.75" hidden="1" customHeight="1">
      <c r="A535" s="1" t="s">
        <v>65</v>
      </c>
      <c r="B535" s="1" t="s">
        <v>81</v>
      </c>
      <c r="C535" s="1">
        <v>2011.0</v>
      </c>
      <c r="D535" s="1">
        <v>2576668.0</v>
      </c>
      <c r="E535" s="1">
        <v>970.0</v>
      </c>
      <c r="F535" s="1">
        <v>1171.0</v>
      </c>
      <c r="G535" s="1">
        <v>1400.0</v>
      </c>
      <c r="I535" s="1">
        <v>0.0</v>
      </c>
    </row>
    <row r="536" ht="15.75" hidden="1" customHeight="1">
      <c r="A536" s="1" t="s">
        <v>65</v>
      </c>
      <c r="B536" s="1" t="s">
        <v>81</v>
      </c>
      <c r="C536" s="1">
        <v>2012.0</v>
      </c>
      <c r="D536" s="1">
        <v>2611368.0</v>
      </c>
      <c r="E536" s="1">
        <v>1300.0</v>
      </c>
      <c r="F536" s="1">
        <v>1564.0</v>
      </c>
      <c r="G536" s="1">
        <v>1800.0</v>
      </c>
      <c r="H536" s="1">
        <v>0.0</v>
      </c>
      <c r="I536" s="1">
        <v>0.0</v>
      </c>
      <c r="J536" s="1">
        <v>1.0</v>
      </c>
    </row>
    <row r="537" ht="15.75" hidden="1" customHeight="1">
      <c r="A537" s="1" t="s">
        <v>65</v>
      </c>
      <c r="B537" s="1" t="s">
        <v>81</v>
      </c>
      <c r="C537" s="1">
        <v>2013.0</v>
      </c>
      <c r="D537" s="1">
        <v>2646258.0</v>
      </c>
      <c r="E537" s="1">
        <v>1200.0</v>
      </c>
      <c r="F537" s="1">
        <v>1471.0</v>
      </c>
      <c r="G537" s="1">
        <v>1700.0</v>
      </c>
      <c r="H537" s="1">
        <v>0.0</v>
      </c>
      <c r="I537" s="1">
        <v>0.0</v>
      </c>
      <c r="J537" s="1">
        <v>1.0</v>
      </c>
    </row>
    <row r="538" ht="15.75" hidden="1" customHeight="1">
      <c r="A538" s="1" t="s">
        <v>65</v>
      </c>
      <c r="B538" s="1" t="s">
        <v>81</v>
      </c>
      <c r="C538" s="1">
        <v>2014.0</v>
      </c>
      <c r="D538" s="1">
        <v>2681297.0</v>
      </c>
      <c r="E538" s="1">
        <v>1200.0</v>
      </c>
      <c r="F538" s="1">
        <v>1446.0</v>
      </c>
      <c r="G538" s="1">
        <v>1700.0</v>
      </c>
      <c r="I538" s="1">
        <v>0.0</v>
      </c>
    </row>
    <row r="539" ht="15.75" hidden="1" customHeight="1">
      <c r="A539" s="1" t="s">
        <v>65</v>
      </c>
      <c r="B539" s="1" t="s">
        <v>81</v>
      </c>
      <c r="C539" s="1">
        <v>2015.0</v>
      </c>
      <c r="D539" s="1">
        <v>2716435.0</v>
      </c>
      <c r="E539" s="1">
        <v>2400.0</v>
      </c>
      <c r="F539" s="1">
        <v>2886.0</v>
      </c>
      <c r="G539" s="1">
        <v>3400.0</v>
      </c>
      <c r="H539" s="1">
        <v>0.0</v>
      </c>
      <c r="I539" s="1">
        <v>1.0</v>
      </c>
      <c r="J539" s="1">
        <v>2.0</v>
      </c>
    </row>
    <row r="540" ht="15.75" hidden="1" customHeight="1">
      <c r="A540" s="1" t="s">
        <v>65</v>
      </c>
      <c r="B540" s="1" t="s">
        <v>81</v>
      </c>
      <c r="C540" s="1">
        <v>2016.0</v>
      </c>
      <c r="D540" s="1">
        <v>2751676.0</v>
      </c>
      <c r="E540" s="1">
        <v>6600.0</v>
      </c>
      <c r="F540" s="1">
        <v>7943.0</v>
      </c>
      <c r="G540" s="1">
        <v>9400.0</v>
      </c>
      <c r="H540" s="1">
        <v>1.0</v>
      </c>
      <c r="I540" s="1">
        <v>6.0</v>
      </c>
      <c r="J540" s="1">
        <v>10.0</v>
      </c>
    </row>
    <row r="541" ht="15.75" hidden="1" customHeight="1">
      <c r="A541" s="1" t="s">
        <v>65</v>
      </c>
      <c r="B541" s="1" t="s">
        <v>81</v>
      </c>
      <c r="C541" s="1">
        <v>2017.0</v>
      </c>
      <c r="D541" s="1">
        <v>2786983.0</v>
      </c>
      <c r="E541" s="1">
        <v>12000.0</v>
      </c>
      <c r="F541" s="1">
        <v>13866.0</v>
      </c>
      <c r="G541" s="1">
        <v>16000.0</v>
      </c>
      <c r="H541" s="1">
        <v>2.0</v>
      </c>
      <c r="I541" s="1">
        <v>10.0</v>
      </c>
      <c r="J541" s="1">
        <v>16.0</v>
      </c>
    </row>
    <row r="542" ht="15.75" hidden="1" customHeight="1">
      <c r="A542" s="1" t="s">
        <v>65</v>
      </c>
      <c r="B542" s="1" t="s">
        <v>81</v>
      </c>
      <c r="C542" s="1">
        <v>2018.0</v>
      </c>
      <c r="D542" s="1">
        <v>2822191.0</v>
      </c>
      <c r="E542" s="1">
        <v>17000.0</v>
      </c>
      <c r="F542" s="1">
        <v>20158.0</v>
      </c>
      <c r="G542" s="1">
        <v>24000.0</v>
      </c>
      <c r="H542" s="1">
        <v>3.0</v>
      </c>
      <c r="I542" s="1">
        <v>10.0</v>
      </c>
      <c r="J542" s="1">
        <v>18.0</v>
      </c>
    </row>
    <row r="543" ht="15.75" hidden="1" customHeight="1">
      <c r="A543" s="1" t="s">
        <v>65</v>
      </c>
      <c r="B543" s="1" t="s">
        <v>82</v>
      </c>
      <c r="C543" s="1">
        <v>2010.0</v>
      </c>
      <c r="D543" s="1">
        <v>3524055.0</v>
      </c>
      <c r="E543" s="1">
        <v>420.0</v>
      </c>
      <c r="F543" s="1">
        <v>440.0</v>
      </c>
      <c r="G543" s="1">
        <v>470.0</v>
      </c>
      <c r="I543" s="1">
        <v>1.0</v>
      </c>
    </row>
    <row r="544" ht="15.75" hidden="1" customHeight="1">
      <c r="A544" s="1" t="s">
        <v>65</v>
      </c>
      <c r="B544" s="1" t="s">
        <v>82</v>
      </c>
      <c r="C544" s="1">
        <v>2011.0</v>
      </c>
      <c r="D544" s="1">
        <v>3585766.0</v>
      </c>
      <c r="E544" s="1">
        <v>360.0</v>
      </c>
      <c r="F544" s="1">
        <v>372.0</v>
      </c>
      <c r="G544" s="1">
        <v>400.0</v>
      </c>
      <c r="I544" s="1">
        <v>0.0</v>
      </c>
    </row>
    <row r="545" ht="15.75" hidden="1" customHeight="1">
      <c r="A545" s="1" t="s">
        <v>65</v>
      </c>
      <c r="B545" s="1" t="s">
        <v>82</v>
      </c>
      <c r="C545" s="1">
        <v>2012.0</v>
      </c>
      <c r="D545" s="1">
        <v>3647832.0</v>
      </c>
      <c r="E545" s="1">
        <v>860.0</v>
      </c>
      <c r="F545" s="1">
        <v>888.0</v>
      </c>
      <c r="G545" s="1">
        <v>950.0</v>
      </c>
      <c r="I545" s="1">
        <v>1.0</v>
      </c>
    </row>
    <row r="546" ht="15.75" hidden="1" customHeight="1">
      <c r="A546" s="1" t="s">
        <v>65</v>
      </c>
      <c r="B546" s="1" t="s">
        <v>82</v>
      </c>
      <c r="C546" s="1">
        <v>2013.0</v>
      </c>
      <c r="D546" s="1">
        <v>3710534.0</v>
      </c>
      <c r="E546" s="1">
        <v>720.0</v>
      </c>
      <c r="F546" s="1">
        <v>751.0</v>
      </c>
      <c r="G546" s="1">
        <v>800.0</v>
      </c>
      <c r="I546" s="1">
        <v>0.0</v>
      </c>
    </row>
    <row r="547" ht="15.75" hidden="1" customHeight="1">
      <c r="A547" s="1" t="s">
        <v>65</v>
      </c>
      <c r="B547" s="1" t="s">
        <v>82</v>
      </c>
      <c r="C547" s="1">
        <v>2014.0</v>
      </c>
      <c r="D547" s="1">
        <v>3774253.0</v>
      </c>
      <c r="E547" s="1">
        <v>960.0</v>
      </c>
      <c r="F547" s="1">
        <v>1007.0</v>
      </c>
      <c r="G547" s="1">
        <v>1100.0</v>
      </c>
      <c r="I547" s="1">
        <v>0.0</v>
      </c>
    </row>
    <row r="548" ht="15.75" hidden="1" customHeight="1">
      <c r="A548" s="1" t="s">
        <v>65</v>
      </c>
      <c r="B548" s="1" t="s">
        <v>82</v>
      </c>
      <c r="C548" s="1">
        <v>2015.0</v>
      </c>
      <c r="D548" s="1">
        <v>3839244.0</v>
      </c>
      <c r="E548" s="1">
        <v>550.0</v>
      </c>
      <c r="F548" s="1">
        <v>575.0</v>
      </c>
      <c r="G548" s="1">
        <v>610.0</v>
      </c>
      <c r="I548" s="1">
        <v>0.0</v>
      </c>
    </row>
    <row r="549" ht="15.75" hidden="1" customHeight="1">
      <c r="A549" s="1" t="s">
        <v>65</v>
      </c>
      <c r="B549" s="1" t="s">
        <v>82</v>
      </c>
      <c r="C549" s="1">
        <v>2016.0</v>
      </c>
      <c r="D549" s="1">
        <v>3905593.0</v>
      </c>
      <c r="E549" s="1">
        <v>780.0</v>
      </c>
      <c r="F549" s="1">
        <v>809.0</v>
      </c>
      <c r="G549" s="1">
        <v>860.0</v>
      </c>
      <c r="I549" s="1">
        <v>0.0</v>
      </c>
    </row>
    <row r="550" ht="15.75" hidden="1" customHeight="1">
      <c r="A550" s="1" t="s">
        <v>65</v>
      </c>
      <c r="B550" s="1" t="s">
        <v>82</v>
      </c>
      <c r="C550" s="1">
        <v>2017.0</v>
      </c>
      <c r="D550" s="1">
        <v>3973006.0</v>
      </c>
      <c r="E550" s="1">
        <v>760.0</v>
      </c>
      <c r="F550" s="1">
        <v>801.0</v>
      </c>
      <c r="G550" s="1">
        <v>860.0</v>
      </c>
      <c r="I550" s="1">
        <v>0.0</v>
      </c>
    </row>
    <row r="551" ht="15.75" hidden="1" customHeight="1">
      <c r="A551" s="1" t="s">
        <v>65</v>
      </c>
      <c r="B551" s="1" t="s">
        <v>82</v>
      </c>
      <c r="C551" s="1">
        <v>2018.0</v>
      </c>
      <c r="D551" s="1">
        <v>4040827.0</v>
      </c>
      <c r="E551" s="1">
        <v>750.0</v>
      </c>
      <c r="F551" s="1">
        <v>786.0</v>
      </c>
      <c r="G551" s="1">
        <v>840.0</v>
      </c>
      <c r="I551" s="1">
        <v>0.0</v>
      </c>
    </row>
    <row r="552" ht="15.75" hidden="1" customHeight="1">
      <c r="A552" s="1" t="s">
        <v>65</v>
      </c>
      <c r="B552" s="1" t="s">
        <v>83</v>
      </c>
      <c r="C552" s="1">
        <v>2010.0</v>
      </c>
      <c r="D552" s="1">
        <v>224928.0</v>
      </c>
      <c r="F552" s="1">
        <v>18.0</v>
      </c>
      <c r="I552" s="1">
        <v>0.0</v>
      </c>
    </row>
    <row r="553" ht="15.75" hidden="1" customHeight="1">
      <c r="A553" s="1" t="s">
        <v>65</v>
      </c>
      <c r="B553" s="1" t="s">
        <v>83</v>
      </c>
      <c r="C553" s="1">
        <v>2011.0</v>
      </c>
      <c r="D553" s="1">
        <v>228023.0</v>
      </c>
      <c r="F553" s="1">
        <v>1.0</v>
      </c>
      <c r="I553" s="1">
        <v>0.0</v>
      </c>
    </row>
    <row r="554" ht="15.75" hidden="1" customHeight="1">
      <c r="A554" s="1" t="s">
        <v>65</v>
      </c>
      <c r="B554" s="1" t="s">
        <v>83</v>
      </c>
      <c r="C554" s="1">
        <v>2012.0</v>
      </c>
      <c r="D554" s="1">
        <v>231174.0</v>
      </c>
      <c r="F554" s="1">
        <v>0.0</v>
      </c>
      <c r="I554" s="1">
        <v>0.0</v>
      </c>
    </row>
    <row r="555" ht="15.75" hidden="1" customHeight="1">
      <c r="A555" s="1" t="s">
        <v>65</v>
      </c>
      <c r="B555" s="1" t="s">
        <v>83</v>
      </c>
      <c r="C555" s="1">
        <v>2013.0</v>
      </c>
      <c r="D555" s="1">
        <v>234369.0</v>
      </c>
      <c r="F555" s="1">
        <v>0.0</v>
      </c>
      <c r="I555" s="1">
        <v>0.0</v>
      </c>
    </row>
    <row r="556" ht="15.75" hidden="1" customHeight="1">
      <c r="A556" s="1" t="s">
        <v>65</v>
      </c>
      <c r="B556" s="1" t="s">
        <v>83</v>
      </c>
      <c r="C556" s="1">
        <v>2014.0</v>
      </c>
      <c r="D556" s="1">
        <v>237582.0</v>
      </c>
      <c r="F556" s="1">
        <v>0.0</v>
      </c>
      <c r="I556" s="1">
        <v>0.0</v>
      </c>
    </row>
    <row r="557" ht="15.75" hidden="1" customHeight="1">
      <c r="A557" s="1" t="s">
        <v>65</v>
      </c>
      <c r="B557" s="1" t="s">
        <v>83</v>
      </c>
      <c r="C557" s="1">
        <v>2015.0</v>
      </c>
      <c r="D557" s="1">
        <v>240794.0</v>
      </c>
      <c r="F557" s="1">
        <v>0.0</v>
      </c>
      <c r="I557" s="1">
        <v>0.0</v>
      </c>
    </row>
    <row r="558" ht="15.75" hidden="1" customHeight="1">
      <c r="A558" s="1" t="s">
        <v>65</v>
      </c>
      <c r="B558" s="1" t="s">
        <v>83</v>
      </c>
      <c r="C558" s="1">
        <v>2016.0</v>
      </c>
      <c r="D558" s="1">
        <v>244003.0</v>
      </c>
      <c r="F558" s="1">
        <v>0.0</v>
      </c>
      <c r="I558" s="1">
        <v>0.0</v>
      </c>
    </row>
    <row r="559" ht="15.75" hidden="1" customHeight="1">
      <c r="A559" s="1" t="s">
        <v>65</v>
      </c>
      <c r="B559" s="1" t="s">
        <v>83</v>
      </c>
      <c r="C559" s="1">
        <v>2017.0</v>
      </c>
      <c r="D559" s="1">
        <v>247214.0</v>
      </c>
      <c r="F559" s="1">
        <v>0.0</v>
      </c>
      <c r="I559" s="1">
        <v>0.0</v>
      </c>
    </row>
    <row r="560" ht="15.75" hidden="1" customHeight="1">
      <c r="A560" s="1" t="s">
        <v>65</v>
      </c>
      <c r="B560" s="1" t="s">
        <v>83</v>
      </c>
      <c r="C560" s="1">
        <v>2018.0</v>
      </c>
      <c r="D560" s="1">
        <v>250418.0</v>
      </c>
      <c r="F560" s="1">
        <v>0.0</v>
      </c>
      <c r="I560" s="1">
        <v>0.0</v>
      </c>
    </row>
    <row r="561" ht="15.75" hidden="1" customHeight="1">
      <c r="A561" s="1" t="s">
        <v>65</v>
      </c>
      <c r="B561" s="1" t="s">
        <v>84</v>
      </c>
      <c r="C561" s="1">
        <v>2010.0</v>
      </c>
      <c r="D561" s="1">
        <v>1.1400969E7</v>
      </c>
      <c r="E561" s="1">
        <v>33000.0</v>
      </c>
      <c r="F561" s="1">
        <v>37849.0</v>
      </c>
      <c r="G561" s="1">
        <v>43000.0</v>
      </c>
      <c r="I561" s="1">
        <v>0.0</v>
      </c>
    </row>
    <row r="562" ht="15.75" hidden="1" customHeight="1">
      <c r="A562" s="1" t="s">
        <v>65</v>
      </c>
      <c r="B562" s="1" t="s">
        <v>84</v>
      </c>
      <c r="C562" s="1">
        <v>2011.0</v>
      </c>
      <c r="D562" s="1">
        <v>1.149391E7</v>
      </c>
      <c r="E562" s="1">
        <v>26000.0</v>
      </c>
      <c r="F562" s="1">
        <v>30924.0</v>
      </c>
      <c r="G562" s="1">
        <v>36000.0</v>
      </c>
      <c r="I562" s="1">
        <v>1.0</v>
      </c>
    </row>
    <row r="563" ht="15.75" hidden="1" customHeight="1">
      <c r="A563" s="1" t="s">
        <v>65</v>
      </c>
      <c r="B563" s="1" t="s">
        <v>84</v>
      </c>
      <c r="C563" s="1">
        <v>2012.0</v>
      </c>
      <c r="D563" s="1">
        <v>1.1589145E7</v>
      </c>
      <c r="E563" s="1">
        <v>33000.0</v>
      </c>
      <c r="F563" s="1">
        <v>40437.0</v>
      </c>
      <c r="G563" s="1">
        <v>48000.0</v>
      </c>
      <c r="I563" s="1">
        <v>7.0</v>
      </c>
    </row>
    <row r="564" ht="15.75" hidden="1" customHeight="1">
      <c r="A564" s="1" t="s">
        <v>65</v>
      </c>
      <c r="B564" s="1" t="s">
        <v>84</v>
      </c>
      <c r="C564" s="1">
        <v>2013.0</v>
      </c>
      <c r="D564" s="1">
        <v>1.169409E7</v>
      </c>
      <c r="E564" s="1">
        <v>51000.0</v>
      </c>
      <c r="F564" s="1">
        <v>62669.0</v>
      </c>
      <c r="G564" s="1">
        <v>75000.0</v>
      </c>
      <c r="I564" s="1">
        <v>4.0</v>
      </c>
    </row>
    <row r="565" ht="15.75" hidden="1" customHeight="1">
      <c r="A565" s="1" t="s">
        <v>65</v>
      </c>
      <c r="B565" s="1" t="s">
        <v>84</v>
      </c>
      <c r="C565" s="1">
        <v>2014.0</v>
      </c>
      <c r="D565" s="1">
        <v>1.1818354E7</v>
      </c>
      <c r="E565" s="1">
        <v>69000.0</v>
      </c>
      <c r="F565" s="1">
        <v>83936.0</v>
      </c>
      <c r="G565" s="1">
        <v>100000.0</v>
      </c>
      <c r="I565" s="1">
        <v>4.0</v>
      </c>
    </row>
    <row r="566" ht="15.75" hidden="1" customHeight="1">
      <c r="A566" s="1" t="s">
        <v>65</v>
      </c>
      <c r="B566" s="1" t="s">
        <v>84</v>
      </c>
      <c r="C566" s="1">
        <v>2015.0</v>
      </c>
      <c r="D566" s="1">
        <v>1.1967748E7</v>
      </c>
      <c r="E566" s="1">
        <v>76000.0</v>
      </c>
      <c r="F566" s="1">
        <v>93936.0</v>
      </c>
      <c r="G566" s="1">
        <v>113000.0</v>
      </c>
      <c r="I566" s="1">
        <v>5.0</v>
      </c>
    </row>
    <row r="567" ht="15.75" hidden="1" customHeight="1">
      <c r="A567" s="1" t="s">
        <v>65</v>
      </c>
      <c r="B567" s="1" t="s">
        <v>84</v>
      </c>
      <c r="C567" s="1">
        <v>2016.0</v>
      </c>
      <c r="D567" s="1">
        <v>1.2146571E7</v>
      </c>
      <c r="E567" s="1">
        <v>60000.0</v>
      </c>
      <c r="F567" s="1">
        <v>72836.0</v>
      </c>
      <c r="G567" s="1">
        <v>87000.0</v>
      </c>
      <c r="I567" s="1">
        <v>7.0</v>
      </c>
    </row>
    <row r="568" ht="15.75" hidden="1" customHeight="1">
      <c r="A568" s="1" t="s">
        <v>65</v>
      </c>
      <c r="B568" s="1" t="s">
        <v>84</v>
      </c>
      <c r="C568" s="1">
        <v>2017.0</v>
      </c>
      <c r="D568" s="1">
        <v>1.2350062E7</v>
      </c>
      <c r="E568" s="1">
        <v>59000.0</v>
      </c>
      <c r="F568" s="1">
        <v>72518.0</v>
      </c>
      <c r="G568" s="1">
        <v>86000.0</v>
      </c>
      <c r="I568" s="1">
        <v>10.0</v>
      </c>
    </row>
    <row r="569" ht="15.75" hidden="1" customHeight="1">
      <c r="A569" s="1" t="s">
        <v>65</v>
      </c>
      <c r="B569" s="1" t="s">
        <v>84</v>
      </c>
      <c r="C569" s="1">
        <v>2018.0</v>
      </c>
      <c r="D569" s="1">
        <v>1.2564103E7</v>
      </c>
      <c r="E569" s="1">
        <v>48000.0</v>
      </c>
      <c r="F569" s="1">
        <v>58455.0</v>
      </c>
      <c r="G569" s="1">
        <v>70000.0</v>
      </c>
      <c r="I569" s="1">
        <v>4.0</v>
      </c>
    </row>
    <row r="570" ht="15.75" hidden="1" customHeight="1">
      <c r="A570" s="1" t="s">
        <v>65</v>
      </c>
      <c r="B570" s="1" t="s">
        <v>85</v>
      </c>
      <c r="C570" s="1">
        <v>2010.0</v>
      </c>
      <c r="D570" s="1">
        <v>78151.0</v>
      </c>
      <c r="F570" s="1">
        <v>1823.0</v>
      </c>
      <c r="I570" s="1">
        <v>1.0</v>
      </c>
    </row>
    <row r="571" ht="15.75" hidden="1" customHeight="1">
      <c r="A571" s="1" t="s">
        <v>65</v>
      </c>
      <c r="B571" s="1" t="s">
        <v>85</v>
      </c>
      <c r="C571" s="1">
        <v>2011.0</v>
      </c>
      <c r="D571" s="1">
        <v>79045.0</v>
      </c>
      <c r="F571" s="1">
        <v>771.0</v>
      </c>
      <c r="I571" s="1">
        <v>1.0</v>
      </c>
    </row>
    <row r="572" ht="15.75" hidden="1" customHeight="1">
      <c r="A572" s="1" t="s">
        <v>65</v>
      </c>
      <c r="B572" s="1" t="s">
        <v>85</v>
      </c>
      <c r="C572" s="1">
        <v>2012.0</v>
      </c>
      <c r="D572" s="1">
        <v>79942.0</v>
      </c>
      <c r="F572" s="1">
        <v>554.0</v>
      </c>
      <c r="I572" s="1">
        <v>0.0</v>
      </c>
    </row>
    <row r="573" ht="15.75" hidden="1" customHeight="1">
      <c r="A573" s="1" t="s">
        <v>65</v>
      </c>
      <c r="B573" s="1" t="s">
        <v>85</v>
      </c>
      <c r="C573" s="1">
        <v>2013.0</v>
      </c>
      <c r="D573" s="1">
        <v>80835.0</v>
      </c>
      <c r="F573" s="1">
        <v>729.0</v>
      </c>
      <c r="I573" s="1">
        <v>1.0</v>
      </c>
    </row>
    <row r="574" ht="15.75" hidden="1" customHeight="1">
      <c r="A574" s="1" t="s">
        <v>65</v>
      </c>
      <c r="B574" s="1" t="s">
        <v>85</v>
      </c>
      <c r="C574" s="1">
        <v>2014.0</v>
      </c>
      <c r="D574" s="1">
        <v>81719.0</v>
      </c>
      <c r="F574" s="1">
        <v>401.0</v>
      </c>
      <c r="I574" s="1">
        <v>1.0</v>
      </c>
    </row>
    <row r="575" ht="15.75" hidden="1" customHeight="1">
      <c r="A575" s="1" t="s">
        <v>65</v>
      </c>
      <c r="B575" s="1" t="s">
        <v>85</v>
      </c>
      <c r="C575" s="1">
        <v>2015.0</v>
      </c>
      <c r="D575" s="1">
        <v>82584.0</v>
      </c>
      <c r="F575" s="1">
        <v>81.0</v>
      </c>
      <c r="I575" s="1">
        <v>0.0</v>
      </c>
    </row>
    <row r="576" ht="15.75" hidden="1" customHeight="1">
      <c r="A576" s="1" t="s">
        <v>65</v>
      </c>
      <c r="B576" s="1" t="s">
        <v>85</v>
      </c>
      <c r="C576" s="1">
        <v>2016.0</v>
      </c>
      <c r="D576" s="1">
        <v>83433.0</v>
      </c>
      <c r="F576" s="1">
        <v>76.0</v>
      </c>
      <c r="I576" s="1">
        <v>0.0</v>
      </c>
    </row>
    <row r="577" ht="15.75" hidden="1" customHeight="1">
      <c r="A577" s="1" t="s">
        <v>65</v>
      </c>
      <c r="B577" s="1" t="s">
        <v>85</v>
      </c>
      <c r="C577" s="1">
        <v>2017.0</v>
      </c>
      <c r="D577" s="1">
        <v>84262.0</v>
      </c>
      <c r="F577" s="1">
        <v>40.0</v>
      </c>
      <c r="I577" s="1">
        <v>1.0</v>
      </c>
    </row>
    <row r="578" ht="15.75" hidden="1" customHeight="1">
      <c r="A578" s="1" t="s">
        <v>65</v>
      </c>
      <c r="B578" s="1" t="s">
        <v>85</v>
      </c>
      <c r="C578" s="1">
        <v>2018.0</v>
      </c>
      <c r="D578" s="1">
        <v>85073.0</v>
      </c>
      <c r="F578" s="1">
        <v>29.0</v>
      </c>
      <c r="I578" s="1">
        <v>0.0</v>
      </c>
    </row>
    <row r="579" ht="15.75" hidden="1" customHeight="1">
      <c r="A579" s="1" t="s">
        <v>65</v>
      </c>
      <c r="B579" s="1" t="s">
        <v>86</v>
      </c>
      <c r="C579" s="1">
        <v>2010.0</v>
      </c>
      <c r="D579" s="1">
        <v>1.4219971E7</v>
      </c>
      <c r="E579" s="1">
        <v>48000.0</v>
      </c>
      <c r="F579" s="1">
        <v>57926.0</v>
      </c>
      <c r="G579" s="1">
        <v>74000.0</v>
      </c>
      <c r="H579" s="1">
        <v>8.0</v>
      </c>
      <c r="I579" s="1">
        <v>53.0</v>
      </c>
      <c r="J579" s="1">
        <v>91.0</v>
      </c>
    </row>
    <row r="580" ht="15.75" hidden="1" customHeight="1">
      <c r="A580" s="1" t="s">
        <v>65</v>
      </c>
      <c r="B580" s="1" t="s">
        <v>86</v>
      </c>
      <c r="C580" s="1">
        <v>2011.0</v>
      </c>
      <c r="D580" s="1">
        <v>1.4443936E7</v>
      </c>
      <c r="E580" s="1">
        <v>48000.0</v>
      </c>
      <c r="F580" s="1">
        <v>53539.0</v>
      </c>
      <c r="G580" s="1">
        <v>62000.0</v>
      </c>
      <c r="H580" s="1">
        <v>8.0</v>
      </c>
      <c r="I580" s="1">
        <v>47.0</v>
      </c>
      <c r="J580" s="1">
        <v>77.0</v>
      </c>
    </row>
    <row r="581" ht="15.75" hidden="1" customHeight="1">
      <c r="A581" s="1" t="s">
        <v>65</v>
      </c>
      <c r="B581" s="1" t="s">
        <v>86</v>
      </c>
      <c r="C581" s="1">
        <v>2012.0</v>
      </c>
      <c r="D581" s="1">
        <v>1.4680413E7</v>
      </c>
      <c r="E581" s="1">
        <v>55000.0</v>
      </c>
      <c r="F581" s="1">
        <v>61768.0</v>
      </c>
      <c r="G581" s="1">
        <v>71000.0</v>
      </c>
      <c r="H581" s="1">
        <v>9.0</v>
      </c>
      <c r="I581" s="1">
        <v>56.0</v>
      </c>
      <c r="J581" s="1">
        <v>92.0</v>
      </c>
    </row>
    <row r="582" ht="15.75" hidden="1" customHeight="1">
      <c r="A582" s="1" t="s">
        <v>65</v>
      </c>
      <c r="B582" s="1" t="s">
        <v>86</v>
      </c>
      <c r="C582" s="1">
        <v>2013.0</v>
      </c>
      <c r="D582" s="1">
        <v>1.4890523E7</v>
      </c>
      <c r="E582" s="1">
        <v>82000.0</v>
      </c>
      <c r="F582" s="1">
        <v>91924.0</v>
      </c>
      <c r="G582" s="1">
        <v>106000.0</v>
      </c>
      <c r="H582" s="1">
        <v>13.0</v>
      </c>
      <c r="I582" s="1">
        <v>104.0</v>
      </c>
      <c r="J582" s="1">
        <v>170.0</v>
      </c>
    </row>
    <row r="583" ht="15.75" hidden="1" customHeight="1">
      <c r="A583" s="1" t="s">
        <v>65</v>
      </c>
      <c r="B583" s="1" t="s">
        <v>86</v>
      </c>
      <c r="C583" s="1">
        <v>2014.0</v>
      </c>
      <c r="D583" s="1">
        <v>1.5021486E7</v>
      </c>
      <c r="E583" s="1">
        <v>94000.0</v>
      </c>
      <c r="F583" s="1">
        <v>105721.0</v>
      </c>
      <c r="G583" s="1">
        <v>122000.0</v>
      </c>
      <c r="H583" s="1">
        <v>15.0</v>
      </c>
      <c r="I583" s="1">
        <v>110.0</v>
      </c>
      <c r="J583" s="1">
        <v>180.0</v>
      </c>
    </row>
    <row r="584" ht="15.75" hidden="1" customHeight="1">
      <c r="A584" s="1" t="s">
        <v>65</v>
      </c>
      <c r="B584" s="1" t="s">
        <v>86</v>
      </c>
      <c r="C584" s="1">
        <v>2015.0</v>
      </c>
      <c r="D584" s="1">
        <v>1.5040913E7</v>
      </c>
      <c r="E584" s="1">
        <v>142000.0</v>
      </c>
      <c r="F584" s="1">
        <v>158987.0</v>
      </c>
      <c r="G584" s="1">
        <v>182000.0</v>
      </c>
      <c r="H584" s="1">
        <v>25.0</v>
      </c>
      <c r="I584" s="1">
        <v>149.0</v>
      </c>
      <c r="J584" s="1">
        <v>240.0</v>
      </c>
    </row>
    <row r="585" ht="15.75" hidden="1" customHeight="1">
      <c r="A585" s="1" t="s">
        <v>65</v>
      </c>
      <c r="B585" s="1" t="s">
        <v>86</v>
      </c>
      <c r="C585" s="1">
        <v>2016.0</v>
      </c>
      <c r="D585" s="1">
        <v>1.4925624E7</v>
      </c>
      <c r="E585" s="1">
        <v>251000.0</v>
      </c>
      <c r="F585" s="1">
        <v>280468.0</v>
      </c>
      <c r="G585" s="1">
        <v>321000.0</v>
      </c>
      <c r="H585" s="1">
        <v>44.0</v>
      </c>
      <c r="I585" s="1">
        <v>260.0</v>
      </c>
      <c r="J585" s="1">
        <v>420.0</v>
      </c>
    </row>
    <row r="586" ht="15.75" hidden="1" customHeight="1">
      <c r="A586" s="1" t="s">
        <v>65</v>
      </c>
      <c r="B586" s="1" t="s">
        <v>86</v>
      </c>
      <c r="C586" s="1">
        <v>2017.0</v>
      </c>
      <c r="D586" s="1">
        <v>1.470124E7</v>
      </c>
      <c r="E586" s="1">
        <v>428000.0</v>
      </c>
      <c r="F586" s="1">
        <v>479761.0</v>
      </c>
      <c r="G586" s="1">
        <v>549000.0</v>
      </c>
      <c r="H586" s="1">
        <v>78.0</v>
      </c>
      <c r="I586" s="1">
        <v>421.0</v>
      </c>
      <c r="J586" s="1">
        <v>680.0</v>
      </c>
    </row>
    <row r="587" ht="15.75" hidden="1" customHeight="1">
      <c r="A587" s="1" t="s">
        <v>65</v>
      </c>
      <c r="B587" s="1" t="s">
        <v>86</v>
      </c>
      <c r="C587" s="1">
        <v>2018.0</v>
      </c>
      <c r="D587" s="1">
        <v>1.4443558E7</v>
      </c>
      <c r="E587" s="1">
        <v>422000.0</v>
      </c>
      <c r="F587" s="1">
        <v>471995.0</v>
      </c>
      <c r="G587" s="1">
        <v>541000.0</v>
      </c>
      <c r="H587" s="1">
        <v>75.0</v>
      </c>
      <c r="I587" s="1">
        <v>423.0</v>
      </c>
      <c r="J587" s="1">
        <v>680.0</v>
      </c>
    </row>
    <row r="588" ht="15.75" hidden="1" customHeight="1">
      <c r="A588" s="1" t="s">
        <v>87</v>
      </c>
      <c r="B588" s="1" t="s">
        <v>88</v>
      </c>
      <c r="C588" s="1">
        <v>2010.0</v>
      </c>
      <c r="D588" s="1">
        <v>2.2496454E7</v>
      </c>
      <c r="E588" s="1">
        <v>171000.0</v>
      </c>
      <c r="F588" s="1">
        <v>339820.0</v>
      </c>
      <c r="G588" s="1">
        <v>571000.0</v>
      </c>
      <c r="H588" s="1">
        <v>54.0</v>
      </c>
      <c r="I588" s="1">
        <v>192.0</v>
      </c>
      <c r="J588" s="1">
        <v>400.0</v>
      </c>
    </row>
    <row r="589" ht="15.75" hidden="1" customHeight="1">
      <c r="A589" s="1" t="s">
        <v>87</v>
      </c>
      <c r="B589" s="1" t="s">
        <v>88</v>
      </c>
      <c r="C589" s="1">
        <v>2011.0</v>
      </c>
      <c r="D589" s="1">
        <v>2.3214771E7</v>
      </c>
      <c r="E589" s="1">
        <v>204000.0</v>
      </c>
      <c r="F589" s="1">
        <v>438076.0</v>
      </c>
      <c r="G589" s="1">
        <v>736000.0</v>
      </c>
      <c r="H589" s="1">
        <v>65.0</v>
      </c>
      <c r="I589" s="1">
        <v>232.0</v>
      </c>
      <c r="J589" s="1">
        <v>480.0</v>
      </c>
    </row>
    <row r="590" ht="15.75" hidden="1" customHeight="1">
      <c r="A590" s="1" t="s">
        <v>87</v>
      </c>
      <c r="B590" s="1" t="s">
        <v>88</v>
      </c>
      <c r="C590" s="1">
        <v>2012.0</v>
      </c>
      <c r="D590" s="1">
        <v>2.401947E7</v>
      </c>
      <c r="E590" s="1">
        <v>126000.0</v>
      </c>
      <c r="F590" s="1">
        <v>267829.0</v>
      </c>
      <c r="G590" s="1">
        <v>467000.0</v>
      </c>
      <c r="H590" s="1">
        <v>33.0</v>
      </c>
      <c r="I590" s="1">
        <v>113.0</v>
      </c>
      <c r="J590" s="1">
        <v>240.0</v>
      </c>
    </row>
    <row r="591" ht="15.75" hidden="1" customHeight="1">
      <c r="A591" s="1" t="s">
        <v>87</v>
      </c>
      <c r="B591" s="1" t="s">
        <v>88</v>
      </c>
      <c r="C591" s="1">
        <v>2013.0</v>
      </c>
      <c r="D591" s="1">
        <v>2.4873691E7</v>
      </c>
      <c r="E591" s="1">
        <v>126000.0</v>
      </c>
      <c r="F591" s="1">
        <v>224236.0</v>
      </c>
      <c r="G591" s="1">
        <v>370000.0</v>
      </c>
      <c r="H591" s="1">
        <v>34.0</v>
      </c>
      <c r="I591" s="1">
        <v>103.0</v>
      </c>
      <c r="J591" s="1">
        <v>210.0</v>
      </c>
    </row>
    <row r="592" ht="15.75" hidden="1" customHeight="1">
      <c r="A592" s="1" t="s">
        <v>87</v>
      </c>
      <c r="B592" s="1" t="s">
        <v>88</v>
      </c>
      <c r="C592" s="1">
        <v>2014.0</v>
      </c>
      <c r="D592" s="1">
        <v>2.5722516E7</v>
      </c>
      <c r="E592" s="1">
        <v>220000.0</v>
      </c>
      <c r="F592" s="1">
        <v>325811.0</v>
      </c>
      <c r="G592" s="1">
        <v>461000.0</v>
      </c>
      <c r="H592" s="1">
        <v>54.0</v>
      </c>
      <c r="I592" s="1">
        <v>156.0</v>
      </c>
      <c r="J592" s="1">
        <v>290.0</v>
      </c>
    </row>
    <row r="593" ht="15.75" hidden="1" customHeight="1">
      <c r="A593" s="1" t="s">
        <v>87</v>
      </c>
      <c r="B593" s="1" t="s">
        <v>88</v>
      </c>
      <c r="C593" s="1">
        <v>2015.0</v>
      </c>
      <c r="D593" s="1">
        <v>2.6526314E7</v>
      </c>
      <c r="E593" s="1">
        <v>263000.0</v>
      </c>
      <c r="F593" s="1">
        <v>395552.0</v>
      </c>
      <c r="G593" s="1">
        <v>561000.0</v>
      </c>
      <c r="H593" s="1">
        <v>66.0</v>
      </c>
      <c r="I593" s="1">
        <v>187.0</v>
      </c>
      <c r="J593" s="1">
        <v>340.0</v>
      </c>
    </row>
    <row r="594" ht="15.75" hidden="1" customHeight="1">
      <c r="A594" s="1" t="s">
        <v>87</v>
      </c>
      <c r="B594" s="1" t="s">
        <v>88</v>
      </c>
      <c r="C594" s="1">
        <v>2016.0</v>
      </c>
      <c r="D594" s="1">
        <v>2.7273556E7</v>
      </c>
      <c r="E594" s="1">
        <v>506000.0</v>
      </c>
      <c r="F594" s="1">
        <v>712132.0</v>
      </c>
      <c r="G594" s="1">
        <v>975000.0</v>
      </c>
      <c r="H594" s="1">
        <v>120.0</v>
      </c>
      <c r="I594" s="1">
        <v>341.0</v>
      </c>
      <c r="J594" s="1">
        <v>610.0</v>
      </c>
    </row>
    <row r="595" ht="15.75" hidden="1" customHeight="1">
      <c r="A595" s="1" t="s">
        <v>87</v>
      </c>
      <c r="B595" s="1" t="s">
        <v>88</v>
      </c>
      <c r="C595" s="1">
        <v>2017.0</v>
      </c>
      <c r="D595" s="1">
        <v>2.7977405E7</v>
      </c>
      <c r="E595" s="1">
        <v>573000.0</v>
      </c>
      <c r="F595" s="1">
        <v>757412.0</v>
      </c>
      <c r="G595" s="1">
        <v>982000.0</v>
      </c>
      <c r="H595" s="1">
        <v>140.0</v>
      </c>
      <c r="I595" s="1">
        <v>353.0</v>
      </c>
      <c r="J595" s="1">
        <v>620.0</v>
      </c>
    </row>
    <row r="596" ht="15.75" hidden="1" customHeight="1">
      <c r="A596" s="1" t="s">
        <v>87</v>
      </c>
      <c r="B596" s="1" t="s">
        <v>88</v>
      </c>
      <c r="C596" s="1">
        <v>2018.0</v>
      </c>
      <c r="D596" s="1">
        <v>2.8652489E7</v>
      </c>
      <c r="E596" s="1">
        <v>633000.0</v>
      </c>
      <c r="F596" s="1">
        <v>831091.0</v>
      </c>
      <c r="G596" s="1">
        <v>1068000.0</v>
      </c>
      <c r="H596" s="1">
        <v>140.0</v>
      </c>
      <c r="I596" s="1">
        <v>383.0</v>
      </c>
      <c r="J596" s="1">
        <v>670.0</v>
      </c>
    </row>
    <row r="597" ht="15.75" hidden="1" customHeight="1">
      <c r="A597" s="1" t="s">
        <v>87</v>
      </c>
      <c r="B597" s="1" t="s">
        <v>89</v>
      </c>
      <c r="C597" s="1">
        <v>2010.0</v>
      </c>
      <c r="D597" s="1">
        <v>630077.0</v>
      </c>
      <c r="F597" s="1">
        <v>1010.0</v>
      </c>
      <c r="I597" s="1">
        <v>0.0</v>
      </c>
    </row>
    <row r="598" ht="15.75" hidden="1" customHeight="1">
      <c r="A598" s="1" t="s">
        <v>87</v>
      </c>
      <c r="B598" s="1" t="s">
        <v>89</v>
      </c>
      <c r="C598" s="1">
        <v>2011.0</v>
      </c>
      <c r="D598" s="1">
        <v>640184.0</v>
      </c>
      <c r="E598" s="1">
        <v>1700.0</v>
      </c>
      <c r="F598" s="1">
        <v>2189.0</v>
      </c>
      <c r="G598" s="1">
        <v>2700.0</v>
      </c>
      <c r="I598" s="1">
        <v>0.0</v>
      </c>
    </row>
    <row r="599" ht="15.75" hidden="1" customHeight="1">
      <c r="A599" s="1" t="s">
        <v>87</v>
      </c>
      <c r="B599" s="1" t="s">
        <v>89</v>
      </c>
      <c r="C599" s="1">
        <v>2012.0</v>
      </c>
      <c r="D599" s="1">
        <v>651032.0</v>
      </c>
      <c r="E599" s="1">
        <v>1700.0</v>
      </c>
      <c r="F599" s="1">
        <v>2153.0</v>
      </c>
      <c r="G599" s="1">
        <v>2600.0</v>
      </c>
      <c r="I599" s="1">
        <v>0.0</v>
      </c>
    </row>
    <row r="600" ht="15.75" hidden="1" customHeight="1">
      <c r="A600" s="1" t="s">
        <v>87</v>
      </c>
      <c r="B600" s="1" t="s">
        <v>89</v>
      </c>
      <c r="C600" s="1">
        <v>2013.0</v>
      </c>
      <c r="D600" s="1">
        <v>662401.0</v>
      </c>
      <c r="F600" s="1">
        <v>1684.0</v>
      </c>
      <c r="I600" s="1">
        <v>17.0</v>
      </c>
    </row>
    <row r="601" ht="15.75" hidden="1" customHeight="1">
      <c r="A601" s="1" t="s">
        <v>87</v>
      </c>
      <c r="B601" s="1" t="s">
        <v>89</v>
      </c>
      <c r="C601" s="1">
        <v>2014.0</v>
      </c>
      <c r="D601" s="1">
        <v>673958.0</v>
      </c>
      <c r="F601" s="1">
        <v>9439.0</v>
      </c>
      <c r="I601" s="1">
        <v>28.0</v>
      </c>
    </row>
    <row r="602" ht="15.75" hidden="1" customHeight="1">
      <c r="A602" s="1" t="s">
        <v>87</v>
      </c>
      <c r="B602" s="1" t="s">
        <v>89</v>
      </c>
      <c r="C602" s="1">
        <v>2015.0</v>
      </c>
      <c r="D602" s="1">
        <v>685425.0</v>
      </c>
      <c r="F602" s="1">
        <v>9473.0</v>
      </c>
      <c r="I602" s="1">
        <v>23.0</v>
      </c>
    </row>
    <row r="603" ht="15.75" hidden="1" customHeight="1">
      <c r="A603" s="1" t="s">
        <v>87</v>
      </c>
      <c r="B603" s="1" t="s">
        <v>89</v>
      </c>
      <c r="C603" s="1">
        <v>2016.0</v>
      </c>
      <c r="D603" s="1">
        <v>696763.0</v>
      </c>
      <c r="F603" s="1">
        <v>13804.0</v>
      </c>
      <c r="I603" s="1">
        <v>5.0</v>
      </c>
    </row>
    <row r="604" ht="15.75" hidden="1" customHeight="1">
      <c r="A604" s="1" t="s">
        <v>87</v>
      </c>
      <c r="B604" s="1" t="s">
        <v>89</v>
      </c>
      <c r="C604" s="1">
        <v>2017.0</v>
      </c>
      <c r="D604" s="1">
        <v>707999.0</v>
      </c>
      <c r="F604" s="1">
        <v>14671.0</v>
      </c>
      <c r="I604" s="1">
        <v>0.0</v>
      </c>
    </row>
    <row r="605" ht="15.75" hidden="1" customHeight="1">
      <c r="A605" s="1" t="s">
        <v>87</v>
      </c>
      <c r="B605" s="1" t="s">
        <v>89</v>
      </c>
      <c r="C605" s="1">
        <v>2018.0</v>
      </c>
      <c r="D605" s="1">
        <v>719115.0</v>
      </c>
      <c r="F605" s="1">
        <v>25319.0</v>
      </c>
      <c r="I605" s="1">
        <v>0.0</v>
      </c>
    </row>
    <row r="606" ht="15.75" hidden="1" customHeight="1">
      <c r="A606" s="1" t="s">
        <v>87</v>
      </c>
      <c r="B606" s="1" t="s">
        <v>90</v>
      </c>
      <c r="C606" s="1">
        <v>2010.0</v>
      </c>
      <c r="D606" s="1">
        <v>8.2761244E7</v>
      </c>
      <c r="F606" s="1">
        <v>0.0</v>
      </c>
      <c r="I606" s="1">
        <v>0.0</v>
      </c>
    </row>
    <row r="607" ht="15.75" hidden="1" customHeight="1">
      <c r="A607" s="1" t="s">
        <v>87</v>
      </c>
      <c r="B607" s="1" t="s">
        <v>90</v>
      </c>
      <c r="C607" s="1">
        <v>2011.0</v>
      </c>
      <c r="D607" s="1">
        <v>8.4529251E7</v>
      </c>
      <c r="F607" s="1">
        <v>0.0</v>
      </c>
      <c r="I607" s="1">
        <v>0.0</v>
      </c>
    </row>
    <row r="608" ht="15.75" hidden="1" customHeight="1">
      <c r="A608" s="1" t="s">
        <v>87</v>
      </c>
      <c r="B608" s="1" t="s">
        <v>90</v>
      </c>
      <c r="C608" s="1">
        <v>2012.0</v>
      </c>
      <c r="D608" s="1">
        <v>8.642224E7</v>
      </c>
      <c r="F608" s="1">
        <v>0.0</v>
      </c>
      <c r="I608" s="1">
        <v>0.0</v>
      </c>
    </row>
    <row r="609" ht="15.75" hidden="1" customHeight="1">
      <c r="A609" s="1" t="s">
        <v>87</v>
      </c>
      <c r="B609" s="1" t="s">
        <v>90</v>
      </c>
      <c r="C609" s="1">
        <v>2013.0</v>
      </c>
      <c r="D609" s="1">
        <v>8.8404652E7</v>
      </c>
      <c r="F609" s="1">
        <v>0.0</v>
      </c>
      <c r="I609" s="1">
        <v>0.0</v>
      </c>
    </row>
    <row r="610" ht="15.75" hidden="1" customHeight="1">
      <c r="A610" s="1" t="s">
        <v>87</v>
      </c>
      <c r="B610" s="1" t="s">
        <v>90</v>
      </c>
      <c r="C610" s="1">
        <v>2014.0</v>
      </c>
      <c r="D610" s="1">
        <v>9.0424668E7</v>
      </c>
      <c r="F610" s="1">
        <v>0.0</v>
      </c>
      <c r="I610" s="1">
        <v>0.0</v>
      </c>
    </row>
    <row r="611" ht="15.75" hidden="1" customHeight="1">
      <c r="A611" s="1" t="s">
        <v>87</v>
      </c>
      <c r="B611" s="1" t="s">
        <v>90</v>
      </c>
      <c r="C611" s="1">
        <v>2015.0</v>
      </c>
      <c r="D611" s="1">
        <v>9.2442549E7</v>
      </c>
      <c r="F611" s="1">
        <v>0.0</v>
      </c>
      <c r="I611" s="1">
        <v>0.0</v>
      </c>
    </row>
    <row r="612" ht="15.75" hidden="1" customHeight="1">
      <c r="A612" s="1" t="s">
        <v>87</v>
      </c>
      <c r="B612" s="1" t="s">
        <v>90</v>
      </c>
      <c r="C612" s="1">
        <v>2016.0</v>
      </c>
      <c r="D612" s="1">
        <v>9.4447071E7</v>
      </c>
      <c r="F612" s="1">
        <v>0.0</v>
      </c>
      <c r="I612" s="1">
        <v>0.0</v>
      </c>
    </row>
    <row r="613" ht="15.75" hidden="1" customHeight="1">
      <c r="A613" s="1" t="s">
        <v>87</v>
      </c>
      <c r="B613" s="1" t="s">
        <v>90</v>
      </c>
      <c r="C613" s="1">
        <v>2017.0</v>
      </c>
      <c r="D613" s="1">
        <v>9.644259E7</v>
      </c>
      <c r="F613" s="1">
        <v>0.0</v>
      </c>
      <c r="I613" s="1">
        <v>0.0</v>
      </c>
    </row>
    <row r="614" ht="15.75" hidden="1" customHeight="1">
      <c r="A614" s="1" t="s">
        <v>87</v>
      </c>
      <c r="B614" s="1" t="s">
        <v>90</v>
      </c>
      <c r="C614" s="1">
        <v>2018.0</v>
      </c>
      <c r="D614" s="1">
        <v>9.8423602E7</v>
      </c>
      <c r="F614" s="1">
        <v>0.0</v>
      </c>
      <c r="I614" s="1">
        <v>0.0</v>
      </c>
    </row>
    <row r="615" ht="15.75" hidden="1" customHeight="1">
      <c r="A615" s="1" t="s">
        <v>87</v>
      </c>
      <c r="B615" s="1" t="s">
        <v>91</v>
      </c>
      <c r="C615" s="1">
        <v>2010.0</v>
      </c>
      <c r="D615" s="1">
        <v>753410.0</v>
      </c>
      <c r="F615" s="1">
        <v>1847.0</v>
      </c>
      <c r="I615" s="1">
        <v>0.0</v>
      </c>
    </row>
    <row r="616" ht="15.75" hidden="1" customHeight="1">
      <c r="A616" s="1" t="s">
        <v>87</v>
      </c>
      <c r="B616" s="1" t="s">
        <v>91</v>
      </c>
      <c r="C616" s="1">
        <v>2011.0</v>
      </c>
      <c r="D616" s="1">
        <v>762321.0</v>
      </c>
      <c r="F616" s="1">
        <v>1632.0</v>
      </c>
      <c r="I616" s="1">
        <v>0.0</v>
      </c>
    </row>
    <row r="617" ht="15.75" hidden="1" customHeight="1">
      <c r="A617" s="1" t="s">
        <v>87</v>
      </c>
      <c r="B617" s="1" t="s">
        <v>91</v>
      </c>
      <c r="C617" s="1">
        <v>2012.0</v>
      </c>
      <c r="D617" s="1">
        <v>771564.0</v>
      </c>
      <c r="F617" s="1">
        <v>756.0</v>
      </c>
      <c r="I617" s="1">
        <v>0.0</v>
      </c>
    </row>
    <row r="618" ht="15.75" hidden="1" customHeight="1">
      <c r="A618" s="1" t="s">
        <v>87</v>
      </c>
      <c r="B618" s="1" t="s">
        <v>91</v>
      </c>
      <c r="C618" s="1">
        <v>2013.0</v>
      </c>
      <c r="D618" s="1">
        <v>781186.0</v>
      </c>
      <c r="F618" s="1">
        <v>479.0</v>
      </c>
      <c r="I618" s="1">
        <v>0.0</v>
      </c>
    </row>
    <row r="619" ht="15.75" hidden="1" customHeight="1">
      <c r="A619" s="1" t="s">
        <v>87</v>
      </c>
      <c r="B619" s="1" t="s">
        <v>91</v>
      </c>
      <c r="C619" s="1">
        <v>2014.0</v>
      </c>
      <c r="D619" s="1">
        <v>791235.0</v>
      </c>
      <c r="F619" s="1">
        <v>358.0</v>
      </c>
      <c r="I619" s="1">
        <v>0.0</v>
      </c>
    </row>
    <row r="620" ht="15.75" hidden="1" customHeight="1">
      <c r="A620" s="1" t="s">
        <v>87</v>
      </c>
      <c r="B620" s="1" t="s">
        <v>91</v>
      </c>
      <c r="C620" s="1">
        <v>2015.0</v>
      </c>
      <c r="D620" s="1">
        <v>801719.0</v>
      </c>
      <c r="F620" s="1">
        <v>167.0</v>
      </c>
      <c r="I620" s="1">
        <v>0.0</v>
      </c>
    </row>
    <row r="621" ht="15.75" hidden="1" customHeight="1">
      <c r="A621" s="1" t="s">
        <v>87</v>
      </c>
      <c r="B621" s="1" t="s">
        <v>91</v>
      </c>
      <c r="C621" s="1">
        <v>2016.0</v>
      </c>
      <c r="D621" s="1">
        <v>812666.0</v>
      </c>
      <c r="F621" s="1">
        <v>81.0</v>
      </c>
      <c r="I621" s="1">
        <v>0.0</v>
      </c>
    </row>
    <row r="622" ht="15.75" hidden="1" customHeight="1">
      <c r="A622" s="1" t="s">
        <v>87</v>
      </c>
      <c r="B622" s="1" t="s">
        <v>91</v>
      </c>
      <c r="C622" s="1">
        <v>2017.0</v>
      </c>
      <c r="D622" s="1">
        <v>823680.0</v>
      </c>
      <c r="F622" s="1">
        <v>60.0</v>
      </c>
      <c r="I622" s="1">
        <v>0.0</v>
      </c>
    </row>
    <row r="623" ht="15.75" hidden="1" customHeight="1">
      <c r="A623" s="1" t="s">
        <v>87</v>
      </c>
      <c r="B623" s="1" t="s">
        <v>91</v>
      </c>
      <c r="C623" s="1">
        <v>2018.0</v>
      </c>
      <c r="D623" s="1">
        <v>835180.0</v>
      </c>
      <c r="F623" s="1">
        <v>0.0</v>
      </c>
      <c r="I623" s="1">
        <v>0.0</v>
      </c>
    </row>
    <row r="624" ht="15.75" hidden="1" customHeight="1">
      <c r="A624" s="1" t="s">
        <v>87</v>
      </c>
      <c r="B624" s="1" t="s">
        <v>92</v>
      </c>
      <c r="C624" s="1">
        <v>2010.0</v>
      </c>
      <c r="D624" s="1">
        <v>3866457.0</v>
      </c>
      <c r="F624" s="1">
        <v>0.0</v>
      </c>
      <c r="I624" s="1">
        <v>0.0</v>
      </c>
    </row>
    <row r="625" ht="15.75" hidden="1" customHeight="1">
      <c r="A625" s="1" t="s">
        <v>87</v>
      </c>
      <c r="B625" s="1" t="s">
        <v>92</v>
      </c>
      <c r="C625" s="1">
        <v>2011.0</v>
      </c>
      <c r="D625" s="1">
        <v>3994289.0</v>
      </c>
      <c r="F625" s="1">
        <v>0.0</v>
      </c>
      <c r="I625" s="1">
        <v>0.0</v>
      </c>
    </row>
    <row r="626" ht="15.75" hidden="1" customHeight="1">
      <c r="A626" s="1" t="s">
        <v>87</v>
      </c>
      <c r="B626" s="1" t="s">
        <v>92</v>
      </c>
      <c r="C626" s="1">
        <v>2012.0</v>
      </c>
      <c r="D626" s="1">
        <v>4145701.0</v>
      </c>
      <c r="F626" s="1">
        <v>0.0</v>
      </c>
      <c r="I626" s="1">
        <v>0.0</v>
      </c>
    </row>
    <row r="627" ht="15.75" hidden="1" customHeight="1">
      <c r="A627" s="1" t="s">
        <v>87</v>
      </c>
      <c r="B627" s="1" t="s">
        <v>92</v>
      </c>
      <c r="C627" s="1">
        <v>2013.0</v>
      </c>
      <c r="D627" s="1">
        <v>4310417.0</v>
      </c>
      <c r="F627" s="1">
        <v>0.0</v>
      </c>
      <c r="I627" s="1">
        <v>0.0</v>
      </c>
    </row>
    <row r="628" ht="15.75" hidden="1" customHeight="1">
      <c r="A628" s="1" t="s">
        <v>87</v>
      </c>
      <c r="B628" s="1" t="s">
        <v>92</v>
      </c>
      <c r="C628" s="1">
        <v>2014.0</v>
      </c>
      <c r="D628" s="1">
        <v>4473553.0</v>
      </c>
      <c r="F628" s="1">
        <v>0.0</v>
      </c>
      <c r="I628" s="1">
        <v>0.0</v>
      </c>
    </row>
    <row r="629" ht="15.75" hidden="1" customHeight="1">
      <c r="A629" s="1" t="s">
        <v>87</v>
      </c>
      <c r="B629" s="1" t="s">
        <v>92</v>
      </c>
      <c r="C629" s="1">
        <v>2015.0</v>
      </c>
      <c r="D629" s="1">
        <v>4624394.0</v>
      </c>
      <c r="F629" s="1">
        <v>0.0</v>
      </c>
      <c r="I629" s="1">
        <v>0.0</v>
      </c>
    </row>
    <row r="630" ht="15.75" hidden="1" customHeight="1">
      <c r="A630" s="1" t="s">
        <v>87</v>
      </c>
      <c r="B630" s="1" t="s">
        <v>92</v>
      </c>
      <c r="C630" s="1">
        <v>2016.0</v>
      </c>
      <c r="D630" s="1">
        <v>4759382.0</v>
      </c>
      <c r="F630" s="1">
        <v>0.0</v>
      </c>
      <c r="I630" s="1">
        <v>0.0</v>
      </c>
    </row>
    <row r="631" ht="15.75" hidden="1" customHeight="1">
      <c r="A631" s="1" t="s">
        <v>87</v>
      </c>
      <c r="B631" s="1" t="s">
        <v>92</v>
      </c>
      <c r="C631" s="1">
        <v>2017.0</v>
      </c>
      <c r="D631" s="1">
        <v>4881862.0</v>
      </c>
      <c r="F631" s="1">
        <v>0.0</v>
      </c>
      <c r="I631" s="1">
        <v>0.0</v>
      </c>
    </row>
    <row r="632" ht="15.75" hidden="1" customHeight="1">
      <c r="A632" s="1" t="s">
        <v>87</v>
      </c>
      <c r="B632" s="1" t="s">
        <v>92</v>
      </c>
      <c r="C632" s="1">
        <v>2018.0</v>
      </c>
      <c r="D632" s="1">
        <v>4996368.0</v>
      </c>
      <c r="F632" s="1">
        <v>0.0</v>
      </c>
      <c r="I632" s="1">
        <v>0.0</v>
      </c>
    </row>
    <row r="633" ht="15.75" hidden="1" customHeight="1">
      <c r="A633" s="1" t="s">
        <v>87</v>
      </c>
      <c r="B633" s="1" t="s">
        <v>93</v>
      </c>
      <c r="C633" s="1">
        <v>2010.0</v>
      </c>
      <c r="D633" s="1">
        <v>3.2343384E7</v>
      </c>
      <c r="F633" s="1">
        <v>0.0</v>
      </c>
      <c r="I633" s="1">
        <v>0.0</v>
      </c>
    </row>
    <row r="634" ht="15.75" hidden="1" customHeight="1">
      <c r="A634" s="1" t="s">
        <v>87</v>
      </c>
      <c r="B634" s="1" t="s">
        <v>93</v>
      </c>
      <c r="C634" s="1">
        <v>2011.0</v>
      </c>
      <c r="D634" s="1">
        <v>3.278186E7</v>
      </c>
      <c r="F634" s="1">
        <v>0.0</v>
      </c>
      <c r="I634" s="1">
        <v>0.0</v>
      </c>
    </row>
    <row r="635" ht="15.75" hidden="1" customHeight="1">
      <c r="A635" s="1" t="s">
        <v>87</v>
      </c>
      <c r="B635" s="1" t="s">
        <v>93</v>
      </c>
      <c r="C635" s="1">
        <v>2012.0</v>
      </c>
      <c r="D635" s="1">
        <v>3.3241898E7</v>
      </c>
      <c r="F635" s="1">
        <v>0.0</v>
      </c>
      <c r="I635" s="1">
        <v>0.0</v>
      </c>
    </row>
    <row r="636" ht="15.75" hidden="1" customHeight="1">
      <c r="A636" s="1" t="s">
        <v>87</v>
      </c>
      <c r="B636" s="1" t="s">
        <v>93</v>
      </c>
      <c r="C636" s="1">
        <v>2013.0</v>
      </c>
      <c r="D636" s="1">
        <v>3.3715705E7</v>
      </c>
      <c r="F636" s="1">
        <v>0.0</v>
      </c>
      <c r="I636" s="1">
        <v>0.0</v>
      </c>
    </row>
    <row r="637" ht="15.75" hidden="1" customHeight="1">
      <c r="A637" s="1" t="s">
        <v>87</v>
      </c>
      <c r="B637" s="1" t="s">
        <v>93</v>
      </c>
      <c r="C637" s="1">
        <v>2014.0</v>
      </c>
      <c r="D637" s="1">
        <v>3.4192358E7</v>
      </c>
      <c r="F637" s="1">
        <v>0.0</v>
      </c>
      <c r="I637" s="1">
        <v>0.0</v>
      </c>
    </row>
    <row r="638" ht="15.75" hidden="1" customHeight="1">
      <c r="A638" s="1" t="s">
        <v>87</v>
      </c>
      <c r="B638" s="1" t="s">
        <v>93</v>
      </c>
      <c r="C638" s="1">
        <v>2015.0</v>
      </c>
      <c r="D638" s="1">
        <v>3.4663608E7</v>
      </c>
      <c r="F638" s="1">
        <v>0.0</v>
      </c>
      <c r="I638" s="1">
        <v>0.0</v>
      </c>
    </row>
    <row r="639" ht="15.75" hidden="1" customHeight="1">
      <c r="A639" s="1" t="s">
        <v>87</v>
      </c>
      <c r="B639" s="1" t="s">
        <v>93</v>
      </c>
      <c r="C639" s="1">
        <v>2016.0</v>
      </c>
      <c r="D639" s="1">
        <v>3.5126274E7</v>
      </c>
      <c r="F639" s="1">
        <v>0.0</v>
      </c>
      <c r="I639" s="1">
        <v>0.0</v>
      </c>
    </row>
    <row r="640" ht="15.75" hidden="1" customHeight="1">
      <c r="A640" s="1" t="s">
        <v>87</v>
      </c>
      <c r="B640" s="1" t="s">
        <v>93</v>
      </c>
      <c r="C640" s="1">
        <v>2017.0</v>
      </c>
      <c r="D640" s="1">
        <v>3.5581257E7</v>
      </c>
      <c r="F640" s="1">
        <v>0.0</v>
      </c>
      <c r="I640" s="1">
        <v>0.0</v>
      </c>
    </row>
    <row r="641" ht="15.75" hidden="1" customHeight="1">
      <c r="A641" s="1" t="s">
        <v>87</v>
      </c>
      <c r="B641" s="1" t="s">
        <v>93</v>
      </c>
      <c r="C641" s="1">
        <v>2018.0</v>
      </c>
      <c r="D641" s="1">
        <v>3.6029089E7</v>
      </c>
      <c r="F641" s="1">
        <v>0.0</v>
      </c>
      <c r="I641" s="1">
        <v>0.0</v>
      </c>
    </row>
    <row r="642" ht="15.75" hidden="1" customHeight="1">
      <c r="A642" s="1" t="s">
        <v>87</v>
      </c>
      <c r="B642" s="1" t="s">
        <v>94</v>
      </c>
      <c r="C642" s="1">
        <v>2010.0</v>
      </c>
      <c r="D642" s="1">
        <v>3041435.0</v>
      </c>
      <c r="F642" s="1">
        <v>7.0</v>
      </c>
      <c r="I642" s="1">
        <v>0.0</v>
      </c>
    </row>
    <row r="643" ht="15.75" hidden="1" customHeight="1">
      <c r="A643" s="1" t="s">
        <v>87</v>
      </c>
      <c r="B643" s="1" t="s">
        <v>94</v>
      </c>
      <c r="C643" s="1">
        <v>2011.0</v>
      </c>
      <c r="D643" s="1">
        <v>3251102.0</v>
      </c>
      <c r="F643" s="1">
        <v>0.0</v>
      </c>
      <c r="I643" s="1">
        <v>0.0</v>
      </c>
    </row>
    <row r="644" ht="15.75" hidden="1" customHeight="1">
      <c r="A644" s="1" t="s">
        <v>87</v>
      </c>
      <c r="B644" s="1" t="s">
        <v>94</v>
      </c>
      <c r="C644" s="1">
        <v>2012.0</v>
      </c>
      <c r="D644" s="1">
        <v>3498031.0</v>
      </c>
      <c r="F644" s="1">
        <v>0.0</v>
      </c>
      <c r="I644" s="1">
        <v>0.0</v>
      </c>
    </row>
    <row r="645" ht="15.75" hidden="1" customHeight="1">
      <c r="A645" s="1" t="s">
        <v>87</v>
      </c>
      <c r="B645" s="1" t="s">
        <v>94</v>
      </c>
      <c r="C645" s="1">
        <v>2013.0</v>
      </c>
      <c r="D645" s="1">
        <v>3764805.0</v>
      </c>
      <c r="F645" s="1">
        <v>0.0</v>
      </c>
      <c r="I645" s="1">
        <v>0.0</v>
      </c>
    </row>
    <row r="646" ht="15.75" hidden="1" customHeight="1">
      <c r="A646" s="1" t="s">
        <v>87</v>
      </c>
      <c r="B646" s="1" t="s">
        <v>94</v>
      </c>
      <c r="C646" s="1">
        <v>2014.0</v>
      </c>
      <c r="D646" s="1">
        <v>4027255.0</v>
      </c>
      <c r="F646" s="1">
        <v>0.0</v>
      </c>
      <c r="I646" s="1">
        <v>0.0</v>
      </c>
    </row>
    <row r="647" ht="15.75" hidden="1" customHeight="1">
      <c r="A647" s="1" t="s">
        <v>87</v>
      </c>
      <c r="B647" s="1" t="s">
        <v>94</v>
      </c>
      <c r="C647" s="1">
        <v>2015.0</v>
      </c>
      <c r="D647" s="1">
        <v>4267341.0</v>
      </c>
      <c r="F647" s="1">
        <v>0.0</v>
      </c>
      <c r="I647" s="1">
        <v>0.0</v>
      </c>
    </row>
    <row r="648" ht="15.75" hidden="1" customHeight="1">
      <c r="A648" s="1" t="s">
        <v>87</v>
      </c>
      <c r="B648" s="1" t="s">
        <v>94</v>
      </c>
      <c r="C648" s="1">
        <v>2016.0</v>
      </c>
      <c r="D648" s="1">
        <v>4479217.0</v>
      </c>
      <c r="F648" s="1">
        <v>0.0</v>
      </c>
      <c r="I648" s="1">
        <v>0.0</v>
      </c>
    </row>
    <row r="649" ht="15.75" hidden="1" customHeight="1">
      <c r="A649" s="1" t="s">
        <v>87</v>
      </c>
      <c r="B649" s="1" t="s">
        <v>94</v>
      </c>
      <c r="C649" s="1">
        <v>2017.0</v>
      </c>
      <c r="D649" s="1">
        <v>4665926.0</v>
      </c>
      <c r="F649" s="1">
        <v>0.0</v>
      </c>
      <c r="I649" s="1">
        <v>0.0</v>
      </c>
    </row>
    <row r="650" ht="15.75" hidden="1" customHeight="1">
      <c r="A650" s="1" t="s">
        <v>87</v>
      </c>
      <c r="B650" s="1" t="s">
        <v>94</v>
      </c>
      <c r="C650" s="1">
        <v>2018.0</v>
      </c>
      <c r="D650" s="1">
        <v>4829476.0</v>
      </c>
      <c r="F650" s="1">
        <v>0.0</v>
      </c>
      <c r="I650" s="1">
        <v>0.0</v>
      </c>
    </row>
    <row r="651" ht="15.75" hidden="1" customHeight="1">
      <c r="A651" s="1" t="s">
        <v>87</v>
      </c>
      <c r="B651" s="1" t="s">
        <v>95</v>
      </c>
      <c r="C651" s="1">
        <v>2010.0</v>
      </c>
      <c r="D651" s="1">
        <v>1.76393981E8</v>
      </c>
      <c r="E651" s="1">
        <v>640000.0</v>
      </c>
      <c r="F651" s="1">
        <v>1445704.0</v>
      </c>
      <c r="G651" s="1">
        <v>3037000.0</v>
      </c>
      <c r="H651" s="1">
        <v>190.0</v>
      </c>
      <c r="I651" s="1">
        <v>1616.0</v>
      </c>
      <c r="J651" s="1">
        <v>4280.0</v>
      </c>
    </row>
    <row r="652" ht="15.75" hidden="1" customHeight="1">
      <c r="A652" s="1" t="s">
        <v>87</v>
      </c>
      <c r="B652" s="1" t="s">
        <v>95</v>
      </c>
      <c r="C652" s="1">
        <v>2011.0</v>
      </c>
      <c r="D652" s="1">
        <v>1.80243369E8</v>
      </c>
      <c r="E652" s="1">
        <v>918000.0</v>
      </c>
      <c r="F652" s="1">
        <v>1905938.0</v>
      </c>
      <c r="G652" s="1">
        <v>3739000.0</v>
      </c>
      <c r="H652" s="1">
        <v>280.0</v>
      </c>
      <c r="I652" s="1">
        <v>1814.0</v>
      </c>
      <c r="J652" s="1">
        <v>4360.0</v>
      </c>
    </row>
    <row r="653" ht="15.75" hidden="1" customHeight="1">
      <c r="A653" s="1" t="s">
        <v>87</v>
      </c>
      <c r="B653" s="1" t="s">
        <v>95</v>
      </c>
      <c r="C653" s="1">
        <v>2012.0</v>
      </c>
      <c r="D653" s="1">
        <v>1.84116776E8</v>
      </c>
      <c r="E653" s="1">
        <v>774000.0</v>
      </c>
      <c r="F653" s="1">
        <v>1652576.0</v>
      </c>
      <c r="G653" s="1">
        <v>3284000.0</v>
      </c>
      <c r="H653" s="1">
        <v>220.0</v>
      </c>
      <c r="I653" s="1">
        <v>1703.0</v>
      </c>
      <c r="J653" s="1">
        <v>4270.0</v>
      </c>
    </row>
    <row r="654" ht="15.75" hidden="1" customHeight="1">
      <c r="A654" s="1" t="s">
        <v>87</v>
      </c>
      <c r="B654" s="1" t="s">
        <v>95</v>
      </c>
      <c r="C654" s="1">
        <v>2013.0</v>
      </c>
      <c r="D654" s="1">
        <v>1.88030212E8</v>
      </c>
      <c r="E654" s="1">
        <v>750000.0</v>
      </c>
      <c r="F654" s="1">
        <v>1419225.0</v>
      </c>
      <c r="G654" s="1">
        <v>2716000.0</v>
      </c>
      <c r="H654" s="1">
        <v>220.0</v>
      </c>
      <c r="I654" s="1">
        <v>1047.0</v>
      </c>
      <c r="J654" s="1">
        <v>2420.0</v>
      </c>
    </row>
    <row r="655" ht="15.75" hidden="1" customHeight="1">
      <c r="A655" s="1" t="s">
        <v>87</v>
      </c>
      <c r="B655" s="1" t="s">
        <v>95</v>
      </c>
      <c r="C655" s="1">
        <v>2014.0</v>
      </c>
      <c r="D655" s="1">
        <v>1.92006115E8</v>
      </c>
      <c r="E655" s="1">
        <v>724000.0</v>
      </c>
      <c r="F655" s="1">
        <v>1373305.0</v>
      </c>
      <c r="G655" s="1">
        <v>2723000.0</v>
      </c>
      <c r="H655" s="1">
        <v>220.0</v>
      </c>
      <c r="I655" s="1">
        <v>897.0</v>
      </c>
      <c r="J655" s="1">
        <v>2100.0</v>
      </c>
    </row>
    <row r="656" ht="15.75" hidden="1" customHeight="1">
      <c r="A656" s="1" t="s">
        <v>87</v>
      </c>
      <c r="B656" s="1" t="s">
        <v>95</v>
      </c>
      <c r="C656" s="1">
        <v>2015.0</v>
      </c>
      <c r="D656" s="1">
        <v>1.96058432E8</v>
      </c>
      <c r="E656" s="1">
        <v>526000.0</v>
      </c>
      <c r="F656" s="1">
        <v>992598.0</v>
      </c>
      <c r="G656" s="1">
        <v>2028000.0</v>
      </c>
      <c r="H656" s="1">
        <v>160.0</v>
      </c>
      <c r="I656" s="1">
        <v>716.0</v>
      </c>
      <c r="J656" s="1">
        <v>1780.0</v>
      </c>
    </row>
    <row r="657" ht="15.75" hidden="1" customHeight="1">
      <c r="A657" s="1" t="s">
        <v>87</v>
      </c>
      <c r="B657" s="1" t="s">
        <v>95</v>
      </c>
      <c r="C657" s="1">
        <v>2016.0</v>
      </c>
      <c r="D657" s="1">
        <v>2.00191818E8</v>
      </c>
      <c r="E657" s="1">
        <v>800000.0</v>
      </c>
      <c r="F657" s="1">
        <v>1202476.0</v>
      </c>
      <c r="G657" s="1">
        <v>1996000.0</v>
      </c>
      <c r="H657" s="1">
        <v>200.0</v>
      </c>
      <c r="I657" s="1">
        <v>1012.0</v>
      </c>
      <c r="J657" s="1">
        <v>2110.0</v>
      </c>
    </row>
    <row r="658" ht="15.75" hidden="1" customHeight="1">
      <c r="A658" s="1" t="s">
        <v>87</v>
      </c>
      <c r="B658" s="1" t="s">
        <v>95</v>
      </c>
      <c r="C658" s="1">
        <v>2017.0</v>
      </c>
      <c r="D658" s="1">
        <v>2.04394674E8</v>
      </c>
      <c r="E658" s="1">
        <v>707000.0</v>
      </c>
      <c r="F658" s="1">
        <v>970992.0</v>
      </c>
      <c r="G658" s="1">
        <v>1468000.0</v>
      </c>
      <c r="H658" s="1">
        <v>160.0</v>
      </c>
      <c r="I658" s="1">
        <v>756.0</v>
      </c>
      <c r="J658" s="1">
        <v>1430.0</v>
      </c>
    </row>
    <row r="659" ht="15.75" hidden="1" customHeight="1">
      <c r="A659" s="1" t="s">
        <v>87</v>
      </c>
      <c r="B659" s="1" t="s">
        <v>95</v>
      </c>
      <c r="C659" s="1">
        <v>2018.0</v>
      </c>
      <c r="D659" s="1">
        <v>2.08643752E8</v>
      </c>
      <c r="E659" s="1">
        <v>545000.0</v>
      </c>
      <c r="F659" s="1">
        <v>705532.0</v>
      </c>
      <c r="G659" s="1">
        <v>987000.0</v>
      </c>
      <c r="H659" s="1">
        <v>120.0</v>
      </c>
      <c r="I659" s="1">
        <v>495.0</v>
      </c>
      <c r="J659" s="1">
        <v>880.0</v>
      </c>
    </row>
    <row r="660" ht="15.75" hidden="1" customHeight="1">
      <c r="A660" s="1" t="s">
        <v>87</v>
      </c>
      <c r="B660" s="1" t="s">
        <v>96</v>
      </c>
      <c r="C660" s="1">
        <v>2010.0</v>
      </c>
      <c r="D660" s="1">
        <v>2196624.0</v>
      </c>
      <c r="F660" s="1">
        <v>29.0</v>
      </c>
      <c r="I660" s="1">
        <v>0.0</v>
      </c>
    </row>
    <row r="661" ht="15.75" hidden="1" customHeight="1">
      <c r="A661" s="1" t="s">
        <v>87</v>
      </c>
      <c r="B661" s="1" t="s">
        <v>96</v>
      </c>
      <c r="C661" s="1">
        <v>2011.0</v>
      </c>
      <c r="D661" s="1">
        <v>2264403.0</v>
      </c>
      <c r="F661" s="1">
        <v>69.0</v>
      </c>
      <c r="I661" s="1">
        <v>0.0</v>
      </c>
    </row>
    <row r="662" ht="15.75" hidden="1" customHeight="1">
      <c r="A662" s="1" t="s">
        <v>87</v>
      </c>
      <c r="B662" s="1" t="s">
        <v>96</v>
      </c>
      <c r="C662" s="1">
        <v>2012.0</v>
      </c>
      <c r="D662" s="1">
        <v>2335482.0</v>
      </c>
      <c r="F662" s="1">
        <v>82.0</v>
      </c>
      <c r="I662" s="1">
        <v>0.0</v>
      </c>
    </row>
    <row r="663" ht="15.75" hidden="1" customHeight="1">
      <c r="A663" s="1" t="s">
        <v>87</v>
      </c>
      <c r="B663" s="1" t="s">
        <v>96</v>
      </c>
      <c r="C663" s="1">
        <v>2013.0</v>
      </c>
      <c r="D663" s="1">
        <v>2407350.0</v>
      </c>
      <c r="F663" s="1">
        <v>34.0</v>
      </c>
      <c r="I663" s="1">
        <v>0.0</v>
      </c>
    </row>
    <row r="664" ht="15.75" hidden="1" customHeight="1">
      <c r="A664" s="1" t="s">
        <v>87</v>
      </c>
      <c r="B664" s="1" t="s">
        <v>96</v>
      </c>
      <c r="C664" s="1">
        <v>2014.0</v>
      </c>
      <c r="D664" s="1">
        <v>2476605.0</v>
      </c>
      <c r="F664" s="1">
        <v>30.0</v>
      </c>
      <c r="I664" s="1">
        <v>0.0</v>
      </c>
    </row>
    <row r="665" ht="15.75" hidden="1" customHeight="1">
      <c r="A665" s="1" t="s">
        <v>87</v>
      </c>
      <c r="B665" s="1" t="s">
        <v>96</v>
      </c>
      <c r="C665" s="1">
        <v>2015.0</v>
      </c>
      <c r="D665" s="1">
        <v>2540776.0</v>
      </c>
      <c r="F665" s="1">
        <v>83.0</v>
      </c>
      <c r="I665" s="1">
        <v>0.0</v>
      </c>
    </row>
    <row r="666" ht="15.75" hidden="1" customHeight="1">
      <c r="A666" s="1" t="s">
        <v>87</v>
      </c>
      <c r="B666" s="1" t="s">
        <v>96</v>
      </c>
      <c r="C666" s="1">
        <v>2016.0</v>
      </c>
      <c r="D666" s="1">
        <v>2598914.0</v>
      </c>
      <c r="F666" s="1">
        <v>272.0</v>
      </c>
      <c r="I666" s="1">
        <v>0.0</v>
      </c>
    </row>
    <row r="667" ht="15.75" hidden="1" customHeight="1">
      <c r="A667" s="1" t="s">
        <v>87</v>
      </c>
      <c r="B667" s="1" t="s">
        <v>96</v>
      </c>
      <c r="C667" s="1">
        <v>2017.0</v>
      </c>
      <c r="D667" s="1">
        <v>2651735.0</v>
      </c>
      <c r="F667" s="1">
        <v>177.0</v>
      </c>
      <c r="I667" s="1">
        <v>0.0</v>
      </c>
    </row>
    <row r="668" ht="15.75" hidden="1" customHeight="1">
      <c r="A668" s="1" t="s">
        <v>87</v>
      </c>
      <c r="B668" s="1" t="s">
        <v>96</v>
      </c>
      <c r="C668" s="1">
        <v>2018.0</v>
      </c>
      <c r="D668" s="1">
        <v>2699927.0</v>
      </c>
      <c r="F668" s="1">
        <v>61.0</v>
      </c>
      <c r="I668" s="1">
        <v>0.0</v>
      </c>
    </row>
    <row r="669" ht="15.75" hidden="1" customHeight="1">
      <c r="A669" s="1" t="s">
        <v>87</v>
      </c>
      <c r="B669" s="1" t="s">
        <v>97</v>
      </c>
      <c r="C669" s="1">
        <v>2010.0</v>
      </c>
      <c r="D669" s="1">
        <v>1.2043886E7</v>
      </c>
      <c r="E669" s="1">
        <v>214000.0</v>
      </c>
      <c r="F669" s="1">
        <v>356323.0</v>
      </c>
      <c r="G669" s="1">
        <v>526000.0</v>
      </c>
      <c r="H669" s="1">
        <v>24.0</v>
      </c>
      <c r="I669" s="1">
        <v>912.0</v>
      </c>
      <c r="J669" s="1">
        <v>2000.0</v>
      </c>
    </row>
    <row r="670" ht="15.75" hidden="1" customHeight="1">
      <c r="A670" s="1" t="s">
        <v>87</v>
      </c>
      <c r="B670" s="1" t="s">
        <v>97</v>
      </c>
      <c r="C670" s="1">
        <v>2011.0</v>
      </c>
      <c r="D670" s="1">
        <v>1.2376305E7</v>
      </c>
      <c r="E670" s="1">
        <v>181000.0</v>
      </c>
      <c r="F670" s="1">
        <v>301405.0</v>
      </c>
      <c r="G670" s="1">
        <v>441000.0</v>
      </c>
      <c r="H670" s="1">
        <v>20.0</v>
      </c>
      <c r="I670" s="1">
        <v>771.0</v>
      </c>
      <c r="J670" s="1">
        <v>1680.0</v>
      </c>
    </row>
    <row r="671" ht="15.75" hidden="1" customHeight="1">
      <c r="A671" s="1" t="s">
        <v>87</v>
      </c>
      <c r="B671" s="1" t="s">
        <v>97</v>
      </c>
      <c r="C671" s="1">
        <v>2012.0</v>
      </c>
      <c r="D671" s="1">
        <v>1.2715487E7</v>
      </c>
      <c r="E671" s="1">
        <v>188000.0</v>
      </c>
      <c r="F671" s="1">
        <v>310864.0</v>
      </c>
      <c r="G671" s="1">
        <v>454000.0</v>
      </c>
      <c r="H671" s="1">
        <v>21.0</v>
      </c>
      <c r="I671" s="1">
        <v>795.0</v>
      </c>
      <c r="J671" s="1">
        <v>1730.0</v>
      </c>
    </row>
    <row r="672" ht="15.75" hidden="1" customHeight="1">
      <c r="A672" s="1" t="s">
        <v>87</v>
      </c>
      <c r="B672" s="1" t="s">
        <v>97</v>
      </c>
      <c r="C672" s="1">
        <v>2013.0</v>
      </c>
      <c r="D672" s="1">
        <v>1.3063711E7</v>
      </c>
      <c r="E672" s="1">
        <v>223000.0</v>
      </c>
      <c r="F672" s="1">
        <v>366378.0</v>
      </c>
      <c r="G672" s="1">
        <v>546000.0</v>
      </c>
      <c r="H672" s="1">
        <v>26.0</v>
      </c>
      <c r="I672" s="1">
        <v>937.0</v>
      </c>
      <c r="J672" s="1">
        <v>2070.0</v>
      </c>
    </row>
    <row r="673" ht="15.75" hidden="1" customHeight="1">
      <c r="A673" s="1" t="s">
        <v>87</v>
      </c>
      <c r="B673" s="1" t="s">
        <v>97</v>
      </c>
      <c r="C673" s="1">
        <v>2014.0</v>
      </c>
      <c r="D673" s="1">
        <v>1.3423571E7</v>
      </c>
      <c r="E673" s="1">
        <v>265000.0</v>
      </c>
      <c r="F673" s="1">
        <v>430886.0</v>
      </c>
      <c r="G673" s="1">
        <v>640000.0</v>
      </c>
      <c r="H673" s="1">
        <v>30.0</v>
      </c>
      <c r="I673" s="1">
        <v>1103.0</v>
      </c>
      <c r="J673" s="1">
        <v>2440.0</v>
      </c>
    </row>
    <row r="674" ht="15.75" hidden="1" customHeight="1">
      <c r="A674" s="1" t="s">
        <v>87</v>
      </c>
      <c r="B674" s="1" t="s">
        <v>97</v>
      </c>
      <c r="C674" s="1">
        <v>2015.0</v>
      </c>
      <c r="D674" s="1">
        <v>1.3797204E7</v>
      </c>
      <c r="E674" s="1">
        <v>304000.0</v>
      </c>
      <c r="F674" s="1">
        <v>514253.0</v>
      </c>
      <c r="G674" s="1">
        <v>769000.0</v>
      </c>
      <c r="H674" s="1">
        <v>35.0</v>
      </c>
      <c r="I674" s="1">
        <v>1316.0</v>
      </c>
      <c r="J674" s="1">
        <v>2920.0</v>
      </c>
    </row>
    <row r="675" ht="15.75" hidden="1" customHeight="1">
      <c r="A675" s="1" t="s">
        <v>87</v>
      </c>
      <c r="B675" s="1" t="s">
        <v>97</v>
      </c>
      <c r="C675" s="1">
        <v>2016.0</v>
      </c>
      <c r="D675" s="1">
        <v>1.4185635E7</v>
      </c>
      <c r="E675" s="1">
        <v>311000.0</v>
      </c>
      <c r="F675" s="1">
        <v>528591.0</v>
      </c>
      <c r="G675" s="1">
        <v>795000.0</v>
      </c>
      <c r="H675" s="1">
        <v>35.0</v>
      </c>
      <c r="I675" s="1">
        <v>1353.0</v>
      </c>
      <c r="J675" s="1">
        <v>3020.0</v>
      </c>
    </row>
    <row r="676" ht="15.75" hidden="1" customHeight="1">
      <c r="A676" s="1" t="s">
        <v>87</v>
      </c>
      <c r="B676" s="1" t="s">
        <v>97</v>
      </c>
      <c r="C676" s="1">
        <v>2017.0</v>
      </c>
      <c r="D676" s="1">
        <v>1.4589165E7</v>
      </c>
      <c r="E676" s="1">
        <v>320000.0</v>
      </c>
      <c r="F676" s="1">
        <v>541768.0</v>
      </c>
      <c r="G676" s="1">
        <v>813000.0</v>
      </c>
      <c r="H676" s="1">
        <v>37.0</v>
      </c>
      <c r="I676" s="1">
        <v>1386.0</v>
      </c>
      <c r="J676" s="1">
        <v>3100.0</v>
      </c>
    </row>
    <row r="677" ht="15.75" hidden="1" customHeight="1">
      <c r="A677" s="1" t="s">
        <v>87</v>
      </c>
      <c r="B677" s="1" t="s">
        <v>97</v>
      </c>
      <c r="C677" s="1">
        <v>2018.0</v>
      </c>
      <c r="D677" s="1">
        <v>1.5008225E7</v>
      </c>
      <c r="E677" s="1">
        <v>305000.0</v>
      </c>
      <c r="F677" s="1">
        <v>514396.0</v>
      </c>
      <c r="G677" s="1">
        <v>772000.0</v>
      </c>
      <c r="H677" s="1">
        <v>35.0</v>
      </c>
      <c r="I677" s="1">
        <v>1316.0</v>
      </c>
      <c r="J677" s="1">
        <v>2960.0</v>
      </c>
    </row>
    <row r="678" ht="15.75" hidden="1" customHeight="1">
      <c r="A678" s="1" t="s">
        <v>87</v>
      </c>
      <c r="B678" s="1" t="s">
        <v>98</v>
      </c>
      <c r="C678" s="1">
        <v>2010.0</v>
      </c>
      <c r="D678" s="1">
        <v>3.4545014E7</v>
      </c>
      <c r="E678" s="1">
        <v>779000.0</v>
      </c>
      <c r="F678" s="1">
        <v>1059304.0</v>
      </c>
      <c r="G678" s="1">
        <v>1405000.0</v>
      </c>
      <c r="H678" s="1">
        <v>87.0</v>
      </c>
      <c r="I678" s="1">
        <v>2711.0</v>
      </c>
      <c r="J678" s="1">
        <v>5160.0</v>
      </c>
    </row>
    <row r="679" ht="15.75" hidden="1" customHeight="1">
      <c r="A679" s="1" t="s">
        <v>87</v>
      </c>
      <c r="B679" s="1" t="s">
        <v>98</v>
      </c>
      <c r="C679" s="1">
        <v>2011.0</v>
      </c>
      <c r="D679" s="1">
        <v>3.5349676E7</v>
      </c>
      <c r="E679" s="1">
        <v>781000.0</v>
      </c>
      <c r="F679" s="1">
        <v>1059374.0</v>
      </c>
      <c r="G679" s="1">
        <v>1400000.0</v>
      </c>
      <c r="H679" s="1">
        <v>88.0</v>
      </c>
      <c r="I679" s="1">
        <v>2711.0</v>
      </c>
      <c r="J679" s="1">
        <v>5090.0</v>
      </c>
    </row>
    <row r="680" ht="15.75" hidden="1" customHeight="1">
      <c r="A680" s="1" t="s">
        <v>87</v>
      </c>
      <c r="B680" s="1" t="s">
        <v>98</v>
      </c>
      <c r="C680" s="1">
        <v>2012.0</v>
      </c>
      <c r="D680" s="1">
        <v>3.6193781E7</v>
      </c>
      <c r="E680" s="1">
        <v>797000.0</v>
      </c>
      <c r="F680" s="1">
        <v>1091647.0</v>
      </c>
      <c r="G680" s="1">
        <v>1457000.0</v>
      </c>
      <c r="H680" s="1">
        <v>90.0</v>
      </c>
      <c r="I680" s="1">
        <v>2794.0</v>
      </c>
      <c r="J680" s="1">
        <v>5400.0</v>
      </c>
    </row>
    <row r="681" ht="15.75" hidden="1" customHeight="1">
      <c r="A681" s="1" t="s">
        <v>87</v>
      </c>
      <c r="B681" s="1" t="s">
        <v>98</v>
      </c>
      <c r="C681" s="1">
        <v>2013.0</v>
      </c>
      <c r="D681" s="1">
        <v>3.7072555E7</v>
      </c>
      <c r="E681" s="1">
        <v>812000.0</v>
      </c>
      <c r="F681" s="1">
        <v>1166089.0</v>
      </c>
      <c r="G681" s="1">
        <v>1645000.0</v>
      </c>
      <c r="H681" s="1">
        <v>92.0</v>
      </c>
      <c r="I681" s="1">
        <v>2985.0</v>
      </c>
      <c r="J681" s="1">
        <v>5900.0</v>
      </c>
    </row>
    <row r="682" ht="15.75" hidden="1" customHeight="1">
      <c r="A682" s="1" t="s">
        <v>87</v>
      </c>
      <c r="B682" s="1" t="s">
        <v>98</v>
      </c>
      <c r="C682" s="1">
        <v>2014.0</v>
      </c>
      <c r="D682" s="1">
        <v>3.7977657E7</v>
      </c>
      <c r="E682" s="1">
        <v>827000.0</v>
      </c>
      <c r="F682" s="1">
        <v>1267868.0</v>
      </c>
      <c r="G682" s="1">
        <v>1843000.0</v>
      </c>
      <c r="H682" s="1">
        <v>97.0</v>
      </c>
      <c r="I682" s="1">
        <v>3245.0</v>
      </c>
      <c r="J682" s="1">
        <v>6680.0</v>
      </c>
    </row>
    <row r="683" ht="15.75" hidden="1" customHeight="1">
      <c r="A683" s="1" t="s">
        <v>87</v>
      </c>
      <c r="B683" s="1" t="s">
        <v>98</v>
      </c>
      <c r="C683" s="1">
        <v>2015.0</v>
      </c>
      <c r="D683" s="1">
        <v>3.8902948E7</v>
      </c>
      <c r="E683" s="1">
        <v>847000.0</v>
      </c>
      <c r="F683" s="1">
        <v>1395818.0</v>
      </c>
      <c r="G683" s="1">
        <v>2202000.0</v>
      </c>
      <c r="H683" s="1">
        <v>100.0</v>
      </c>
      <c r="I683" s="1">
        <v>3573.0</v>
      </c>
      <c r="J683" s="1">
        <v>7710.0</v>
      </c>
    </row>
    <row r="684" ht="15.75" hidden="1" customHeight="1">
      <c r="A684" s="1" t="s">
        <v>87</v>
      </c>
      <c r="B684" s="1" t="s">
        <v>98</v>
      </c>
      <c r="C684" s="1">
        <v>2016.0</v>
      </c>
      <c r="D684" s="1">
        <v>3.9847433E7</v>
      </c>
      <c r="E684" s="1">
        <v>842000.0</v>
      </c>
      <c r="F684" s="1">
        <v>1662933.0</v>
      </c>
      <c r="G684" s="1">
        <v>2933000.0</v>
      </c>
      <c r="H684" s="1">
        <v>110.0</v>
      </c>
      <c r="I684" s="1">
        <v>4257.0</v>
      </c>
      <c r="J684" s="1">
        <v>10100.0</v>
      </c>
    </row>
    <row r="685" ht="15.75" hidden="1" customHeight="1">
      <c r="A685" s="1" t="s">
        <v>87</v>
      </c>
      <c r="B685" s="1" t="s">
        <v>98</v>
      </c>
      <c r="C685" s="1">
        <v>2017.0</v>
      </c>
      <c r="D685" s="1">
        <v>4.0813398E7</v>
      </c>
      <c r="E685" s="1">
        <v>871000.0</v>
      </c>
      <c r="F685" s="1">
        <v>1908105.0</v>
      </c>
      <c r="G685" s="1">
        <v>3652000.0</v>
      </c>
      <c r="H685" s="1">
        <v>120.0</v>
      </c>
      <c r="I685" s="1">
        <v>4884.0</v>
      </c>
      <c r="J685" s="1">
        <v>12100.0</v>
      </c>
    </row>
    <row r="686" ht="15.75" hidden="1" customHeight="1">
      <c r="A686" s="1" t="s">
        <v>87</v>
      </c>
      <c r="B686" s="1" t="s">
        <v>98</v>
      </c>
      <c r="C686" s="1">
        <v>2018.0</v>
      </c>
      <c r="D686" s="1">
        <v>4.1801532E7</v>
      </c>
      <c r="E686" s="1">
        <v>904000.0</v>
      </c>
      <c r="F686" s="1">
        <v>1954302.0</v>
      </c>
      <c r="G686" s="1">
        <v>3686000.0</v>
      </c>
      <c r="H686" s="1">
        <v>120.0</v>
      </c>
      <c r="I686" s="1">
        <v>5003.0</v>
      </c>
      <c r="J686" s="1">
        <v>12300.0</v>
      </c>
    </row>
    <row r="687" ht="15.75" hidden="1" customHeight="1">
      <c r="A687" s="1" t="s">
        <v>87</v>
      </c>
      <c r="B687" s="1" t="s">
        <v>99</v>
      </c>
      <c r="C687" s="1">
        <v>2010.0</v>
      </c>
      <c r="D687" s="1">
        <v>2.1362541E7</v>
      </c>
      <c r="F687" s="1">
        <v>0.0</v>
      </c>
      <c r="I687" s="1">
        <v>0.0</v>
      </c>
    </row>
    <row r="688" ht="15.75" hidden="1" customHeight="1">
      <c r="A688" s="1" t="s">
        <v>87</v>
      </c>
      <c r="B688" s="1" t="s">
        <v>99</v>
      </c>
      <c r="C688" s="1">
        <v>2011.0</v>
      </c>
      <c r="D688" s="1">
        <v>2.1081814E7</v>
      </c>
      <c r="F688" s="1">
        <v>0.0</v>
      </c>
      <c r="I688" s="1">
        <v>0.0</v>
      </c>
    </row>
    <row r="689" ht="15.75" hidden="1" customHeight="1">
      <c r="A689" s="1" t="s">
        <v>87</v>
      </c>
      <c r="B689" s="1" t="s">
        <v>99</v>
      </c>
      <c r="C689" s="1">
        <v>2012.0</v>
      </c>
      <c r="D689" s="1">
        <v>2.0438861E7</v>
      </c>
      <c r="F689" s="1">
        <v>0.0</v>
      </c>
      <c r="I689" s="1">
        <v>0.0</v>
      </c>
    </row>
    <row r="690" ht="15.75" hidden="1" customHeight="1">
      <c r="A690" s="1" t="s">
        <v>87</v>
      </c>
      <c r="B690" s="1" t="s">
        <v>99</v>
      </c>
      <c r="C690" s="1">
        <v>2013.0</v>
      </c>
      <c r="D690" s="1">
        <v>1.9578466E7</v>
      </c>
      <c r="F690" s="1">
        <v>0.0</v>
      </c>
      <c r="I690" s="1">
        <v>0.0</v>
      </c>
    </row>
    <row r="691" ht="15.75" hidden="1" customHeight="1">
      <c r="A691" s="1" t="s">
        <v>87</v>
      </c>
      <c r="B691" s="1" t="s">
        <v>99</v>
      </c>
      <c r="C691" s="1">
        <v>2014.0</v>
      </c>
      <c r="D691" s="1">
        <v>1.8710711E7</v>
      </c>
      <c r="F691" s="1">
        <v>0.0</v>
      </c>
      <c r="I691" s="1">
        <v>0.0</v>
      </c>
    </row>
    <row r="692" ht="15.75" hidden="1" customHeight="1">
      <c r="A692" s="1" t="s">
        <v>87</v>
      </c>
      <c r="B692" s="1" t="s">
        <v>99</v>
      </c>
      <c r="C692" s="1">
        <v>2015.0</v>
      </c>
      <c r="D692" s="1">
        <v>1.7997411E7</v>
      </c>
      <c r="F692" s="1">
        <v>0.0</v>
      </c>
      <c r="I692" s="1">
        <v>0.0</v>
      </c>
    </row>
    <row r="693" ht="15.75" hidden="1" customHeight="1">
      <c r="A693" s="1" t="s">
        <v>87</v>
      </c>
      <c r="B693" s="1" t="s">
        <v>99</v>
      </c>
      <c r="C693" s="1">
        <v>2016.0</v>
      </c>
      <c r="D693" s="1">
        <v>1.7465567E7</v>
      </c>
      <c r="F693" s="1">
        <v>0.0</v>
      </c>
      <c r="I693" s="1">
        <v>0.0</v>
      </c>
    </row>
    <row r="694" ht="15.75" hidden="1" customHeight="1">
      <c r="A694" s="1" t="s">
        <v>87</v>
      </c>
      <c r="B694" s="1" t="s">
        <v>99</v>
      </c>
      <c r="C694" s="1">
        <v>2017.0</v>
      </c>
      <c r="D694" s="1">
        <v>1.7095669E7</v>
      </c>
      <c r="F694" s="1">
        <v>0.0</v>
      </c>
      <c r="I694" s="1">
        <v>0.0</v>
      </c>
    </row>
    <row r="695" ht="15.75" hidden="1" customHeight="1">
      <c r="A695" s="1" t="s">
        <v>87</v>
      </c>
      <c r="B695" s="1" t="s">
        <v>99</v>
      </c>
      <c r="C695" s="1">
        <v>2018.0</v>
      </c>
      <c r="D695" s="1">
        <v>1.6945062E7</v>
      </c>
      <c r="F695" s="1">
        <v>0.0</v>
      </c>
      <c r="I695" s="1">
        <v>0.0</v>
      </c>
    </row>
    <row r="696" ht="15.75" hidden="1" customHeight="1">
      <c r="A696" s="1" t="s">
        <v>87</v>
      </c>
      <c r="B696" s="1" t="s">
        <v>100</v>
      </c>
      <c r="C696" s="1">
        <v>2010.0</v>
      </c>
      <c r="D696" s="1">
        <v>8549998.0</v>
      </c>
      <c r="F696" s="1">
        <v>0.0</v>
      </c>
      <c r="I696" s="1">
        <v>0.0</v>
      </c>
    </row>
    <row r="697" ht="15.75" hidden="1" customHeight="1">
      <c r="A697" s="1" t="s">
        <v>87</v>
      </c>
      <c r="B697" s="1" t="s">
        <v>100</v>
      </c>
      <c r="C697" s="1">
        <v>2011.0</v>
      </c>
      <c r="D697" s="1">
        <v>8946778.0</v>
      </c>
      <c r="F697" s="1">
        <v>0.0</v>
      </c>
      <c r="I697" s="1">
        <v>0.0</v>
      </c>
    </row>
    <row r="698" ht="15.75" hidden="1" customHeight="1">
      <c r="A698" s="1" t="s">
        <v>87</v>
      </c>
      <c r="B698" s="1" t="s">
        <v>100</v>
      </c>
      <c r="C698" s="1">
        <v>2012.0</v>
      </c>
      <c r="D698" s="1">
        <v>9141598.0</v>
      </c>
      <c r="F698" s="1">
        <v>0.0</v>
      </c>
      <c r="I698" s="1">
        <v>0.0</v>
      </c>
    </row>
    <row r="699" ht="15.75" hidden="1" customHeight="1">
      <c r="A699" s="1" t="s">
        <v>87</v>
      </c>
      <c r="B699" s="1" t="s">
        <v>100</v>
      </c>
      <c r="C699" s="1">
        <v>2013.0</v>
      </c>
      <c r="D699" s="1">
        <v>9197908.0</v>
      </c>
      <c r="F699" s="1">
        <v>0.0</v>
      </c>
      <c r="I699" s="1">
        <v>0.0</v>
      </c>
    </row>
    <row r="700" ht="15.75" hidden="1" customHeight="1">
      <c r="A700" s="1" t="s">
        <v>87</v>
      </c>
      <c r="B700" s="1" t="s">
        <v>100</v>
      </c>
      <c r="C700" s="1">
        <v>2014.0</v>
      </c>
      <c r="D700" s="1">
        <v>9214182.0</v>
      </c>
      <c r="F700" s="1">
        <v>0.0</v>
      </c>
      <c r="I700" s="1">
        <v>0.0</v>
      </c>
    </row>
    <row r="701" ht="15.75" hidden="1" customHeight="1">
      <c r="A701" s="1" t="s">
        <v>87</v>
      </c>
      <c r="B701" s="1" t="s">
        <v>100</v>
      </c>
      <c r="C701" s="1">
        <v>2015.0</v>
      </c>
      <c r="D701" s="1">
        <v>9262896.0</v>
      </c>
      <c r="F701" s="1">
        <v>0.0</v>
      </c>
      <c r="I701" s="1">
        <v>0.0</v>
      </c>
    </row>
    <row r="702" ht="15.75" hidden="1" customHeight="1">
      <c r="A702" s="1" t="s">
        <v>87</v>
      </c>
      <c r="B702" s="1" t="s">
        <v>100</v>
      </c>
      <c r="C702" s="1">
        <v>2016.0</v>
      </c>
      <c r="D702" s="1">
        <v>9360975.0</v>
      </c>
      <c r="F702" s="1">
        <v>0.0</v>
      </c>
      <c r="I702" s="1">
        <v>0.0</v>
      </c>
    </row>
    <row r="703" ht="15.75" hidden="1" customHeight="1">
      <c r="A703" s="1" t="s">
        <v>87</v>
      </c>
      <c r="B703" s="1" t="s">
        <v>100</v>
      </c>
      <c r="C703" s="1">
        <v>2017.0</v>
      </c>
      <c r="D703" s="1">
        <v>9487206.0</v>
      </c>
      <c r="F703" s="1">
        <v>0.0</v>
      </c>
      <c r="I703" s="1">
        <v>0.0</v>
      </c>
    </row>
    <row r="704" ht="15.75" hidden="1" customHeight="1">
      <c r="A704" s="1" t="s">
        <v>87</v>
      </c>
      <c r="B704" s="1" t="s">
        <v>100</v>
      </c>
      <c r="C704" s="1">
        <v>2018.0</v>
      </c>
      <c r="D704" s="1">
        <v>9630966.0</v>
      </c>
      <c r="F704" s="1">
        <v>0.0</v>
      </c>
      <c r="I704" s="1">
        <v>0.0</v>
      </c>
    </row>
    <row r="705" ht="15.75" hidden="1" customHeight="1">
      <c r="A705" s="1" t="s">
        <v>87</v>
      </c>
      <c r="B705" s="1" t="s">
        <v>101</v>
      </c>
      <c r="C705" s="1">
        <v>2010.0</v>
      </c>
      <c r="D705" s="1">
        <v>1.8035338E7</v>
      </c>
      <c r="E705" s="1">
        <v>649000.0</v>
      </c>
      <c r="F705" s="1">
        <v>1131912.0</v>
      </c>
      <c r="G705" s="1">
        <v>2191000.0</v>
      </c>
      <c r="H705" s="1">
        <v>82.0</v>
      </c>
      <c r="I705" s="1">
        <v>2866.0</v>
      </c>
      <c r="J705" s="1">
        <v>7350.0</v>
      </c>
    </row>
    <row r="706" ht="15.75" hidden="1" customHeight="1">
      <c r="A706" s="1" t="s">
        <v>87</v>
      </c>
      <c r="B706" s="1" t="s">
        <v>101</v>
      </c>
      <c r="C706" s="1">
        <v>2011.0</v>
      </c>
      <c r="D706" s="1">
        <v>1.8543752E7</v>
      </c>
      <c r="E706" s="1">
        <v>492000.0</v>
      </c>
      <c r="F706" s="1">
        <v>792413.0</v>
      </c>
      <c r="G706" s="1">
        <v>1326000.0</v>
      </c>
      <c r="H706" s="1">
        <v>60.0</v>
      </c>
      <c r="I706" s="1">
        <v>2013.0</v>
      </c>
      <c r="J706" s="1">
        <v>4620.0</v>
      </c>
    </row>
    <row r="707" ht="15.75" hidden="1" customHeight="1">
      <c r="A707" s="1" t="s">
        <v>87</v>
      </c>
      <c r="B707" s="1" t="s">
        <v>101</v>
      </c>
      <c r="C707" s="1">
        <v>2012.0</v>
      </c>
      <c r="D707" s="1">
        <v>1.9062181E7</v>
      </c>
      <c r="E707" s="1">
        <v>577000.0</v>
      </c>
      <c r="F707" s="1">
        <v>859569.0</v>
      </c>
      <c r="G707" s="1">
        <v>1302000.0</v>
      </c>
      <c r="H707" s="1">
        <v>67.0</v>
      </c>
      <c r="I707" s="1">
        <v>2193.0</v>
      </c>
      <c r="J707" s="1">
        <v>4690.0</v>
      </c>
    </row>
    <row r="708" ht="15.75" hidden="1" customHeight="1">
      <c r="A708" s="1" t="s">
        <v>87</v>
      </c>
      <c r="B708" s="1" t="s">
        <v>101</v>
      </c>
      <c r="C708" s="1">
        <v>2013.0</v>
      </c>
      <c r="D708" s="1">
        <v>1.958711E7</v>
      </c>
      <c r="E708" s="1">
        <v>494000.0</v>
      </c>
      <c r="F708" s="1">
        <v>700432.0</v>
      </c>
      <c r="G708" s="1">
        <v>1006000.0</v>
      </c>
      <c r="H708" s="1">
        <v>56.0</v>
      </c>
      <c r="I708" s="1">
        <v>1786.0</v>
      </c>
      <c r="J708" s="1">
        <v>3670.0</v>
      </c>
    </row>
    <row r="709" ht="15.75" hidden="1" customHeight="1">
      <c r="A709" s="1" t="s">
        <v>87</v>
      </c>
      <c r="B709" s="1" t="s">
        <v>101</v>
      </c>
      <c r="C709" s="1">
        <v>2014.0</v>
      </c>
      <c r="D709" s="1">
        <v>2.011394E7</v>
      </c>
      <c r="E709" s="1">
        <v>412000.0</v>
      </c>
      <c r="F709" s="1">
        <v>585987.0</v>
      </c>
      <c r="G709" s="1">
        <v>850000.0</v>
      </c>
      <c r="H709" s="1">
        <v>46.0</v>
      </c>
      <c r="I709" s="1">
        <v>1495.0</v>
      </c>
      <c r="J709" s="1">
        <v>3080.0</v>
      </c>
    </row>
    <row r="710" ht="15.75" hidden="1" customHeight="1">
      <c r="A710" s="1" t="s">
        <v>87</v>
      </c>
      <c r="B710" s="1" t="s">
        <v>101</v>
      </c>
      <c r="C710" s="1">
        <v>2015.0</v>
      </c>
      <c r="D710" s="1">
        <v>2.0639226E7</v>
      </c>
      <c r="E710" s="1">
        <v>362000.0</v>
      </c>
      <c r="F710" s="1">
        <v>513816.0</v>
      </c>
      <c r="G710" s="1">
        <v>737000.0</v>
      </c>
      <c r="H710" s="1">
        <v>40.0</v>
      </c>
      <c r="I710" s="1">
        <v>1309.0</v>
      </c>
      <c r="J710" s="1">
        <v>2700.0</v>
      </c>
    </row>
    <row r="711" ht="15.75" hidden="1" customHeight="1">
      <c r="A711" s="1" t="s">
        <v>87</v>
      </c>
      <c r="B711" s="1" t="s">
        <v>101</v>
      </c>
      <c r="C711" s="1">
        <v>2016.0</v>
      </c>
      <c r="D711" s="1">
        <v>1.7515888E7</v>
      </c>
      <c r="E711" s="1">
        <v>464000.0</v>
      </c>
      <c r="F711" s="1">
        <v>661252.0</v>
      </c>
      <c r="G711" s="1">
        <v>949000.0</v>
      </c>
      <c r="H711" s="1">
        <v>54.0</v>
      </c>
      <c r="I711" s="1">
        <v>1668.0</v>
      </c>
      <c r="J711" s="1">
        <v>3420.0</v>
      </c>
    </row>
    <row r="712" ht="15.75" hidden="1" customHeight="1">
      <c r="A712" s="1" t="s">
        <v>87</v>
      </c>
      <c r="B712" s="1" t="s">
        <v>101</v>
      </c>
      <c r="C712" s="1">
        <v>2017.0</v>
      </c>
      <c r="D712" s="1">
        <v>1.7945659E7</v>
      </c>
      <c r="E712" s="1">
        <v>525000.0</v>
      </c>
      <c r="F712" s="1">
        <v>747173.0</v>
      </c>
      <c r="G712" s="1">
        <v>1073000.0</v>
      </c>
      <c r="H712" s="1">
        <v>64.0</v>
      </c>
      <c r="I712" s="1">
        <v>1853.0</v>
      </c>
      <c r="J712" s="1">
        <v>3800.0</v>
      </c>
    </row>
    <row r="713" ht="15.75" hidden="1" customHeight="1">
      <c r="A713" s="1" t="s">
        <v>87</v>
      </c>
      <c r="B713" s="1" t="s">
        <v>101</v>
      </c>
      <c r="C713" s="1">
        <v>2018.0</v>
      </c>
      <c r="D713" s="1">
        <v>1.837367E7</v>
      </c>
      <c r="E713" s="1">
        <v>587000.0</v>
      </c>
      <c r="F713" s="1">
        <v>842226.0</v>
      </c>
      <c r="G713" s="1">
        <v>1233000.0</v>
      </c>
      <c r="H713" s="1">
        <v>68.0</v>
      </c>
      <c r="I713" s="1">
        <v>2138.0</v>
      </c>
      <c r="J713" s="1">
        <v>4400.0</v>
      </c>
    </row>
    <row r="714" ht="15.75" hidden="1" customHeight="1">
      <c r="A714" s="1" t="s">
        <v>102</v>
      </c>
      <c r="B714" s="1" t="s">
        <v>103</v>
      </c>
      <c r="C714" s="1">
        <v>2010.0</v>
      </c>
      <c r="D714" s="1">
        <v>2877314.0</v>
      </c>
      <c r="F714" s="1">
        <v>0.0</v>
      </c>
      <c r="I714" s="1">
        <v>0.0</v>
      </c>
    </row>
    <row r="715" ht="15.75" hidden="1" customHeight="1">
      <c r="A715" s="1" t="s">
        <v>102</v>
      </c>
      <c r="B715" s="1" t="s">
        <v>103</v>
      </c>
      <c r="C715" s="1">
        <v>2011.0</v>
      </c>
      <c r="D715" s="1">
        <v>2876536.0</v>
      </c>
      <c r="F715" s="1">
        <v>0.0</v>
      </c>
      <c r="I715" s="1">
        <v>0.0</v>
      </c>
    </row>
    <row r="716" ht="15.75" hidden="1" customHeight="1">
      <c r="A716" s="1" t="s">
        <v>102</v>
      </c>
      <c r="B716" s="1" t="s">
        <v>103</v>
      </c>
      <c r="C716" s="1">
        <v>2012.0</v>
      </c>
      <c r="D716" s="1">
        <v>2884239.0</v>
      </c>
      <c r="F716" s="1">
        <v>0.0</v>
      </c>
      <c r="I716" s="1">
        <v>0.0</v>
      </c>
    </row>
    <row r="717" ht="15.75" hidden="1" customHeight="1">
      <c r="A717" s="1" t="s">
        <v>102</v>
      </c>
      <c r="B717" s="1" t="s">
        <v>103</v>
      </c>
      <c r="C717" s="1">
        <v>2013.0</v>
      </c>
      <c r="D717" s="1">
        <v>2897593.0</v>
      </c>
      <c r="F717" s="1">
        <v>0.0</v>
      </c>
      <c r="I717" s="1">
        <v>0.0</v>
      </c>
    </row>
    <row r="718" ht="15.75" hidden="1" customHeight="1">
      <c r="A718" s="1" t="s">
        <v>102</v>
      </c>
      <c r="B718" s="1" t="s">
        <v>103</v>
      </c>
      <c r="C718" s="1">
        <v>2014.0</v>
      </c>
      <c r="D718" s="1">
        <v>2912403.0</v>
      </c>
      <c r="F718" s="1">
        <v>0.0</v>
      </c>
      <c r="I718" s="1">
        <v>0.0</v>
      </c>
    </row>
    <row r="719" ht="15.75" hidden="1" customHeight="1">
      <c r="A719" s="1" t="s">
        <v>102</v>
      </c>
      <c r="B719" s="1" t="s">
        <v>103</v>
      </c>
      <c r="C719" s="1">
        <v>2015.0</v>
      </c>
      <c r="D719" s="1">
        <v>2925559.0</v>
      </c>
      <c r="F719" s="1">
        <v>0.0</v>
      </c>
      <c r="I719" s="1">
        <v>0.0</v>
      </c>
    </row>
    <row r="720" ht="15.75" hidden="1" customHeight="1">
      <c r="A720" s="1" t="s">
        <v>102</v>
      </c>
      <c r="B720" s="1" t="s">
        <v>103</v>
      </c>
      <c r="C720" s="1">
        <v>2016.0</v>
      </c>
      <c r="D720" s="1">
        <v>2936147.0</v>
      </c>
      <c r="F720" s="1">
        <v>0.0</v>
      </c>
      <c r="I720" s="1">
        <v>0.0</v>
      </c>
    </row>
    <row r="721" ht="15.75" hidden="1" customHeight="1">
      <c r="A721" s="1" t="s">
        <v>102</v>
      </c>
      <c r="B721" s="1" t="s">
        <v>103</v>
      </c>
      <c r="C721" s="1">
        <v>2017.0</v>
      </c>
      <c r="D721" s="1">
        <v>2944789.0</v>
      </c>
      <c r="F721" s="1">
        <v>0.0</v>
      </c>
      <c r="I721" s="1">
        <v>0.0</v>
      </c>
    </row>
    <row r="722" ht="15.75" hidden="1" customHeight="1">
      <c r="A722" s="1" t="s">
        <v>102</v>
      </c>
      <c r="B722" s="1" t="s">
        <v>103</v>
      </c>
      <c r="C722" s="1">
        <v>2018.0</v>
      </c>
      <c r="D722" s="1">
        <v>2951741.0</v>
      </c>
      <c r="F722" s="1">
        <v>0.0</v>
      </c>
      <c r="I722" s="1">
        <v>0.0</v>
      </c>
    </row>
    <row r="723" ht="15.75" hidden="1" customHeight="1">
      <c r="A723" s="1" t="s">
        <v>102</v>
      </c>
      <c r="B723" s="1" t="s">
        <v>104</v>
      </c>
      <c r="C723" s="1">
        <v>2010.0</v>
      </c>
      <c r="D723" s="1">
        <v>207746.0</v>
      </c>
      <c r="F723" s="1">
        <v>50.0</v>
      </c>
      <c r="I723" s="1">
        <v>0.0</v>
      </c>
    </row>
    <row r="724" ht="15.75" hidden="1" customHeight="1">
      <c r="A724" s="1" t="s">
        <v>102</v>
      </c>
      <c r="B724" s="1" t="s">
        <v>104</v>
      </c>
      <c r="C724" s="1">
        <v>2011.0</v>
      </c>
      <c r="D724" s="1">
        <v>210364.0</v>
      </c>
      <c r="F724" s="1">
        <v>4.0</v>
      </c>
      <c r="I724" s="1">
        <v>0.0</v>
      </c>
    </row>
    <row r="725" ht="15.75" hidden="1" customHeight="1">
      <c r="A725" s="1" t="s">
        <v>102</v>
      </c>
      <c r="B725" s="1" t="s">
        <v>104</v>
      </c>
      <c r="C725" s="1">
        <v>2012.0</v>
      </c>
      <c r="D725" s="1">
        <v>213087.0</v>
      </c>
      <c r="F725" s="1">
        <v>3.0</v>
      </c>
      <c r="I725" s="1">
        <v>0.0</v>
      </c>
    </row>
    <row r="726" ht="15.75" hidden="1" customHeight="1">
      <c r="A726" s="1" t="s">
        <v>102</v>
      </c>
      <c r="B726" s="1" t="s">
        <v>104</v>
      </c>
      <c r="C726" s="1">
        <v>2013.0</v>
      </c>
      <c r="D726" s="1">
        <v>215865.0</v>
      </c>
      <c r="F726" s="1">
        <v>0.0</v>
      </c>
      <c r="I726" s="1">
        <v>0.0</v>
      </c>
    </row>
    <row r="727" ht="15.75" hidden="1" customHeight="1">
      <c r="A727" s="1" t="s">
        <v>102</v>
      </c>
      <c r="B727" s="1" t="s">
        <v>104</v>
      </c>
      <c r="C727" s="1">
        <v>2014.0</v>
      </c>
      <c r="D727" s="1">
        <v>218629.0</v>
      </c>
      <c r="F727" s="1">
        <v>0.0</v>
      </c>
      <c r="I727" s="1">
        <v>0.0</v>
      </c>
    </row>
    <row r="728" ht="15.75" hidden="1" customHeight="1">
      <c r="A728" s="1" t="s">
        <v>102</v>
      </c>
      <c r="B728" s="1" t="s">
        <v>104</v>
      </c>
      <c r="C728" s="1">
        <v>2015.0</v>
      </c>
      <c r="D728" s="1">
        <v>221323.0</v>
      </c>
      <c r="F728" s="1">
        <v>0.0</v>
      </c>
      <c r="I728" s="1">
        <v>0.0</v>
      </c>
    </row>
    <row r="729" ht="15.75" hidden="1" customHeight="1">
      <c r="A729" s="1" t="s">
        <v>102</v>
      </c>
      <c r="B729" s="1" t="s">
        <v>104</v>
      </c>
      <c r="C729" s="1">
        <v>2016.0</v>
      </c>
      <c r="D729" s="1">
        <v>223928.0</v>
      </c>
      <c r="F729" s="1">
        <v>0.0</v>
      </c>
      <c r="I729" s="1">
        <v>0.0</v>
      </c>
    </row>
    <row r="730" ht="15.75" hidden="1" customHeight="1">
      <c r="A730" s="1" t="s">
        <v>102</v>
      </c>
      <c r="B730" s="1" t="s">
        <v>104</v>
      </c>
      <c r="C730" s="1">
        <v>2017.0</v>
      </c>
      <c r="D730" s="1">
        <v>226442.0</v>
      </c>
      <c r="F730" s="1">
        <v>0.0</v>
      </c>
      <c r="I730" s="1">
        <v>0.0</v>
      </c>
    </row>
    <row r="731" ht="15.75" hidden="1" customHeight="1">
      <c r="A731" s="1" t="s">
        <v>102</v>
      </c>
      <c r="B731" s="1" t="s">
        <v>104</v>
      </c>
      <c r="C731" s="1">
        <v>2018.0</v>
      </c>
      <c r="D731" s="1">
        <v>228839.0</v>
      </c>
      <c r="F731" s="1">
        <v>0.0</v>
      </c>
      <c r="I731" s="1">
        <v>0.0</v>
      </c>
    </row>
    <row r="732" ht="15.75" hidden="1" customHeight="1">
      <c r="A732" s="1" t="s">
        <v>102</v>
      </c>
      <c r="B732" s="1" t="s">
        <v>105</v>
      </c>
      <c r="C732" s="1">
        <v>2010.0</v>
      </c>
      <c r="D732" s="1">
        <v>40990.0</v>
      </c>
      <c r="F732" s="1">
        <v>0.0</v>
      </c>
      <c r="I732" s="1">
        <v>0.0</v>
      </c>
    </row>
    <row r="733" ht="15.75" hidden="1" customHeight="1">
      <c r="A733" s="1" t="s">
        <v>102</v>
      </c>
      <c r="B733" s="1" t="s">
        <v>105</v>
      </c>
      <c r="C733" s="1">
        <v>2011.0</v>
      </c>
      <c r="D733" s="1">
        <v>40810.0</v>
      </c>
      <c r="F733" s="1">
        <v>0.0</v>
      </c>
      <c r="I733" s="1">
        <v>0.0</v>
      </c>
    </row>
    <row r="734" ht="15.75" hidden="1" customHeight="1">
      <c r="A734" s="1" t="s">
        <v>102</v>
      </c>
      <c r="B734" s="1" t="s">
        <v>105</v>
      </c>
      <c r="C734" s="1">
        <v>2012.0</v>
      </c>
      <c r="D734" s="1">
        <v>40640.0</v>
      </c>
      <c r="F734" s="1">
        <v>0.0</v>
      </c>
      <c r="I734" s="1">
        <v>0.0</v>
      </c>
    </row>
    <row r="735" ht="15.75" hidden="1" customHeight="1">
      <c r="A735" s="1" t="s">
        <v>102</v>
      </c>
      <c r="B735" s="1" t="s">
        <v>105</v>
      </c>
      <c r="C735" s="1">
        <v>2013.0</v>
      </c>
      <c r="D735" s="1">
        <v>40487.0</v>
      </c>
      <c r="F735" s="1">
        <v>0.0</v>
      </c>
      <c r="I735" s="1">
        <v>0.0</v>
      </c>
    </row>
    <row r="736" ht="15.75" hidden="1" customHeight="1">
      <c r="A736" s="1" t="s">
        <v>102</v>
      </c>
      <c r="B736" s="1" t="s">
        <v>105</v>
      </c>
      <c r="C736" s="1">
        <v>2014.0</v>
      </c>
      <c r="D736" s="1">
        <v>40353.0</v>
      </c>
      <c r="F736" s="1">
        <v>0.0</v>
      </c>
      <c r="I736" s="1">
        <v>0.0</v>
      </c>
    </row>
    <row r="737" ht="15.75" hidden="1" customHeight="1">
      <c r="A737" s="1" t="s">
        <v>102</v>
      </c>
      <c r="B737" s="1" t="s">
        <v>105</v>
      </c>
      <c r="C737" s="1">
        <v>2015.0</v>
      </c>
      <c r="D737" s="1">
        <v>40241.0</v>
      </c>
      <c r="F737" s="1">
        <v>0.0</v>
      </c>
      <c r="I737" s="1">
        <v>0.0</v>
      </c>
    </row>
    <row r="738" ht="15.75" hidden="1" customHeight="1">
      <c r="A738" s="1" t="s">
        <v>102</v>
      </c>
      <c r="B738" s="1" t="s">
        <v>105</v>
      </c>
      <c r="C738" s="1">
        <v>2016.0</v>
      </c>
      <c r="D738" s="1">
        <v>40154.0</v>
      </c>
      <c r="F738" s="1">
        <v>0.0</v>
      </c>
      <c r="I738" s="1">
        <v>0.0</v>
      </c>
    </row>
    <row r="739" ht="15.75" hidden="1" customHeight="1">
      <c r="A739" s="1" t="s">
        <v>102</v>
      </c>
      <c r="B739" s="1" t="s">
        <v>105</v>
      </c>
      <c r="C739" s="1">
        <v>2017.0</v>
      </c>
      <c r="D739" s="1">
        <v>40087.0</v>
      </c>
      <c r="F739" s="1">
        <v>0.0</v>
      </c>
      <c r="I739" s="1">
        <v>0.0</v>
      </c>
    </row>
    <row r="740" ht="15.75" hidden="1" customHeight="1">
      <c r="A740" s="1" t="s">
        <v>102</v>
      </c>
      <c r="B740" s="1" t="s">
        <v>105</v>
      </c>
      <c r="C740" s="1">
        <v>2018.0</v>
      </c>
      <c r="D740" s="1">
        <v>40029.0</v>
      </c>
      <c r="F740" s="1">
        <v>0.0</v>
      </c>
      <c r="I740" s="1">
        <v>0.0</v>
      </c>
    </row>
    <row r="741" ht="15.75" hidden="1" customHeight="1">
      <c r="A741" s="1" t="s">
        <v>102</v>
      </c>
      <c r="B741" s="1" t="s">
        <v>106</v>
      </c>
      <c r="C741" s="1">
        <v>2010.0</v>
      </c>
      <c r="D741" s="1">
        <v>1.6252273E7</v>
      </c>
      <c r="F741" s="1">
        <v>0.0</v>
      </c>
      <c r="I741" s="1">
        <v>0.0</v>
      </c>
    </row>
    <row r="742" ht="15.75" hidden="1" customHeight="1">
      <c r="A742" s="1" t="s">
        <v>102</v>
      </c>
      <c r="B742" s="1" t="s">
        <v>106</v>
      </c>
      <c r="C742" s="1">
        <v>2011.0</v>
      </c>
      <c r="D742" s="1">
        <v>1.6490669E7</v>
      </c>
      <c r="F742" s="1">
        <v>0.0</v>
      </c>
      <c r="I742" s="1">
        <v>0.0</v>
      </c>
    </row>
    <row r="743" ht="15.75" hidden="1" customHeight="1">
      <c r="A743" s="1" t="s">
        <v>102</v>
      </c>
      <c r="B743" s="1" t="s">
        <v>106</v>
      </c>
      <c r="C743" s="1">
        <v>2012.0</v>
      </c>
      <c r="D743" s="1">
        <v>1.6751523E7</v>
      </c>
      <c r="F743" s="1">
        <v>0.0</v>
      </c>
      <c r="I743" s="1">
        <v>0.0</v>
      </c>
    </row>
    <row r="744" ht="15.75" hidden="1" customHeight="1">
      <c r="A744" s="1" t="s">
        <v>102</v>
      </c>
      <c r="B744" s="1" t="s">
        <v>106</v>
      </c>
      <c r="C744" s="1">
        <v>2013.0</v>
      </c>
      <c r="D744" s="1">
        <v>1.7026118E7</v>
      </c>
      <c r="F744" s="1">
        <v>0.0</v>
      </c>
      <c r="I744" s="1">
        <v>0.0</v>
      </c>
    </row>
    <row r="745" ht="15.75" hidden="1" customHeight="1">
      <c r="A745" s="1" t="s">
        <v>102</v>
      </c>
      <c r="B745" s="1" t="s">
        <v>106</v>
      </c>
      <c r="C745" s="1">
        <v>2014.0</v>
      </c>
      <c r="D745" s="1">
        <v>1.7302619E7</v>
      </c>
      <c r="F745" s="1">
        <v>0.0</v>
      </c>
      <c r="I745" s="1">
        <v>0.0</v>
      </c>
    </row>
    <row r="746" ht="15.75" hidden="1" customHeight="1">
      <c r="A746" s="1" t="s">
        <v>102</v>
      </c>
      <c r="B746" s="1" t="s">
        <v>106</v>
      </c>
      <c r="C746" s="1">
        <v>2015.0</v>
      </c>
      <c r="D746" s="1">
        <v>1.757201E7</v>
      </c>
      <c r="F746" s="1">
        <v>0.0</v>
      </c>
      <c r="I746" s="1">
        <v>0.0</v>
      </c>
    </row>
    <row r="747" ht="15.75" hidden="1" customHeight="1">
      <c r="A747" s="1" t="s">
        <v>102</v>
      </c>
      <c r="B747" s="1" t="s">
        <v>106</v>
      </c>
      <c r="C747" s="1">
        <v>2016.0</v>
      </c>
      <c r="D747" s="1">
        <v>1.7830902E7</v>
      </c>
      <c r="F747" s="1">
        <v>0.0</v>
      </c>
      <c r="I747" s="1">
        <v>0.0</v>
      </c>
    </row>
    <row r="748" ht="15.75" hidden="1" customHeight="1">
      <c r="A748" s="1" t="s">
        <v>102</v>
      </c>
      <c r="B748" s="1" t="s">
        <v>106</v>
      </c>
      <c r="C748" s="1">
        <v>2017.0</v>
      </c>
      <c r="D748" s="1">
        <v>1.8080023E7</v>
      </c>
      <c r="F748" s="1">
        <v>0.0</v>
      </c>
      <c r="I748" s="1">
        <v>0.0</v>
      </c>
    </row>
    <row r="749" ht="15.75" hidden="1" customHeight="1">
      <c r="A749" s="1" t="s">
        <v>102</v>
      </c>
      <c r="B749" s="1" t="s">
        <v>106</v>
      </c>
      <c r="C749" s="1">
        <v>2018.0</v>
      </c>
      <c r="D749" s="1">
        <v>1.8319616E7</v>
      </c>
      <c r="F749" s="1">
        <v>0.0</v>
      </c>
      <c r="I749" s="1">
        <v>0.0</v>
      </c>
    </row>
    <row r="750" ht="15.75" hidden="1" customHeight="1">
      <c r="A750" s="1" t="s">
        <v>102</v>
      </c>
      <c r="B750" s="1" t="s">
        <v>107</v>
      </c>
      <c r="C750" s="1">
        <v>2010.0</v>
      </c>
      <c r="D750" s="1">
        <v>4229392.0</v>
      </c>
      <c r="F750" s="1">
        <v>3.0</v>
      </c>
      <c r="I750" s="1">
        <v>0.0</v>
      </c>
    </row>
    <row r="751" ht="15.75" hidden="1" customHeight="1">
      <c r="A751" s="1" t="s">
        <v>102</v>
      </c>
      <c r="B751" s="1" t="s">
        <v>107</v>
      </c>
      <c r="C751" s="1">
        <v>2011.0</v>
      </c>
      <c r="D751" s="1">
        <v>4303983.0</v>
      </c>
      <c r="F751" s="1">
        <v>0.0</v>
      </c>
      <c r="I751" s="1">
        <v>0.0</v>
      </c>
    </row>
    <row r="752" ht="15.75" hidden="1" customHeight="1">
      <c r="A752" s="1" t="s">
        <v>102</v>
      </c>
      <c r="B752" s="1" t="s">
        <v>107</v>
      </c>
      <c r="C752" s="1">
        <v>2012.0</v>
      </c>
      <c r="D752" s="1">
        <v>4384834.0</v>
      </c>
      <c r="F752" s="1">
        <v>0.0</v>
      </c>
      <c r="I752" s="1">
        <v>0.0</v>
      </c>
    </row>
    <row r="753" ht="15.75" hidden="1" customHeight="1">
      <c r="A753" s="1" t="s">
        <v>102</v>
      </c>
      <c r="B753" s="1" t="s">
        <v>107</v>
      </c>
      <c r="C753" s="1">
        <v>2013.0</v>
      </c>
      <c r="D753" s="1">
        <v>4470423.0</v>
      </c>
      <c r="F753" s="1">
        <v>0.0</v>
      </c>
      <c r="I753" s="1">
        <v>0.0</v>
      </c>
    </row>
    <row r="754" ht="15.75" hidden="1" customHeight="1">
      <c r="A754" s="1" t="s">
        <v>102</v>
      </c>
      <c r="B754" s="1" t="s">
        <v>107</v>
      </c>
      <c r="C754" s="1">
        <v>2014.0</v>
      </c>
      <c r="D754" s="1">
        <v>4558726.0</v>
      </c>
      <c r="F754" s="1">
        <v>0.0</v>
      </c>
      <c r="I754" s="1">
        <v>0.0</v>
      </c>
    </row>
    <row r="755" ht="15.75" hidden="1" customHeight="1">
      <c r="A755" s="1" t="s">
        <v>102</v>
      </c>
      <c r="B755" s="1" t="s">
        <v>107</v>
      </c>
      <c r="C755" s="1">
        <v>2015.0</v>
      </c>
      <c r="D755" s="1">
        <v>4648118.0</v>
      </c>
      <c r="F755" s="1">
        <v>0.0</v>
      </c>
      <c r="I755" s="1">
        <v>0.0</v>
      </c>
    </row>
    <row r="756" ht="15.75" hidden="1" customHeight="1">
      <c r="A756" s="1" t="s">
        <v>102</v>
      </c>
      <c r="B756" s="1" t="s">
        <v>107</v>
      </c>
      <c r="C756" s="1">
        <v>2016.0</v>
      </c>
      <c r="D756" s="1">
        <v>4737975.0</v>
      </c>
      <c r="F756" s="1">
        <v>0.0</v>
      </c>
      <c r="I756" s="1">
        <v>0.0</v>
      </c>
    </row>
    <row r="757" ht="15.75" hidden="1" customHeight="1">
      <c r="A757" s="1" t="s">
        <v>102</v>
      </c>
      <c r="B757" s="1" t="s">
        <v>107</v>
      </c>
      <c r="C757" s="1">
        <v>2017.0</v>
      </c>
      <c r="D757" s="1">
        <v>4827987.0</v>
      </c>
      <c r="F757" s="1">
        <v>0.0</v>
      </c>
      <c r="I757" s="1">
        <v>0.0</v>
      </c>
    </row>
    <row r="758" ht="15.75" hidden="1" customHeight="1">
      <c r="A758" s="1" t="s">
        <v>102</v>
      </c>
      <c r="B758" s="1" t="s">
        <v>107</v>
      </c>
      <c r="C758" s="1">
        <v>2018.0</v>
      </c>
      <c r="D758" s="1">
        <v>4917139.0</v>
      </c>
      <c r="F758" s="1">
        <v>0.0</v>
      </c>
      <c r="I758" s="1">
        <v>0.0</v>
      </c>
    </row>
    <row r="759" ht="15.75" hidden="1" customHeight="1">
      <c r="A759" s="1" t="s">
        <v>102</v>
      </c>
      <c r="B759" s="1" t="s">
        <v>108</v>
      </c>
      <c r="C759" s="1">
        <v>2010.0</v>
      </c>
      <c r="D759" s="1">
        <v>2514150.0</v>
      </c>
      <c r="F759" s="1">
        <v>111.0</v>
      </c>
      <c r="I759" s="1">
        <v>0.0</v>
      </c>
    </row>
    <row r="760" ht="15.75" hidden="1" customHeight="1">
      <c r="A760" s="1" t="s">
        <v>102</v>
      </c>
      <c r="B760" s="1" t="s">
        <v>108</v>
      </c>
      <c r="C760" s="1">
        <v>2011.0</v>
      </c>
      <c r="D760" s="1">
        <v>2570967.0</v>
      </c>
      <c r="F760" s="1">
        <v>65.0</v>
      </c>
      <c r="I760" s="1">
        <v>0.0</v>
      </c>
    </row>
    <row r="761" ht="15.75" hidden="1" customHeight="1">
      <c r="A761" s="1" t="s">
        <v>102</v>
      </c>
      <c r="B761" s="1" t="s">
        <v>108</v>
      </c>
      <c r="C761" s="1">
        <v>2012.0</v>
      </c>
      <c r="D761" s="1">
        <v>2630195.0</v>
      </c>
      <c r="F761" s="1">
        <v>18.0</v>
      </c>
      <c r="I761" s="1">
        <v>0.0</v>
      </c>
    </row>
    <row r="762" ht="15.75" hidden="1" customHeight="1">
      <c r="A762" s="1" t="s">
        <v>102</v>
      </c>
      <c r="B762" s="1" t="s">
        <v>108</v>
      </c>
      <c r="C762" s="1">
        <v>2013.0</v>
      </c>
      <c r="D762" s="1">
        <v>2691967.0</v>
      </c>
      <c r="F762" s="1">
        <v>3.0</v>
      </c>
      <c r="I762" s="1">
        <v>0.0</v>
      </c>
    </row>
    <row r="763" ht="15.75" hidden="1" customHeight="1">
      <c r="A763" s="1" t="s">
        <v>102</v>
      </c>
      <c r="B763" s="1" t="s">
        <v>108</v>
      </c>
      <c r="C763" s="1">
        <v>2014.0</v>
      </c>
      <c r="D763" s="1">
        <v>2756444.0</v>
      </c>
      <c r="F763" s="1">
        <v>2.0</v>
      </c>
      <c r="I763" s="1">
        <v>0.0</v>
      </c>
    </row>
    <row r="764" ht="15.75" hidden="1" customHeight="1">
      <c r="A764" s="1" t="s">
        <v>102</v>
      </c>
      <c r="B764" s="1" t="s">
        <v>108</v>
      </c>
      <c r="C764" s="1">
        <v>2015.0</v>
      </c>
      <c r="D764" s="1">
        <v>2823642.0</v>
      </c>
      <c r="F764" s="1">
        <v>0.0</v>
      </c>
      <c r="I764" s="1">
        <v>0.0</v>
      </c>
    </row>
    <row r="765" ht="15.75" hidden="1" customHeight="1">
      <c r="A765" s="1" t="s">
        <v>102</v>
      </c>
      <c r="B765" s="1" t="s">
        <v>108</v>
      </c>
      <c r="C765" s="1">
        <v>2016.0</v>
      </c>
      <c r="D765" s="1">
        <v>2893634.0</v>
      </c>
      <c r="F765" s="1">
        <v>0.0</v>
      </c>
      <c r="I765" s="1">
        <v>0.0</v>
      </c>
    </row>
    <row r="766" ht="15.75" hidden="1" customHeight="1">
      <c r="A766" s="1" t="s">
        <v>102</v>
      </c>
      <c r="B766" s="1" t="s">
        <v>108</v>
      </c>
      <c r="C766" s="1">
        <v>2017.0</v>
      </c>
      <c r="D766" s="1">
        <v>2966010.0</v>
      </c>
      <c r="F766" s="1">
        <v>0.0</v>
      </c>
      <c r="I766" s="1">
        <v>0.0</v>
      </c>
    </row>
    <row r="767" ht="15.75" hidden="1" customHeight="1">
      <c r="A767" s="1" t="s">
        <v>102</v>
      </c>
      <c r="B767" s="1" t="s">
        <v>108</v>
      </c>
      <c r="C767" s="1">
        <v>2018.0</v>
      </c>
      <c r="D767" s="1">
        <v>3039682.0</v>
      </c>
      <c r="F767" s="1">
        <v>0.0</v>
      </c>
      <c r="I767" s="1">
        <v>0.0</v>
      </c>
    </row>
    <row r="768" ht="15.75" hidden="1" customHeight="1">
      <c r="A768" s="1" t="s">
        <v>102</v>
      </c>
      <c r="B768" s="1" t="s">
        <v>109</v>
      </c>
      <c r="C768" s="1">
        <v>2010.0</v>
      </c>
      <c r="D768" s="1">
        <v>4701254.0</v>
      </c>
      <c r="F768" s="1">
        <v>0.0</v>
      </c>
      <c r="I768" s="1">
        <v>0.0</v>
      </c>
    </row>
    <row r="769" ht="15.75" hidden="1" customHeight="1">
      <c r="A769" s="1" t="s">
        <v>102</v>
      </c>
      <c r="B769" s="1" t="s">
        <v>109</v>
      </c>
      <c r="C769" s="1">
        <v>2011.0</v>
      </c>
      <c r="D769" s="1">
        <v>4773811.0</v>
      </c>
      <c r="F769" s="1">
        <v>0.0</v>
      </c>
      <c r="I769" s="1">
        <v>0.0</v>
      </c>
    </row>
    <row r="770" ht="15.75" hidden="1" customHeight="1">
      <c r="A770" s="1" t="s">
        <v>102</v>
      </c>
      <c r="B770" s="1" t="s">
        <v>109</v>
      </c>
      <c r="C770" s="1">
        <v>2012.0</v>
      </c>
      <c r="D770" s="1">
        <v>4852317.0</v>
      </c>
      <c r="F770" s="1">
        <v>0.0</v>
      </c>
      <c r="I770" s="1">
        <v>0.0</v>
      </c>
    </row>
    <row r="771" ht="15.75" hidden="1" customHeight="1">
      <c r="A771" s="1" t="s">
        <v>102</v>
      </c>
      <c r="B771" s="1" t="s">
        <v>109</v>
      </c>
      <c r="C771" s="1">
        <v>2013.0</v>
      </c>
      <c r="D771" s="1">
        <v>4935154.0</v>
      </c>
      <c r="F771" s="1">
        <v>0.0</v>
      </c>
      <c r="I771" s="1">
        <v>0.0</v>
      </c>
    </row>
    <row r="772" ht="15.75" hidden="1" customHeight="1">
      <c r="A772" s="1" t="s">
        <v>102</v>
      </c>
      <c r="B772" s="1" t="s">
        <v>109</v>
      </c>
      <c r="C772" s="1">
        <v>2014.0</v>
      </c>
      <c r="D772" s="1">
        <v>5019902.0</v>
      </c>
      <c r="F772" s="1">
        <v>0.0</v>
      </c>
      <c r="I772" s="1">
        <v>0.0</v>
      </c>
    </row>
    <row r="773" ht="15.75" hidden="1" customHeight="1">
      <c r="A773" s="1" t="s">
        <v>102</v>
      </c>
      <c r="B773" s="1" t="s">
        <v>109</v>
      </c>
      <c r="C773" s="1">
        <v>2015.0</v>
      </c>
      <c r="D773" s="1">
        <v>5104411.0</v>
      </c>
      <c r="F773" s="1">
        <v>0.0</v>
      </c>
      <c r="I773" s="1">
        <v>0.0</v>
      </c>
    </row>
    <row r="774" ht="15.75" hidden="1" customHeight="1">
      <c r="A774" s="1" t="s">
        <v>102</v>
      </c>
      <c r="B774" s="1" t="s">
        <v>109</v>
      </c>
      <c r="C774" s="1">
        <v>2016.0</v>
      </c>
      <c r="D774" s="1">
        <v>5188811.0</v>
      </c>
      <c r="F774" s="1">
        <v>0.0</v>
      </c>
      <c r="I774" s="1">
        <v>0.0</v>
      </c>
    </row>
    <row r="775" ht="15.75" hidden="1" customHeight="1">
      <c r="A775" s="1" t="s">
        <v>102</v>
      </c>
      <c r="B775" s="1" t="s">
        <v>109</v>
      </c>
      <c r="C775" s="1">
        <v>2017.0</v>
      </c>
      <c r="D775" s="1">
        <v>5272569.0</v>
      </c>
      <c r="F775" s="1">
        <v>0.0</v>
      </c>
      <c r="I775" s="1">
        <v>0.0</v>
      </c>
    </row>
    <row r="776" ht="15.75" hidden="1" customHeight="1">
      <c r="A776" s="1" t="s">
        <v>102</v>
      </c>
      <c r="B776" s="1" t="s">
        <v>109</v>
      </c>
      <c r="C776" s="1">
        <v>2018.0</v>
      </c>
      <c r="D776" s="1">
        <v>5352105.0</v>
      </c>
      <c r="F776" s="1">
        <v>0.0</v>
      </c>
      <c r="I776" s="1">
        <v>0.0</v>
      </c>
    </row>
    <row r="777" ht="15.75" hidden="1" customHeight="1">
      <c r="A777" s="1" t="s">
        <v>102</v>
      </c>
      <c r="B777" s="1" t="s">
        <v>110</v>
      </c>
      <c r="C777" s="1">
        <v>2010.0</v>
      </c>
      <c r="D777" s="1">
        <v>5087211.0</v>
      </c>
      <c r="F777" s="1">
        <v>0.0</v>
      </c>
      <c r="I777" s="1">
        <v>0.0</v>
      </c>
    </row>
    <row r="778" ht="15.75" hidden="1" customHeight="1">
      <c r="A778" s="1" t="s">
        <v>102</v>
      </c>
      <c r="B778" s="1" t="s">
        <v>110</v>
      </c>
      <c r="C778" s="1">
        <v>2011.0</v>
      </c>
      <c r="D778" s="1">
        <v>5174076.0</v>
      </c>
      <c r="F778" s="1">
        <v>0.0</v>
      </c>
      <c r="I778" s="1">
        <v>0.0</v>
      </c>
    </row>
    <row r="779" ht="15.75" hidden="1" customHeight="1">
      <c r="A779" s="1" t="s">
        <v>102</v>
      </c>
      <c r="B779" s="1" t="s">
        <v>110</v>
      </c>
      <c r="C779" s="1">
        <v>2012.0</v>
      </c>
      <c r="D779" s="1">
        <v>5267906.0</v>
      </c>
      <c r="F779" s="1">
        <v>0.0</v>
      </c>
      <c r="I779" s="1">
        <v>0.0</v>
      </c>
    </row>
    <row r="780" ht="15.75" hidden="1" customHeight="1">
      <c r="A780" s="1" t="s">
        <v>102</v>
      </c>
      <c r="B780" s="1" t="s">
        <v>110</v>
      </c>
      <c r="C780" s="1">
        <v>2013.0</v>
      </c>
      <c r="D780" s="1">
        <v>5366376.0</v>
      </c>
      <c r="F780" s="1">
        <v>0.0</v>
      </c>
      <c r="I780" s="1">
        <v>0.0</v>
      </c>
    </row>
    <row r="781" ht="15.75" hidden="1" customHeight="1">
      <c r="A781" s="1" t="s">
        <v>102</v>
      </c>
      <c r="B781" s="1" t="s">
        <v>110</v>
      </c>
      <c r="C781" s="1">
        <v>2014.0</v>
      </c>
      <c r="D781" s="1">
        <v>5466324.0</v>
      </c>
      <c r="F781" s="1">
        <v>0.0</v>
      </c>
      <c r="I781" s="1">
        <v>0.0</v>
      </c>
    </row>
    <row r="782" ht="15.75" hidden="1" customHeight="1">
      <c r="A782" s="1" t="s">
        <v>102</v>
      </c>
      <c r="B782" s="1" t="s">
        <v>110</v>
      </c>
      <c r="C782" s="1">
        <v>2015.0</v>
      </c>
      <c r="D782" s="1">
        <v>5565283.0</v>
      </c>
      <c r="F782" s="1">
        <v>0.0</v>
      </c>
      <c r="I782" s="1">
        <v>0.0</v>
      </c>
    </row>
    <row r="783" ht="15.75" hidden="1" customHeight="1">
      <c r="A783" s="1" t="s">
        <v>102</v>
      </c>
      <c r="B783" s="1" t="s">
        <v>110</v>
      </c>
      <c r="C783" s="1">
        <v>2016.0</v>
      </c>
      <c r="D783" s="1">
        <v>5662371.0</v>
      </c>
      <c r="F783" s="1">
        <v>0.0</v>
      </c>
      <c r="I783" s="1">
        <v>0.0</v>
      </c>
    </row>
    <row r="784" ht="15.75" hidden="1" customHeight="1">
      <c r="A784" s="1" t="s">
        <v>102</v>
      </c>
      <c r="B784" s="1" t="s">
        <v>110</v>
      </c>
      <c r="C784" s="1">
        <v>2017.0</v>
      </c>
      <c r="D784" s="1">
        <v>5757667.0</v>
      </c>
      <c r="F784" s="1">
        <v>0.0</v>
      </c>
      <c r="I784" s="1">
        <v>0.0</v>
      </c>
    </row>
    <row r="785" ht="15.75" hidden="1" customHeight="1">
      <c r="A785" s="1" t="s">
        <v>102</v>
      </c>
      <c r="B785" s="1" t="s">
        <v>110</v>
      </c>
      <c r="C785" s="1">
        <v>2018.0</v>
      </c>
      <c r="D785" s="1">
        <v>5850902.0</v>
      </c>
      <c r="F785" s="1">
        <v>0.0</v>
      </c>
      <c r="I785" s="1">
        <v>0.0</v>
      </c>
    </row>
    <row r="786" ht="15.75" hidden="1" customHeight="1">
      <c r="A786" s="1" t="s">
        <v>102</v>
      </c>
      <c r="B786" s="1" t="s">
        <v>111</v>
      </c>
      <c r="C786" s="1">
        <v>2010.0</v>
      </c>
      <c r="D786" s="1">
        <v>1996113.0</v>
      </c>
      <c r="F786" s="1">
        <v>3.0</v>
      </c>
      <c r="I786" s="1">
        <v>0.0</v>
      </c>
    </row>
    <row r="787" ht="15.75" hidden="1" customHeight="1">
      <c r="A787" s="1" t="s">
        <v>102</v>
      </c>
      <c r="B787" s="1" t="s">
        <v>111</v>
      </c>
      <c r="C787" s="1">
        <v>2011.0</v>
      </c>
      <c r="D787" s="1">
        <v>2028390.0</v>
      </c>
      <c r="F787" s="1">
        <v>0.0</v>
      </c>
      <c r="I787" s="1">
        <v>0.0</v>
      </c>
    </row>
    <row r="788" ht="15.75" hidden="1" customHeight="1">
      <c r="A788" s="1" t="s">
        <v>102</v>
      </c>
      <c r="B788" s="1" t="s">
        <v>111</v>
      </c>
      <c r="C788" s="1">
        <v>2012.0</v>
      </c>
      <c r="D788" s="1">
        <v>2061459.0</v>
      </c>
      <c r="F788" s="1">
        <v>0.0</v>
      </c>
      <c r="I788" s="1">
        <v>0.0</v>
      </c>
    </row>
    <row r="789" ht="15.75" hidden="1" customHeight="1">
      <c r="A789" s="1" t="s">
        <v>102</v>
      </c>
      <c r="B789" s="1" t="s">
        <v>111</v>
      </c>
      <c r="C789" s="1">
        <v>2013.0</v>
      </c>
      <c r="D789" s="1">
        <v>2095284.0</v>
      </c>
      <c r="F789" s="1">
        <v>0.0</v>
      </c>
      <c r="I789" s="1">
        <v>0.0</v>
      </c>
    </row>
    <row r="790" ht="15.75" hidden="1" customHeight="1">
      <c r="A790" s="1" t="s">
        <v>102</v>
      </c>
      <c r="B790" s="1" t="s">
        <v>111</v>
      </c>
      <c r="C790" s="1">
        <v>2014.0</v>
      </c>
      <c r="D790" s="1">
        <v>2129847.0</v>
      </c>
      <c r="F790" s="1">
        <v>0.0</v>
      </c>
      <c r="I790" s="1">
        <v>0.0</v>
      </c>
    </row>
    <row r="791" ht="15.75" hidden="1" customHeight="1">
      <c r="A791" s="1" t="s">
        <v>102</v>
      </c>
      <c r="B791" s="1" t="s">
        <v>111</v>
      </c>
      <c r="C791" s="1">
        <v>2015.0</v>
      </c>
      <c r="D791" s="1">
        <v>2165068.0</v>
      </c>
      <c r="F791" s="1">
        <v>0.0</v>
      </c>
      <c r="I791" s="1">
        <v>0.0</v>
      </c>
    </row>
    <row r="792" ht="15.75" hidden="1" customHeight="1">
      <c r="A792" s="1" t="s">
        <v>102</v>
      </c>
      <c r="B792" s="1" t="s">
        <v>111</v>
      </c>
      <c r="C792" s="1">
        <v>2016.0</v>
      </c>
      <c r="D792" s="1">
        <v>2200922.0</v>
      </c>
      <c r="F792" s="1">
        <v>0.0</v>
      </c>
      <c r="I792" s="1">
        <v>0.0</v>
      </c>
    </row>
    <row r="793" ht="15.75" hidden="1" customHeight="1">
      <c r="A793" s="1" t="s">
        <v>102</v>
      </c>
      <c r="B793" s="1" t="s">
        <v>111</v>
      </c>
      <c r="C793" s="1">
        <v>2017.0</v>
      </c>
      <c r="D793" s="1">
        <v>2237184.0</v>
      </c>
      <c r="F793" s="1">
        <v>0.0</v>
      </c>
      <c r="I793" s="1">
        <v>0.0</v>
      </c>
    </row>
    <row r="794" ht="15.75" hidden="1" customHeight="1">
      <c r="A794" s="1" t="s">
        <v>102</v>
      </c>
      <c r="B794" s="1" t="s">
        <v>111</v>
      </c>
      <c r="C794" s="1">
        <v>2018.0</v>
      </c>
      <c r="D794" s="1">
        <v>2273336.0</v>
      </c>
      <c r="F794" s="1">
        <v>0.0</v>
      </c>
      <c r="I794" s="1">
        <v>0.0</v>
      </c>
    </row>
    <row r="795" ht="15.75" hidden="1" customHeight="1">
      <c r="A795" s="1" t="s">
        <v>112</v>
      </c>
      <c r="B795" s="1" t="s">
        <v>113</v>
      </c>
      <c r="C795" s="1">
        <v>2010.0</v>
      </c>
      <c r="D795" s="1">
        <v>1.5868196E7</v>
      </c>
      <c r="E795" s="1">
        <v>59000.0</v>
      </c>
      <c r="F795" s="1">
        <v>68774.0</v>
      </c>
      <c r="G795" s="1">
        <v>80000.0</v>
      </c>
      <c r="H795" s="1">
        <v>6.0</v>
      </c>
      <c r="I795" s="1">
        <v>165.0</v>
      </c>
      <c r="J795" s="1">
        <v>290.0</v>
      </c>
    </row>
    <row r="796" ht="15.75" hidden="1" customHeight="1">
      <c r="A796" s="1" t="s">
        <v>112</v>
      </c>
      <c r="B796" s="1" t="s">
        <v>113</v>
      </c>
      <c r="C796" s="1">
        <v>2011.0</v>
      </c>
      <c r="D796" s="1">
        <v>1.6050743E7</v>
      </c>
      <c r="E796" s="1">
        <v>54000.0</v>
      </c>
      <c r="F796" s="1">
        <v>63356.0</v>
      </c>
      <c r="G796" s="1">
        <v>73000.0</v>
      </c>
      <c r="H796" s="1">
        <v>5.0</v>
      </c>
      <c r="I796" s="1">
        <v>155.0</v>
      </c>
      <c r="J796" s="1">
        <v>270.0</v>
      </c>
    </row>
    <row r="797" ht="15.75" hidden="1" customHeight="1">
      <c r="A797" s="1" t="s">
        <v>112</v>
      </c>
      <c r="B797" s="1" t="s">
        <v>113</v>
      </c>
      <c r="C797" s="1">
        <v>2012.0</v>
      </c>
      <c r="D797" s="1">
        <v>1.6237042E7</v>
      </c>
      <c r="E797" s="1">
        <v>31000.0</v>
      </c>
      <c r="F797" s="1">
        <v>35747.0</v>
      </c>
      <c r="G797" s="1">
        <v>41000.0</v>
      </c>
      <c r="H797" s="1">
        <v>3.0</v>
      </c>
      <c r="I797" s="1">
        <v>87.0</v>
      </c>
      <c r="J797" s="1">
        <v>150.0</v>
      </c>
    </row>
    <row r="798" ht="15.75" hidden="1" customHeight="1">
      <c r="A798" s="1" t="s">
        <v>112</v>
      </c>
      <c r="B798" s="1" t="s">
        <v>113</v>
      </c>
      <c r="C798" s="1">
        <v>2013.0</v>
      </c>
      <c r="D798" s="1">
        <v>1.6425823E7</v>
      </c>
      <c r="E798" s="1">
        <v>23000.0</v>
      </c>
      <c r="F798" s="1">
        <v>25366.0</v>
      </c>
      <c r="G798" s="1">
        <v>29000.0</v>
      </c>
      <c r="H798" s="1">
        <v>2.0</v>
      </c>
      <c r="I798" s="1">
        <v>60.0</v>
      </c>
      <c r="J798" s="1">
        <v>100.0</v>
      </c>
    </row>
    <row r="799" ht="15.75" hidden="1" customHeight="1">
      <c r="A799" s="1" t="s">
        <v>112</v>
      </c>
      <c r="B799" s="1" t="s">
        <v>113</v>
      </c>
      <c r="C799" s="1">
        <v>2014.0</v>
      </c>
      <c r="D799" s="1">
        <v>1.6614636E7</v>
      </c>
      <c r="E799" s="1">
        <v>49000.0</v>
      </c>
      <c r="F799" s="1">
        <v>54801.0</v>
      </c>
      <c r="G799" s="1">
        <v>61000.0</v>
      </c>
      <c r="H799" s="1">
        <v>4.0</v>
      </c>
      <c r="I799" s="1">
        <v>133.0</v>
      </c>
      <c r="J799" s="1">
        <v>220.0</v>
      </c>
    </row>
    <row r="800" ht="15.75" hidden="1" customHeight="1">
      <c r="A800" s="1" t="s">
        <v>112</v>
      </c>
      <c r="B800" s="1" t="s">
        <v>113</v>
      </c>
      <c r="C800" s="1">
        <v>2015.0</v>
      </c>
      <c r="D800" s="1">
        <v>1.6801613E7</v>
      </c>
      <c r="E800" s="1">
        <v>41000.0</v>
      </c>
      <c r="F800" s="1">
        <v>45658.0</v>
      </c>
      <c r="G800" s="1">
        <v>51000.0</v>
      </c>
      <c r="H800" s="1">
        <v>4.0</v>
      </c>
      <c r="I800" s="1">
        <v>109.0</v>
      </c>
      <c r="J800" s="1">
        <v>180.0</v>
      </c>
    </row>
    <row r="801" ht="15.75" hidden="1" customHeight="1">
      <c r="A801" s="1" t="s">
        <v>112</v>
      </c>
      <c r="B801" s="1" t="s">
        <v>113</v>
      </c>
      <c r="C801" s="1">
        <v>2016.0</v>
      </c>
      <c r="D801" s="1">
        <v>1.6986651E7</v>
      </c>
      <c r="E801" s="1">
        <v>29000.0</v>
      </c>
      <c r="F801" s="1">
        <v>31662.0</v>
      </c>
      <c r="G801" s="1">
        <v>35000.0</v>
      </c>
      <c r="H801" s="1">
        <v>2.0</v>
      </c>
      <c r="I801" s="1">
        <v>74.0</v>
      </c>
      <c r="J801" s="1">
        <v>120.0</v>
      </c>
    </row>
    <row r="802" ht="15.75" hidden="1" customHeight="1">
      <c r="A802" s="1" t="s">
        <v>112</v>
      </c>
      <c r="B802" s="1" t="s">
        <v>113</v>
      </c>
      <c r="C802" s="1">
        <v>2017.0</v>
      </c>
      <c r="D802" s="1">
        <v>1.7170973E7</v>
      </c>
      <c r="E802" s="1">
        <v>30000.0</v>
      </c>
      <c r="F802" s="1">
        <v>33444.0</v>
      </c>
      <c r="G802" s="1">
        <v>37000.0</v>
      </c>
      <c r="H802" s="1">
        <v>2.0</v>
      </c>
      <c r="I802" s="1">
        <v>77.0</v>
      </c>
      <c r="J802" s="1">
        <v>130.0</v>
      </c>
    </row>
    <row r="803" ht="15.75" hidden="1" customHeight="1">
      <c r="A803" s="1" t="s">
        <v>112</v>
      </c>
      <c r="B803" s="1" t="s">
        <v>113</v>
      </c>
      <c r="C803" s="1">
        <v>2018.0</v>
      </c>
      <c r="D803" s="1">
        <v>1.7352837E7</v>
      </c>
      <c r="E803" s="1">
        <v>11000.0</v>
      </c>
      <c r="F803" s="1">
        <v>12021.0</v>
      </c>
      <c r="G803" s="1">
        <v>13000.0</v>
      </c>
      <c r="H803" s="1">
        <v>0.0</v>
      </c>
      <c r="I803" s="1">
        <v>26.0</v>
      </c>
      <c r="J803" s="1">
        <v>44.0</v>
      </c>
    </row>
    <row r="804" ht="15.75" hidden="1" customHeight="1">
      <c r="A804" s="1" t="s">
        <v>112</v>
      </c>
      <c r="B804" s="1" t="s">
        <v>114</v>
      </c>
      <c r="C804" s="1">
        <v>2010.0</v>
      </c>
      <c r="D804" s="1">
        <v>507271.0</v>
      </c>
      <c r="F804" s="1">
        <v>526.0</v>
      </c>
      <c r="I804" s="1">
        <v>2.0</v>
      </c>
    </row>
    <row r="805" ht="15.75" hidden="1" customHeight="1">
      <c r="A805" s="1" t="s">
        <v>112</v>
      </c>
      <c r="B805" s="1" t="s">
        <v>114</v>
      </c>
      <c r="C805" s="1">
        <v>2011.0</v>
      </c>
      <c r="D805" s="1">
        <v>513039.0</v>
      </c>
      <c r="F805" s="1">
        <v>228.0</v>
      </c>
      <c r="I805" s="1">
        <v>1.0</v>
      </c>
    </row>
    <row r="806" ht="15.75" hidden="1" customHeight="1">
      <c r="A806" s="1" t="s">
        <v>112</v>
      </c>
      <c r="B806" s="1" t="s">
        <v>114</v>
      </c>
      <c r="C806" s="1">
        <v>2012.0</v>
      </c>
      <c r="D806" s="1">
        <v>519170.0</v>
      </c>
      <c r="F806" s="1">
        <v>82.0</v>
      </c>
      <c r="I806" s="1">
        <v>1.0</v>
      </c>
    </row>
    <row r="807" ht="15.75" hidden="1" customHeight="1">
      <c r="A807" s="1" t="s">
        <v>112</v>
      </c>
      <c r="B807" s="1" t="s">
        <v>114</v>
      </c>
      <c r="C807" s="1">
        <v>2013.0</v>
      </c>
      <c r="D807" s="1">
        <v>525573.0</v>
      </c>
      <c r="F807" s="1">
        <v>15.0</v>
      </c>
      <c r="I807" s="1">
        <v>0.0</v>
      </c>
    </row>
    <row r="808" ht="15.75" hidden="1" customHeight="1">
      <c r="A808" s="1" t="s">
        <v>112</v>
      </c>
      <c r="B808" s="1" t="s">
        <v>114</v>
      </c>
      <c r="C808" s="1">
        <v>2014.0</v>
      </c>
      <c r="D808" s="1">
        <v>532099.0</v>
      </c>
      <c r="F808" s="1">
        <v>19.0</v>
      </c>
      <c r="I808" s="1">
        <v>0.0</v>
      </c>
    </row>
    <row r="809" ht="15.75" hidden="1" customHeight="1">
      <c r="A809" s="1" t="s">
        <v>112</v>
      </c>
      <c r="B809" s="1" t="s">
        <v>114</v>
      </c>
      <c r="C809" s="1">
        <v>2015.0</v>
      </c>
      <c r="D809" s="1">
        <v>538634.0</v>
      </c>
      <c r="F809" s="1">
        <v>34.0</v>
      </c>
      <c r="I809" s="1">
        <v>0.0</v>
      </c>
    </row>
    <row r="810" ht="15.75" hidden="1" customHeight="1">
      <c r="A810" s="1" t="s">
        <v>112</v>
      </c>
      <c r="B810" s="1" t="s">
        <v>114</v>
      </c>
      <c r="C810" s="1">
        <v>2016.0</v>
      </c>
      <c r="D810" s="1">
        <v>545162.0</v>
      </c>
      <c r="F810" s="1">
        <v>15.0</v>
      </c>
      <c r="I810" s="1">
        <v>0.0</v>
      </c>
    </row>
    <row r="811" ht="15.75" hidden="1" customHeight="1">
      <c r="A811" s="1" t="s">
        <v>112</v>
      </c>
      <c r="B811" s="1" t="s">
        <v>114</v>
      </c>
      <c r="C811" s="1">
        <v>2017.0</v>
      </c>
      <c r="D811" s="1">
        <v>551716.0</v>
      </c>
      <c r="F811" s="1">
        <v>11.0</v>
      </c>
      <c r="I811" s="1">
        <v>0.0</v>
      </c>
    </row>
    <row r="812" ht="15.75" hidden="1" customHeight="1">
      <c r="A812" s="1" t="s">
        <v>112</v>
      </c>
      <c r="B812" s="1" t="s">
        <v>114</v>
      </c>
      <c r="C812" s="1">
        <v>2018.0</v>
      </c>
      <c r="D812" s="1">
        <v>558253.0</v>
      </c>
      <c r="F812" s="1">
        <v>6.0</v>
      </c>
      <c r="I812" s="1">
        <v>0.0</v>
      </c>
    </row>
    <row r="813" ht="15.75" hidden="1" customHeight="1">
      <c r="A813" s="1" t="s">
        <v>112</v>
      </c>
      <c r="B813" s="1" t="s">
        <v>115</v>
      </c>
      <c r="C813" s="1">
        <v>2010.0</v>
      </c>
      <c r="D813" s="1">
        <v>9585831.0</v>
      </c>
      <c r="F813" s="1">
        <v>13520.0</v>
      </c>
      <c r="I813" s="1">
        <v>0.0</v>
      </c>
    </row>
    <row r="814" ht="15.75" hidden="1" customHeight="1">
      <c r="A814" s="1" t="s">
        <v>112</v>
      </c>
      <c r="B814" s="1" t="s">
        <v>115</v>
      </c>
      <c r="C814" s="1">
        <v>2011.0</v>
      </c>
      <c r="D814" s="1">
        <v>9634466.0</v>
      </c>
      <c r="F814" s="1">
        <v>16760.0</v>
      </c>
      <c r="I814" s="1">
        <v>0.0</v>
      </c>
    </row>
    <row r="815" ht="15.75" hidden="1" customHeight="1">
      <c r="A815" s="1" t="s">
        <v>112</v>
      </c>
      <c r="B815" s="1" t="s">
        <v>115</v>
      </c>
      <c r="C815" s="1">
        <v>2012.0</v>
      </c>
      <c r="D815" s="1">
        <v>9684153.0</v>
      </c>
      <c r="F815" s="1">
        <v>21850.0</v>
      </c>
      <c r="I815" s="1">
        <v>0.0</v>
      </c>
    </row>
    <row r="816" ht="15.75" hidden="1" customHeight="1">
      <c r="A816" s="1" t="s">
        <v>112</v>
      </c>
      <c r="B816" s="1" t="s">
        <v>115</v>
      </c>
      <c r="C816" s="1">
        <v>2013.0</v>
      </c>
      <c r="D816" s="1">
        <v>9734471.0</v>
      </c>
      <c r="F816" s="1">
        <v>14407.0</v>
      </c>
      <c r="I816" s="1">
        <v>0.0</v>
      </c>
    </row>
    <row r="817" ht="15.75" hidden="1" customHeight="1">
      <c r="A817" s="1" t="s">
        <v>112</v>
      </c>
      <c r="B817" s="1" t="s">
        <v>115</v>
      </c>
      <c r="C817" s="1">
        <v>2014.0</v>
      </c>
      <c r="D817" s="1">
        <v>9784567.0</v>
      </c>
      <c r="F817" s="1">
        <v>10535.0</v>
      </c>
      <c r="I817" s="1">
        <v>0.0</v>
      </c>
    </row>
    <row r="818" ht="15.75" hidden="1" customHeight="1">
      <c r="A818" s="1" t="s">
        <v>112</v>
      </c>
      <c r="B818" s="1" t="s">
        <v>115</v>
      </c>
      <c r="C818" s="1">
        <v>2015.0</v>
      </c>
      <c r="D818" s="1">
        <v>9833782.0</v>
      </c>
      <c r="F818" s="1">
        <v>7409.0</v>
      </c>
      <c r="I818" s="1">
        <v>0.0</v>
      </c>
    </row>
    <row r="819" ht="15.75" hidden="1" customHeight="1">
      <c r="A819" s="1" t="s">
        <v>112</v>
      </c>
      <c r="B819" s="1" t="s">
        <v>115</v>
      </c>
      <c r="C819" s="1">
        <v>2016.0</v>
      </c>
      <c r="D819" s="1">
        <v>9882137.0</v>
      </c>
      <c r="F819" s="1">
        <v>2719.0</v>
      </c>
      <c r="I819" s="1">
        <v>0.0</v>
      </c>
    </row>
    <row r="820" ht="15.75" hidden="1" customHeight="1">
      <c r="A820" s="1" t="s">
        <v>112</v>
      </c>
      <c r="B820" s="1" t="s">
        <v>115</v>
      </c>
      <c r="C820" s="1">
        <v>2017.0</v>
      </c>
      <c r="D820" s="1">
        <v>9929834.0</v>
      </c>
      <c r="F820" s="1">
        <v>4575.0</v>
      </c>
      <c r="I820" s="1">
        <v>0.0</v>
      </c>
    </row>
    <row r="821" ht="15.75" hidden="1" customHeight="1">
      <c r="A821" s="1" t="s">
        <v>112</v>
      </c>
      <c r="B821" s="1" t="s">
        <v>115</v>
      </c>
      <c r="C821" s="1">
        <v>2018.0</v>
      </c>
      <c r="D821" s="1">
        <v>9976610.0</v>
      </c>
      <c r="F821" s="1">
        <v>3598.0</v>
      </c>
      <c r="I821" s="1">
        <v>0.0</v>
      </c>
    </row>
    <row r="822" ht="15.75" customHeight="1">
      <c r="A822" s="1" t="s">
        <v>112</v>
      </c>
      <c r="B822" s="1" t="s">
        <v>116</v>
      </c>
      <c r="C822" s="1">
        <v>2010.0</v>
      </c>
      <c r="D822" s="1">
        <v>1.153311084E9</v>
      </c>
      <c r="E822" s="1">
        <v>1.484E7</v>
      </c>
      <c r="F822" s="1">
        <v>2.02E7</v>
      </c>
      <c r="G822" s="1">
        <v>2.848E7</v>
      </c>
      <c r="H822" s="1">
        <v>2730.0</v>
      </c>
      <c r="I822" s="1">
        <v>30495.0</v>
      </c>
      <c r="J822" s="1">
        <v>57800.0</v>
      </c>
    </row>
    <row r="823" ht="15.75" customHeight="1">
      <c r="A823" s="1" t="s">
        <v>112</v>
      </c>
      <c r="B823" s="1" t="s">
        <v>116</v>
      </c>
      <c r="C823" s="1">
        <v>2011.0</v>
      </c>
      <c r="D823" s="1">
        <v>1.168267799E9</v>
      </c>
      <c r="E823" s="1">
        <v>1.277E7</v>
      </c>
      <c r="F823" s="1">
        <v>1.724E7</v>
      </c>
      <c r="G823" s="1">
        <v>2.429E7</v>
      </c>
      <c r="H823" s="1">
        <v>2370.0</v>
      </c>
      <c r="I823" s="1">
        <v>25574.0</v>
      </c>
      <c r="J823" s="1">
        <v>48300.0</v>
      </c>
    </row>
    <row r="824" ht="15.75" customHeight="1">
      <c r="A824" s="1" t="s">
        <v>112</v>
      </c>
      <c r="B824" s="1" t="s">
        <v>116</v>
      </c>
      <c r="C824" s="1">
        <v>2012.0</v>
      </c>
      <c r="D824" s="1">
        <v>1.182743793E9</v>
      </c>
      <c r="E824" s="1">
        <v>1.029E7</v>
      </c>
      <c r="F824" s="1">
        <v>1.402E7</v>
      </c>
      <c r="G824" s="1">
        <v>1.984E7</v>
      </c>
      <c r="H824" s="1">
        <v>1920.0</v>
      </c>
      <c r="I824" s="1">
        <v>20433.0</v>
      </c>
      <c r="J824" s="1">
        <v>38800.0</v>
      </c>
    </row>
    <row r="825" ht="15.75" customHeight="1">
      <c r="A825" s="1" t="s">
        <v>112</v>
      </c>
      <c r="B825" s="1" t="s">
        <v>116</v>
      </c>
      <c r="C825" s="1">
        <v>2013.0</v>
      </c>
      <c r="D825" s="1">
        <v>1.196817595E9</v>
      </c>
      <c r="E825" s="1">
        <v>8172000.0</v>
      </c>
      <c r="F825" s="1">
        <v>1.096E7</v>
      </c>
      <c r="G825" s="1">
        <v>1.521E7</v>
      </c>
      <c r="H825" s="1">
        <v>1490.0</v>
      </c>
      <c r="I825" s="1">
        <v>16706.0</v>
      </c>
      <c r="J825" s="1">
        <v>31200.0</v>
      </c>
    </row>
    <row r="826" ht="15.75" customHeight="1">
      <c r="A826" s="1" t="s">
        <v>112</v>
      </c>
      <c r="B826" s="1" t="s">
        <v>116</v>
      </c>
      <c r="C826" s="1">
        <v>2014.0</v>
      </c>
      <c r="D826" s="1">
        <v>1.210608062E9</v>
      </c>
      <c r="E826" s="1">
        <v>8383000.0</v>
      </c>
      <c r="F826" s="1">
        <v>1.114E7</v>
      </c>
      <c r="G826" s="1">
        <v>1.552E7</v>
      </c>
      <c r="H826" s="1">
        <v>1350.0</v>
      </c>
      <c r="I826" s="1">
        <v>20128.0</v>
      </c>
      <c r="J826" s="1">
        <v>37700.0</v>
      </c>
    </row>
    <row r="827" ht="15.75" customHeight="1">
      <c r="A827" s="1" t="s">
        <v>112</v>
      </c>
      <c r="B827" s="1" t="s">
        <v>116</v>
      </c>
      <c r="C827" s="1">
        <v>2015.0</v>
      </c>
      <c r="D827" s="1">
        <v>1.224205084E9</v>
      </c>
      <c r="E827" s="1">
        <v>8941000.0</v>
      </c>
      <c r="F827" s="1">
        <v>1.184E7</v>
      </c>
      <c r="G827" s="1">
        <v>1.622E7</v>
      </c>
      <c r="H827" s="1">
        <v>1470.0</v>
      </c>
      <c r="I827" s="1">
        <v>21667.0</v>
      </c>
      <c r="J827" s="1">
        <v>40900.0</v>
      </c>
    </row>
    <row r="828" ht="15.75" customHeight="1">
      <c r="A828" s="1" t="s">
        <v>112</v>
      </c>
      <c r="B828" s="1" t="s">
        <v>116</v>
      </c>
      <c r="C828" s="1">
        <v>2016.0</v>
      </c>
      <c r="D828" s="1">
        <v>1.237627593E9</v>
      </c>
      <c r="E828" s="1">
        <v>8826000.0</v>
      </c>
      <c r="F828" s="1">
        <v>1.237E7</v>
      </c>
      <c r="G828" s="1">
        <v>1.793E7</v>
      </c>
      <c r="H828" s="1">
        <v>1550.0</v>
      </c>
      <c r="I828" s="1">
        <v>22316.0</v>
      </c>
      <c r="J828" s="1">
        <v>44500.0</v>
      </c>
    </row>
    <row r="829" ht="15.75" customHeight="1">
      <c r="A829" s="1" t="s">
        <v>112</v>
      </c>
      <c r="B829" s="1" t="s">
        <v>116</v>
      </c>
      <c r="C829" s="1">
        <v>2017.0</v>
      </c>
      <c r="D829" s="1">
        <v>1.250859582E9</v>
      </c>
      <c r="E829" s="1">
        <v>6832000.0</v>
      </c>
      <c r="F829" s="1">
        <v>9348000.0</v>
      </c>
      <c r="G829" s="1">
        <v>1.325E7</v>
      </c>
      <c r="H829" s="1">
        <v>1210.0</v>
      </c>
      <c r="I829" s="1">
        <v>16310.0</v>
      </c>
      <c r="J829" s="1">
        <v>31700.0</v>
      </c>
    </row>
    <row r="830" ht="15.75" customHeight="1">
      <c r="A830" s="1" t="s">
        <v>112</v>
      </c>
      <c r="B830" s="1" t="s">
        <v>116</v>
      </c>
      <c r="C830" s="1">
        <v>2018.0</v>
      </c>
      <c r="D830" s="1">
        <v>1.263908949E9</v>
      </c>
      <c r="E830" s="1">
        <v>4659000.0</v>
      </c>
      <c r="F830" s="1">
        <v>6737000.0</v>
      </c>
      <c r="G830" s="1">
        <v>9541000.0</v>
      </c>
      <c r="H830" s="1">
        <v>930.0</v>
      </c>
      <c r="I830" s="1">
        <v>9620.0</v>
      </c>
      <c r="J830" s="1">
        <v>18300.0</v>
      </c>
    </row>
    <row r="831" ht="15.75" hidden="1" customHeight="1">
      <c r="A831" s="1" t="s">
        <v>112</v>
      </c>
      <c r="B831" s="1" t="s">
        <v>117</v>
      </c>
      <c r="C831" s="1">
        <v>2010.0</v>
      </c>
      <c r="D831" s="1">
        <v>2.41834226E8</v>
      </c>
      <c r="E831" s="1">
        <v>2120000.0</v>
      </c>
      <c r="F831" s="1">
        <v>2665491.0</v>
      </c>
      <c r="G831" s="1">
        <v>3501000.0</v>
      </c>
      <c r="H831" s="1">
        <v>370.0</v>
      </c>
      <c r="I831" s="1">
        <v>4260.0</v>
      </c>
      <c r="J831" s="1">
        <v>8000.0</v>
      </c>
    </row>
    <row r="832" ht="15.75" hidden="1" customHeight="1">
      <c r="A832" s="1" t="s">
        <v>112</v>
      </c>
      <c r="B832" s="1" t="s">
        <v>117</v>
      </c>
      <c r="C832" s="1">
        <v>2011.0</v>
      </c>
      <c r="D832" s="1">
        <v>2.45115988E8</v>
      </c>
      <c r="E832" s="1">
        <v>1930000.0</v>
      </c>
      <c r="F832" s="1">
        <v>2424712.0</v>
      </c>
      <c r="G832" s="1">
        <v>3190000.0</v>
      </c>
      <c r="H832" s="1">
        <v>330.0</v>
      </c>
      <c r="I832" s="1">
        <v>3820.0</v>
      </c>
      <c r="J832" s="1">
        <v>7160.0</v>
      </c>
    </row>
    <row r="833" ht="15.75" hidden="1" customHeight="1">
      <c r="A833" s="1" t="s">
        <v>112</v>
      </c>
      <c r="B833" s="1" t="s">
        <v>117</v>
      </c>
      <c r="C833" s="1">
        <v>2012.0</v>
      </c>
      <c r="D833" s="1">
        <v>2.48451714E8</v>
      </c>
      <c r="E833" s="1">
        <v>1913000.0</v>
      </c>
      <c r="F833" s="1">
        <v>2405245.0</v>
      </c>
      <c r="G833" s="1">
        <v>3147000.0</v>
      </c>
      <c r="H833" s="1">
        <v>320.0</v>
      </c>
      <c r="I833" s="1">
        <v>3785.0</v>
      </c>
      <c r="J833" s="1">
        <v>7120.0</v>
      </c>
    </row>
    <row r="834" ht="15.75" hidden="1" customHeight="1">
      <c r="A834" s="1" t="s">
        <v>112</v>
      </c>
      <c r="B834" s="1" t="s">
        <v>117</v>
      </c>
      <c r="C834" s="1">
        <v>2013.0</v>
      </c>
      <c r="D834" s="1">
        <v>2.51805314E8</v>
      </c>
      <c r="E834" s="1">
        <v>1632000.0</v>
      </c>
      <c r="F834" s="1">
        <v>2047233.0</v>
      </c>
      <c r="G834" s="1">
        <v>2686000.0</v>
      </c>
      <c r="H834" s="1">
        <v>270.0</v>
      </c>
      <c r="I834" s="1">
        <v>3256.0</v>
      </c>
      <c r="J834" s="1">
        <v>6100.0</v>
      </c>
    </row>
    <row r="835" ht="15.75" hidden="1" customHeight="1">
      <c r="A835" s="1" t="s">
        <v>112</v>
      </c>
      <c r="B835" s="1" t="s">
        <v>117</v>
      </c>
      <c r="C835" s="1">
        <v>2014.0</v>
      </c>
      <c r="D835" s="1">
        <v>2.55128076E8</v>
      </c>
      <c r="E835" s="1">
        <v>1241000.0</v>
      </c>
      <c r="F835" s="1">
        <v>1556734.0</v>
      </c>
      <c r="G835" s="1">
        <v>2041000.0</v>
      </c>
      <c r="H835" s="1">
        <v>210.0</v>
      </c>
      <c r="I835" s="1">
        <v>2510.0</v>
      </c>
      <c r="J835" s="1">
        <v>4700.0</v>
      </c>
    </row>
    <row r="836" ht="15.75" hidden="1" customHeight="1">
      <c r="A836" s="1" t="s">
        <v>112</v>
      </c>
      <c r="B836" s="1" t="s">
        <v>117</v>
      </c>
      <c r="C836" s="1">
        <v>2015.0</v>
      </c>
      <c r="D836" s="1">
        <v>2.58383257E8</v>
      </c>
      <c r="E836" s="1">
        <v>1108000.0</v>
      </c>
      <c r="F836" s="1">
        <v>1391240.0</v>
      </c>
      <c r="G836" s="1">
        <v>1830000.0</v>
      </c>
      <c r="H836" s="1">
        <v>190.0</v>
      </c>
      <c r="I836" s="1">
        <v>2190.0</v>
      </c>
      <c r="J836" s="1">
        <v>4080.0</v>
      </c>
    </row>
    <row r="837" ht="15.75" hidden="1" customHeight="1">
      <c r="A837" s="1" t="s">
        <v>112</v>
      </c>
      <c r="B837" s="1" t="s">
        <v>117</v>
      </c>
      <c r="C837" s="1">
        <v>2016.0</v>
      </c>
      <c r="D837" s="1">
        <v>2.61556386E8</v>
      </c>
      <c r="E837" s="1">
        <v>1154000.0</v>
      </c>
      <c r="F837" s="1">
        <v>1448007.0</v>
      </c>
      <c r="G837" s="1">
        <v>1896000.0</v>
      </c>
      <c r="H837" s="1">
        <v>190.0</v>
      </c>
      <c r="I837" s="1">
        <v>2516.0</v>
      </c>
      <c r="J837" s="1">
        <v>4740.0</v>
      </c>
    </row>
    <row r="838" ht="15.75" hidden="1" customHeight="1">
      <c r="A838" s="1" t="s">
        <v>112</v>
      </c>
      <c r="B838" s="1" t="s">
        <v>117</v>
      </c>
      <c r="C838" s="1">
        <v>2017.0</v>
      </c>
      <c r="D838" s="1">
        <v>2.64650969E8</v>
      </c>
      <c r="E838" s="1">
        <v>1428000.0</v>
      </c>
      <c r="F838" s="1">
        <v>1792690.0</v>
      </c>
      <c r="G838" s="1">
        <v>2338000.0</v>
      </c>
      <c r="H838" s="1">
        <v>230.0</v>
      </c>
      <c r="I838" s="1">
        <v>3138.0</v>
      </c>
      <c r="J838" s="1">
        <v>5890.0</v>
      </c>
    </row>
    <row r="839" ht="15.75" hidden="1" customHeight="1">
      <c r="A839" s="1" t="s">
        <v>112</v>
      </c>
      <c r="B839" s="1" t="s">
        <v>117</v>
      </c>
      <c r="C839" s="1">
        <v>2018.0</v>
      </c>
      <c r="D839" s="1">
        <v>2.67670549E8</v>
      </c>
      <c r="E839" s="1">
        <v>933000.0</v>
      </c>
      <c r="F839" s="1">
        <v>1034866.0</v>
      </c>
      <c r="G839" s="1">
        <v>1154000.0</v>
      </c>
      <c r="H839" s="1">
        <v>140.0</v>
      </c>
      <c r="I839" s="1">
        <v>1785.0</v>
      </c>
      <c r="J839" s="1">
        <v>2930.0</v>
      </c>
    </row>
    <row r="840" ht="15.75" hidden="1" customHeight="1">
      <c r="A840" s="1" t="s">
        <v>112</v>
      </c>
      <c r="B840" s="1" t="s">
        <v>118</v>
      </c>
      <c r="C840" s="1">
        <v>2010.0</v>
      </c>
      <c r="D840" s="1">
        <v>3.0116448E7</v>
      </c>
      <c r="E840" s="1">
        <v>1384000.0</v>
      </c>
      <c r="F840" s="1">
        <v>2017346.0</v>
      </c>
      <c r="G840" s="1">
        <v>3108000.0</v>
      </c>
      <c r="H840" s="1">
        <v>230.0</v>
      </c>
      <c r="I840" s="1">
        <v>3882.0</v>
      </c>
      <c r="J840" s="1">
        <v>8320.0</v>
      </c>
    </row>
    <row r="841" ht="15.75" hidden="1" customHeight="1">
      <c r="A841" s="1" t="s">
        <v>112</v>
      </c>
      <c r="B841" s="1" t="s">
        <v>118</v>
      </c>
      <c r="C841" s="1">
        <v>2011.0</v>
      </c>
      <c r="D841" s="1">
        <v>3.0348439E7</v>
      </c>
      <c r="E841" s="1">
        <v>1014000.0</v>
      </c>
      <c r="F841" s="1">
        <v>1319917.0</v>
      </c>
      <c r="G841" s="1">
        <v>1761000.0</v>
      </c>
      <c r="H841" s="1">
        <v>160.0</v>
      </c>
      <c r="I841" s="1">
        <v>2466.0</v>
      </c>
      <c r="J841" s="1">
        <v>4620.0</v>
      </c>
    </row>
    <row r="842" ht="15.75" hidden="1" customHeight="1">
      <c r="A842" s="1" t="s">
        <v>112</v>
      </c>
      <c r="B842" s="1" t="s">
        <v>118</v>
      </c>
      <c r="C842" s="1">
        <v>2012.0</v>
      </c>
      <c r="D842" s="1">
        <v>3.0600253E7</v>
      </c>
      <c r="E842" s="1">
        <v>1355000.0</v>
      </c>
      <c r="F842" s="1">
        <v>1892905.0</v>
      </c>
      <c r="G842" s="1">
        <v>2749000.0</v>
      </c>
      <c r="H842" s="1">
        <v>220.0</v>
      </c>
      <c r="I842" s="1">
        <v>3680.0</v>
      </c>
      <c r="J842" s="1">
        <v>7500.0</v>
      </c>
    </row>
    <row r="843" ht="15.75" hidden="1" customHeight="1">
      <c r="A843" s="1" t="s">
        <v>112</v>
      </c>
      <c r="B843" s="1" t="s">
        <v>118</v>
      </c>
      <c r="C843" s="1">
        <v>2013.0</v>
      </c>
      <c r="D843" s="1">
        <v>3.0861393E7</v>
      </c>
      <c r="E843" s="1">
        <v>455000.0</v>
      </c>
      <c r="F843" s="1">
        <v>611838.0</v>
      </c>
      <c r="G843" s="1">
        <v>840000.0</v>
      </c>
      <c r="H843" s="1">
        <v>74.0</v>
      </c>
      <c r="I843" s="1">
        <v>1169.0</v>
      </c>
      <c r="J843" s="1">
        <v>2290.0</v>
      </c>
    </row>
    <row r="844" ht="15.75" hidden="1" customHeight="1">
      <c r="A844" s="1" t="s">
        <v>112</v>
      </c>
      <c r="B844" s="1" t="s">
        <v>118</v>
      </c>
      <c r="C844" s="1">
        <v>2014.0</v>
      </c>
      <c r="D844" s="1">
        <v>3.1116339E7</v>
      </c>
      <c r="E844" s="1">
        <v>281000.0</v>
      </c>
      <c r="F844" s="1">
        <v>383705.0</v>
      </c>
      <c r="G844" s="1">
        <v>535000.0</v>
      </c>
      <c r="H844" s="1">
        <v>46.0</v>
      </c>
      <c r="I844" s="1">
        <v>729.0</v>
      </c>
      <c r="J844" s="1">
        <v>1440.0</v>
      </c>
    </row>
    <row r="845" ht="15.75" hidden="1" customHeight="1">
      <c r="A845" s="1" t="s">
        <v>112</v>
      </c>
      <c r="B845" s="1" t="s">
        <v>118</v>
      </c>
      <c r="C845" s="1">
        <v>2015.0</v>
      </c>
      <c r="D845" s="1">
        <v>3.1354355E7</v>
      </c>
      <c r="E845" s="1">
        <v>220000.0</v>
      </c>
      <c r="F845" s="1">
        <v>272329.0</v>
      </c>
      <c r="G845" s="1">
        <v>328000.0</v>
      </c>
      <c r="H845" s="1">
        <v>34.0</v>
      </c>
      <c r="I845" s="1">
        <v>482.0</v>
      </c>
      <c r="J845" s="1">
        <v>850.0</v>
      </c>
    </row>
    <row r="846" ht="15.75" hidden="1" customHeight="1">
      <c r="A846" s="1" t="s">
        <v>112</v>
      </c>
      <c r="B846" s="1" t="s">
        <v>118</v>
      </c>
      <c r="C846" s="1">
        <v>2016.0</v>
      </c>
      <c r="D846" s="1">
        <v>3.1571282E7</v>
      </c>
      <c r="E846" s="1">
        <v>131000.0</v>
      </c>
      <c r="F846" s="1">
        <v>161570.0</v>
      </c>
      <c r="G846" s="1">
        <v>195000.0</v>
      </c>
      <c r="H846" s="1">
        <v>20.0</v>
      </c>
      <c r="I846" s="1">
        <v>273.0</v>
      </c>
      <c r="J846" s="1">
        <v>480.0</v>
      </c>
    </row>
    <row r="847" ht="15.75" hidden="1" customHeight="1">
      <c r="A847" s="1" t="s">
        <v>112</v>
      </c>
      <c r="B847" s="1" t="s">
        <v>118</v>
      </c>
      <c r="C847" s="1">
        <v>2017.0</v>
      </c>
      <c r="D847" s="1">
        <v>3.1772208E7</v>
      </c>
      <c r="E847" s="1">
        <v>98000.0</v>
      </c>
      <c r="F847" s="1">
        <v>120755.0</v>
      </c>
      <c r="G847" s="1">
        <v>145000.0</v>
      </c>
      <c r="H847" s="1">
        <v>15.0</v>
      </c>
      <c r="I847" s="1">
        <v>209.0</v>
      </c>
      <c r="J847" s="1">
        <v>370.0</v>
      </c>
    </row>
    <row r="848" ht="15.75" hidden="1" customHeight="1">
      <c r="A848" s="1" t="s">
        <v>112</v>
      </c>
      <c r="B848" s="1" t="s">
        <v>118</v>
      </c>
      <c r="C848" s="1">
        <v>2018.0</v>
      </c>
      <c r="D848" s="1">
        <v>3.1966116E7</v>
      </c>
      <c r="E848" s="1">
        <v>88000.0</v>
      </c>
      <c r="F848" s="1">
        <v>108815.0</v>
      </c>
      <c r="G848" s="1">
        <v>131000.0</v>
      </c>
      <c r="H848" s="1">
        <v>14.0</v>
      </c>
      <c r="I848" s="1">
        <v>172.0</v>
      </c>
      <c r="J848" s="1">
        <v>300.0</v>
      </c>
    </row>
    <row r="849" ht="15.75" hidden="1" customHeight="1">
      <c r="A849" s="1" t="s">
        <v>112</v>
      </c>
      <c r="B849" s="1" t="s">
        <v>119</v>
      </c>
      <c r="C849" s="1">
        <v>2010.0</v>
      </c>
      <c r="D849" s="1">
        <v>7841339.0</v>
      </c>
      <c r="E849" s="1">
        <v>15000.0</v>
      </c>
      <c r="F849" s="1">
        <v>30320.0</v>
      </c>
      <c r="G849" s="1">
        <v>63000.0</v>
      </c>
      <c r="H849" s="1">
        <v>3.0</v>
      </c>
      <c r="I849" s="1">
        <v>27.0</v>
      </c>
      <c r="J849" s="1">
        <v>70.0</v>
      </c>
    </row>
    <row r="850" ht="15.75" hidden="1" customHeight="1">
      <c r="A850" s="1" t="s">
        <v>112</v>
      </c>
      <c r="B850" s="1" t="s">
        <v>119</v>
      </c>
      <c r="C850" s="1">
        <v>2011.0</v>
      </c>
      <c r="D850" s="1">
        <v>7849471.0</v>
      </c>
      <c r="E850" s="1">
        <v>14000.0</v>
      </c>
      <c r="F850" s="1">
        <v>23802.0</v>
      </c>
      <c r="G850" s="1">
        <v>45000.0</v>
      </c>
      <c r="H850" s="1">
        <v>3.0</v>
      </c>
      <c r="I850" s="1">
        <v>9.0</v>
      </c>
      <c r="J850" s="1">
        <v>23.0</v>
      </c>
    </row>
    <row r="851" ht="15.75" hidden="1" customHeight="1">
      <c r="A851" s="1" t="s">
        <v>112</v>
      </c>
      <c r="B851" s="1" t="s">
        <v>119</v>
      </c>
      <c r="C851" s="1">
        <v>2012.0</v>
      </c>
      <c r="D851" s="1">
        <v>7834359.0</v>
      </c>
      <c r="E851" s="1">
        <v>12000.0</v>
      </c>
      <c r="F851" s="1">
        <v>18349.0</v>
      </c>
      <c r="G851" s="1">
        <v>33000.0</v>
      </c>
      <c r="H851" s="1">
        <v>2.0</v>
      </c>
      <c r="I851" s="1">
        <v>9.0</v>
      </c>
      <c r="J851" s="1">
        <v>20.0</v>
      </c>
    </row>
    <row r="852" ht="15.75" hidden="1" customHeight="1">
      <c r="A852" s="1" t="s">
        <v>112</v>
      </c>
      <c r="B852" s="1" t="s">
        <v>119</v>
      </c>
      <c r="C852" s="1">
        <v>2013.0</v>
      </c>
      <c r="D852" s="1">
        <v>7813353.0</v>
      </c>
      <c r="E852" s="1">
        <v>7000.0</v>
      </c>
      <c r="F852" s="1">
        <v>10222.0</v>
      </c>
      <c r="G852" s="1">
        <v>18000.0</v>
      </c>
      <c r="H852" s="1">
        <v>1.0</v>
      </c>
      <c r="I852" s="1">
        <v>6.0</v>
      </c>
      <c r="J852" s="1">
        <v>14.0</v>
      </c>
    </row>
    <row r="853" ht="15.75" hidden="1" customHeight="1">
      <c r="A853" s="1" t="s">
        <v>112</v>
      </c>
      <c r="B853" s="1" t="s">
        <v>119</v>
      </c>
      <c r="C853" s="1">
        <v>2014.0</v>
      </c>
      <c r="D853" s="1">
        <v>7810214.0</v>
      </c>
      <c r="E853" s="1">
        <v>3000.0</v>
      </c>
      <c r="F853" s="1">
        <v>4885.0</v>
      </c>
      <c r="G853" s="1">
        <v>9800.0</v>
      </c>
      <c r="H853" s="1">
        <v>0.0</v>
      </c>
      <c r="I853" s="1">
        <v>3.0</v>
      </c>
      <c r="J853" s="1">
        <v>8.0</v>
      </c>
    </row>
    <row r="854" ht="15.75" hidden="1" customHeight="1">
      <c r="A854" s="1" t="s">
        <v>112</v>
      </c>
      <c r="B854" s="1" t="s">
        <v>119</v>
      </c>
      <c r="C854" s="1">
        <v>2015.0</v>
      </c>
      <c r="D854" s="1">
        <v>7841869.0</v>
      </c>
      <c r="E854" s="1">
        <v>2500.0</v>
      </c>
      <c r="F854" s="1">
        <v>4483.0</v>
      </c>
      <c r="G854" s="1">
        <v>9600.0</v>
      </c>
      <c r="H854" s="1">
        <v>0.0</v>
      </c>
      <c r="I854" s="1">
        <v>2.0</v>
      </c>
      <c r="J854" s="1">
        <v>7.0</v>
      </c>
    </row>
    <row r="855" ht="15.75" hidden="1" customHeight="1">
      <c r="A855" s="1" t="s">
        <v>112</v>
      </c>
      <c r="B855" s="1" t="s">
        <v>119</v>
      </c>
      <c r="C855" s="1">
        <v>2016.0</v>
      </c>
      <c r="D855" s="1">
        <v>7913973.0</v>
      </c>
      <c r="E855" s="1">
        <v>2300.0</v>
      </c>
      <c r="F855" s="1">
        <v>3372.0</v>
      </c>
      <c r="G855" s="1">
        <v>5900.0</v>
      </c>
      <c r="H855" s="1">
        <v>0.0</v>
      </c>
      <c r="I855" s="1">
        <v>2.0</v>
      </c>
      <c r="J855" s="1">
        <v>4.0</v>
      </c>
    </row>
    <row r="856" ht="15.75" hidden="1" customHeight="1">
      <c r="A856" s="1" t="s">
        <v>112</v>
      </c>
      <c r="B856" s="1" t="s">
        <v>119</v>
      </c>
      <c r="C856" s="1">
        <v>2017.0</v>
      </c>
      <c r="D856" s="1">
        <v>8021214.0</v>
      </c>
      <c r="E856" s="1">
        <v>2500.0</v>
      </c>
      <c r="F856" s="1">
        <v>3104.0</v>
      </c>
      <c r="G856" s="1">
        <v>4100.0</v>
      </c>
      <c r="H856" s="1">
        <v>0.0</v>
      </c>
      <c r="I856" s="1">
        <v>1.0</v>
      </c>
      <c r="J856" s="1">
        <v>2.0</v>
      </c>
    </row>
    <row r="857" ht="15.75" hidden="1" customHeight="1">
      <c r="A857" s="1" t="s">
        <v>112</v>
      </c>
      <c r="B857" s="1" t="s">
        <v>119</v>
      </c>
      <c r="C857" s="1">
        <v>2018.0</v>
      </c>
      <c r="D857" s="1">
        <v>8155623.0</v>
      </c>
      <c r="E857" s="1">
        <v>2600.0</v>
      </c>
      <c r="F857" s="1">
        <v>3588.0</v>
      </c>
      <c r="G857" s="1">
        <v>5300.0</v>
      </c>
      <c r="H857" s="1">
        <v>0.0</v>
      </c>
      <c r="I857" s="1">
        <v>1.0</v>
      </c>
      <c r="J857" s="1">
        <v>2.0</v>
      </c>
    </row>
    <row r="858" ht="15.75" hidden="1" customHeight="1">
      <c r="A858" s="1" t="s">
        <v>112</v>
      </c>
      <c r="B858" s="1" t="s">
        <v>120</v>
      </c>
      <c r="C858" s="1">
        <v>2010.0</v>
      </c>
      <c r="D858" s="1">
        <v>4660199.0</v>
      </c>
      <c r="F858" s="1">
        <v>684.0</v>
      </c>
      <c r="I858" s="1">
        <v>0.0</v>
      </c>
    </row>
    <row r="859" ht="15.75" hidden="1" customHeight="1">
      <c r="A859" s="1" t="s">
        <v>112</v>
      </c>
      <c r="B859" s="1" t="s">
        <v>120</v>
      </c>
      <c r="C859" s="1">
        <v>2011.0</v>
      </c>
      <c r="D859" s="1">
        <v>4691654.0</v>
      </c>
      <c r="F859" s="1">
        <v>124.0</v>
      </c>
      <c r="I859" s="1">
        <v>0.0</v>
      </c>
    </row>
    <row r="860" ht="15.75" hidden="1" customHeight="1">
      <c r="A860" s="1" t="s">
        <v>112</v>
      </c>
      <c r="B860" s="1" t="s">
        <v>120</v>
      </c>
      <c r="C860" s="1">
        <v>2012.0</v>
      </c>
      <c r="D860" s="1">
        <v>4722497.0</v>
      </c>
      <c r="F860" s="1">
        <v>23.0</v>
      </c>
      <c r="I860" s="1">
        <v>0.0</v>
      </c>
    </row>
    <row r="861" ht="15.75" hidden="1" customHeight="1">
      <c r="A861" s="1" t="s">
        <v>112</v>
      </c>
      <c r="B861" s="1" t="s">
        <v>120</v>
      </c>
      <c r="C861" s="1">
        <v>2013.0</v>
      </c>
      <c r="D861" s="1">
        <v>4752502.0</v>
      </c>
      <c r="F861" s="1">
        <v>0.0</v>
      </c>
      <c r="I861" s="1">
        <v>0.0</v>
      </c>
    </row>
    <row r="862" ht="15.75" hidden="1" customHeight="1">
      <c r="A862" s="1" t="s">
        <v>112</v>
      </c>
      <c r="B862" s="1" t="s">
        <v>120</v>
      </c>
      <c r="C862" s="1">
        <v>2014.0</v>
      </c>
      <c r="D862" s="1">
        <v>4781357.0</v>
      </c>
      <c r="F862" s="1">
        <v>0.0</v>
      </c>
      <c r="I862" s="1">
        <v>0.0</v>
      </c>
    </row>
    <row r="863" ht="15.75" hidden="1" customHeight="1">
      <c r="A863" s="1" t="s">
        <v>112</v>
      </c>
      <c r="B863" s="1" t="s">
        <v>120</v>
      </c>
      <c r="C863" s="1">
        <v>2015.0</v>
      </c>
      <c r="D863" s="1">
        <v>4808845.0</v>
      </c>
      <c r="F863" s="1">
        <v>0.0</v>
      </c>
      <c r="I863" s="1">
        <v>0.0</v>
      </c>
    </row>
    <row r="864" ht="15.75" hidden="1" customHeight="1">
      <c r="A864" s="1" t="s">
        <v>112</v>
      </c>
      <c r="B864" s="1" t="s">
        <v>120</v>
      </c>
      <c r="C864" s="1">
        <v>2016.0</v>
      </c>
      <c r="D864" s="1">
        <v>4834870.0</v>
      </c>
      <c r="F864" s="1">
        <v>0.0</v>
      </c>
      <c r="I864" s="1">
        <v>0.0</v>
      </c>
    </row>
    <row r="865" ht="15.75" hidden="1" customHeight="1">
      <c r="A865" s="1" t="s">
        <v>112</v>
      </c>
      <c r="B865" s="1" t="s">
        <v>120</v>
      </c>
      <c r="C865" s="1">
        <v>2017.0</v>
      </c>
      <c r="D865" s="1">
        <v>4859446.0</v>
      </c>
      <c r="F865" s="1">
        <v>0.0</v>
      </c>
      <c r="I865" s="1">
        <v>0.0</v>
      </c>
    </row>
    <row r="866" ht="15.75" hidden="1" customHeight="1">
      <c r="A866" s="1" t="s">
        <v>112</v>
      </c>
      <c r="B866" s="1" t="s">
        <v>120</v>
      </c>
      <c r="C866" s="1">
        <v>2018.0</v>
      </c>
      <c r="D866" s="1">
        <v>4882614.0</v>
      </c>
      <c r="F866" s="1">
        <v>0.0</v>
      </c>
      <c r="I866" s="1">
        <v>0.0</v>
      </c>
    </row>
    <row r="867" ht="15.75" hidden="1" customHeight="1">
      <c r="A867" s="1" t="s">
        <v>112</v>
      </c>
      <c r="B867" s="1" t="s">
        <v>121</v>
      </c>
      <c r="C867" s="1">
        <v>2010.0</v>
      </c>
      <c r="D867" s="1">
        <v>1.2751063E7</v>
      </c>
      <c r="F867" s="1">
        <v>32480.0</v>
      </c>
      <c r="I867" s="1">
        <v>80.0</v>
      </c>
    </row>
    <row r="868" ht="15.75" hidden="1" customHeight="1">
      <c r="A868" s="1" t="s">
        <v>112</v>
      </c>
      <c r="B868" s="1" t="s">
        <v>121</v>
      </c>
      <c r="C868" s="1">
        <v>2011.0</v>
      </c>
      <c r="D868" s="1">
        <v>1.2812422E7</v>
      </c>
      <c r="F868" s="1">
        <v>24897.0</v>
      </c>
      <c r="I868" s="1">
        <v>43.0</v>
      </c>
    </row>
    <row r="869" ht="15.75" hidden="1" customHeight="1">
      <c r="A869" s="1" t="s">
        <v>112</v>
      </c>
      <c r="B869" s="1" t="s">
        <v>121</v>
      </c>
      <c r="C869" s="1">
        <v>2012.0</v>
      </c>
      <c r="D869" s="1">
        <v>1.2872689E7</v>
      </c>
      <c r="F869" s="1">
        <v>32569.0</v>
      </c>
      <c r="I869" s="1">
        <v>37.0</v>
      </c>
    </row>
    <row r="870" ht="15.75" hidden="1" customHeight="1">
      <c r="A870" s="1" t="s">
        <v>112</v>
      </c>
      <c r="B870" s="1" t="s">
        <v>121</v>
      </c>
      <c r="C870" s="1">
        <v>2013.0</v>
      </c>
      <c r="D870" s="1">
        <v>1.293124E7</v>
      </c>
      <c r="F870" s="1">
        <v>33302.0</v>
      </c>
      <c r="I870" s="1">
        <v>47.0</v>
      </c>
    </row>
    <row r="871" ht="15.75" hidden="1" customHeight="1">
      <c r="A871" s="1" t="s">
        <v>112</v>
      </c>
      <c r="B871" s="1" t="s">
        <v>121</v>
      </c>
      <c r="C871" s="1">
        <v>2014.0</v>
      </c>
      <c r="D871" s="1">
        <v>1.2987073E7</v>
      </c>
      <c r="F871" s="1">
        <v>37921.0</v>
      </c>
      <c r="I871" s="1">
        <v>38.0</v>
      </c>
    </row>
    <row r="872" ht="15.75" hidden="1" customHeight="1">
      <c r="A872" s="1" t="s">
        <v>112</v>
      </c>
      <c r="B872" s="1" t="s">
        <v>121</v>
      </c>
      <c r="C872" s="1">
        <v>2015.0</v>
      </c>
      <c r="D872" s="1">
        <v>1.3039404E7</v>
      </c>
      <c r="F872" s="1">
        <v>17427.0</v>
      </c>
      <c r="I872" s="1">
        <v>33.0</v>
      </c>
    </row>
    <row r="873" ht="15.75" hidden="1" customHeight="1">
      <c r="A873" s="1" t="s">
        <v>112</v>
      </c>
      <c r="B873" s="1" t="s">
        <v>121</v>
      </c>
      <c r="C873" s="1">
        <v>2016.0</v>
      </c>
      <c r="D873" s="1">
        <v>1.3088134E7</v>
      </c>
      <c r="F873" s="1">
        <v>13451.0</v>
      </c>
      <c r="I873" s="1">
        <v>27.0</v>
      </c>
    </row>
    <row r="874" ht="15.75" hidden="1" customHeight="1">
      <c r="A874" s="1" t="s">
        <v>112</v>
      </c>
      <c r="B874" s="1" t="s">
        <v>121</v>
      </c>
      <c r="C874" s="1">
        <v>2017.0</v>
      </c>
      <c r="D874" s="1">
        <v>1.3133254E7</v>
      </c>
      <c r="F874" s="1">
        <v>12515.0</v>
      </c>
      <c r="I874" s="1">
        <v>15.0</v>
      </c>
    </row>
    <row r="875" ht="15.75" hidden="1" customHeight="1">
      <c r="A875" s="1" t="s">
        <v>112</v>
      </c>
      <c r="B875" s="1" t="s">
        <v>121</v>
      </c>
      <c r="C875" s="1">
        <v>2018.0</v>
      </c>
      <c r="D875" s="1">
        <v>1.3174743E7</v>
      </c>
      <c r="F875" s="1">
        <v>4782.0</v>
      </c>
      <c r="I875" s="1">
        <v>8.0</v>
      </c>
    </row>
    <row r="876" ht="15.75" hidden="1" customHeight="1">
      <c r="A876" s="1" t="s">
        <v>112</v>
      </c>
      <c r="B876" s="1" t="s">
        <v>122</v>
      </c>
      <c r="C876" s="1">
        <v>2010.0</v>
      </c>
      <c r="D876" s="1">
        <v>1028463.0</v>
      </c>
      <c r="E876" s="1">
        <v>72000.0</v>
      </c>
      <c r="F876" s="1">
        <v>102579.0</v>
      </c>
      <c r="G876" s="1">
        <v>136000.0</v>
      </c>
      <c r="H876" s="1">
        <v>11.0</v>
      </c>
      <c r="I876" s="1">
        <v>198.0</v>
      </c>
      <c r="J876" s="1">
        <v>380.0</v>
      </c>
    </row>
    <row r="877" ht="15.75" hidden="1" customHeight="1">
      <c r="A877" s="1" t="s">
        <v>112</v>
      </c>
      <c r="B877" s="1" t="s">
        <v>122</v>
      </c>
      <c r="C877" s="1">
        <v>2011.0</v>
      </c>
      <c r="D877" s="1">
        <v>1046931.0</v>
      </c>
      <c r="E877" s="1">
        <v>26000.0</v>
      </c>
      <c r="F877" s="1">
        <v>32736.0</v>
      </c>
      <c r="G877" s="1">
        <v>41000.0</v>
      </c>
      <c r="H877" s="1">
        <v>3.0</v>
      </c>
      <c r="I877" s="1">
        <v>69.0</v>
      </c>
      <c r="J877" s="1">
        <v>130.0</v>
      </c>
    </row>
    <row r="878" ht="15.75" hidden="1" customHeight="1">
      <c r="A878" s="1" t="s">
        <v>112</v>
      </c>
      <c r="B878" s="1" t="s">
        <v>122</v>
      </c>
      <c r="C878" s="1">
        <v>2012.0</v>
      </c>
      <c r="D878" s="1">
        <v>1065599.0</v>
      </c>
      <c r="E878" s="1">
        <v>6500.0</v>
      </c>
      <c r="F878" s="1">
        <v>7740.0</v>
      </c>
      <c r="G878" s="1">
        <v>9100.0</v>
      </c>
      <c r="H878" s="1">
        <v>0.0</v>
      </c>
      <c r="I878" s="1">
        <v>10.0</v>
      </c>
      <c r="J878" s="1">
        <v>17.0</v>
      </c>
    </row>
    <row r="879" ht="15.75" hidden="1" customHeight="1">
      <c r="A879" s="1" t="s">
        <v>112</v>
      </c>
      <c r="B879" s="1" t="s">
        <v>122</v>
      </c>
      <c r="C879" s="1">
        <v>2013.0</v>
      </c>
      <c r="D879" s="1">
        <v>1084678.0</v>
      </c>
      <c r="E879" s="1">
        <v>1400.0</v>
      </c>
      <c r="F879" s="1">
        <v>1692.0</v>
      </c>
      <c r="G879" s="1">
        <v>2000.0</v>
      </c>
      <c r="H879" s="1">
        <v>0.0</v>
      </c>
      <c r="I879" s="1">
        <v>2.0</v>
      </c>
      <c r="J879" s="1">
        <v>3.0</v>
      </c>
    </row>
    <row r="880" ht="15.75" hidden="1" customHeight="1">
      <c r="A880" s="1" t="s">
        <v>112</v>
      </c>
      <c r="B880" s="1" t="s">
        <v>122</v>
      </c>
      <c r="C880" s="1">
        <v>2014.0</v>
      </c>
      <c r="D880" s="1">
        <v>1104471.0</v>
      </c>
      <c r="E880" s="1">
        <v>480.0</v>
      </c>
      <c r="F880" s="1">
        <v>568.0</v>
      </c>
      <c r="G880" s="1">
        <v>660.0</v>
      </c>
      <c r="H880" s="1">
        <v>0.0</v>
      </c>
      <c r="I880" s="1">
        <v>0.0</v>
      </c>
      <c r="J880" s="1">
        <v>1.0</v>
      </c>
    </row>
    <row r="881" ht="15.75" hidden="1" customHeight="1">
      <c r="A881" s="1" t="s">
        <v>112</v>
      </c>
      <c r="B881" s="1" t="s">
        <v>122</v>
      </c>
      <c r="C881" s="1">
        <v>2015.0</v>
      </c>
      <c r="D881" s="1">
        <v>1125125.0</v>
      </c>
      <c r="E881" s="1">
        <v>120.0</v>
      </c>
      <c r="F881" s="1">
        <v>139.0</v>
      </c>
      <c r="G881" s="1">
        <v>160.0</v>
      </c>
      <c r="I881" s="1">
        <v>0.0</v>
      </c>
    </row>
    <row r="882" ht="15.75" hidden="1" customHeight="1">
      <c r="A882" s="1" t="s">
        <v>112</v>
      </c>
      <c r="B882" s="1" t="s">
        <v>122</v>
      </c>
      <c r="C882" s="1">
        <v>2016.0</v>
      </c>
      <c r="D882" s="1">
        <v>1146752.0</v>
      </c>
      <c r="E882" s="1">
        <v>110.0</v>
      </c>
      <c r="F882" s="1">
        <v>130.0</v>
      </c>
      <c r="G882" s="1">
        <v>150.0</v>
      </c>
      <c r="I882" s="1">
        <v>0.0</v>
      </c>
    </row>
    <row r="883" ht="15.75" hidden="1" customHeight="1">
      <c r="A883" s="1" t="s">
        <v>112</v>
      </c>
      <c r="B883" s="1" t="s">
        <v>122</v>
      </c>
      <c r="C883" s="1">
        <v>2017.0</v>
      </c>
      <c r="D883" s="1">
        <v>1169297.0</v>
      </c>
      <c r="E883" s="1">
        <v>31.0</v>
      </c>
      <c r="F883" s="1">
        <v>37.0</v>
      </c>
      <c r="G883" s="1">
        <v>43.0</v>
      </c>
      <c r="I883" s="1">
        <v>0.0</v>
      </c>
    </row>
    <row r="884" ht="15.75" hidden="1" customHeight="1">
      <c r="A884" s="1" t="s">
        <v>112</v>
      </c>
      <c r="B884" s="1" t="s">
        <v>122</v>
      </c>
      <c r="C884" s="1">
        <v>2018.0</v>
      </c>
      <c r="D884" s="1">
        <v>1192542.0</v>
      </c>
      <c r="F884" s="1">
        <v>0.0</v>
      </c>
      <c r="I884" s="1">
        <v>0.0</v>
      </c>
    </row>
    <row r="885" ht="15.75" hidden="1" customHeight="1">
      <c r="A885" s="1" t="s">
        <v>123</v>
      </c>
      <c r="B885" s="1" t="s">
        <v>124</v>
      </c>
      <c r="C885" s="1">
        <v>2010.0</v>
      </c>
      <c r="D885" s="1">
        <v>1.0121505E7</v>
      </c>
      <c r="E885" s="1">
        <v>292000.0</v>
      </c>
      <c r="F885" s="1">
        <v>353293.0</v>
      </c>
      <c r="G885" s="1">
        <v>428000.0</v>
      </c>
      <c r="H885" s="1">
        <v>45.0</v>
      </c>
      <c r="I885" s="1">
        <v>644.0</v>
      </c>
      <c r="J885" s="1">
        <v>1120.0</v>
      </c>
    </row>
    <row r="886" ht="15.75" hidden="1" customHeight="1">
      <c r="A886" s="1" t="s">
        <v>123</v>
      </c>
      <c r="B886" s="1" t="s">
        <v>124</v>
      </c>
      <c r="C886" s="1">
        <v>2011.0</v>
      </c>
      <c r="D886" s="1">
        <v>1.0283605E7</v>
      </c>
      <c r="E886" s="1">
        <v>321000.0</v>
      </c>
      <c r="F886" s="1">
        <v>368041.0</v>
      </c>
      <c r="G886" s="1">
        <v>426000.0</v>
      </c>
      <c r="H886" s="1">
        <v>47.0</v>
      </c>
      <c r="I886" s="1">
        <v>641.0</v>
      </c>
      <c r="J886" s="1">
        <v>1080.0</v>
      </c>
    </row>
    <row r="887" ht="15.75" hidden="1" customHeight="1">
      <c r="A887" s="1" t="s">
        <v>123</v>
      </c>
      <c r="B887" s="1" t="s">
        <v>124</v>
      </c>
      <c r="C887" s="1">
        <v>2012.0</v>
      </c>
      <c r="D887" s="1">
        <v>1.0452648E7</v>
      </c>
      <c r="E887" s="1">
        <v>226000.0</v>
      </c>
      <c r="F887" s="1">
        <v>260016.0</v>
      </c>
      <c r="G887" s="1">
        <v>301000.0</v>
      </c>
      <c r="H887" s="1">
        <v>35.0</v>
      </c>
      <c r="I887" s="1">
        <v>383.0</v>
      </c>
      <c r="J887" s="1">
        <v>640.0</v>
      </c>
    </row>
    <row r="888" ht="15.75" hidden="1" customHeight="1">
      <c r="A888" s="1" t="s">
        <v>123</v>
      </c>
      <c r="B888" s="1" t="s">
        <v>124</v>
      </c>
      <c r="C888" s="1">
        <v>2013.0</v>
      </c>
      <c r="D888" s="1">
        <v>1.062653E7</v>
      </c>
      <c r="E888" s="1">
        <v>147000.0</v>
      </c>
      <c r="F888" s="1">
        <v>168806.0</v>
      </c>
      <c r="G888" s="1">
        <v>196000.0</v>
      </c>
      <c r="H888" s="1">
        <v>23.0</v>
      </c>
      <c r="I888" s="1">
        <v>231.0</v>
      </c>
      <c r="J888" s="1">
        <v>380.0</v>
      </c>
    </row>
    <row r="889" ht="15.75" hidden="1" customHeight="1">
      <c r="A889" s="1" t="s">
        <v>123</v>
      </c>
      <c r="B889" s="1" t="s">
        <v>124</v>
      </c>
      <c r="C889" s="1">
        <v>2014.0</v>
      </c>
      <c r="D889" s="1">
        <v>1.0802038E7</v>
      </c>
      <c r="E889" s="1">
        <v>208000.0</v>
      </c>
      <c r="F889" s="1">
        <v>240449.0</v>
      </c>
      <c r="G889" s="1">
        <v>282000.0</v>
      </c>
      <c r="H889" s="1">
        <v>31.0</v>
      </c>
      <c r="I889" s="1">
        <v>399.0</v>
      </c>
      <c r="J889" s="1">
        <v>670.0</v>
      </c>
    </row>
    <row r="890" ht="15.75" hidden="1" customHeight="1">
      <c r="A890" s="1" t="s">
        <v>123</v>
      </c>
      <c r="B890" s="1" t="s">
        <v>124</v>
      </c>
      <c r="C890" s="1">
        <v>2015.0</v>
      </c>
      <c r="D890" s="1">
        <v>1.0976665E7</v>
      </c>
      <c r="E890" s="1">
        <v>189000.0</v>
      </c>
      <c r="F890" s="1">
        <v>218837.0</v>
      </c>
      <c r="G890" s="1">
        <v>255000.0</v>
      </c>
      <c r="H890" s="1">
        <v>28.0</v>
      </c>
      <c r="I890" s="1">
        <v>374.0</v>
      </c>
      <c r="J890" s="1">
        <v>630.0</v>
      </c>
    </row>
    <row r="891" ht="15.75" hidden="1" customHeight="1">
      <c r="A891" s="1" t="s">
        <v>123</v>
      </c>
      <c r="B891" s="1" t="s">
        <v>124</v>
      </c>
      <c r="C891" s="1">
        <v>2016.0</v>
      </c>
      <c r="D891" s="1">
        <v>1.1149825E7</v>
      </c>
      <c r="E891" s="1">
        <v>107000.0</v>
      </c>
      <c r="F891" s="1">
        <v>124137.0</v>
      </c>
      <c r="G891" s="1">
        <v>145000.0</v>
      </c>
      <c r="H891" s="1">
        <v>16.0</v>
      </c>
      <c r="I891" s="1">
        <v>204.0</v>
      </c>
      <c r="J891" s="1">
        <v>340.0</v>
      </c>
    </row>
    <row r="892" ht="15.75" hidden="1" customHeight="1">
      <c r="A892" s="1" t="s">
        <v>123</v>
      </c>
      <c r="B892" s="1" t="s">
        <v>124</v>
      </c>
      <c r="C892" s="1">
        <v>2017.0</v>
      </c>
      <c r="D892" s="1">
        <v>1.1321696E7</v>
      </c>
      <c r="E892" s="1">
        <v>175000.0</v>
      </c>
      <c r="F892" s="1">
        <v>202696.0</v>
      </c>
      <c r="G892" s="1">
        <v>237000.0</v>
      </c>
      <c r="H892" s="1">
        <v>27.0</v>
      </c>
      <c r="I892" s="1">
        <v>336.0</v>
      </c>
      <c r="J892" s="1">
        <v>560.0</v>
      </c>
    </row>
    <row r="893" ht="15.75" hidden="1" customHeight="1">
      <c r="A893" s="1" t="s">
        <v>123</v>
      </c>
      <c r="B893" s="1" t="s">
        <v>124</v>
      </c>
      <c r="C893" s="1">
        <v>2018.0</v>
      </c>
      <c r="D893" s="1">
        <v>1.1491692E7</v>
      </c>
      <c r="E893" s="1">
        <v>235000.0</v>
      </c>
      <c r="F893" s="1">
        <v>272272.0</v>
      </c>
      <c r="G893" s="1">
        <v>320000.0</v>
      </c>
      <c r="H893" s="1">
        <v>42.0</v>
      </c>
      <c r="I893" s="1">
        <v>265.0</v>
      </c>
      <c r="J893" s="1">
        <v>430.0</v>
      </c>
    </row>
    <row r="894" ht="15.75" hidden="1" customHeight="1">
      <c r="A894" s="1" t="s">
        <v>123</v>
      </c>
      <c r="B894" s="1" t="s">
        <v>125</v>
      </c>
      <c r="C894" s="1">
        <v>2010.0</v>
      </c>
      <c r="D894" s="1">
        <v>5.7559839E8</v>
      </c>
      <c r="F894" s="1">
        <v>4990.0</v>
      </c>
      <c r="I894" s="1">
        <v>19.0</v>
      </c>
    </row>
    <row r="895" ht="15.75" hidden="1" customHeight="1">
      <c r="A895" s="1" t="s">
        <v>123</v>
      </c>
      <c r="B895" s="1" t="s">
        <v>125</v>
      </c>
      <c r="C895" s="1">
        <v>2011.0</v>
      </c>
      <c r="D895" s="1">
        <v>5.78835356E8</v>
      </c>
      <c r="F895" s="1">
        <v>3367.0</v>
      </c>
      <c r="I895" s="1">
        <v>33.0</v>
      </c>
    </row>
    <row r="896" ht="15.75" hidden="1" customHeight="1">
      <c r="A896" s="1" t="s">
        <v>123</v>
      </c>
      <c r="B896" s="1" t="s">
        <v>125</v>
      </c>
      <c r="C896" s="1">
        <v>2012.0</v>
      </c>
      <c r="D896" s="1">
        <v>5.82081652E8</v>
      </c>
      <c r="F896" s="1">
        <v>244.0</v>
      </c>
      <c r="I896" s="1">
        <v>0.0</v>
      </c>
    </row>
    <row r="897" ht="15.75" hidden="1" customHeight="1">
      <c r="A897" s="1" t="s">
        <v>123</v>
      </c>
      <c r="B897" s="1" t="s">
        <v>125</v>
      </c>
      <c r="C897" s="1">
        <v>2013.0</v>
      </c>
      <c r="D897" s="1">
        <v>5.85315386E8</v>
      </c>
      <c r="F897" s="1">
        <v>86.0</v>
      </c>
      <c r="I897" s="1">
        <v>0.0</v>
      </c>
    </row>
    <row r="898" ht="15.75" hidden="1" customHeight="1">
      <c r="A898" s="1" t="s">
        <v>123</v>
      </c>
      <c r="B898" s="1" t="s">
        <v>125</v>
      </c>
      <c r="C898" s="1">
        <v>2014.0</v>
      </c>
      <c r="D898" s="1">
        <v>5.88506114E8</v>
      </c>
      <c r="F898" s="1">
        <v>56.0</v>
      </c>
      <c r="I898" s="1">
        <v>0.0</v>
      </c>
    </row>
    <row r="899" ht="15.75" hidden="1" customHeight="1">
      <c r="A899" s="1" t="s">
        <v>123</v>
      </c>
      <c r="B899" s="1" t="s">
        <v>125</v>
      </c>
      <c r="C899" s="1">
        <v>2015.0</v>
      </c>
      <c r="D899" s="1">
        <v>5.91624804E8</v>
      </c>
      <c r="F899" s="1">
        <v>39.0</v>
      </c>
      <c r="I899" s="1">
        <v>0.0</v>
      </c>
    </row>
    <row r="900" ht="15.75" hidden="1" customHeight="1">
      <c r="A900" s="1" t="s">
        <v>123</v>
      </c>
      <c r="B900" s="1" t="s">
        <v>125</v>
      </c>
      <c r="C900" s="1">
        <v>2016.0</v>
      </c>
      <c r="D900" s="1">
        <v>5.94665143E8</v>
      </c>
      <c r="F900" s="1">
        <v>3.0</v>
      </c>
      <c r="I900" s="1">
        <v>0.0</v>
      </c>
    </row>
    <row r="901" ht="15.75" hidden="1" customHeight="1">
      <c r="A901" s="1" t="s">
        <v>123</v>
      </c>
      <c r="B901" s="1" t="s">
        <v>125</v>
      </c>
      <c r="C901" s="1">
        <v>2017.0</v>
      </c>
      <c r="D901" s="1">
        <v>5.97615756E8</v>
      </c>
      <c r="F901" s="1">
        <v>0.0</v>
      </c>
      <c r="I901" s="1">
        <v>0.0</v>
      </c>
    </row>
    <row r="902" ht="15.75" hidden="1" customHeight="1">
      <c r="A902" s="1" t="s">
        <v>123</v>
      </c>
      <c r="B902" s="1" t="s">
        <v>125</v>
      </c>
      <c r="C902" s="1">
        <v>2018.0</v>
      </c>
      <c r="D902" s="1">
        <v>6.00418023E8</v>
      </c>
      <c r="F902" s="1">
        <v>0.0</v>
      </c>
      <c r="I902" s="1">
        <v>0.0</v>
      </c>
    </row>
    <row r="903" ht="15.75" hidden="1" customHeight="1">
      <c r="A903" s="1" t="s">
        <v>123</v>
      </c>
      <c r="B903" s="1" t="s">
        <v>126</v>
      </c>
      <c r="C903" s="1">
        <v>2010.0</v>
      </c>
      <c r="D903" s="1">
        <v>3251667.0</v>
      </c>
      <c r="E903" s="1">
        <v>36000.0</v>
      </c>
      <c r="F903" s="1">
        <v>51184.0</v>
      </c>
      <c r="G903" s="1">
        <v>69000.0</v>
      </c>
      <c r="H903" s="1">
        <v>3.0</v>
      </c>
      <c r="I903" s="1">
        <v>127.0</v>
      </c>
      <c r="J903" s="1">
        <v>250.0</v>
      </c>
    </row>
    <row r="904" ht="15.75" hidden="1" customHeight="1">
      <c r="A904" s="1" t="s">
        <v>123</v>
      </c>
      <c r="B904" s="1" t="s">
        <v>126</v>
      </c>
      <c r="C904" s="1">
        <v>2011.0</v>
      </c>
      <c r="D904" s="1">
        <v>3302866.0</v>
      </c>
      <c r="E904" s="1">
        <v>26000.0</v>
      </c>
      <c r="F904" s="1">
        <v>35886.0</v>
      </c>
      <c r="G904" s="1">
        <v>48000.0</v>
      </c>
      <c r="H904" s="1">
        <v>2.0</v>
      </c>
      <c r="I904" s="1">
        <v>85.0</v>
      </c>
      <c r="J904" s="1">
        <v>160.0</v>
      </c>
    </row>
    <row r="905" ht="15.75" hidden="1" customHeight="1">
      <c r="A905" s="1" t="s">
        <v>123</v>
      </c>
      <c r="B905" s="1" t="s">
        <v>126</v>
      </c>
      <c r="C905" s="1">
        <v>2012.0</v>
      </c>
      <c r="D905" s="1">
        <v>3353319.0</v>
      </c>
      <c r="E905" s="1">
        <v>70000.0</v>
      </c>
      <c r="F905" s="1">
        <v>96451.0</v>
      </c>
      <c r="G905" s="1">
        <v>127000.0</v>
      </c>
      <c r="H905" s="1">
        <v>9.0</v>
      </c>
      <c r="I905" s="1">
        <v>211.0</v>
      </c>
      <c r="J905" s="1">
        <v>400.0</v>
      </c>
    </row>
    <row r="906" ht="15.75" hidden="1" customHeight="1">
      <c r="A906" s="1" t="s">
        <v>123</v>
      </c>
      <c r="B906" s="1" t="s">
        <v>126</v>
      </c>
      <c r="C906" s="1">
        <v>2013.0</v>
      </c>
      <c r="D906" s="1">
        <v>3403674.0</v>
      </c>
      <c r="E906" s="1">
        <v>58000.0</v>
      </c>
      <c r="F906" s="1">
        <v>79309.0</v>
      </c>
      <c r="G906" s="1">
        <v>105000.0</v>
      </c>
      <c r="H906" s="1">
        <v>9.0</v>
      </c>
      <c r="I906" s="1">
        <v>145.0</v>
      </c>
      <c r="J906" s="1">
        <v>280.0</v>
      </c>
    </row>
    <row r="907" ht="15.75" hidden="1" customHeight="1">
      <c r="A907" s="1" t="s">
        <v>123</v>
      </c>
      <c r="B907" s="1" t="s">
        <v>126</v>
      </c>
      <c r="C907" s="1">
        <v>2014.0</v>
      </c>
      <c r="D907" s="1">
        <v>3454907.0</v>
      </c>
      <c r="E907" s="1">
        <v>75000.0</v>
      </c>
      <c r="F907" s="1">
        <v>103303.0</v>
      </c>
      <c r="G907" s="1">
        <v>137000.0</v>
      </c>
      <c r="H907" s="1">
        <v>13.0</v>
      </c>
      <c r="I907" s="1">
        <v>157.0</v>
      </c>
      <c r="J907" s="1">
        <v>300.0</v>
      </c>
    </row>
    <row r="908" ht="15.75" hidden="1" customHeight="1">
      <c r="A908" s="1" t="s">
        <v>123</v>
      </c>
      <c r="B908" s="1" t="s">
        <v>126</v>
      </c>
      <c r="C908" s="1">
        <v>2015.0</v>
      </c>
      <c r="D908" s="1">
        <v>3507668.0</v>
      </c>
      <c r="E908" s="1">
        <v>57000.0</v>
      </c>
      <c r="F908" s="1">
        <v>78225.0</v>
      </c>
      <c r="G908" s="1">
        <v>103000.0</v>
      </c>
      <c r="H908" s="1">
        <v>10.0</v>
      </c>
      <c r="I908" s="1">
        <v>100.0</v>
      </c>
      <c r="J908" s="1">
        <v>190.0</v>
      </c>
    </row>
    <row r="909" ht="15.75" hidden="1" customHeight="1">
      <c r="A909" s="1" t="s">
        <v>123</v>
      </c>
      <c r="B909" s="1" t="s">
        <v>126</v>
      </c>
      <c r="C909" s="1">
        <v>2016.0</v>
      </c>
      <c r="D909" s="1">
        <v>3562141.0</v>
      </c>
      <c r="E909" s="1">
        <v>20000.0</v>
      </c>
      <c r="F909" s="1">
        <v>27668.0</v>
      </c>
      <c r="G909" s="1">
        <v>37000.0</v>
      </c>
      <c r="H909" s="1">
        <v>3.0</v>
      </c>
      <c r="I909" s="1">
        <v>33.0</v>
      </c>
      <c r="J909" s="1">
        <v>62.0</v>
      </c>
    </row>
    <row r="910" ht="15.75" hidden="1" customHeight="1">
      <c r="A910" s="1" t="s">
        <v>123</v>
      </c>
      <c r="B910" s="1" t="s">
        <v>126</v>
      </c>
      <c r="C910" s="1">
        <v>2017.0</v>
      </c>
      <c r="D910" s="1">
        <v>3617940.0</v>
      </c>
      <c r="E910" s="1">
        <v>15000.0</v>
      </c>
      <c r="F910" s="1">
        <v>20357.0</v>
      </c>
      <c r="G910" s="1">
        <v>27000.0</v>
      </c>
      <c r="H910" s="1">
        <v>2.0</v>
      </c>
      <c r="I910" s="1">
        <v>29.0</v>
      </c>
      <c r="J910" s="1">
        <v>56.0</v>
      </c>
    </row>
    <row r="911" ht="15.75" hidden="1" customHeight="1">
      <c r="A911" s="1" t="s">
        <v>123</v>
      </c>
      <c r="B911" s="1" t="s">
        <v>126</v>
      </c>
      <c r="C911" s="1">
        <v>2018.0</v>
      </c>
      <c r="D911" s="1">
        <v>3674379.0</v>
      </c>
      <c r="E911" s="1">
        <v>11000.0</v>
      </c>
      <c r="F911" s="1">
        <v>15437.0</v>
      </c>
      <c r="G911" s="1">
        <v>20000.0</v>
      </c>
      <c r="H911" s="1">
        <v>1.0</v>
      </c>
      <c r="I911" s="1">
        <v>23.0</v>
      </c>
      <c r="J911" s="1">
        <v>44.0</v>
      </c>
    </row>
    <row r="912" ht="15.75" hidden="1" customHeight="1">
      <c r="A912" s="1" t="s">
        <v>123</v>
      </c>
      <c r="B912" s="1" t="s">
        <v>127</v>
      </c>
      <c r="C912" s="1">
        <v>2010.0</v>
      </c>
      <c r="D912" s="1">
        <v>1128321.0</v>
      </c>
      <c r="F912" s="1">
        <v>5194.0</v>
      </c>
      <c r="I912" s="1">
        <v>13.0</v>
      </c>
    </row>
    <row r="913" ht="15.75" hidden="1" customHeight="1">
      <c r="A913" s="1" t="s">
        <v>123</v>
      </c>
      <c r="B913" s="1" t="s">
        <v>127</v>
      </c>
      <c r="C913" s="1">
        <v>2011.0</v>
      </c>
      <c r="D913" s="1">
        <v>1146038.0</v>
      </c>
      <c r="F913" s="1">
        <v>3954.0</v>
      </c>
      <c r="I913" s="1">
        <v>12.0</v>
      </c>
    </row>
    <row r="914" ht="15.75" hidden="1" customHeight="1">
      <c r="A914" s="1" t="s">
        <v>123</v>
      </c>
      <c r="B914" s="1" t="s">
        <v>127</v>
      </c>
      <c r="C914" s="1">
        <v>2012.0</v>
      </c>
      <c r="D914" s="1">
        <v>1162727.0</v>
      </c>
      <c r="F914" s="1">
        <v>3662.0</v>
      </c>
      <c r="I914" s="1">
        <v>12.0</v>
      </c>
    </row>
    <row r="915" ht="15.75" hidden="1" customHeight="1">
      <c r="A915" s="1" t="s">
        <v>123</v>
      </c>
      <c r="B915" s="1" t="s">
        <v>127</v>
      </c>
      <c r="C915" s="1">
        <v>2013.0</v>
      </c>
      <c r="D915" s="1">
        <v>1178756.0</v>
      </c>
      <c r="F915" s="1">
        <v>2921.0</v>
      </c>
      <c r="I915" s="1">
        <v>10.0</v>
      </c>
    </row>
    <row r="916" ht="15.75" hidden="1" customHeight="1">
      <c r="A916" s="1" t="s">
        <v>123</v>
      </c>
      <c r="B916" s="1" t="s">
        <v>127</v>
      </c>
      <c r="C916" s="1">
        <v>2014.0</v>
      </c>
      <c r="D916" s="1">
        <v>1194664.0</v>
      </c>
      <c r="F916" s="1">
        <v>3147.0</v>
      </c>
      <c r="I916" s="1">
        <v>4.0</v>
      </c>
    </row>
    <row r="917" ht="15.75" hidden="1" customHeight="1">
      <c r="A917" s="1" t="s">
        <v>123</v>
      </c>
      <c r="B917" s="1" t="s">
        <v>127</v>
      </c>
      <c r="C917" s="1">
        <v>2015.0</v>
      </c>
      <c r="D917" s="1">
        <v>1210838.0</v>
      </c>
      <c r="F917" s="1">
        <v>242.0</v>
      </c>
      <c r="I917" s="1">
        <v>4.0</v>
      </c>
    </row>
    <row r="918" ht="15.75" hidden="1" customHeight="1">
      <c r="A918" s="1" t="s">
        <v>123</v>
      </c>
      <c r="B918" s="1" t="s">
        <v>127</v>
      </c>
      <c r="C918" s="1">
        <v>2016.0</v>
      </c>
      <c r="D918" s="1">
        <v>1227386.0</v>
      </c>
      <c r="F918" s="1">
        <v>266.0</v>
      </c>
      <c r="I918" s="1">
        <v>2.0</v>
      </c>
    </row>
    <row r="919" ht="15.75" hidden="1" customHeight="1">
      <c r="A919" s="1" t="s">
        <v>123</v>
      </c>
      <c r="B919" s="1" t="s">
        <v>127</v>
      </c>
      <c r="C919" s="1">
        <v>2017.0</v>
      </c>
      <c r="D919" s="1">
        <v>1244186.0</v>
      </c>
      <c r="F919" s="1">
        <v>85.0</v>
      </c>
      <c r="I919" s="1">
        <v>10.0</v>
      </c>
    </row>
    <row r="920" ht="15.75" hidden="1" customHeight="1">
      <c r="A920" s="1" t="s">
        <v>123</v>
      </c>
      <c r="B920" s="1" t="s">
        <v>127</v>
      </c>
      <c r="C920" s="1">
        <v>2018.0</v>
      </c>
      <c r="D920" s="1">
        <v>1261121.0</v>
      </c>
      <c r="F920" s="1">
        <v>0.0</v>
      </c>
      <c r="I920" s="1">
        <v>12.0</v>
      </c>
    </row>
    <row r="921" ht="15.75" hidden="1" customHeight="1">
      <c r="A921" s="1" t="s">
        <v>123</v>
      </c>
      <c r="B921" s="1" t="s">
        <v>128</v>
      </c>
      <c r="C921" s="1">
        <v>2010.0</v>
      </c>
      <c r="D921" s="1">
        <v>7310512.0</v>
      </c>
      <c r="E921" s="1">
        <v>463000.0</v>
      </c>
      <c r="F921" s="1">
        <v>1240109.0</v>
      </c>
      <c r="G921" s="1">
        <v>2159000.0</v>
      </c>
      <c r="H921" s="1">
        <v>110.0</v>
      </c>
      <c r="I921" s="1">
        <v>2633.0</v>
      </c>
      <c r="J921" s="1">
        <v>6270.0</v>
      </c>
    </row>
    <row r="922" ht="15.75" hidden="1" customHeight="1">
      <c r="A922" s="1" t="s">
        <v>123</v>
      </c>
      <c r="B922" s="1" t="s">
        <v>128</v>
      </c>
      <c r="C922" s="1">
        <v>2011.0</v>
      </c>
      <c r="D922" s="1">
        <v>7472196.0</v>
      </c>
      <c r="E922" s="1">
        <v>389000.0</v>
      </c>
      <c r="F922" s="1">
        <v>1045967.0</v>
      </c>
      <c r="G922" s="1">
        <v>1826000.0</v>
      </c>
      <c r="H922" s="1">
        <v>87.0</v>
      </c>
      <c r="I922" s="1">
        <v>2344.0</v>
      </c>
      <c r="J922" s="1">
        <v>5580.0</v>
      </c>
    </row>
    <row r="923" ht="15.75" hidden="1" customHeight="1">
      <c r="A923" s="1" t="s">
        <v>123</v>
      </c>
      <c r="B923" s="1" t="s">
        <v>128</v>
      </c>
      <c r="C923" s="1">
        <v>2012.0</v>
      </c>
      <c r="D923" s="1">
        <v>7631003.0</v>
      </c>
      <c r="E923" s="1">
        <v>420000.0</v>
      </c>
      <c r="F923" s="1">
        <v>1296356.0</v>
      </c>
      <c r="G923" s="1">
        <v>2600000.0</v>
      </c>
      <c r="H923" s="1">
        <v>100.0</v>
      </c>
      <c r="I923" s="1">
        <v>2793.0</v>
      </c>
      <c r="J923" s="1">
        <v>7230.0</v>
      </c>
    </row>
    <row r="924" ht="15.75" hidden="1" customHeight="1">
      <c r="A924" s="1" t="s">
        <v>123</v>
      </c>
      <c r="B924" s="1" t="s">
        <v>128</v>
      </c>
      <c r="C924" s="1">
        <v>2013.0</v>
      </c>
      <c r="D924" s="1">
        <v>7788388.0</v>
      </c>
      <c r="E924" s="1">
        <v>952000.0</v>
      </c>
      <c r="F924" s="1">
        <v>1677722.0</v>
      </c>
      <c r="G924" s="1">
        <v>2572000.0</v>
      </c>
      <c r="H924" s="1">
        <v>140.0</v>
      </c>
      <c r="I924" s="1">
        <v>4043.0</v>
      </c>
      <c r="J924" s="1">
        <v>8660.0</v>
      </c>
    </row>
    <row r="925" ht="15.75" hidden="1" customHeight="1">
      <c r="A925" s="1" t="s">
        <v>123</v>
      </c>
      <c r="B925" s="1" t="s">
        <v>128</v>
      </c>
      <c r="C925" s="1">
        <v>2014.0</v>
      </c>
      <c r="D925" s="1">
        <v>7946733.0</v>
      </c>
      <c r="E925" s="1">
        <v>1177000.0</v>
      </c>
      <c r="F925" s="1">
        <v>1931287.0</v>
      </c>
      <c r="G925" s="1">
        <v>2943000.0</v>
      </c>
      <c r="H925" s="1">
        <v>220.0</v>
      </c>
      <c r="I925" s="1">
        <v>3728.0</v>
      </c>
      <c r="J925" s="1">
        <v>7750.0</v>
      </c>
    </row>
    <row r="926" ht="15.75" hidden="1" customHeight="1">
      <c r="A926" s="1" t="s">
        <v>123</v>
      </c>
      <c r="B926" s="1" t="s">
        <v>128</v>
      </c>
      <c r="C926" s="1">
        <v>2015.0</v>
      </c>
      <c r="D926" s="1">
        <v>8107772.0</v>
      </c>
      <c r="E926" s="1">
        <v>739000.0</v>
      </c>
      <c r="F926" s="1">
        <v>1066533.0</v>
      </c>
      <c r="G926" s="1">
        <v>1461000.0</v>
      </c>
      <c r="H926" s="1">
        <v>120.0</v>
      </c>
      <c r="I926" s="1">
        <v>2227.0</v>
      </c>
      <c r="J926" s="1">
        <v>4310.0</v>
      </c>
    </row>
    <row r="927" ht="15.75" hidden="1" customHeight="1">
      <c r="A927" s="1" t="s">
        <v>123</v>
      </c>
      <c r="B927" s="1" t="s">
        <v>128</v>
      </c>
      <c r="C927" s="1">
        <v>2016.0</v>
      </c>
      <c r="D927" s="1">
        <v>8271766.0</v>
      </c>
      <c r="E927" s="1">
        <v>1056000.0</v>
      </c>
      <c r="F927" s="1">
        <v>1469150.0</v>
      </c>
      <c r="G927" s="1">
        <v>1965000.0</v>
      </c>
      <c r="H927" s="1">
        <v>160.0</v>
      </c>
      <c r="I927" s="1">
        <v>3108.0</v>
      </c>
      <c r="J927" s="1">
        <v>5970.0</v>
      </c>
    </row>
    <row r="928" ht="15.75" hidden="1" customHeight="1">
      <c r="A928" s="1" t="s">
        <v>123</v>
      </c>
      <c r="B928" s="1" t="s">
        <v>128</v>
      </c>
      <c r="C928" s="1">
        <v>2017.0</v>
      </c>
      <c r="D928" s="1">
        <v>8438038.0</v>
      </c>
      <c r="E928" s="1">
        <v>1036000.0</v>
      </c>
      <c r="F928" s="1">
        <v>1500657.0</v>
      </c>
      <c r="G928" s="1">
        <v>2077000.0</v>
      </c>
      <c r="H928" s="1">
        <v>170.0</v>
      </c>
      <c r="I928" s="1">
        <v>3053.0</v>
      </c>
      <c r="J928" s="1">
        <v>5970.0</v>
      </c>
    </row>
    <row r="929" ht="15.75" hidden="1" customHeight="1">
      <c r="A929" s="1" t="s">
        <v>123</v>
      </c>
      <c r="B929" s="1" t="s">
        <v>128</v>
      </c>
      <c r="C929" s="1">
        <v>2018.0</v>
      </c>
      <c r="D929" s="1">
        <v>8606324.0</v>
      </c>
      <c r="E929" s="1">
        <v>1096000.0</v>
      </c>
      <c r="F929" s="1">
        <v>1587573.0</v>
      </c>
      <c r="G929" s="1">
        <v>2180000.0</v>
      </c>
      <c r="H929" s="1">
        <v>180.0</v>
      </c>
      <c r="I929" s="1">
        <v>3124.0</v>
      </c>
      <c r="J929" s="1">
        <v>6060.0</v>
      </c>
    </row>
    <row r="930" ht="15.75" hidden="1" customHeight="1">
      <c r="A930" s="1" t="s">
        <v>123</v>
      </c>
      <c r="B930" s="1" t="s">
        <v>129</v>
      </c>
      <c r="C930" s="1">
        <v>2010.0</v>
      </c>
      <c r="D930" s="1">
        <v>5.457027E7</v>
      </c>
      <c r="E930" s="1">
        <v>37000.0</v>
      </c>
      <c r="F930" s="1">
        <v>53401.0</v>
      </c>
      <c r="G930" s="1">
        <v>71000.0</v>
      </c>
      <c r="H930" s="1">
        <v>5.0</v>
      </c>
      <c r="I930" s="1">
        <v>112.0</v>
      </c>
      <c r="J930" s="1">
        <v>220.0</v>
      </c>
    </row>
    <row r="931" ht="15.75" hidden="1" customHeight="1">
      <c r="A931" s="1" t="s">
        <v>123</v>
      </c>
      <c r="B931" s="1" t="s">
        <v>129</v>
      </c>
      <c r="C931" s="1">
        <v>2011.0</v>
      </c>
      <c r="D931" s="1">
        <v>5.550135E7</v>
      </c>
      <c r="E931" s="1">
        <v>17000.0</v>
      </c>
      <c r="F931" s="1">
        <v>23891.0</v>
      </c>
      <c r="G931" s="1">
        <v>31000.0</v>
      </c>
      <c r="H931" s="1">
        <v>2.0</v>
      </c>
      <c r="I931" s="1">
        <v>47.0</v>
      </c>
      <c r="J931" s="1">
        <v>90.0</v>
      </c>
    </row>
    <row r="932" ht="15.75" hidden="1" customHeight="1">
      <c r="A932" s="1" t="s">
        <v>123</v>
      </c>
      <c r="B932" s="1" t="s">
        <v>129</v>
      </c>
      <c r="C932" s="1">
        <v>2012.0</v>
      </c>
      <c r="D932" s="1">
        <v>5.6455267E7</v>
      </c>
      <c r="E932" s="1">
        <v>14000.0</v>
      </c>
      <c r="F932" s="1">
        <v>19138.0</v>
      </c>
      <c r="G932" s="1">
        <v>25000.0</v>
      </c>
      <c r="H932" s="1">
        <v>1.0</v>
      </c>
      <c r="I932" s="1">
        <v>35.0</v>
      </c>
      <c r="J932" s="1">
        <v>67.0</v>
      </c>
    </row>
    <row r="933" ht="15.75" hidden="1" customHeight="1">
      <c r="A933" s="1" t="s">
        <v>123</v>
      </c>
      <c r="B933" s="1" t="s">
        <v>129</v>
      </c>
      <c r="C933" s="1">
        <v>2013.0</v>
      </c>
      <c r="D933" s="1">
        <v>5.7418668E7</v>
      </c>
      <c r="E933" s="1">
        <v>13000.0</v>
      </c>
      <c r="F933" s="1">
        <v>17518.0</v>
      </c>
      <c r="G933" s="1">
        <v>23000.0</v>
      </c>
      <c r="H933" s="1">
        <v>1.0</v>
      </c>
      <c r="I933" s="1">
        <v>35.0</v>
      </c>
      <c r="J933" s="1">
        <v>68.0</v>
      </c>
    </row>
    <row r="934" ht="15.75" hidden="1" customHeight="1">
      <c r="A934" s="1" t="s">
        <v>123</v>
      </c>
      <c r="B934" s="1" t="s">
        <v>129</v>
      </c>
      <c r="C934" s="1">
        <v>2014.0</v>
      </c>
      <c r="D934" s="1">
        <v>5.8371999E7</v>
      </c>
      <c r="E934" s="1">
        <v>11000.0</v>
      </c>
      <c r="F934" s="1">
        <v>14543.0</v>
      </c>
      <c r="G934" s="1">
        <v>19000.0</v>
      </c>
      <c r="H934" s="1">
        <v>0.0</v>
      </c>
      <c r="I934" s="1">
        <v>31.0</v>
      </c>
      <c r="J934" s="1">
        <v>59.0</v>
      </c>
    </row>
    <row r="935" ht="15.75" hidden="1" customHeight="1">
      <c r="A935" s="1" t="s">
        <v>123</v>
      </c>
      <c r="B935" s="1" t="s">
        <v>129</v>
      </c>
      <c r="C935" s="1">
        <v>2015.0</v>
      </c>
      <c r="D935" s="1">
        <v>5.9301223E7</v>
      </c>
      <c r="E935" s="1">
        <v>20000.0</v>
      </c>
      <c r="F935" s="1">
        <v>28020.0</v>
      </c>
      <c r="G935" s="1">
        <v>37000.0</v>
      </c>
      <c r="H935" s="1">
        <v>2.0</v>
      </c>
      <c r="I935" s="1">
        <v>62.0</v>
      </c>
      <c r="J935" s="1">
        <v>120.0</v>
      </c>
    </row>
    <row r="936" ht="15.75" hidden="1" customHeight="1">
      <c r="A936" s="1" t="s">
        <v>123</v>
      </c>
      <c r="B936" s="1" t="s">
        <v>129</v>
      </c>
      <c r="C936" s="1">
        <v>2016.0</v>
      </c>
      <c r="D936" s="1">
        <v>6.0201722E7</v>
      </c>
      <c r="E936" s="1">
        <v>12000.0</v>
      </c>
      <c r="F936" s="1">
        <v>17491.0</v>
      </c>
      <c r="G936" s="1">
        <v>23000.0</v>
      </c>
      <c r="H936" s="1">
        <v>1.0</v>
      </c>
      <c r="I936" s="1">
        <v>38.0</v>
      </c>
      <c r="J936" s="1">
        <v>74.0</v>
      </c>
    </row>
    <row r="937" ht="15.75" hidden="1" customHeight="1">
      <c r="A937" s="1" t="s">
        <v>123</v>
      </c>
      <c r="B937" s="1" t="s">
        <v>129</v>
      </c>
      <c r="C937" s="1">
        <v>2017.0</v>
      </c>
      <c r="D937" s="1">
        <v>6.1078122E7</v>
      </c>
      <c r="E937" s="1">
        <v>13000.0</v>
      </c>
      <c r="F937" s="1">
        <v>18685.0</v>
      </c>
      <c r="G937" s="1">
        <v>25000.0</v>
      </c>
      <c r="H937" s="1">
        <v>1.0</v>
      </c>
      <c r="I937" s="1">
        <v>41.0</v>
      </c>
      <c r="J937" s="1">
        <v>81.0</v>
      </c>
    </row>
    <row r="938" ht="15.75" hidden="1" customHeight="1">
      <c r="A938" s="1" t="s">
        <v>123</v>
      </c>
      <c r="B938" s="1" t="s">
        <v>129</v>
      </c>
      <c r="C938" s="1">
        <v>2018.0</v>
      </c>
      <c r="D938" s="1">
        <v>6.193673E7</v>
      </c>
      <c r="E938" s="1">
        <v>7700.0</v>
      </c>
      <c r="F938" s="1">
        <v>10947.0</v>
      </c>
      <c r="G938" s="1">
        <v>15000.0</v>
      </c>
      <c r="H938" s="1">
        <v>0.0</v>
      </c>
      <c r="I938" s="1">
        <v>24.0</v>
      </c>
      <c r="J938" s="1">
        <v>48.0</v>
      </c>
    </row>
    <row r="939" ht="15.75" hidden="1" customHeight="1">
      <c r="A939" s="1" t="s">
        <v>123</v>
      </c>
      <c r="B939" s="1" t="s">
        <v>130</v>
      </c>
      <c r="C939" s="1">
        <v>2010.0</v>
      </c>
      <c r="D939" s="1">
        <v>3468194.0</v>
      </c>
      <c r="F939" s="1">
        <v>1267.0</v>
      </c>
      <c r="I939" s="1">
        <v>1.0</v>
      </c>
    </row>
    <row r="940" ht="15.75" hidden="1" customHeight="1">
      <c r="A940" s="1" t="s">
        <v>123</v>
      </c>
      <c r="B940" s="1" t="s">
        <v>130</v>
      </c>
      <c r="C940" s="1">
        <v>2011.0</v>
      </c>
      <c r="D940" s="1">
        <v>3485030.0</v>
      </c>
      <c r="F940" s="1">
        <v>505.0</v>
      </c>
      <c r="I940" s="1">
        <v>2.0</v>
      </c>
    </row>
    <row r="941" ht="15.75" hidden="1" customHeight="1">
      <c r="A941" s="1" t="s">
        <v>123</v>
      </c>
      <c r="B941" s="1" t="s">
        <v>130</v>
      </c>
      <c r="C941" s="1">
        <v>2012.0</v>
      </c>
      <c r="D941" s="1">
        <v>3504244.0</v>
      </c>
      <c r="F941" s="1">
        <v>394.0</v>
      </c>
      <c r="I941" s="1">
        <v>0.0</v>
      </c>
    </row>
    <row r="942" ht="15.75" hidden="1" customHeight="1">
      <c r="A942" s="1" t="s">
        <v>123</v>
      </c>
      <c r="B942" s="1" t="s">
        <v>130</v>
      </c>
      <c r="C942" s="1">
        <v>2013.0</v>
      </c>
      <c r="D942" s="1">
        <v>3524200.0</v>
      </c>
      <c r="F942" s="1">
        <v>383.0</v>
      </c>
      <c r="I942" s="1">
        <v>0.0</v>
      </c>
    </row>
    <row r="943" ht="15.75" hidden="1" customHeight="1">
      <c r="A943" s="1" t="s">
        <v>123</v>
      </c>
      <c r="B943" s="1" t="s">
        <v>130</v>
      </c>
      <c r="C943" s="1">
        <v>2014.0</v>
      </c>
      <c r="D943" s="1">
        <v>3542553.0</v>
      </c>
      <c r="F943" s="1">
        <v>557.0</v>
      </c>
      <c r="I943" s="1">
        <v>0.0</v>
      </c>
    </row>
    <row r="944" ht="15.75" hidden="1" customHeight="1">
      <c r="A944" s="1" t="s">
        <v>123</v>
      </c>
      <c r="B944" s="1" t="s">
        <v>130</v>
      </c>
      <c r="C944" s="1">
        <v>2015.0</v>
      </c>
      <c r="D944" s="1">
        <v>3557616.0</v>
      </c>
      <c r="F944" s="1">
        <v>627.0</v>
      </c>
      <c r="I944" s="1">
        <v>0.0</v>
      </c>
    </row>
    <row r="945" ht="15.75" hidden="1" customHeight="1">
      <c r="A945" s="1" t="s">
        <v>123</v>
      </c>
      <c r="B945" s="1" t="s">
        <v>130</v>
      </c>
      <c r="C945" s="1">
        <v>2016.0</v>
      </c>
      <c r="D945" s="1">
        <v>3568841.0</v>
      </c>
      <c r="F945" s="1">
        <v>602.0</v>
      </c>
      <c r="I945" s="1">
        <v>0.0</v>
      </c>
    </row>
    <row r="946" ht="15.75" hidden="1" customHeight="1">
      <c r="A946" s="1" t="s">
        <v>123</v>
      </c>
      <c r="B946" s="1" t="s">
        <v>130</v>
      </c>
      <c r="C946" s="1">
        <v>2017.0</v>
      </c>
      <c r="D946" s="1">
        <v>3576748.0</v>
      </c>
      <c r="F946" s="1">
        <v>436.0</v>
      </c>
      <c r="I946" s="1">
        <v>0.0</v>
      </c>
    </row>
    <row r="947" ht="15.75" hidden="1" customHeight="1">
      <c r="A947" s="1" t="s">
        <v>123</v>
      </c>
      <c r="B947" s="1" t="s">
        <v>130</v>
      </c>
      <c r="C947" s="1">
        <v>2018.0</v>
      </c>
      <c r="D947" s="1">
        <v>3582019.0</v>
      </c>
      <c r="F947" s="1">
        <v>501.0</v>
      </c>
      <c r="I947" s="1">
        <v>0.0</v>
      </c>
    </row>
    <row r="948" ht="15.75" hidden="1" customHeight="1">
      <c r="A948" s="1" t="s">
        <v>123</v>
      </c>
      <c r="B948" s="1" t="s">
        <v>131</v>
      </c>
      <c r="C948" s="1">
        <v>2010.0</v>
      </c>
      <c r="D948" s="1">
        <v>522582.0</v>
      </c>
      <c r="E948" s="1">
        <v>65000.0</v>
      </c>
      <c r="F948" s="1">
        <v>91425.0</v>
      </c>
      <c r="G948" s="1">
        <v>130000.0</v>
      </c>
      <c r="H948" s="1">
        <v>10.0</v>
      </c>
      <c r="I948" s="1">
        <v>163.0</v>
      </c>
      <c r="J948" s="1">
        <v>320.0</v>
      </c>
    </row>
    <row r="949" ht="15.75" hidden="1" customHeight="1">
      <c r="A949" s="1" t="s">
        <v>123</v>
      </c>
      <c r="B949" s="1" t="s">
        <v>131</v>
      </c>
      <c r="C949" s="1">
        <v>2011.0</v>
      </c>
      <c r="D949" s="1">
        <v>536106.0</v>
      </c>
      <c r="E949" s="1">
        <v>44000.0</v>
      </c>
      <c r="F949" s="1">
        <v>62676.0</v>
      </c>
      <c r="G949" s="1">
        <v>92000.0</v>
      </c>
      <c r="H949" s="1">
        <v>7.0</v>
      </c>
      <c r="I949" s="1">
        <v>108.0</v>
      </c>
      <c r="J949" s="1">
        <v>220.0</v>
      </c>
    </row>
    <row r="950" ht="15.75" hidden="1" customHeight="1">
      <c r="A950" s="1" t="s">
        <v>123</v>
      </c>
      <c r="B950" s="1" t="s">
        <v>131</v>
      </c>
      <c r="C950" s="1">
        <v>2012.0</v>
      </c>
      <c r="D950" s="1">
        <v>550505.0</v>
      </c>
      <c r="E950" s="1">
        <v>39000.0</v>
      </c>
      <c r="F950" s="1">
        <v>52221.0</v>
      </c>
      <c r="G950" s="1">
        <v>73000.0</v>
      </c>
      <c r="H950" s="1">
        <v>6.0</v>
      </c>
      <c r="I950" s="1">
        <v>89.0</v>
      </c>
      <c r="J950" s="1">
        <v>170.0</v>
      </c>
    </row>
    <row r="951" ht="15.75" hidden="1" customHeight="1">
      <c r="A951" s="1" t="s">
        <v>123</v>
      </c>
      <c r="B951" s="1" t="s">
        <v>131</v>
      </c>
      <c r="C951" s="1">
        <v>2013.0</v>
      </c>
      <c r="D951" s="1">
        <v>565615.0</v>
      </c>
      <c r="E951" s="1">
        <v>40000.0</v>
      </c>
      <c r="F951" s="1">
        <v>53689.0</v>
      </c>
      <c r="G951" s="1">
        <v>74000.0</v>
      </c>
      <c r="H951" s="1">
        <v>6.0</v>
      </c>
      <c r="I951" s="1">
        <v>83.0</v>
      </c>
      <c r="J951" s="1">
        <v>160.0</v>
      </c>
    </row>
    <row r="952" ht="15.75" hidden="1" customHeight="1">
      <c r="A952" s="1" t="s">
        <v>123</v>
      </c>
      <c r="B952" s="1" t="s">
        <v>131</v>
      </c>
      <c r="C952" s="1">
        <v>2014.0</v>
      </c>
      <c r="D952" s="1">
        <v>581208.0</v>
      </c>
      <c r="E952" s="1">
        <v>25000.0</v>
      </c>
      <c r="F952" s="1">
        <v>30591.0</v>
      </c>
      <c r="G952" s="1">
        <v>38000.0</v>
      </c>
      <c r="H952" s="1">
        <v>3.0</v>
      </c>
      <c r="I952" s="1">
        <v>48.0</v>
      </c>
      <c r="J952" s="1">
        <v>87.0</v>
      </c>
    </row>
    <row r="953" ht="15.75" hidden="1" customHeight="1">
      <c r="A953" s="1" t="s">
        <v>123</v>
      </c>
      <c r="B953" s="1" t="s">
        <v>131</v>
      </c>
      <c r="C953" s="1">
        <v>2015.0</v>
      </c>
      <c r="D953" s="1">
        <v>597101.0</v>
      </c>
      <c r="E953" s="1">
        <v>33000.0</v>
      </c>
      <c r="F953" s="1">
        <v>39916.0</v>
      </c>
      <c r="G953" s="1">
        <v>49000.0</v>
      </c>
      <c r="H953" s="1">
        <v>5.0</v>
      </c>
      <c r="I953" s="1">
        <v>57.0</v>
      </c>
      <c r="J953" s="1">
        <v>99.0</v>
      </c>
    </row>
    <row r="954" ht="15.75" hidden="1" customHeight="1">
      <c r="A954" s="1" t="s">
        <v>123</v>
      </c>
      <c r="B954" s="1" t="s">
        <v>131</v>
      </c>
      <c r="C954" s="1">
        <v>2016.0</v>
      </c>
      <c r="D954" s="1">
        <v>613243.0</v>
      </c>
      <c r="E954" s="1">
        <v>72000.0</v>
      </c>
      <c r="F954" s="1">
        <v>84451.0</v>
      </c>
      <c r="G954" s="1">
        <v>101000.0</v>
      </c>
      <c r="H954" s="1">
        <v>12.0</v>
      </c>
      <c r="I954" s="1">
        <v>103.0</v>
      </c>
      <c r="J954" s="1">
        <v>170.0</v>
      </c>
    </row>
    <row r="955" ht="15.75" hidden="1" customHeight="1">
      <c r="A955" s="1" t="s">
        <v>123</v>
      </c>
      <c r="B955" s="1" t="s">
        <v>131</v>
      </c>
      <c r="C955" s="1">
        <v>2017.0</v>
      </c>
      <c r="D955" s="1">
        <v>629669.0</v>
      </c>
      <c r="E955" s="1">
        <v>80000.0</v>
      </c>
      <c r="F955" s="1">
        <v>103482.0</v>
      </c>
      <c r="G955" s="1">
        <v>139000.0</v>
      </c>
      <c r="H955" s="1">
        <v>15.0</v>
      </c>
      <c r="I955" s="1">
        <v>134.0</v>
      </c>
      <c r="J955" s="1">
        <v>250.0</v>
      </c>
    </row>
    <row r="956" ht="15.75" hidden="1" customHeight="1">
      <c r="A956" s="1" t="s">
        <v>123</v>
      </c>
      <c r="B956" s="1" t="s">
        <v>131</v>
      </c>
      <c r="C956" s="1">
        <v>2018.0</v>
      </c>
      <c r="D956" s="1">
        <v>646327.0</v>
      </c>
      <c r="E956" s="1">
        <v>75000.0</v>
      </c>
      <c r="F956" s="1">
        <v>86343.0</v>
      </c>
      <c r="G956" s="1">
        <v>101000.0</v>
      </c>
      <c r="H956" s="1">
        <v>12.0</v>
      </c>
      <c r="I956" s="1">
        <v>109.0</v>
      </c>
      <c r="J956" s="1">
        <v>180.0</v>
      </c>
    </row>
    <row r="957" ht="15.75" hidden="1" customHeight="1">
      <c r="A957" s="1" t="s">
        <v>123</v>
      </c>
      <c r="B957" s="1" t="s">
        <v>132</v>
      </c>
      <c r="C957" s="1">
        <v>2010.0</v>
      </c>
      <c r="D957" s="1">
        <v>236216.0</v>
      </c>
      <c r="E957" s="1">
        <v>13000.0</v>
      </c>
      <c r="F957" s="1">
        <v>15669.0</v>
      </c>
      <c r="G957" s="1">
        <v>19000.0</v>
      </c>
      <c r="H957" s="1">
        <v>1.0</v>
      </c>
      <c r="I957" s="1">
        <v>20.0</v>
      </c>
      <c r="J957" s="1">
        <v>35.0</v>
      </c>
    </row>
    <row r="958" ht="15.75" hidden="1" customHeight="1">
      <c r="A958" s="1" t="s">
        <v>123</v>
      </c>
      <c r="B958" s="1" t="s">
        <v>132</v>
      </c>
      <c r="C958" s="1">
        <v>2011.0</v>
      </c>
      <c r="D958" s="1">
        <v>242658.0</v>
      </c>
      <c r="E958" s="1">
        <v>8900.0</v>
      </c>
      <c r="F958" s="1">
        <v>11631.0</v>
      </c>
      <c r="G958" s="1">
        <v>16000.0</v>
      </c>
      <c r="H958" s="1">
        <v>1.0</v>
      </c>
      <c r="I958" s="1">
        <v>14.0</v>
      </c>
      <c r="J958" s="1">
        <v>27.0</v>
      </c>
    </row>
    <row r="959" ht="15.75" hidden="1" customHeight="1">
      <c r="A959" s="1" t="s">
        <v>123</v>
      </c>
      <c r="B959" s="1" t="s">
        <v>132</v>
      </c>
      <c r="C959" s="1">
        <v>2012.0</v>
      </c>
      <c r="D959" s="1">
        <v>249505.0</v>
      </c>
      <c r="E959" s="1">
        <v>6500.0</v>
      </c>
      <c r="F959" s="1">
        <v>8394.0</v>
      </c>
      <c r="G959" s="1">
        <v>11000.0</v>
      </c>
      <c r="I959" s="1">
        <v>0.0</v>
      </c>
    </row>
    <row r="960" ht="15.75" hidden="1" customHeight="1">
      <c r="A960" s="1" t="s">
        <v>123</v>
      </c>
      <c r="B960" s="1" t="s">
        <v>132</v>
      </c>
      <c r="C960" s="1">
        <v>2013.0</v>
      </c>
      <c r="D960" s="1">
        <v>256637.0</v>
      </c>
      <c r="E960" s="1">
        <v>4100.0</v>
      </c>
      <c r="F960" s="1">
        <v>5326.0</v>
      </c>
      <c r="G960" s="1">
        <v>7200.0</v>
      </c>
      <c r="I960" s="1">
        <v>0.0</v>
      </c>
    </row>
    <row r="961" ht="15.75" hidden="1" customHeight="1">
      <c r="A961" s="1" t="s">
        <v>123</v>
      </c>
      <c r="B961" s="1" t="s">
        <v>132</v>
      </c>
      <c r="C961" s="1">
        <v>2014.0</v>
      </c>
      <c r="D961" s="1">
        <v>263888.0</v>
      </c>
      <c r="E961" s="1">
        <v>1900.0</v>
      </c>
      <c r="F961" s="1">
        <v>2427.0</v>
      </c>
      <c r="G961" s="1">
        <v>3300.0</v>
      </c>
      <c r="I961" s="1">
        <v>0.0</v>
      </c>
    </row>
    <row r="962" ht="15.75" hidden="1" customHeight="1">
      <c r="A962" s="1" t="s">
        <v>123</v>
      </c>
      <c r="B962" s="1" t="s">
        <v>132</v>
      </c>
      <c r="C962" s="1">
        <v>2015.0</v>
      </c>
      <c r="D962" s="1">
        <v>271128.0</v>
      </c>
      <c r="E962" s="1">
        <v>680.0</v>
      </c>
      <c r="F962" s="1">
        <v>787.0</v>
      </c>
      <c r="G962" s="1">
        <v>920.0</v>
      </c>
      <c r="I962" s="1">
        <v>0.0</v>
      </c>
    </row>
    <row r="963" ht="15.75" hidden="1" customHeight="1">
      <c r="A963" s="1" t="s">
        <v>123</v>
      </c>
      <c r="B963" s="1" t="s">
        <v>132</v>
      </c>
      <c r="C963" s="1">
        <v>2016.0</v>
      </c>
      <c r="D963" s="1">
        <v>278326.0</v>
      </c>
      <c r="E963" s="1">
        <v>3200.0</v>
      </c>
      <c r="F963" s="1">
        <v>4177.0</v>
      </c>
      <c r="G963" s="1">
        <v>5600.0</v>
      </c>
      <c r="I963" s="1">
        <v>0.0</v>
      </c>
    </row>
    <row r="964" ht="15.75" hidden="1" customHeight="1">
      <c r="A964" s="1" t="s">
        <v>123</v>
      </c>
      <c r="B964" s="1" t="s">
        <v>132</v>
      </c>
      <c r="C964" s="1">
        <v>2017.0</v>
      </c>
      <c r="D964" s="1">
        <v>285499.0</v>
      </c>
      <c r="E964" s="1">
        <v>1700.0</v>
      </c>
      <c r="F964" s="1">
        <v>2266.0</v>
      </c>
      <c r="G964" s="1">
        <v>3000.0</v>
      </c>
      <c r="I964" s="1">
        <v>0.0</v>
      </c>
    </row>
    <row r="965" ht="15.75" hidden="1" customHeight="1">
      <c r="A965" s="1" t="s">
        <v>123</v>
      </c>
      <c r="B965" s="1" t="s">
        <v>132</v>
      </c>
      <c r="C965" s="1">
        <v>2018.0</v>
      </c>
      <c r="D965" s="1">
        <v>292675.0</v>
      </c>
      <c r="E965" s="1">
        <v>900.0</v>
      </c>
      <c r="F965" s="1">
        <v>1167.0</v>
      </c>
      <c r="G965" s="1">
        <v>1600.0</v>
      </c>
      <c r="I965" s="1">
        <v>0.0</v>
      </c>
    </row>
    <row r="966" ht="15.75" hidden="1" customHeight="1">
      <c r="A966" s="1" t="s">
        <v>123</v>
      </c>
      <c r="B966" s="1" t="s">
        <v>133</v>
      </c>
      <c r="C966" s="1">
        <v>2010.0</v>
      </c>
      <c r="D966" s="1">
        <v>6.4831194E7</v>
      </c>
      <c r="E966" s="1">
        <v>21000.0</v>
      </c>
      <c r="F966" s="1">
        <v>22959.0</v>
      </c>
      <c r="G966" s="1">
        <v>26000.0</v>
      </c>
      <c r="H966" s="1">
        <v>2.0</v>
      </c>
      <c r="I966" s="1">
        <v>45.0</v>
      </c>
      <c r="J966" s="1">
        <v>76.0</v>
      </c>
    </row>
    <row r="967" ht="15.75" hidden="1" customHeight="1">
      <c r="A967" s="1" t="s">
        <v>123</v>
      </c>
      <c r="B967" s="1" t="s">
        <v>133</v>
      </c>
      <c r="C967" s="1">
        <v>2011.0</v>
      </c>
      <c r="D967" s="1">
        <v>6.5497232E7</v>
      </c>
      <c r="E967" s="1">
        <v>19000.0</v>
      </c>
      <c r="F967" s="1">
        <v>20206.0</v>
      </c>
      <c r="G967" s="1">
        <v>23000.0</v>
      </c>
      <c r="H967" s="1">
        <v>2.0</v>
      </c>
      <c r="I967" s="1">
        <v>35.0</v>
      </c>
      <c r="J967" s="1">
        <v>58.0</v>
      </c>
    </row>
    <row r="968" ht="15.75" hidden="1" customHeight="1">
      <c r="A968" s="1" t="s">
        <v>123</v>
      </c>
      <c r="B968" s="1" t="s">
        <v>133</v>
      </c>
      <c r="C968" s="1">
        <v>2012.0</v>
      </c>
      <c r="D968" s="1">
        <v>6.6183031E7</v>
      </c>
      <c r="E968" s="1">
        <v>22000.0</v>
      </c>
      <c r="F968" s="1">
        <v>23838.0</v>
      </c>
      <c r="G968" s="1">
        <v>27000.0</v>
      </c>
      <c r="H968" s="1">
        <v>2.0</v>
      </c>
      <c r="I968" s="1">
        <v>40.0</v>
      </c>
      <c r="J968" s="1">
        <v>66.0</v>
      </c>
    </row>
    <row r="969" ht="15.75" hidden="1" customHeight="1">
      <c r="A969" s="1" t="s">
        <v>123</v>
      </c>
      <c r="B969" s="1" t="s">
        <v>133</v>
      </c>
      <c r="C969" s="1">
        <v>2013.0</v>
      </c>
      <c r="D969" s="1">
        <v>6.6883662E7</v>
      </c>
      <c r="E969" s="1">
        <v>19000.0</v>
      </c>
      <c r="F969" s="1">
        <v>20760.0</v>
      </c>
      <c r="G969" s="1">
        <v>23000.0</v>
      </c>
      <c r="H969" s="1">
        <v>2.0</v>
      </c>
      <c r="I969" s="1">
        <v>33.0</v>
      </c>
      <c r="J969" s="1">
        <v>55.0</v>
      </c>
    </row>
    <row r="970" ht="15.75" hidden="1" customHeight="1">
      <c r="A970" s="1" t="s">
        <v>123</v>
      </c>
      <c r="B970" s="1" t="s">
        <v>133</v>
      </c>
      <c r="C970" s="1">
        <v>2014.0</v>
      </c>
      <c r="D970" s="1">
        <v>6.7592098E7</v>
      </c>
      <c r="E970" s="1">
        <v>18000.0</v>
      </c>
      <c r="F970" s="1">
        <v>19060.0</v>
      </c>
      <c r="G970" s="1">
        <v>21000.0</v>
      </c>
      <c r="H970" s="1">
        <v>2.0</v>
      </c>
      <c r="I970" s="1">
        <v>29.0</v>
      </c>
      <c r="J970" s="1">
        <v>47.0</v>
      </c>
    </row>
    <row r="971" ht="15.75" hidden="1" customHeight="1">
      <c r="A971" s="1" t="s">
        <v>123</v>
      </c>
      <c r="B971" s="1" t="s">
        <v>133</v>
      </c>
      <c r="C971" s="1">
        <v>2015.0</v>
      </c>
      <c r="D971" s="1">
        <v>6.8301989E7</v>
      </c>
      <c r="E971" s="1">
        <v>10000.0</v>
      </c>
      <c r="F971" s="1">
        <v>11283.0</v>
      </c>
      <c r="G971" s="1">
        <v>13000.0</v>
      </c>
      <c r="H971" s="1">
        <v>1.0</v>
      </c>
      <c r="I971" s="1">
        <v>16.0</v>
      </c>
      <c r="J971" s="1">
        <v>25.0</v>
      </c>
    </row>
    <row r="972" ht="15.75" hidden="1" customHeight="1">
      <c r="A972" s="1" t="s">
        <v>123</v>
      </c>
      <c r="B972" s="1" t="s">
        <v>133</v>
      </c>
      <c r="C972" s="1">
        <v>2016.0</v>
      </c>
      <c r="D972" s="1">
        <v>6.901197E7</v>
      </c>
      <c r="E972" s="1">
        <v>4600.0</v>
      </c>
      <c r="F972" s="1">
        <v>5024.0</v>
      </c>
      <c r="G972" s="1">
        <v>5600.0</v>
      </c>
      <c r="H972" s="1">
        <v>0.0</v>
      </c>
      <c r="I972" s="1">
        <v>7.0</v>
      </c>
      <c r="J972" s="1">
        <v>13.0</v>
      </c>
    </row>
    <row r="973" ht="15.75" hidden="1" customHeight="1">
      <c r="A973" s="1" t="s">
        <v>123</v>
      </c>
      <c r="B973" s="1" t="s">
        <v>133</v>
      </c>
      <c r="C973" s="1">
        <v>2017.0</v>
      </c>
      <c r="D973" s="1">
        <v>6.9719633E7</v>
      </c>
      <c r="E973" s="1">
        <v>5100.0</v>
      </c>
      <c r="F973" s="1">
        <v>5481.0</v>
      </c>
      <c r="G973" s="1">
        <v>6100.0</v>
      </c>
      <c r="H973" s="1">
        <v>0.0</v>
      </c>
      <c r="I973" s="1">
        <v>9.0</v>
      </c>
      <c r="J973" s="1">
        <v>15.0</v>
      </c>
    </row>
    <row r="974" ht="15.75" hidden="1" customHeight="1">
      <c r="A974" s="1" t="s">
        <v>123</v>
      </c>
      <c r="B974" s="1" t="s">
        <v>133</v>
      </c>
      <c r="C974" s="1">
        <v>2018.0</v>
      </c>
      <c r="D974" s="1">
        <v>7.041632E7</v>
      </c>
      <c r="E974" s="1">
        <v>5300.0</v>
      </c>
      <c r="F974" s="1">
        <v>5794.0</v>
      </c>
      <c r="G974" s="1">
        <v>6500.0</v>
      </c>
      <c r="H974" s="1">
        <v>0.0</v>
      </c>
      <c r="I974" s="1">
        <v>9.0</v>
      </c>
      <c r="J974" s="1">
        <v>16.0</v>
      </c>
    </row>
    <row r="975" ht="15.75" hidden="1" customHeight="1">
      <c r="B975" s="1" t="s">
        <v>20</v>
      </c>
      <c r="C975" s="1">
        <v>2010.0</v>
      </c>
      <c r="D975" s="1">
        <v>7.4205148E8</v>
      </c>
      <c r="E975" s="1">
        <v>1.994E8</v>
      </c>
      <c r="F975" s="1">
        <v>2.185E8</v>
      </c>
      <c r="G975" s="1">
        <v>2.447E8</v>
      </c>
      <c r="H975" s="1">
        <v>507000.0</v>
      </c>
      <c r="I975" s="1">
        <v>533000.0</v>
      </c>
      <c r="J975" s="1">
        <v>588000.0</v>
      </c>
    </row>
    <row r="976" ht="15.75" hidden="1" customHeight="1">
      <c r="B976" s="1" t="s">
        <v>20</v>
      </c>
      <c r="C976" s="1">
        <v>2011.0</v>
      </c>
      <c r="D976" s="1">
        <v>7.63387315E8</v>
      </c>
      <c r="E976" s="1">
        <v>1.94E8</v>
      </c>
      <c r="F976" s="1">
        <v>2.128E8</v>
      </c>
      <c r="G976" s="1">
        <v>2.368E8</v>
      </c>
      <c r="H976" s="1">
        <v>469000.0</v>
      </c>
      <c r="I976" s="1">
        <v>493000.0</v>
      </c>
      <c r="J976" s="1">
        <v>537000.0</v>
      </c>
    </row>
    <row r="977" ht="15.75" hidden="1" customHeight="1">
      <c r="B977" s="1" t="s">
        <v>20</v>
      </c>
      <c r="C977" s="1">
        <v>2012.0</v>
      </c>
      <c r="D977" s="1">
        <v>7.85260919E8</v>
      </c>
      <c r="E977" s="1">
        <v>1.898E8</v>
      </c>
      <c r="F977" s="1">
        <v>2.087E8</v>
      </c>
      <c r="G977" s="1">
        <v>2.331E8</v>
      </c>
      <c r="H977" s="1">
        <v>444000.0</v>
      </c>
      <c r="I977" s="1">
        <v>469000.0</v>
      </c>
      <c r="J977" s="1">
        <v>514000.0</v>
      </c>
    </row>
    <row r="978" ht="15.75" hidden="1" customHeight="1">
      <c r="B978" s="1" t="s">
        <v>20</v>
      </c>
      <c r="C978" s="1">
        <v>2013.0</v>
      </c>
      <c r="D978" s="1">
        <v>8.07674747E8</v>
      </c>
      <c r="E978" s="1">
        <v>1.849E8</v>
      </c>
      <c r="F978" s="1">
        <v>2.038E8</v>
      </c>
      <c r="G978" s="1">
        <v>2.286E8</v>
      </c>
      <c r="H978" s="1">
        <v>419000.0</v>
      </c>
      <c r="I978" s="1">
        <v>444000.0</v>
      </c>
      <c r="J978" s="1">
        <v>493000.0</v>
      </c>
    </row>
    <row r="979" ht="15.75" hidden="1" customHeight="1">
      <c r="B979" s="1" t="s">
        <v>20</v>
      </c>
      <c r="C979" s="1">
        <v>2014.0</v>
      </c>
      <c r="D979" s="1">
        <v>8.30636558E8</v>
      </c>
      <c r="E979" s="1">
        <v>1.814E8</v>
      </c>
      <c r="F979" s="1">
        <v>1.975E8</v>
      </c>
      <c r="G979" s="1">
        <v>2.178E8</v>
      </c>
      <c r="H979" s="1">
        <v>408000.0</v>
      </c>
      <c r="I979" s="1">
        <v>428000.0</v>
      </c>
      <c r="J979" s="1">
        <v>462000.0</v>
      </c>
    </row>
    <row r="980" ht="15.75" hidden="1" customHeight="1">
      <c r="B980" s="1" t="s">
        <v>20</v>
      </c>
      <c r="C980" s="1">
        <v>2015.0</v>
      </c>
      <c r="D980" s="1">
        <v>8.54147991E8</v>
      </c>
      <c r="E980" s="1">
        <v>1.842E8</v>
      </c>
      <c r="F980" s="1">
        <v>1.993E8</v>
      </c>
      <c r="G980" s="1">
        <v>2.191E8</v>
      </c>
      <c r="H980" s="1">
        <v>391000.0</v>
      </c>
      <c r="I980" s="1">
        <v>411000.0</v>
      </c>
      <c r="J980" s="1">
        <v>448000.0</v>
      </c>
    </row>
    <row r="981" ht="15.75" hidden="1" customHeight="1">
      <c r="B981" s="1" t="s">
        <v>20</v>
      </c>
      <c r="C981" s="1">
        <v>2016.0</v>
      </c>
      <c r="D981" s="1">
        <v>8.78208734E8</v>
      </c>
      <c r="E981" s="1">
        <v>1.886E8</v>
      </c>
      <c r="F981" s="1">
        <v>2.058E8</v>
      </c>
      <c r="G981" s="1">
        <v>2.292E8</v>
      </c>
      <c r="H981" s="1">
        <v>371000.0</v>
      </c>
      <c r="I981" s="1">
        <v>389000.0</v>
      </c>
      <c r="J981" s="1">
        <v>425000.0</v>
      </c>
    </row>
    <row r="982" ht="15.75" hidden="1" customHeight="1">
      <c r="B982" s="1" t="s">
        <v>20</v>
      </c>
      <c r="C982" s="1">
        <v>2017.0</v>
      </c>
      <c r="D982" s="1">
        <v>9.02801325E8</v>
      </c>
      <c r="E982" s="1">
        <v>1.92E8</v>
      </c>
      <c r="F982" s="1">
        <v>2.121E8</v>
      </c>
      <c r="G982" s="1">
        <v>2.398E8</v>
      </c>
      <c r="H982" s="1">
        <v>364000.0</v>
      </c>
      <c r="I982" s="1">
        <v>383000.0</v>
      </c>
      <c r="J982" s="1">
        <v>423000.0</v>
      </c>
    </row>
    <row r="983" ht="15.75" hidden="1" customHeight="1">
      <c r="B983" s="1" t="s">
        <v>20</v>
      </c>
      <c r="C983" s="1">
        <v>2018.0</v>
      </c>
      <c r="D983" s="1">
        <v>9.27888238E8</v>
      </c>
      <c r="E983" s="1">
        <v>1.908E8</v>
      </c>
      <c r="F983" s="1">
        <v>2.127E8</v>
      </c>
      <c r="G983" s="1">
        <v>2.437E8</v>
      </c>
      <c r="H983" s="1">
        <v>361000.0</v>
      </c>
      <c r="I983" s="1">
        <v>380000.0</v>
      </c>
      <c r="J983" s="1">
        <v>425000.0</v>
      </c>
    </row>
    <row r="984" ht="15.75" hidden="1" customHeight="1">
      <c r="B984" s="1" t="s">
        <v>65</v>
      </c>
      <c r="C984" s="1">
        <v>2010.0</v>
      </c>
      <c r="D984" s="1">
        <v>1.26118119E8</v>
      </c>
      <c r="E984" s="1">
        <v>744000.0</v>
      </c>
      <c r="F984" s="1">
        <v>814000.0</v>
      </c>
      <c r="G984" s="1">
        <v>894000.0</v>
      </c>
      <c r="H984" s="1">
        <v>220.0</v>
      </c>
      <c r="I984" s="2">
        <v>459.0</v>
      </c>
      <c r="J984" s="1">
        <v>730.0</v>
      </c>
    </row>
    <row r="985" ht="15.75" hidden="1" customHeight="1">
      <c r="B985" s="1" t="s">
        <v>65</v>
      </c>
      <c r="C985" s="1">
        <v>2011.0</v>
      </c>
      <c r="D985" s="1">
        <v>1.27739647E8</v>
      </c>
      <c r="E985" s="1">
        <v>566000.0</v>
      </c>
      <c r="F985" s="1">
        <v>611000.0</v>
      </c>
      <c r="G985" s="1">
        <v>666000.0</v>
      </c>
      <c r="H985" s="1">
        <v>180.0</v>
      </c>
      <c r="I985" s="2">
        <v>444.0</v>
      </c>
      <c r="J985" s="1">
        <v>710.0</v>
      </c>
    </row>
    <row r="986" ht="15.75" hidden="1" customHeight="1">
      <c r="B986" s="1" t="s">
        <v>65</v>
      </c>
      <c r="C986" s="1">
        <v>2012.0</v>
      </c>
      <c r="D986" s="1">
        <v>1.29364372E8</v>
      </c>
      <c r="E986" s="1">
        <v>541000.0</v>
      </c>
      <c r="F986" s="1">
        <v>580000.0</v>
      </c>
      <c r="G986" s="1">
        <v>627000.0</v>
      </c>
      <c r="H986" s="1">
        <v>180.0</v>
      </c>
      <c r="I986" s="2">
        <v>392.0</v>
      </c>
      <c r="J986" s="1">
        <v>600.0</v>
      </c>
    </row>
    <row r="987" ht="15.75" hidden="1" customHeight="1">
      <c r="B987" s="1" t="s">
        <v>65</v>
      </c>
      <c r="C987" s="1">
        <v>2013.0</v>
      </c>
      <c r="D987" s="1">
        <v>1.30969261E8</v>
      </c>
      <c r="E987" s="1">
        <v>520000.0</v>
      </c>
      <c r="F987" s="1">
        <v>562000.0</v>
      </c>
      <c r="G987" s="1">
        <v>613000.0</v>
      </c>
      <c r="H987" s="1">
        <v>180.0</v>
      </c>
      <c r="I987" s="2">
        <v>391.0</v>
      </c>
      <c r="J987" s="1">
        <v>590.0</v>
      </c>
    </row>
    <row r="988" ht="15.75" hidden="1" customHeight="1">
      <c r="B988" s="1" t="s">
        <v>65</v>
      </c>
      <c r="C988" s="1">
        <v>2014.0</v>
      </c>
      <c r="D988" s="1">
        <v>1.32522297E8</v>
      </c>
      <c r="E988" s="1">
        <v>445000.0</v>
      </c>
      <c r="F988" s="1">
        <v>477000.0</v>
      </c>
      <c r="G988" s="1">
        <v>512000.0</v>
      </c>
      <c r="H988" s="1">
        <v>140.0</v>
      </c>
      <c r="I988" s="2">
        <v>289.0</v>
      </c>
      <c r="J988" s="1">
        <v>420.0</v>
      </c>
    </row>
    <row r="989" ht="15.75" hidden="1" customHeight="1">
      <c r="B989" s="1" t="s">
        <v>65</v>
      </c>
      <c r="C989" s="1">
        <v>2015.0</v>
      </c>
      <c r="D989" s="1">
        <v>1.34003416E8</v>
      </c>
      <c r="E989" s="1">
        <v>525000.0</v>
      </c>
      <c r="F989" s="1">
        <v>566000.0</v>
      </c>
      <c r="G989" s="1">
        <v>611000.0</v>
      </c>
      <c r="H989" s="1">
        <v>150.0</v>
      </c>
      <c r="I989" s="2">
        <v>324.0</v>
      </c>
      <c r="J989" s="1">
        <v>460.0</v>
      </c>
    </row>
    <row r="990" ht="15.75" hidden="1" customHeight="1">
      <c r="B990" s="1" t="s">
        <v>65</v>
      </c>
      <c r="C990" s="1">
        <v>2016.0</v>
      </c>
      <c r="D990" s="1">
        <v>1.35398716E8</v>
      </c>
      <c r="E990" s="1">
        <v>640000.0</v>
      </c>
      <c r="F990" s="1">
        <v>691000.0</v>
      </c>
      <c r="G990" s="1">
        <v>749000.0</v>
      </c>
      <c r="H990" s="1">
        <v>210.0</v>
      </c>
      <c r="I990" s="2">
        <v>474.0</v>
      </c>
      <c r="J990" s="1">
        <v>680.0</v>
      </c>
    </row>
    <row r="991" ht="15.75" hidden="1" customHeight="1">
      <c r="B991" s="1" t="s">
        <v>65</v>
      </c>
      <c r="C991" s="1">
        <v>2017.0</v>
      </c>
      <c r="D991" s="1">
        <v>1.36722119E8</v>
      </c>
      <c r="E991" s="1">
        <v>880000.0</v>
      </c>
      <c r="F991" s="1">
        <v>944000.0</v>
      </c>
      <c r="G991" s="1">
        <v>1026000.0</v>
      </c>
      <c r="H991" s="1">
        <v>250.0</v>
      </c>
      <c r="I991" s="2">
        <v>620.0</v>
      </c>
      <c r="J991" s="1">
        <v>910.0</v>
      </c>
    </row>
    <row r="992" ht="15.75" hidden="1" customHeight="1">
      <c r="B992" s="1" t="s">
        <v>65</v>
      </c>
      <c r="C992" s="1">
        <v>2018.0</v>
      </c>
      <c r="D992" s="1">
        <v>1.38017898E8</v>
      </c>
      <c r="E992" s="1">
        <v>867000.0</v>
      </c>
      <c r="F992" s="1">
        <v>929000.0</v>
      </c>
      <c r="G992" s="1">
        <v>1007000.0</v>
      </c>
      <c r="H992" s="1">
        <v>220.0</v>
      </c>
      <c r="I992" s="2">
        <v>577.0</v>
      </c>
      <c r="J992" s="1">
        <v>850.0</v>
      </c>
    </row>
    <row r="993" ht="15.75" hidden="1" customHeight="1">
      <c r="B993" s="1" t="s">
        <v>87</v>
      </c>
      <c r="C993" s="1">
        <v>2010.0</v>
      </c>
      <c r="D993" s="1">
        <v>4.19019843E8</v>
      </c>
      <c r="E993" s="1">
        <v>3261000.0</v>
      </c>
      <c r="F993" s="1">
        <v>4336000.0</v>
      </c>
      <c r="G993" s="1">
        <v>6297000.0</v>
      </c>
      <c r="H993" s="1">
        <v>3040.0</v>
      </c>
      <c r="I993" s="1">
        <v>8300.0</v>
      </c>
      <c r="J993" s="1">
        <v>14400.0</v>
      </c>
    </row>
    <row r="994" ht="15.75" hidden="1" customHeight="1">
      <c r="B994" s="1" t="s">
        <v>87</v>
      </c>
      <c r="C994" s="1">
        <v>2011.0</v>
      </c>
      <c r="D994" s="1">
        <v>4.27979875E8</v>
      </c>
      <c r="E994" s="1">
        <v>3357000.0</v>
      </c>
      <c r="F994" s="1">
        <v>4501000.0</v>
      </c>
      <c r="G994" s="1">
        <v>6485000.0</v>
      </c>
      <c r="H994" s="1">
        <v>3020.0</v>
      </c>
      <c r="I994" s="1">
        <v>7540.0</v>
      </c>
      <c r="J994" s="1">
        <v>12300.0</v>
      </c>
    </row>
    <row r="995" ht="15.75" hidden="1" customHeight="1">
      <c r="B995" s="1" t="s">
        <v>87</v>
      </c>
      <c r="C995" s="1">
        <v>2012.0</v>
      </c>
      <c r="D995" s="1">
        <v>4.36754102E8</v>
      </c>
      <c r="E995" s="1">
        <v>3168000.0</v>
      </c>
      <c r="F995" s="1">
        <v>4185000.0</v>
      </c>
      <c r="G995" s="1">
        <v>6009000.0</v>
      </c>
      <c r="H995" s="1">
        <v>2890.0</v>
      </c>
      <c r="I995" s="1">
        <v>7600.0</v>
      </c>
      <c r="J995" s="1">
        <v>12400.0</v>
      </c>
    </row>
    <row r="996" ht="15.75" hidden="1" customHeight="1">
      <c r="B996" s="1" t="s">
        <v>87</v>
      </c>
      <c r="C996" s="1">
        <v>2013.0</v>
      </c>
      <c r="D996" s="1">
        <v>4.45450169E8</v>
      </c>
      <c r="E996" s="1">
        <v>3046000.0</v>
      </c>
      <c r="F996" s="1">
        <v>3879000.0</v>
      </c>
      <c r="G996" s="1">
        <v>5320000.0</v>
      </c>
      <c r="H996" s="1">
        <v>2460.0</v>
      </c>
      <c r="I996" s="1">
        <v>6880.0</v>
      </c>
      <c r="J996" s="1">
        <v>11100.0</v>
      </c>
    </row>
    <row r="997" ht="15.75" hidden="1" customHeight="1">
      <c r="B997" s="1" t="s">
        <v>87</v>
      </c>
      <c r="C997" s="1">
        <v>2014.0</v>
      </c>
      <c r="D997" s="1">
        <v>4.54228324E8</v>
      </c>
      <c r="E997" s="1">
        <v>3119000.0</v>
      </c>
      <c r="F997" s="1">
        <v>3994000.0</v>
      </c>
      <c r="G997" s="1">
        <v>5476000.0</v>
      </c>
      <c r="H997" s="1">
        <v>2380.0</v>
      </c>
      <c r="I997" s="1">
        <v>6920.0</v>
      </c>
      <c r="J997" s="1">
        <v>11300.0</v>
      </c>
    </row>
    <row r="998" ht="15.75" hidden="1" customHeight="1">
      <c r="B998" s="1" t="s">
        <v>87</v>
      </c>
      <c r="C998" s="1">
        <v>2015.0</v>
      </c>
      <c r="D998" s="1">
        <v>4.63210243E8</v>
      </c>
      <c r="E998" s="1">
        <v>2967000.0</v>
      </c>
      <c r="F998" s="1">
        <v>3822000.0</v>
      </c>
      <c r="G998" s="1">
        <v>5208000.0</v>
      </c>
      <c r="H998" s="1">
        <v>2300.0</v>
      </c>
      <c r="I998" s="1">
        <v>7120.0</v>
      </c>
      <c r="J998" s="1">
        <v>12200.0</v>
      </c>
    </row>
    <row r="999" ht="15.75" hidden="1" customHeight="1">
      <c r="B999" s="1" t="s">
        <v>87</v>
      </c>
      <c r="C999" s="1">
        <v>2016.0</v>
      </c>
      <c r="D999" s="1">
        <v>4.68761159E8</v>
      </c>
      <c r="E999" s="1">
        <v>3774000.0</v>
      </c>
      <c r="F999" s="1">
        <v>4782000.0</v>
      </c>
      <c r="G999" s="1">
        <v>6380000.0</v>
      </c>
      <c r="H999" s="1">
        <v>2850.0</v>
      </c>
      <c r="I999" s="1">
        <v>8640.0</v>
      </c>
      <c r="J999" s="1">
        <v>15300.0</v>
      </c>
    </row>
    <row r="1000" ht="15.75" hidden="1" customHeight="1">
      <c r="B1000" s="1" t="s">
        <v>87</v>
      </c>
      <c r="C1000" s="1">
        <v>2017.0</v>
      </c>
      <c r="D1000" s="1">
        <v>4.78058225E8</v>
      </c>
      <c r="E1000" s="1">
        <v>3790000.0</v>
      </c>
      <c r="F1000" s="1">
        <v>4940000.0</v>
      </c>
      <c r="G1000" s="1">
        <v>6781000.0</v>
      </c>
      <c r="H1000" s="1">
        <v>2950.0</v>
      </c>
      <c r="I1000" s="1">
        <v>9230.0</v>
      </c>
      <c r="J1000" s="1">
        <v>17300.0</v>
      </c>
    </row>
    <row r="1001" ht="15.75" hidden="1" customHeight="1">
      <c r="B1001" s="1" t="s">
        <v>87</v>
      </c>
      <c r="C1001" s="1">
        <v>2018.0</v>
      </c>
      <c r="D1001" s="1">
        <v>4.87588453E8</v>
      </c>
      <c r="E1001" s="1">
        <v>3729000.0</v>
      </c>
      <c r="F1001" s="1">
        <v>4873000.0</v>
      </c>
      <c r="G1001" s="1">
        <v>6775000.0</v>
      </c>
      <c r="H1001" s="1">
        <v>2610.0</v>
      </c>
      <c r="I1001" s="1">
        <v>9340.0</v>
      </c>
      <c r="J1001" s="1">
        <v>17700.0</v>
      </c>
    </row>
    <row r="1002" ht="15.75" hidden="1" customHeight="1">
      <c r="B1002" s="1" t="s">
        <v>102</v>
      </c>
      <c r="C1002" s="1">
        <v>2010.0</v>
      </c>
      <c r="D1002" s="1">
        <v>3.7906443E7</v>
      </c>
      <c r="F1002" s="1">
        <v>170.0</v>
      </c>
      <c r="I1002" s="1">
        <v>0.0</v>
      </c>
    </row>
    <row r="1003" ht="15.75" hidden="1" customHeight="1">
      <c r="B1003" s="1" t="s">
        <v>102</v>
      </c>
      <c r="C1003" s="1">
        <v>2011.0</v>
      </c>
      <c r="D1003" s="1">
        <v>3.8469606E7</v>
      </c>
      <c r="F1003" s="1">
        <v>69.0</v>
      </c>
      <c r="I1003" s="1">
        <v>0.0</v>
      </c>
    </row>
    <row r="1004" ht="15.75" hidden="1" customHeight="1">
      <c r="B1004" s="1" t="s">
        <v>102</v>
      </c>
      <c r="C1004" s="1">
        <v>2012.0</v>
      </c>
      <c r="D1004" s="1">
        <v>3.90862E7</v>
      </c>
      <c r="F1004" s="1">
        <v>21.0</v>
      </c>
      <c r="I1004" s="1">
        <v>0.0</v>
      </c>
    </row>
    <row r="1005" ht="15.75" hidden="1" customHeight="1">
      <c r="B1005" s="1" t="s">
        <v>102</v>
      </c>
      <c r="C1005" s="1">
        <v>2013.0</v>
      </c>
      <c r="D1005" s="1">
        <v>3.9739267E7</v>
      </c>
      <c r="F1005" s="1">
        <v>3.0</v>
      </c>
      <c r="I1005" s="1">
        <v>0.0</v>
      </c>
    </row>
    <row r="1006" ht="15.75" hidden="1" customHeight="1">
      <c r="B1006" s="1" t="s">
        <v>102</v>
      </c>
      <c r="C1006" s="1">
        <v>2014.0</v>
      </c>
      <c r="D1006" s="1">
        <v>4.0405247E7</v>
      </c>
      <c r="F1006" s="1">
        <v>2.0</v>
      </c>
      <c r="I1006" s="1">
        <v>0.0</v>
      </c>
    </row>
    <row r="1007" ht="15.75" hidden="1" customHeight="1">
      <c r="B1007" s="1" t="s">
        <v>102</v>
      </c>
      <c r="C1007" s="1">
        <v>2015.0</v>
      </c>
      <c r="D1007" s="1">
        <v>4.1065655E7</v>
      </c>
      <c r="F1007" s="1">
        <v>0.0</v>
      </c>
      <c r="I1007" s="1">
        <v>0.0</v>
      </c>
    </row>
    <row r="1008" ht="15.75" hidden="1" customHeight="1">
      <c r="B1008" s="1" t="s">
        <v>102</v>
      </c>
      <c r="C1008" s="1">
        <v>2016.0</v>
      </c>
      <c r="D1008" s="1">
        <v>4.1714844E7</v>
      </c>
      <c r="F1008" s="1">
        <v>0.0</v>
      </c>
      <c r="I1008" s="1">
        <v>0.0</v>
      </c>
    </row>
    <row r="1009" ht="15.75" hidden="1" customHeight="1">
      <c r="B1009" s="1" t="s">
        <v>102</v>
      </c>
      <c r="C1009" s="1">
        <v>2017.0</v>
      </c>
      <c r="D1009" s="1">
        <v>4.2352758E7</v>
      </c>
      <c r="F1009" s="1">
        <v>0.0</v>
      </c>
      <c r="I1009" s="1">
        <v>0.0</v>
      </c>
    </row>
    <row r="1010" ht="15.75" hidden="1" customHeight="1">
      <c r="B1010" s="1" t="s">
        <v>102</v>
      </c>
      <c r="C1010" s="1">
        <v>2018.0</v>
      </c>
      <c r="D1010" s="1">
        <v>4.2973389E7</v>
      </c>
      <c r="F1010" s="1">
        <v>0.0</v>
      </c>
      <c r="I1010" s="1">
        <v>0.0</v>
      </c>
    </row>
    <row r="1011" ht="15.75" hidden="1" customHeight="1">
      <c r="B1011" s="1" t="s">
        <v>112</v>
      </c>
      <c r="C1011" s="1">
        <v>2010.0</v>
      </c>
      <c r="D1011" s="1">
        <v>1.47750412E9</v>
      </c>
      <c r="E1011" s="1">
        <v>1.981E7</v>
      </c>
      <c r="F1011" s="1">
        <v>2.513E7</v>
      </c>
      <c r="G1011" s="1">
        <v>3.389E7</v>
      </c>
      <c r="H1011" s="1">
        <v>9200.0</v>
      </c>
      <c r="I1011" s="1">
        <v>39100.0</v>
      </c>
      <c r="J1011" s="1">
        <v>66900.0</v>
      </c>
    </row>
    <row r="1012" ht="15.75" hidden="1" customHeight="1">
      <c r="B1012" s="1" t="s">
        <v>112</v>
      </c>
      <c r="C1012" s="1">
        <v>2011.0</v>
      </c>
      <c r="D1012" s="1">
        <v>1.496330952E9</v>
      </c>
      <c r="E1012" s="1">
        <v>1.666E7</v>
      </c>
      <c r="F1012" s="1">
        <v>2.114E7</v>
      </c>
      <c r="G1012" s="1">
        <v>2.832E7</v>
      </c>
      <c r="H1012" s="1">
        <v>7490.0</v>
      </c>
      <c r="I1012" s="1">
        <v>32100.0</v>
      </c>
      <c r="J1012" s="1">
        <v>56600.0</v>
      </c>
    </row>
    <row r="1013" ht="15.75" hidden="1" customHeight="1">
      <c r="B1013" s="1" t="s">
        <v>112</v>
      </c>
      <c r="C1013" s="1">
        <v>2012.0</v>
      </c>
      <c r="D1013" s="1">
        <v>1.514731269E9</v>
      </c>
      <c r="E1013" s="1">
        <v>1.469E7</v>
      </c>
      <c r="F1013" s="1">
        <v>1.843E7</v>
      </c>
      <c r="G1013" s="1">
        <v>2.438E7</v>
      </c>
      <c r="H1013" s="1">
        <v>7270.0</v>
      </c>
      <c r="I1013" s="1">
        <v>28000.0</v>
      </c>
      <c r="J1013" s="1">
        <v>47200.0</v>
      </c>
    </row>
    <row r="1014" ht="15.75" hidden="1" customHeight="1">
      <c r="B1014" s="1" t="s">
        <v>112</v>
      </c>
      <c r="C1014" s="1">
        <v>2013.0</v>
      </c>
      <c r="D1014" s="1">
        <v>1.532751942E9</v>
      </c>
      <c r="E1014" s="1">
        <v>1.088E7</v>
      </c>
      <c r="F1014" s="1">
        <v>1.37E7</v>
      </c>
      <c r="G1014" s="1">
        <v>1.8E7</v>
      </c>
      <c r="H1014" s="1">
        <v>4460.0</v>
      </c>
      <c r="I1014" s="1">
        <v>21200.0</v>
      </c>
      <c r="J1014" s="1">
        <v>36000.0</v>
      </c>
    </row>
    <row r="1015" ht="15.75" hidden="1" customHeight="1">
      <c r="B1015" s="1" t="s">
        <v>112</v>
      </c>
      <c r="C1015" s="1">
        <v>2014.0</v>
      </c>
      <c r="D1015" s="1">
        <v>1.550466894E9</v>
      </c>
      <c r="E1015" s="1">
        <v>1.044E7</v>
      </c>
      <c r="F1015" s="1">
        <v>1.319E7</v>
      </c>
      <c r="G1015" s="1">
        <v>1.74E7</v>
      </c>
      <c r="H1015" s="1">
        <v>3560.0</v>
      </c>
      <c r="I1015" s="1">
        <v>23500.0</v>
      </c>
      <c r="J1015" s="1">
        <v>41900.0</v>
      </c>
    </row>
    <row r="1016" ht="15.75" hidden="1" customHeight="1">
      <c r="B1016" s="1" t="s">
        <v>112</v>
      </c>
      <c r="C1016" s="1">
        <v>2015.0</v>
      </c>
      <c r="D1016" s="1">
        <v>1.567931968E9</v>
      </c>
      <c r="E1016" s="1">
        <v>1.069E7</v>
      </c>
      <c r="F1016" s="1">
        <v>1.358E7</v>
      </c>
      <c r="G1016" s="1">
        <v>1.821E7</v>
      </c>
      <c r="H1016" s="1">
        <v>3320.0</v>
      </c>
      <c r="I1016" s="1">
        <v>24500.0</v>
      </c>
      <c r="J1016" s="1">
        <v>44000.0</v>
      </c>
    </row>
    <row r="1017" ht="15.75" hidden="1" customHeight="1">
      <c r="B1017" s="1" t="s">
        <v>112</v>
      </c>
      <c r="C1017" s="1">
        <v>2016.0</v>
      </c>
      <c r="D1017" s="1">
        <v>1.58515294E9</v>
      </c>
      <c r="E1017" s="1">
        <v>1.051E7</v>
      </c>
      <c r="F1017" s="1">
        <v>1.403E7</v>
      </c>
      <c r="G1017" s="1">
        <v>1.974E7</v>
      </c>
      <c r="H1017" s="1">
        <v>3310.0</v>
      </c>
      <c r="I1017" s="1">
        <v>25200.0</v>
      </c>
      <c r="J1017" s="1">
        <v>47400.0</v>
      </c>
    </row>
    <row r="1018" ht="15.75" hidden="1" customHeight="1">
      <c r="B1018" s="1" t="s">
        <v>112</v>
      </c>
      <c r="C1018" s="1">
        <v>2017.0</v>
      </c>
      <c r="D1018" s="1">
        <v>1.602118493E9</v>
      </c>
      <c r="E1018" s="1">
        <v>8793000.0</v>
      </c>
      <c r="F1018" s="1">
        <v>1.131E7</v>
      </c>
      <c r="G1018" s="1">
        <v>1.543E7</v>
      </c>
      <c r="H1018" s="1">
        <v>2710.0</v>
      </c>
      <c r="I1018" s="1">
        <v>19800.0</v>
      </c>
      <c r="J1018" s="1">
        <v>35400.0</v>
      </c>
    </row>
    <row r="1019" ht="15.75" hidden="1" customHeight="1">
      <c r="B1019" s="1" t="s">
        <v>112</v>
      </c>
      <c r="C1019" s="1">
        <v>2018.0</v>
      </c>
      <c r="D1019" s="1">
        <v>1.618838836E9</v>
      </c>
      <c r="E1019" s="1">
        <v>5807000.0</v>
      </c>
      <c r="F1019" s="1">
        <v>7905000.0</v>
      </c>
      <c r="G1019" s="1">
        <v>1.069E7</v>
      </c>
      <c r="H1019" s="1">
        <v>2180.0</v>
      </c>
      <c r="I1019" s="1">
        <v>11600.0</v>
      </c>
      <c r="J1019" s="1">
        <v>20800.0</v>
      </c>
    </row>
    <row r="1020" ht="15.75" hidden="1" customHeight="1">
      <c r="B1020" s="1" t="s">
        <v>123</v>
      </c>
      <c r="C1020" s="1">
        <v>2010.0</v>
      </c>
      <c r="D1020" s="1">
        <v>7.21038851E8</v>
      </c>
      <c r="E1020" s="1">
        <v>1045000.0</v>
      </c>
      <c r="F1020" s="1">
        <v>1839000.0</v>
      </c>
      <c r="G1020" s="1">
        <v>2779000.0</v>
      </c>
      <c r="H1020" s="1">
        <v>840.0</v>
      </c>
      <c r="I1020" s="1">
        <v>3780.0</v>
      </c>
      <c r="J1020" s="1">
        <v>7480.0</v>
      </c>
    </row>
    <row r="1021" ht="15.75" hidden="1" customHeight="1">
      <c r="B1021" s="1" t="s">
        <v>123</v>
      </c>
      <c r="C1021" s="1">
        <v>2011.0</v>
      </c>
      <c r="D1021" s="1">
        <v>7.26302437E8</v>
      </c>
      <c r="E1021" s="1">
        <v>922000.0</v>
      </c>
      <c r="F1021" s="1">
        <v>1576000.0</v>
      </c>
      <c r="G1021" s="1">
        <v>2340000.0</v>
      </c>
      <c r="H1021" s="1">
        <v>610.0</v>
      </c>
      <c r="I1021" s="1">
        <v>3320.0</v>
      </c>
      <c r="J1021" s="1">
        <v>6620.0</v>
      </c>
    </row>
    <row r="1022" ht="15.75" hidden="1" customHeight="1">
      <c r="B1022" s="1" t="s">
        <v>123</v>
      </c>
      <c r="C1022" s="1">
        <v>2012.0</v>
      </c>
      <c r="D1022" s="1">
        <v>7.31623901E8</v>
      </c>
      <c r="E1022" s="1">
        <v>914000.0</v>
      </c>
      <c r="F1022" s="1">
        <v>1761000.0</v>
      </c>
      <c r="G1022" s="1">
        <v>3009000.0</v>
      </c>
      <c r="H1022" s="1">
        <v>650.0</v>
      </c>
      <c r="I1022" s="1">
        <v>3560.0</v>
      </c>
      <c r="J1022" s="1">
        <v>8010.0</v>
      </c>
    </row>
    <row r="1023" ht="15.75" hidden="1" customHeight="1">
      <c r="B1023" s="1" t="s">
        <v>123</v>
      </c>
      <c r="C1023" s="1">
        <v>2013.0</v>
      </c>
      <c r="D1023" s="1">
        <v>7.36961516E8</v>
      </c>
      <c r="E1023" s="1">
        <v>1305000.0</v>
      </c>
      <c r="F1023" s="1">
        <v>2027000.0</v>
      </c>
      <c r="G1023" s="1">
        <v>2925000.0</v>
      </c>
      <c r="H1023" s="1">
        <v>550.0</v>
      </c>
      <c r="I1023" s="1">
        <v>4580.0</v>
      </c>
      <c r="J1023" s="1">
        <v>9310.0</v>
      </c>
    </row>
    <row r="1024" ht="15.75" hidden="1" customHeight="1">
      <c r="B1024" s="1" t="s">
        <v>123</v>
      </c>
      <c r="C1024" s="1">
        <v>2014.0</v>
      </c>
      <c r="D1024" s="1">
        <v>7.42256202E8</v>
      </c>
      <c r="E1024" s="1">
        <v>1588000.0</v>
      </c>
      <c r="F1024" s="1">
        <v>2345000.0</v>
      </c>
      <c r="G1024" s="1">
        <v>3339000.0</v>
      </c>
      <c r="H1024" s="1">
        <v>700.0</v>
      </c>
      <c r="I1024" s="1">
        <v>4400.0</v>
      </c>
      <c r="J1024" s="1">
        <v>8530.0</v>
      </c>
    </row>
    <row r="1025" ht="15.75" hidden="1" customHeight="1">
      <c r="B1025" s="1" t="s">
        <v>123</v>
      </c>
      <c r="C1025" s="1">
        <v>2015.0</v>
      </c>
      <c r="D1025" s="1">
        <v>7.47456804E8</v>
      </c>
      <c r="E1025" s="1">
        <v>1115000.0</v>
      </c>
      <c r="F1025" s="1">
        <v>1445000.0</v>
      </c>
      <c r="G1025" s="1">
        <v>1852000.0</v>
      </c>
      <c r="H1025" s="1">
        <v>480.0</v>
      </c>
      <c r="I1025" s="1">
        <v>2840.0</v>
      </c>
      <c r="J1025" s="1">
        <v>5010.0</v>
      </c>
    </row>
    <row r="1026" ht="15.75" hidden="1" customHeight="1">
      <c r="B1026" s="1" t="s">
        <v>123</v>
      </c>
      <c r="C1026" s="1">
        <v>2016.0</v>
      </c>
      <c r="D1026" s="1">
        <v>7.52550363E8</v>
      </c>
      <c r="E1026" s="1">
        <v>1318000.0</v>
      </c>
      <c r="F1026" s="1">
        <v>1733000.0</v>
      </c>
      <c r="G1026" s="1">
        <v>2228000.0</v>
      </c>
      <c r="H1026" s="1">
        <v>460.0</v>
      </c>
      <c r="I1026" s="1">
        <v>3500.0</v>
      </c>
      <c r="J1026" s="1">
        <v>6370.0</v>
      </c>
    </row>
    <row r="1027" ht="15.75" hidden="1" customHeight="1">
      <c r="B1027" s="1" t="s">
        <v>123</v>
      </c>
      <c r="C1027" s="1">
        <v>2017.0</v>
      </c>
      <c r="D1027" s="1">
        <v>7.57527287E8</v>
      </c>
      <c r="E1027" s="1">
        <v>1392000.0</v>
      </c>
      <c r="F1027" s="1">
        <v>1854000.0</v>
      </c>
      <c r="G1027" s="1">
        <v>2420000.0</v>
      </c>
      <c r="H1027" s="1">
        <v>530.0</v>
      </c>
      <c r="I1027" s="1">
        <v>3610.0</v>
      </c>
      <c r="J1027" s="1">
        <v>6530.0</v>
      </c>
    </row>
    <row r="1028" ht="15.75" hidden="1" customHeight="1">
      <c r="B1028" s="1" t="s">
        <v>123</v>
      </c>
      <c r="C1028" s="1">
        <v>2018.0</v>
      </c>
      <c r="D1028" s="1">
        <v>7.6232561E8</v>
      </c>
      <c r="E1028" s="1">
        <v>1495000.0</v>
      </c>
      <c r="F1028" s="1">
        <v>1980000.0</v>
      </c>
      <c r="G1028" s="1">
        <v>2588000.0</v>
      </c>
      <c r="H1028" s="1">
        <v>530.0</v>
      </c>
      <c r="I1028" s="1">
        <v>3570.0</v>
      </c>
      <c r="J1028" s="1">
        <v>6540.0</v>
      </c>
    </row>
    <row r="1029" ht="15.75" hidden="1" customHeight="1">
      <c r="B1029" s="1" t="s">
        <v>134</v>
      </c>
      <c r="C1029" s="1">
        <v>2010.0</v>
      </c>
      <c r="D1029" s="1">
        <v>3.523638856E9</v>
      </c>
      <c r="E1029" s="1">
        <v>2.307E8</v>
      </c>
      <c r="F1029" s="1">
        <v>2.506E8</v>
      </c>
      <c r="G1029" s="1">
        <v>2.783E8</v>
      </c>
      <c r="H1029" s="1">
        <v>541000.0</v>
      </c>
      <c r="I1029" s="1">
        <v>585000.0</v>
      </c>
      <c r="J1029" s="1">
        <v>649000.0</v>
      </c>
    </row>
    <row r="1030" ht="15.75" hidden="1" customHeight="1">
      <c r="B1030" s="1" t="s">
        <v>134</v>
      </c>
      <c r="C1030" s="1">
        <v>2011.0</v>
      </c>
      <c r="D1030" s="1">
        <v>3.580209832E9</v>
      </c>
      <c r="E1030" s="1">
        <v>2.215E8</v>
      </c>
      <c r="F1030" s="1">
        <v>2.406E8</v>
      </c>
      <c r="G1030" s="1">
        <v>2.66E8</v>
      </c>
      <c r="H1030" s="1">
        <v>499000.0</v>
      </c>
      <c r="I1030" s="1">
        <v>536000.0</v>
      </c>
      <c r="J1030" s="1">
        <v>588000.0</v>
      </c>
    </row>
    <row r="1031" ht="15.75" hidden="1" customHeight="1">
      <c r="B1031" s="1" t="s">
        <v>134</v>
      </c>
      <c r="C1031" s="1">
        <v>2012.0</v>
      </c>
      <c r="D1031" s="1">
        <v>3.636820763E9</v>
      </c>
      <c r="E1031" s="1">
        <v>2.144E8</v>
      </c>
      <c r="F1031" s="1">
        <v>2.337E8</v>
      </c>
      <c r="G1031" s="1">
        <v>2.597E8</v>
      </c>
      <c r="H1031" s="1">
        <v>474000.0</v>
      </c>
      <c r="I1031" s="1">
        <v>508000.0</v>
      </c>
      <c r="J1031" s="1">
        <v>560000.0</v>
      </c>
    </row>
    <row r="1032" ht="15.75" hidden="1" customHeight="1">
      <c r="B1032" s="1" t="s">
        <v>134</v>
      </c>
      <c r="C1032" s="1">
        <v>2013.0</v>
      </c>
      <c r="D1032" s="1">
        <v>3.693546902E9</v>
      </c>
      <c r="E1032" s="1">
        <v>2.052E8</v>
      </c>
      <c r="F1032" s="1">
        <v>2.239E8</v>
      </c>
      <c r="G1032" s="1">
        <v>2.495E8</v>
      </c>
      <c r="H1032" s="1">
        <v>446000.0</v>
      </c>
      <c r="I1032" s="1">
        <v>477000.0</v>
      </c>
      <c r="J1032" s="1">
        <v>531000.0</v>
      </c>
    </row>
    <row r="1033" ht="15.75" hidden="1" customHeight="1">
      <c r="B1033" s="1" t="s">
        <v>134</v>
      </c>
      <c r="C1033" s="1">
        <v>2014.0</v>
      </c>
      <c r="D1033" s="1">
        <v>3.750515522E9</v>
      </c>
      <c r="E1033" s="1">
        <v>2.019E8</v>
      </c>
      <c r="F1033" s="1">
        <v>2.175E8</v>
      </c>
      <c r="G1033" s="1">
        <v>2.385E8</v>
      </c>
      <c r="H1033" s="1">
        <v>434000.0</v>
      </c>
      <c r="I1033" s="1">
        <v>463000.0</v>
      </c>
      <c r="J1033" s="1">
        <v>504000.0</v>
      </c>
    </row>
    <row r="1034" ht="15.75" hidden="1" customHeight="1">
      <c r="B1034" s="1" t="s">
        <v>134</v>
      </c>
      <c r="C1034" s="1">
        <v>2015.0</v>
      </c>
      <c r="D1034" s="1">
        <v>3.807816077E9</v>
      </c>
      <c r="E1034" s="1">
        <v>2.032E8</v>
      </c>
      <c r="F1034" s="1">
        <v>2.187E8</v>
      </c>
      <c r="G1034" s="1">
        <v>2.397E8</v>
      </c>
      <c r="H1034" s="1">
        <v>416000.0</v>
      </c>
      <c r="I1034" s="1">
        <v>446000.0</v>
      </c>
      <c r="J1034" s="1">
        <v>491000.0</v>
      </c>
    </row>
    <row r="1035" ht="15.75" hidden="1" customHeight="1">
      <c r="B1035" s="1" t="s">
        <v>134</v>
      </c>
      <c r="C1035" s="1">
        <v>2016.0</v>
      </c>
      <c r="D1035" s="1">
        <v>3.861786756E9</v>
      </c>
      <c r="E1035" s="1">
        <v>2.095E8</v>
      </c>
      <c r="F1035" s="1">
        <v>2.271E8</v>
      </c>
      <c r="G1035" s="1">
        <v>2.509E8</v>
      </c>
      <c r="H1035" s="1">
        <v>398000.0</v>
      </c>
      <c r="I1035" s="1">
        <v>427000.0</v>
      </c>
      <c r="J1035" s="1">
        <v>473000.0</v>
      </c>
    </row>
    <row r="1036" ht="15.75" hidden="1" customHeight="1">
      <c r="B1036" s="1" t="s">
        <v>134</v>
      </c>
      <c r="C1036" s="1">
        <v>2017.0</v>
      </c>
      <c r="D1036" s="1">
        <v>3.919580207E9</v>
      </c>
      <c r="E1036" s="1">
        <v>2.11E8</v>
      </c>
      <c r="F1036" s="1">
        <v>2.312E8</v>
      </c>
      <c r="G1036" s="1">
        <v>2.593E8</v>
      </c>
      <c r="H1036" s="1">
        <v>390000.0</v>
      </c>
      <c r="I1036" s="1">
        <v>416000.0</v>
      </c>
      <c r="J1036" s="1">
        <v>462000.0</v>
      </c>
    </row>
    <row r="1037" ht="15.75" hidden="1" customHeight="1">
      <c r="B1037" s="1" t="s">
        <v>134</v>
      </c>
      <c r="C1037" s="1">
        <v>2018.0</v>
      </c>
      <c r="D1037" s="1">
        <v>3.977632424E9</v>
      </c>
      <c r="E1037" s="1">
        <v>2.06E8</v>
      </c>
      <c r="F1037" s="1">
        <v>2.284E8</v>
      </c>
      <c r="G1037" s="1">
        <v>2.584E8</v>
      </c>
      <c r="H1037" s="1">
        <v>384000.0</v>
      </c>
      <c r="I1037" s="1">
        <v>405000.0</v>
      </c>
      <c r="J1037" s="1">
        <v>452000.0</v>
      </c>
    </row>
  </sheetData>
  <autoFilter ref="$A$2:$J$1037">
    <filterColumn colId="1">
      <filters>
        <filter val="India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29"/>
    <col customWidth="1" min="2" max="2" width="18.29"/>
    <col customWidth="1" min="3" max="3" width="30.43"/>
    <col customWidth="1" min="4" max="4" width="5.14"/>
    <col customWidth="1" min="5" max="5" width="19.29"/>
    <col customWidth="1" min="6" max="6" width="17.43"/>
    <col customWidth="1" min="7" max="7" width="14.71"/>
    <col customWidth="1" min="8" max="8" width="13.86"/>
    <col customWidth="1" min="9" max="9" width="16.57"/>
    <col customWidth="1" min="10" max="10" width="15.14"/>
    <col customWidth="1" min="11" max="11" width="16.0"/>
    <col customWidth="1" min="12" max="12" width="11.43"/>
    <col customWidth="1" min="13" max="13" width="26.43"/>
    <col customWidth="1" min="14" max="26" width="8.0"/>
  </cols>
  <sheetData>
    <row r="1">
      <c r="A1" s="3" t="s">
        <v>135</v>
      </c>
      <c r="B1" s="4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M1" s="7" t="s">
        <v>136</v>
      </c>
    </row>
    <row r="2" hidden="1">
      <c r="A2" s="1" t="str">
        <f t="shared" ref="A2:A1037" si="1">C2&amp;D2</f>
        <v>CountryYear</v>
      </c>
      <c r="B2" s="1" t="str">
        <f>IF(ISBLANK(apendix_f_data!A2),"-",apendix_f_data!A2)</f>
        <v>WHO region</v>
      </c>
      <c r="C2" s="1" t="str">
        <f>IF(ISBLANK(apendix_f_data!B2),"-",apendix_f_data!B2)</f>
        <v>Country</v>
      </c>
      <c r="D2" s="1" t="str">
        <f>IF(ISBLANK(apendix_f_data!C2),"-",apendix_f_data!C2)</f>
        <v>Year</v>
      </c>
      <c r="E2" s="1" t="str">
        <f>IF(ISBLANK(apendix_f_data!D2),"-",apendix_f_data!D2)</f>
        <v>Population at risk</v>
      </c>
      <c r="F2" s="1" t="str">
        <f>IF(ISBLANK(apendix_f_data!E2),"-",apendix_f_data!E2)</f>
        <v>Cases Lower</v>
      </c>
      <c r="G2" s="1" t="str">
        <f>IF(ISBLANK(apendix_f_data!F2),"-",apendix_f_data!F2)</f>
        <v>Cases Point</v>
      </c>
      <c r="H2" s="1" t="str">
        <f>IF(ISBLANK(apendix_f_data!G2),"-",apendix_f_data!G2)</f>
        <v>Cases Upper</v>
      </c>
      <c r="I2" s="1" t="str">
        <f>IF(ISBLANK(apendix_f_data!H2),"-",apendix_f_data!H2)</f>
        <v>Deaths Lower</v>
      </c>
      <c r="J2" s="1" t="str">
        <f>IF(ISBLANK(apendix_f_data!I2),"-",apendix_f_data!I2)</f>
        <v>Deaths Point</v>
      </c>
      <c r="K2" s="1" t="str">
        <f>IF(ISBLANK(apendix_f_data!J2),"-",apendix_f_data!J2)</f>
        <v>Deaths Upper</v>
      </c>
    </row>
    <row r="3" hidden="1">
      <c r="A3" s="1" t="str">
        <f t="shared" si="1"/>
        <v>Algeria2010</v>
      </c>
      <c r="B3" s="1" t="str">
        <f>IF(ISBLANK(apendix_f_data!A3),"-",apendix_f_data!A3)</f>
        <v>African</v>
      </c>
      <c r="C3" s="1" t="str">
        <f>IF(ISBLANK(apendix_f_data!B3),"-",apendix_f_data!B3)</f>
        <v>Algeria</v>
      </c>
      <c r="D3" s="1">
        <f>IF(ISBLANK(apendix_f_data!C3),"-",apendix_f_data!C3)</f>
        <v>2010</v>
      </c>
      <c r="E3" s="1">
        <f>IF(ISBLANK(apendix_f_data!D3),"-",apendix_f_data!D3)</f>
        <v>2113135</v>
      </c>
      <c r="F3" s="1" t="str">
        <f>IF(ISBLANK(apendix_f_data!E3),"-",apendix_f_data!E3)</f>
        <v>-</v>
      </c>
      <c r="G3" s="1">
        <f>IF(ISBLANK(apendix_f_data!F3),"-",apendix_f_data!F3)</f>
        <v>1</v>
      </c>
      <c r="H3" s="1" t="str">
        <f>IF(ISBLANK(apendix_f_data!G3),"-",apendix_f_data!G3)</f>
        <v>-</v>
      </c>
      <c r="I3" s="1" t="str">
        <f>IF(ISBLANK(apendix_f_data!H3),"-",apendix_f_data!H3)</f>
        <v>-</v>
      </c>
      <c r="J3" s="1">
        <f>IF(ISBLANK(apendix_f_data!I3),"-",apendix_f_data!I3)</f>
        <v>1</v>
      </c>
      <c r="K3" s="1" t="str">
        <f>IF(ISBLANK(apendix_f_data!J3),"-",apendix_f_data!J3)</f>
        <v>-</v>
      </c>
    </row>
    <row r="4" hidden="1">
      <c r="A4" s="1" t="str">
        <f t="shared" si="1"/>
        <v>Algeria2011</v>
      </c>
      <c r="B4" s="1" t="str">
        <f>IF(ISBLANK(apendix_f_data!A4),"-",apendix_f_data!A4)</f>
        <v>African</v>
      </c>
      <c r="C4" s="1" t="str">
        <f>IF(ISBLANK(apendix_f_data!B4),"-",apendix_f_data!B4)</f>
        <v>Algeria</v>
      </c>
      <c r="D4" s="1">
        <f>IF(ISBLANK(apendix_f_data!C4),"-",apendix_f_data!C4)</f>
        <v>2011</v>
      </c>
      <c r="E4" s="1">
        <f>IF(ISBLANK(apendix_f_data!D4),"-",apendix_f_data!D4)</f>
        <v>2153309</v>
      </c>
      <c r="F4" s="1" t="str">
        <f>IF(ISBLANK(apendix_f_data!E4),"-",apendix_f_data!E4)</f>
        <v>-</v>
      </c>
      <c r="G4" s="1">
        <f>IF(ISBLANK(apendix_f_data!F4),"-",apendix_f_data!F4)</f>
        <v>1</v>
      </c>
      <c r="H4" s="1" t="str">
        <f>IF(ISBLANK(apendix_f_data!G4),"-",apendix_f_data!G4)</f>
        <v>-</v>
      </c>
      <c r="I4" s="1" t="str">
        <f>IF(ISBLANK(apendix_f_data!H4),"-",apendix_f_data!H4)</f>
        <v>-</v>
      </c>
      <c r="J4" s="1">
        <f>IF(ISBLANK(apendix_f_data!I4),"-",apendix_f_data!I4)</f>
        <v>0</v>
      </c>
      <c r="K4" s="1" t="str">
        <f>IF(ISBLANK(apendix_f_data!J4),"-",apendix_f_data!J4)</f>
        <v>-</v>
      </c>
    </row>
    <row r="5" hidden="1">
      <c r="A5" s="1" t="str">
        <f t="shared" si="1"/>
        <v>Algeria2012</v>
      </c>
      <c r="B5" s="1" t="str">
        <f>IF(ISBLANK(apendix_f_data!A5),"-",apendix_f_data!A5)</f>
        <v>African</v>
      </c>
      <c r="C5" s="1" t="str">
        <f>IF(ISBLANK(apendix_f_data!B5),"-",apendix_f_data!B5)</f>
        <v>Algeria</v>
      </c>
      <c r="D5" s="1">
        <f>IF(ISBLANK(apendix_f_data!C5),"-",apendix_f_data!C5)</f>
        <v>2012</v>
      </c>
      <c r="E5" s="1">
        <f>IF(ISBLANK(apendix_f_data!D5),"-",apendix_f_data!D5)</f>
        <v>2195743</v>
      </c>
      <c r="F5" s="1" t="str">
        <f>IF(ISBLANK(apendix_f_data!E5),"-",apendix_f_data!E5)</f>
        <v>-</v>
      </c>
      <c r="G5" s="1">
        <f>IF(ISBLANK(apendix_f_data!F5),"-",apendix_f_data!F5)</f>
        <v>55</v>
      </c>
      <c r="H5" s="1" t="str">
        <f>IF(ISBLANK(apendix_f_data!G5),"-",apendix_f_data!G5)</f>
        <v>-</v>
      </c>
      <c r="I5" s="1" t="str">
        <f>IF(ISBLANK(apendix_f_data!H5),"-",apendix_f_data!H5)</f>
        <v>-</v>
      </c>
      <c r="J5" s="1">
        <f>IF(ISBLANK(apendix_f_data!I5),"-",apendix_f_data!I5)</f>
        <v>0</v>
      </c>
      <c r="K5" s="1" t="str">
        <f>IF(ISBLANK(apendix_f_data!J5),"-",apendix_f_data!J5)</f>
        <v>-</v>
      </c>
    </row>
    <row r="6" hidden="1">
      <c r="A6" s="1" t="str">
        <f t="shared" si="1"/>
        <v>Algeria2013</v>
      </c>
      <c r="B6" s="1" t="str">
        <f>IF(ISBLANK(apendix_f_data!A6),"-",apendix_f_data!A6)</f>
        <v>African</v>
      </c>
      <c r="C6" s="1" t="str">
        <f>IF(ISBLANK(apendix_f_data!B6),"-",apendix_f_data!B6)</f>
        <v>Algeria</v>
      </c>
      <c r="D6" s="1">
        <f>IF(ISBLANK(apendix_f_data!C6),"-",apendix_f_data!C6)</f>
        <v>2013</v>
      </c>
      <c r="E6" s="1">
        <f>IF(ISBLANK(apendix_f_data!D6),"-",apendix_f_data!D6)</f>
        <v>2240160</v>
      </c>
      <c r="F6" s="1" t="str">
        <f>IF(ISBLANK(apendix_f_data!E6),"-",apendix_f_data!E6)</f>
        <v>-</v>
      </c>
      <c r="G6" s="1">
        <f>IF(ISBLANK(apendix_f_data!F6),"-",apendix_f_data!F6)</f>
        <v>8</v>
      </c>
      <c r="H6" s="1" t="str">
        <f>IF(ISBLANK(apendix_f_data!G6),"-",apendix_f_data!G6)</f>
        <v>-</v>
      </c>
      <c r="I6" s="1" t="str">
        <f>IF(ISBLANK(apendix_f_data!H6),"-",apendix_f_data!H6)</f>
        <v>-</v>
      </c>
      <c r="J6" s="1">
        <f>IF(ISBLANK(apendix_f_data!I6),"-",apendix_f_data!I6)</f>
        <v>0</v>
      </c>
      <c r="K6" s="1" t="str">
        <f>IF(ISBLANK(apendix_f_data!J6),"-",apendix_f_data!J6)</f>
        <v>-</v>
      </c>
    </row>
    <row r="7" hidden="1">
      <c r="A7" s="1" t="str">
        <f t="shared" si="1"/>
        <v>Algeria2014</v>
      </c>
      <c r="B7" s="1" t="str">
        <f>IF(ISBLANK(apendix_f_data!A7),"-",apendix_f_data!A7)</f>
        <v>African</v>
      </c>
      <c r="C7" s="1" t="str">
        <f>IF(ISBLANK(apendix_f_data!B7),"-",apendix_f_data!B7)</f>
        <v>Algeria</v>
      </c>
      <c r="D7" s="1">
        <f>IF(ISBLANK(apendix_f_data!C7),"-",apendix_f_data!C7)</f>
        <v>2014</v>
      </c>
      <c r="E7" s="1">
        <f>IF(ISBLANK(apendix_f_data!D7),"-",apendix_f_data!D7)</f>
        <v>2286182</v>
      </c>
      <c r="F7" s="1" t="str">
        <f>IF(ISBLANK(apendix_f_data!E7),"-",apendix_f_data!E7)</f>
        <v>-</v>
      </c>
      <c r="G7" s="1">
        <f>IF(ISBLANK(apendix_f_data!F7),"-",apendix_f_data!F7)</f>
        <v>0</v>
      </c>
      <c r="H7" s="1" t="str">
        <f>IF(ISBLANK(apendix_f_data!G7),"-",apendix_f_data!G7)</f>
        <v>-</v>
      </c>
      <c r="I7" s="1" t="str">
        <f>IF(ISBLANK(apendix_f_data!H7),"-",apendix_f_data!H7)</f>
        <v>-</v>
      </c>
      <c r="J7" s="1">
        <f>IF(ISBLANK(apendix_f_data!I7),"-",apendix_f_data!I7)</f>
        <v>0</v>
      </c>
      <c r="K7" s="1" t="str">
        <f>IF(ISBLANK(apendix_f_data!J7),"-",apendix_f_data!J7)</f>
        <v>-</v>
      </c>
    </row>
    <row r="8" hidden="1">
      <c r="A8" s="1" t="str">
        <f t="shared" si="1"/>
        <v>Algeria2015</v>
      </c>
      <c r="B8" s="1" t="str">
        <f>IF(ISBLANK(apendix_f_data!A8),"-",apendix_f_data!A8)</f>
        <v>African</v>
      </c>
      <c r="C8" s="1" t="str">
        <f>IF(ISBLANK(apendix_f_data!B8),"-",apendix_f_data!B8)</f>
        <v>Algeria</v>
      </c>
      <c r="D8" s="1">
        <f>IF(ISBLANK(apendix_f_data!C8),"-",apendix_f_data!C8)</f>
        <v>2015</v>
      </c>
      <c r="E8" s="1">
        <f>IF(ISBLANK(apendix_f_data!D8),"-",apendix_f_data!D8)</f>
        <v>2333425</v>
      </c>
      <c r="F8" s="1" t="str">
        <f>IF(ISBLANK(apendix_f_data!E8),"-",apendix_f_data!E8)</f>
        <v>-</v>
      </c>
      <c r="G8" s="1">
        <f>IF(ISBLANK(apendix_f_data!F8),"-",apendix_f_data!F8)</f>
        <v>0</v>
      </c>
      <c r="H8" s="1" t="str">
        <f>IF(ISBLANK(apendix_f_data!G8),"-",apendix_f_data!G8)</f>
        <v>-</v>
      </c>
      <c r="I8" s="1" t="str">
        <f>IF(ISBLANK(apendix_f_data!H8),"-",apendix_f_data!H8)</f>
        <v>-</v>
      </c>
      <c r="J8" s="1">
        <f>IF(ISBLANK(apendix_f_data!I8),"-",apendix_f_data!I8)</f>
        <v>0</v>
      </c>
      <c r="K8" s="1" t="str">
        <f>IF(ISBLANK(apendix_f_data!J8),"-",apendix_f_data!J8)</f>
        <v>-</v>
      </c>
    </row>
    <row r="9" hidden="1">
      <c r="A9" s="1" t="str">
        <f t="shared" si="1"/>
        <v>Algeria2016</v>
      </c>
      <c r="B9" s="1" t="str">
        <f>IF(ISBLANK(apendix_f_data!A9),"-",apendix_f_data!A9)</f>
        <v>African</v>
      </c>
      <c r="C9" s="1" t="str">
        <f>IF(ISBLANK(apendix_f_data!B9),"-",apendix_f_data!B9)</f>
        <v>Algeria</v>
      </c>
      <c r="D9" s="1">
        <f>IF(ISBLANK(apendix_f_data!C9),"-",apendix_f_data!C9)</f>
        <v>2016</v>
      </c>
      <c r="E9" s="1">
        <f>IF(ISBLANK(apendix_f_data!D9),"-",apendix_f_data!D9)</f>
        <v>2381786</v>
      </c>
      <c r="F9" s="1" t="str">
        <f>IF(ISBLANK(apendix_f_data!E9),"-",apendix_f_data!E9)</f>
        <v>-</v>
      </c>
      <c r="G9" s="1">
        <f>IF(ISBLANK(apendix_f_data!F9),"-",apendix_f_data!F9)</f>
        <v>0</v>
      </c>
      <c r="H9" s="1" t="str">
        <f>IF(ISBLANK(apendix_f_data!G9),"-",apendix_f_data!G9)</f>
        <v>-</v>
      </c>
      <c r="I9" s="1" t="str">
        <f>IF(ISBLANK(apendix_f_data!H9),"-",apendix_f_data!H9)</f>
        <v>-</v>
      </c>
      <c r="J9" s="1">
        <f>IF(ISBLANK(apendix_f_data!I9),"-",apendix_f_data!I9)</f>
        <v>0</v>
      </c>
      <c r="K9" s="1" t="str">
        <f>IF(ISBLANK(apendix_f_data!J9),"-",apendix_f_data!J9)</f>
        <v>-</v>
      </c>
    </row>
    <row r="10" hidden="1">
      <c r="A10" s="1" t="str">
        <f t="shared" si="1"/>
        <v>Algeria2017</v>
      </c>
      <c r="B10" s="1" t="str">
        <f>IF(ISBLANK(apendix_f_data!A10),"-",apendix_f_data!A10)</f>
        <v>African</v>
      </c>
      <c r="C10" s="1" t="str">
        <f>IF(ISBLANK(apendix_f_data!B10),"-",apendix_f_data!B10)</f>
        <v>Algeria</v>
      </c>
      <c r="D10" s="1">
        <f>IF(ISBLANK(apendix_f_data!C10),"-",apendix_f_data!C10)</f>
        <v>2017</v>
      </c>
      <c r="E10" s="1">
        <f>IF(ISBLANK(apendix_f_data!D10),"-",apendix_f_data!D10)</f>
        <v>2431200</v>
      </c>
      <c r="F10" s="1" t="str">
        <f>IF(ISBLANK(apendix_f_data!E10),"-",apendix_f_data!E10)</f>
        <v>-</v>
      </c>
      <c r="G10" s="1">
        <f>IF(ISBLANK(apendix_f_data!F10),"-",apendix_f_data!F10)</f>
        <v>0</v>
      </c>
      <c r="H10" s="1" t="str">
        <f>IF(ISBLANK(apendix_f_data!G10),"-",apendix_f_data!G10)</f>
        <v>-</v>
      </c>
      <c r="I10" s="1" t="str">
        <f>IF(ISBLANK(apendix_f_data!H10),"-",apendix_f_data!H10)</f>
        <v>-</v>
      </c>
      <c r="J10" s="1">
        <f>IF(ISBLANK(apendix_f_data!I10),"-",apendix_f_data!I10)</f>
        <v>0</v>
      </c>
      <c r="K10" s="1" t="str">
        <f>IF(ISBLANK(apendix_f_data!J10),"-",apendix_f_data!J10)</f>
        <v>-</v>
      </c>
    </row>
    <row r="11" hidden="1">
      <c r="A11" s="1" t="str">
        <f t="shared" si="1"/>
        <v>Algeria2018</v>
      </c>
      <c r="B11" s="1" t="str">
        <f>IF(ISBLANK(apendix_f_data!A11),"-",apendix_f_data!A11)</f>
        <v>African</v>
      </c>
      <c r="C11" s="1" t="str">
        <f>IF(ISBLANK(apendix_f_data!B11),"-",apendix_f_data!B11)</f>
        <v>Algeria</v>
      </c>
      <c r="D11" s="1">
        <f>IF(ISBLANK(apendix_f_data!C11),"-",apendix_f_data!C11)</f>
        <v>2018</v>
      </c>
      <c r="E11" s="1">
        <f>IF(ISBLANK(apendix_f_data!D11),"-",apendix_f_data!D11)</f>
        <v>2480497</v>
      </c>
      <c r="F11" s="1" t="str">
        <f>IF(ISBLANK(apendix_f_data!E11),"-",apendix_f_data!E11)</f>
        <v>-</v>
      </c>
      <c r="G11" s="1">
        <f>IF(ISBLANK(apendix_f_data!F11),"-",apendix_f_data!F11)</f>
        <v>0</v>
      </c>
      <c r="H11" s="1" t="str">
        <f>IF(ISBLANK(apendix_f_data!G11),"-",apendix_f_data!G11)</f>
        <v>-</v>
      </c>
      <c r="I11" s="1" t="str">
        <f>IF(ISBLANK(apendix_f_data!H11),"-",apendix_f_data!H11)</f>
        <v>-</v>
      </c>
      <c r="J11" s="1">
        <f>IF(ISBLANK(apendix_f_data!I11),"-",apendix_f_data!I11)</f>
        <v>0</v>
      </c>
      <c r="K11" s="1" t="str">
        <f>IF(ISBLANK(apendix_f_data!J11),"-",apendix_f_data!J11)</f>
        <v>-</v>
      </c>
    </row>
    <row r="12" hidden="1">
      <c r="A12" s="1" t="str">
        <f t="shared" si="1"/>
        <v>Angola2010</v>
      </c>
      <c r="B12" s="1" t="str">
        <f>IF(ISBLANK(apendix_f_data!A12),"-",apendix_f_data!A12)</f>
        <v>African</v>
      </c>
      <c r="C12" s="1" t="str">
        <f>IF(ISBLANK(apendix_f_data!B12),"-",apendix_f_data!B12)</f>
        <v>Angola</v>
      </c>
      <c r="D12" s="1">
        <f>IF(ISBLANK(apendix_f_data!C12),"-",apendix_f_data!C12)</f>
        <v>2010</v>
      </c>
      <c r="E12" s="1">
        <f>IF(ISBLANK(apendix_f_data!D12),"-",apendix_f_data!D12)</f>
        <v>23356247</v>
      </c>
      <c r="F12" s="1">
        <f>IF(ISBLANK(apendix_f_data!E12),"-",apendix_f_data!E12)</f>
        <v>3209000</v>
      </c>
      <c r="G12" s="1">
        <f>IF(ISBLANK(apendix_f_data!F12),"-",apendix_f_data!F12)</f>
        <v>4332945</v>
      </c>
      <c r="H12" s="1">
        <f>IF(ISBLANK(apendix_f_data!G12),"-",apendix_f_data!G12)</f>
        <v>5712000</v>
      </c>
      <c r="I12" s="1">
        <f>IF(ISBLANK(apendix_f_data!H12),"-",apendix_f_data!H12)</f>
        <v>11000</v>
      </c>
      <c r="J12" s="1">
        <f>IF(ISBLANK(apendix_f_data!I12),"-",apendix_f_data!I12)</f>
        <v>13387</v>
      </c>
      <c r="K12" s="1">
        <f>IF(ISBLANK(apendix_f_data!J12),"-",apendix_f_data!J12)</f>
        <v>16500</v>
      </c>
    </row>
    <row r="13" hidden="1">
      <c r="A13" s="1" t="str">
        <f t="shared" si="1"/>
        <v>Angola2011</v>
      </c>
      <c r="B13" s="1" t="str">
        <f>IF(ISBLANK(apendix_f_data!A13),"-",apendix_f_data!A13)</f>
        <v>African</v>
      </c>
      <c r="C13" s="1" t="str">
        <f>IF(ISBLANK(apendix_f_data!B13),"-",apendix_f_data!B13)</f>
        <v>Angola</v>
      </c>
      <c r="D13" s="1">
        <f>IF(ISBLANK(apendix_f_data!C13),"-",apendix_f_data!C13)</f>
        <v>2011</v>
      </c>
      <c r="E13" s="1">
        <f>IF(ISBLANK(apendix_f_data!D13),"-",apendix_f_data!D13)</f>
        <v>24220660</v>
      </c>
      <c r="F13" s="1">
        <f>IF(ISBLANK(apendix_f_data!E13),"-",apendix_f_data!E13)</f>
        <v>3171000</v>
      </c>
      <c r="G13" s="1">
        <f>IF(ISBLANK(apendix_f_data!F13),"-",apendix_f_data!F13)</f>
        <v>4262568</v>
      </c>
      <c r="H13" s="1">
        <f>IF(ISBLANK(apendix_f_data!G13),"-",apendix_f_data!G13)</f>
        <v>5614000</v>
      </c>
      <c r="I13" s="1">
        <f>IF(ISBLANK(apendix_f_data!H13),"-",apendix_f_data!H13)</f>
        <v>10400</v>
      </c>
      <c r="J13" s="1">
        <f>IF(ISBLANK(apendix_f_data!I13),"-",apendix_f_data!I13)</f>
        <v>12803</v>
      </c>
      <c r="K13" s="1">
        <f>IF(ISBLANK(apendix_f_data!J13),"-",apendix_f_data!J13)</f>
        <v>16100</v>
      </c>
    </row>
    <row r="14" hidden="1">
      <c r="A14" s="1" t="str">
        <f t="shared" si="1"/>
        <v>Angola2012</v>
      </c>
      <c r="B14" s="1" t="str">
        <f>IF(ISBLANK(apendix_f_data!A14),"-",apendix_f_data!A14)</f>
        <v>African</v>
      </c>
      <c r="C14" s="1" t="str">
        <f>IF(ISBLANK(apendix_f_data!B14),"-",apendix_f_data!B14)</f>
        <v>Angola</v>
      </c>
      <c r="D14" s="1">
        <f>IF(ISBLANK(apendix_f_data!C14),"-",apendix_f_data!C14)</f>
        <v>2012</v>
      </c>
      <c r="E14" s="1">
        <f>IF(ISBLANK(apendix_f_data!D14),"-",apendix_f_data!D14)</f>
        <v>25107925</v>
      </c>
      <c r="F14" s="1">
        <f>IF(ISBLANK(apendix_f_data!E14),"-",apendix_f_data!E14)</f>
        <v>3241000</v>
      </c>
      <c r="G14" s="1">
        <f>IF(ISBLANK(apendix_f_data!F14),"-",apendix_f_data!F14)</f>
        <v>4379690</v>
      </c>
      <c r="H14" s="1">
        <f>IF(ISBLANK(apendix_f_data!G14),"-",apendix_f_data!G14)</f>
        <v>5807000</v>
      </c>
      <c r="I14" s="1">
        <f>IF(ISBLANK(apendix_f_data!H14),"-",apendix_f_data!H14)</f>
        <v>9930</v>
      </c>
      <c r="J14" s="1">
        <f>IF(ISBLANK(apendix_f_data!I14),"-",apendix_f_data!I14)</f>
        <v>12408</v>
      </c>
      <c r="K14" s="1">
        <f>IF(ISBLANK(apendix_f_data!J14),"-",apendix_f_data!J14)</f>
        <v>15900</v>
      </c>
    </row>
    <row r="15" hidden="1">
      <c r="A15" s="1" t="str">
        <f t="shared" si="1"/>
        <v>Angola2013</v>
      </c>
      <c r="B15" s="1" t="str">
        <f>IF(ISBLANK(apendix_f_data!A15),"-",apendix_f_data!A15)</f>
        <v>African</v>
      </c>
      <c r="C15" s="1" t="str">
        <f>IF(ISBLANK(apendix_f_data!B15),"-",apendix_f_data!B15)</f>
        <v>Angola</v>
      </c>
      <c r="D15" s="1">
        <f>IF(ISBLANK(apendix_f_data!C15),"-",apendix_f_data!C15)</f>
        <v>2013</v>
      </c>
      <c r="E15" s="1">
        <f>IF(ISBLANK(apendix_f_data!D15),"-",apendix_f_data!D15)</f>
        <v>26015786</v>
      </c>
      <c r="F15" s="1">
        <f>IF(ISBLANK(apendix_f_data!E15),"-",apendix_f_data!E15)</f>
        <v>3464000</v>
      </c>
      <c r="G15" s="1">
        <f>IF(ISBLANK(apendix_f_data!F15),"-",apendix_f_data!F15)</f>
        <v>4706326</v>
      </c>
      <c r="H15" s="1">
        <f>IF(ISBLANK(apendix_f_data!G15),"-",apendix_f_data!G15)</f>
        <v>6229000</v>
      </c>
      <c r="I15" s="1">
        <f>IF(ISBLANK(apendix_f_data!H15),"-",apendix_f_data!H15)</f>
        <v>9700</v>
      </c>
      <c r="J15" s="1">
        <f>IF(ISBLANK(apendix_f_data!I15),"-",apendix_f_data!I15)</f>
        <v>12229</v>
      </c>
      <c r="K15" s="1">
        <f>IF(ISBLANK(apendix_f_data!J15),"-",apendix_f_data!J15)</f>
        <v>15900</v>
      </c>
    </row>
    <row r="16" hidden="1">
      <c r="A16" s="1" t="str">
        <f t="shared" si="1"/>
        <v>Angola2014</v>
      </c>
      <c r="B16" s="1" t="str">
        <f>IF(ISBLANK(apendix_f_data!A16),"-",apendix_f_data!A16)</f>
        <v>African</v>
      </c>
      <c r="C16" s="1" t="str">
        <f>IF(ISBLANK(apendix_f_data!B16),"-",apendix_f_data!B16)</f>
        <v>Angola</v>
      </c>
      <c r="D16" s="1">
        <f>IF(ISBLANK(apendix_f_data!C16),"-",apendix_f_data!C16)</f>
        <v>2014</v>
      </c>
      <c r="E16" s="1">
        <f>IF(ISBLANK(apendix_f_data!D16),"-",apendix_f_data!D16)</f>
        <v>26941773</v>
      </c>
      <c r="F16" s="1">
        <f>IF(ISBLANK(apendix_f_data!E16),"-",apendix_f_data!E16)</f>
        <v>3762000</v>
      </c>
      <c r="G16" s="1">
        <f>IF(ISBLANK(apendix_f_data!F16),"-",apendix_f_data!F16)</f>
        <v>5063524</v>
      </c>
      <c r="H16" s="1">
        <f>IF(ISBLANK(apendix_f_data!G16),"-",apendix_f_data!G16)</f>
        <v>6625000</v>
      </c>
      <c r="I16" s="1">
        <f>IF(ISBLANK(apendix_f_data!H16),"-",apendix_f_data!H16)</f>
        <v>9780</v>
      </c>
      <c r="J16" s="1">
        <f>IF(ISBLANK(apendix_f_data!I16),"-",apendix_f_data!I16)</f>
        <v>12484</v>
      </c>
      <c r="K16" s="1">
        <f>IF(ISBLANK(apendix_f_data!J16),"-",apendix_f_data!J16)</f>
        <v>16600</v>
      </c>
    </row>
    <row r="17" hidden="1">
      <c r="A17" s="1" t="str">
        <f t="shared" si="1"/>
        <v>Angola2015</v>
      </c>
      <c r="B17" s="1" t="str">
        <f>IF(ISBLANK(apendix_f_data!A17),"-",apendix_f_data!A17)</f>
        <v>African</v>
      </c>
      <c r="C17" s="1" t="str">
        <f>IF(ISBLANK(apendix_f_data!B17),"-",apendix_f_data!B17)</f>
        <v>Angola</v>
      </c>
      <c r="D17" s="1">
        <f>IF(ISBLANK(apendix_f_data!C17),"-",apendix_f_data!C17)</f>
        <v>2015</v>
      </c>
      <c r="E17" s="1">
        <f>IF(ISBLANK(apendix_f_data!D17),"-",apendix_f_data!D17)</f>
        <v>27884380</v>
      </c>
      <c r="F17" s="1">
        <f>IF(ISBLANK(apendix_f_data!E17),"-",apendix_f_data!E17)</f>
        <v>4238000</v>
      </c>
      <c r="G17" s="1">
        <f>IF(ISBLANK(apendix_f_data!F17),"-",apendix_f_data!F17)</f>
        <v>5576653</v>
      </c>
      <c r="H17" s="1">
        <f>IF(ISBLANK(apendix_f_data!G17),"-",apendix_f_data!G17)</f>
        <v>7193000</v>
      </c>
      <c r="I17" s="1">
        <f>IF(ISBLANK(apendix_f_data!H17),"-",apendix_f_data!H17)</f>
        <v>10100</v>
      </c>
      <c r="J17" s="1">
        <f>IF(ISBLANK(apendix_f_data!I17),"-",apendix_f_data!I17)</f>
        <v>13118</v>
      </c>
      <c r="K17" s="1">
        <f>IF(ISBLANK(apendix_f_data!J17),"-",apendix_f_data!J17)</f>
        <v>17800</v>
      </c>
    </row>
    <row r="18" hidden="1">
      <c r="A18" s="1" t="str">
        <f t="shared" si="1"/>
        <v>Angola2016</v>
      </c>
      <c r="B18" s="1" t="str">
        <f>IF(ISBLANK(apendix_f_data!A18),"-",apendix_f_data!A18)</f>
        <v>African</v>
      </c>
      <c r="C18" s="1" t="str">
        <f>IF(ISBLANK(apendix_f_data!B18),"-",apendix_f_data!B18)</f>
        <v>Angola</v>
      </c>
      <c r="D18" s="1">
        <f>IF(ISBLANK(apendix_f_data!C18),"-",apendix_f_data!C18)</f>
        <v>2016</v>
      </c>
      <c r="E18" s="1">
        <f>IF(ISBLANK(apendix_f_data!D18),"-",apendix_f_data!D18)</f>
        <v>28842482</v>
      </c>
      <c r="F18" s="1">
        <f>IF(ISBLANK(apendix_f_data!E18),"-",apendix_f_data!E18)</f>
        <v>4852000</v>
      </c>
      <c r="G18" s="1">
        <f>IF(ISBLANK(apendix_f_data!F18),"-",apendix_f_data!F18)</f>
        <v>6345114</v>
      </c>
      <c r="H18" s="1">
        <f>IF(ISBLANK(apendix_f_data!G18),"-",apendix_f_data!G18)</f>
        <v>8177000</v>
      </c>
      <c r="I18" s="1">
        <f>IF(ISBLANK(apendix_f_data!H18),"-",apendix_f_data!H18)</f>
        <v>10100</v>
      </c>
      <c r="J18" s="1">
        <f>IF(ISBLANK(apendix_f_data!I18),"-",apendix_f_data!I18)</f>
        <v>13252</v>
      </c>
      <c r="K18" s="1">
        <f>IF(ISBLANK(apendix_f_data!J18),"-",apendix_f_data!J18)</f>
        <v>18200</v>
      </c>
    </row>
    <row r="19" hidden="1">
      <c r="A19" s="1" t="str">
        <f t="shared" si="1"/>
        <v>Angola2017</v>
      </c>
      <c r="B19" s="1" t="str">
        <f>IF(ISBLANK(apendix_f_data!A19),"-",apendix_f_data!A19)</f>
        <v>African</v>
      </c>
      <c r="C19" s="1" t="str">
        <f>IF(ISBLANK(apendix_f_data!B19),"-",apendix_f_data!B19)</f>
        <v>Angola</v>
      </c>
      <c r="D19" s="1">
        <f>IF(ISBLANK(apendix_f_data!C19),"-",apendix_f_data!C19)</f>
        <v>2017</v>
      </c>
      <c r="E19" s="1">
        <f>IF(ISBLANK(apendix_f_data!D19),"-",apendix_f_data!D19)</f>
        <v>29816769</v>
      </c>
      <c r="F19" s="1">
        <f>IF(ISBLANK(apendix_f_data!E19),"-",apendix_f_data!E19)</f>
        <v>5109000</v>
      </c>
      <c r="G19" s="1">
        <f>IF(ISBLANK(apendix_f_data!F19),"-",apendix_f_data!F19)</f>
        <v>6825325</v>
      </c>
      <c r="H19" s="1">
        <f>IF(ISBLANK(apendix_f_data!G19),"-",apendix_f_data!G19)</f>
        <v>8998000</v>
      </c>
      <c r="I19" s="1">
        <f>IF(ISBLANK(apendix_f_data!H19),"-",apendix_f_data!H19)</f>
        <v>10100</v>
      </c>
      <c r="J19" s="1">
        <f>IF(ISBLANK(apendix_f_data!I19),"-",apendix_f_data!I19)</f>
        <v>13345</v>
      </c>
      <c r="K19" s="1">
        <f>IF(ISBLANK(apendix_f_data!J19),"-",apendix_f_data!J19)</f>
        <v>18500</v>
      </c>
    </row>
    <row r="20" hidden="1">
      <c r="A20" s="1" t="str">
        <f t="shared" si="1"/>
        <v>Angola2018</v>
      </c>
      <c r="B20" s="1" t="str">
        <f>IF(ISBLANK(apendix_f_data!A20),"-",apendix_f_data!A20)</f>
        <v>African</v>
      </c>
      <c r="C20" s="1" t="str">
        <f>IF(ISBLANK(apendix_f_data!B20),"-",apendix_f_data!B20)</f>
        <v>Angola</v>
      </c>
      <c r="D20" s="1">
        <f>IF(ISBLANK(apendix_f_data!C20),"-",apendix_f_data!C20)</f>
        <v>2018</v>
      </c>
      <c r="E20" s="1">
        <f>IF(ISBLANK(apendix_f_data!D20),"-",apendix_f_data!D20)</f>
        <v>30809787</v>
      </c>
      <c r="F20" s="1">
        <f>IF(ISBLANK(apendix_f_data!E20),"-",apendix_f_data!E20)</f>
        <v>5261000</v>
      </c>
      <c r="G20" s="1">
        <f>IF(ISBLANK(apendix_f_data!F20),"-",apendix_f_data!F20)</f>
        <v>7052636</v>
      </c>
      <c r="H20" s="1">
        <f>IF(ISBLANK(apendix_f_data!G20),"-",apendix_f_data!G20)</f>
        <v>9225000</v>
      </c>
      <c r="I20" s="1">
        <f>IF(ISBLANK(apendix_f_data!H20),"-",apendix_f_data!H20)</f>
        <v>10200</v>
      </c>
      <c r="J20" s="1">
        <f>IF(ISBLANK(apendix_f_data!I20),"-",apendix_f_data!I20)</f>
        <v>13425</v>
      </c>
      <c r="K20" s="1">
        <f>IF(ISBLANK(apendix_f_data!J20),"-",apendix_f_data!J20)</f>
        <v>18800</v>
      </c>
    </row>
    <row r="21" ht="15.75" hidden="1" customHeight="1">
      <c r="A21" s="1" t="str">
        <f t="shared" si="1"/>
        <v>Benin2010</v>
      </c>
      <c r="B21" s="1" t="str">
        <f>IF(ISBLANK(apendix_f_data!A21),"-",apendix_f_data!A21)</f>
        <v>African</v>
      </c>
      <c r="C21" s="1" t="str">
        <f>IF(ISBLANK(apendix_f_data!B21),"-",apendix_f_data!B21)</f>
        <v>Benin</v>
      </c>
      <c r="D21" s="1">
        <f>IF(ISBLANK(apendix_f_data!C21),"-",apendix_f_data!C21)</f>
        <v>2010</v>
      </c>
      <c r="E21" s="1">
        <f>IF(ISBLANK(apendix_f_data!D21),"-",apendix_f_data!D21)</f>
        <v>9199254</v>
      </c>
      <c r="F21" s="1">
        <f>IF(ISBLANK(apendix_f_data!E21),"-",apendix_f_data!E21)</f>
        <v>2734000</v>
      </c>
      <c r="G21" s="1">
        <f>IF(ISBLANK(apendix_f_data!F21),"-",apendix_f_data!F21)</f>
        <v>3567057</v>
      </c>
      <c r="H21" s="1">
        <f>IF(ISBLANK(apendix_f_data!G21),"-",apendix_f_data!G21)</f>
        <v>4589000</v>
      </c>
      <c r="I21" s="1">
        <f>IF(ISBLANK(apendix_f_data!H21),"-",apendix_f_data!H21)</f>
        <v>7530</v>
      </c>
      <c r="J21" s="1">
        <f>IF(ISBLANK(apendix_f_data!I21),"-",apendix_f_data!I21)</f>
        <v>8048</v>
      </c>
      <c r="K21" s="1">
        <f>IF(ISBLANK(apendix_f_data!J21),"-",apendix_f_data!J21)</f>
        <v>8610</v>
      </c>
    </row>
    <row r="22" ht="15.75" hidden="1" customHeight="1">
      <c r="A22" s="1" t="str">
        <f t="shared" si="1"/>
        <v>Benin2011</v>
      </c>
      <c r="B22" s="1" t="str">
        <f>IF(ISBLANK(apendix_f_data!A22),"-",apendix_f_data!A22)</f>
        <v>African</v>
      </c>
      <c r="C22" s="1" t="str">
        <f>IF(ISBLANK(apendix_f_data!B22),"-",apendix_f_data!B22)</f>
        <v>Benin</v>
      </c>
      <c r="D22" s="1">
        <f>IF(ISBLANK(apendix_f_data!C22),"-",apendix_f_data!C22)</f>
        <v>2011</v>
      </c>
      <c r="E22" s="1">
        <f>IF(ISBLANK(apendix_f_data!D22),"-",apendix_f_data!D22)</f>
        <v>9460829</v>
      </c>
      <c r="F22" s="1">
        <f>IF(ISBLANK(apendix_f_data!E22),"-",apendix_f_data!E22)</f>
        <v>2707000</v>
      </c>
      <c r="G22" s="1">
        <f>IF(ISBLANK(apendix_f_data!F22),"-",apendix_f_data!F22)</f>
        <v>3501513</v>
      </c>
      <c r="H22" s="1">
        <f>IF(ISBLANK(apendix_f_data!G22),"-",apendix_f_data!G22)</f>
        <v>4472000</v>
      </c>
      <c r="I22" s="1">
        <f>IF(ISBLANK(apendix_f_data!H22),"-",apendix_f_data!H22)</f>
        <v>6830</v>
      </c>
      <c r="J22" s="1">
        <f>IF(ISBLANK(apendix_f_data!I22),"-",apendix_f_data!I22)</f>
        <v>7303</v>
      </c>
      <c r="K22" s="1">
        <f>IF(ISBLANK(apendix_f_data!J22),"-",apendix_f_data!J22)</f>
        <v>7830</v>
      </c>
    </row>
    <row r="23" ht="15.75" hidden="1" customHeight="1">
      <c r="A23" s="1" t="str">
        <f t="shared" si="1"/>
        <v>Benin2012</v>
      </c>
      <c r="B23" s="1" t="str">
        <f>IF(ISBLANK(apendix_f_data!A23),"-",apendix_f_data!A23)</f>
        <v>African</v>
      </c>
      <c r="C23" s="1" t="str">
        <f>IF(ISBLANK(apendix_f_data!B23),"-",apendix_f_data!B23)</f>
        <v>Benin</v>
      </c>
      <c r="D23" s="1">
        <f>IF(ISBLANK(apendix_f_data!C23),"-",apendix_f_data!C23)</f>
        <v>2012</v>
      </c>
      <c r="E23" s="1">
        <f>IF(ISBLANK(apendix_f_data!D23),"-",apendix_f_data!D23)</f>
        <v>9729254</v>
      </c>
      <c r="F23" s="1">
        <f>IF(ISBLANK(apendix_f_data!E23),"-",apendix_f_data!E23)</f>
        <v>2894000</v>
      </c>
      <c r="G23" s="1">
        <f>IF(ISBLANK(apendix_f_data!F23),"-",apendix_f_data!F23)</f>
        <v>3677978</v>
      </c>
      <c r="H23" s="1">
        <f>IF(ISBLANK(apendix_f_data!G23),"-",apendix_f_data!G23)</f>
        <v>4636000</v>
      </c>
      <c r="I23" s="1">
        <f>IF(ISBLANK(apendix_f_data!H23),"-",apendix_f_data!H23)</f>
        <v>6270</v>
      </c>
      <c r="J23" s="1">
        <f>IF(ISBLANK(apendix_f_data!I23),"-",apendix_f_data!I23)</f>
        <v>6720</v>
      </c>
      <c r="K23" s="1">
        <f>IF(ISBLANK(apendix_f_data!J23),"-",apendix_f_data!J23)</f>
        <v>7210</v>
      </c>
    </row>
    <row r="24" ht="15.75" hidden="1" customHeight="1">
      <c r="A24" s="1" t="str">
        <f t="shared" si="1"/>
        <v>Benin2013</v>
      </c>
      <c r="B24" s="1" t="str">
        <f>IF(ISBLANK(apendix_f_data!A24),"-",apendix_f_data!A24)</f>
        <v>African</v>
      </c>
      <c r="C24" s="1" t="str">
        <f>IF(ISBLANK(apendix_f_data!B24),"-",apendix_f_data!B24)</f>
        <v>Benin</v>
      </c>
      <c r="D24" s="1">
        <f>IF(ISBLANK(apendix_f_data!C24),"-",apendix_f_data!C24)</f>
        <v>2013</v>
      </c>
      <c r="E24" s="1">
        <f>IF(ISBLANK(apendix_f_data!D24),"-",apendix_f_data!D24)</f>
        <v>10004594</v>
      </c>
      <c r="F24" s="1">
        <f>IF(ISBLANK(apendix_f_data!E24),"-",apendix_f_data!E24)</f>
        <v>3123000</v>
      </c>
      <c r="G24" s="1">
        <f>IF(ISBLANK(apendix_f_data!F24),"-",apendix_f_data!F24)</f>
        <v>3951788</v>
      </c>
      <c r="H24" s="1">
        <f>IF(ISBLANK(apendix_f_data!G24),"-",apendix_f_data!G24)</f>
        <v>4930000</v>
      </c>
      <c r="I24" s="1">
        <f>IF(ISBLANK(apendix_f_data!H24),"-",apendix_f_data!H24)</f>
        <v>5930</v>
      </c>
      <c r="J24" s="1">
        <f>IF(ISBLANK(apendix_f_data!I24),"-",apendix_f_data!I24)</f>
        <v>6362</v>
      </c>
      <c r="K24" s="1">
        <f>IF(ISBLANK(apendix_f_data!J24),"-",apendix_f_data!J24)</f>
        <v>6840</v>
      </c>
    </row>
    <row r="25" ht="15.75" hidden="1" customHeight="1">
      <c r="A25" s="1" t="str">
        <f t="shared" si="1"/>
        <v>Benin2014</v>
      </c>
      <c r="B25" s="1" t="str">
        <f>IF(ISBLANK(apendix_f_data!A25),"-",apendix_f_data!A25)</f>
        <v>African</v>
      </c>
      <c r="C25" s="1" t="str">
        <f>IF(ISBLANK(apendix_f_data!B25),"-",apendix_f_data!B25)</f>
        <v>Benin</v>
      </c>
      <c r="D25" s="1">
        <f>IF(ISBLANK(apendix_f_data!C25),"-",apendix_f_data!C25)</f>
        <v>2014</v>
      </c>
      <c r="E25" s="1">
        <f>IF(ISBLANK(apendix_f_data!D25),"-",apendix_f_data!D25)</f>
        <v>10286839</v>
      </c>
      <c r="F25" s="1">
        <f>IF(ISBLANK(apendix_f_data!E25),"-",apendix_f_data!E25)</f>
        <v>3233000</v>
      </c>
      <c r="G25" s="1">
        <f>IF(ISBLANK(apendix_f_data!F25),"-",apendix_f_data!F25)</f>
        <v>4106892</v>
      </c>
      <c r="H25" s="1">
        <f>IF(ISBLANK(apendix_f_data!G25),"-",apendix_f_data!G25)</f>
        <v>5127000</v>
      </c>
      <c r="I25" s="1">
        <f>IF(ISBLANK(apendix_f_data!H25),"-",apendix_f_data!H25)</f>
        <v>5950</v>
      </c>
      <c r="J25" s="1">
        <f>IF(ISBLANK(apendix_f_data!I25),"-",apendix_f_data!I25)</f>
        <v>6404</v>
      </c>
      <c r="K25" s="1">
        <f>IF(ISBLANK(apendix_f_data!J25),"-",apendix_f_data!J25)</f>
        <v>6910</v>
      </c>
    </row>
    <row r="26" ht="15.75" hidden="1" customHeight="1">
      <c r="A26" s="1" t="str">
        <f t="shared" si="1"/>
        <v>Benin2015</v>
      </c>
      <c r="B26" s="1" t="str">
        <f>IF(ISBLANK(apendix_f_data!A26),"-",apendix_f_data!A26)</f>
        <v>African</v>
      </c>
      <c r="C26" s="1" t="str">
        <f>IF(ISBLANK(apendix_f_data!B26),"-",apendix_f_data!B26)</f>
        <v>Benin</v>
      </c>
      <c r="D26" s="1">
        <f>IF(ISBLANK(apendix_f_data!C26),"-",apendix_f_data!C26)</f>
        <v>2015</v>
      </c>
      <c r="E26" s="1">
        <f>IF(ISBLANK(apendix_f_data!D26),"-",apendix_f_data!D26)</f>
        <v>10575962</v>
      </c>
      <c r="F26" s="1">
        <f>IF(ISBLANK(apendix_f_data!E26),"-",apendix_f_data!E26)</f>
        <v>3467000</v>
      </c>
      <c r="G26" s="1">
        <f>IF(ISBLANK(apendix_f_data!F26),"-",apendix_f_data!F26)</f>
        <v>4355431</v>
      </c>
      <c r="H26" s="1">
        <f>IF(ISBLANK(apendix_f_data!G26),"-",apendix_f_data!G26)</f>
        <v>5386000</v>
      </c>
      <c r="I26" s="1">
        <f>IF(ISBLANK(apendix_f_data!H26),"-",apendix_f_data!H26)</f>
        <v>6140</v>
      </c>
      <c r="J26" s="1">
        <f>IF(ISBLANK(apendix_f_data!I26),"-",apendix_f_data!I26)</f>
        <v>6655</v>
      </c>
      <c r="K26" s="1">
        <f>IF(ISBLANK(apendix_f_data!J26),"-",apendix_f_data!J26)</f>
        <v>7220</v>
      </c>
    </row>
    <row r="27" ht="15.75" hidden="1" customHeight="1">
      <c r="A27" s="1" t="str">
        <f t="shared" si="1"/>
        <v>Benin2016</v>
      </c>
      <c r="B27" s="1" t="str">
        <f>IF(ISBLANK(apendix_f_data!A27),"-",apendix_f_data!A27)</f>
        <v>African</v>
      </c>
      <c r="C27" s="1" t="str">
        <f>IF(ISBLANK(apendix_f_data!B27),"-",apendix_f_data!B27)</f>
        <v>Benin</v>
      </c>
      <c r="D27" s="1">
        <f>IF(ISBLANK(apendix_f_data!C27),"-",apendix_f_data!C27)</f>
        <v>2016</v>
      </c>
      <c r="E27" s="1">
        <f>IF(ISBLANK(apendix_f_data!D27),"-",apendix_f_data!D27)</f>
        <v>10872072</v>
      </c>
      <c r="F27" s="1">
        <f>IF(ISBLANK(apendix_f_data!E27),"-",apendix_f_data!E27)</f>
        <v>3692000</v>
      </c>
      <c r="G27" s="1">
        <f>IF(ISBLANK(apendix_f_data!F27),"-",apendix_f_data!F27)</f>
        <v>4583409</v>
      </c>
      <c r="H27" s="1">
        <f>IF(ISBLANK(apendix_f_data!G27),"-",apendix_f_data!G27)</f>
        <v>5611000</v>
      </c>
      <c r="I27" s="1">
        <f>IF(ISBLANK(apendix_f_data!H27),"-",apendix_f_data!H27)</f>
        <v>6340</v>
      </c>
      <c r="J27" s="1">
        <f>IF(ISBLANK(apendix_f_data!I27),"-",apendix_f_data!I27)</f>
        <v>6915</v>
      </c>
      <c r="K27" s="1">
        <f>IF(ISBLANK(apendix_f_data!J27),"-",apendix_f_data!J27)</f>
        <v>7530</v>
      </c>
    </row>
    <row r="28" ht="15.75" hidden="1" customHeight="1">
      <c r="A28" s="1" t="str">
        <f t="shared" si="1"/>
        <v>Benin2017</v>
      </c>
      <c r="B28" s="1" t="str">
        <f>IF(ISBLANK(apendix_f_data!A28),"-",apendix_f_data!A28)</f>
        <v>African</v>
      </c>
      <c r="C28" s="1" t="str">
        <f>IF(ISBLANK(apendix_f_data!B28),"-",apendix_f_data!B28)</f>
        <v>Benin</v>
      </c>
      <c r="D28" s="1">
        <f>IF(ISBLANK(apendix_f_data!C28),"-",apendix_f_data!C28)</f>
        <v>2017</v>
      </c>
      <c r="E28" s="1">
        <f>IF(ISBLANK(apendix_f_data!D28),"-",apendix_f_data!D28)</f>
        <v>11175192</v>
      </c>
      <c r="F28" s="1">
        <f>IF(ISBLANK(apendix_f_data!E28),"-",apendix_f_data!E28)</f>
        <v>3571000</v>
      </c>
      <c r="G28" s="1">
        <f>IF(ISBLANK(apendix_f_data!F28),"-",apendix_f_data!F28)</f>
        <v>4465137</v>
      </c>
      <c r="H28" s="1">
        <f>IF(ISBLANK(apendix_f_data!G28),"-",apendix_f_data!G28)</f>
        <v>5509000</v>
      </c>
      <c r="I28" s="1">
        <f>IF(ISBLANK(apendix_f_data!H28),"-",apendix_f_data!H28)</f>
        <v>6480</v>
      </c>
      <c r="J28" s="1">
        <f>IF(ISBLANK(apendix_f_data!I28),"-",apendix_f_data!I28)</f>
        <v>7115</v>
      </c>
      <c r="K28" s="1">
        <f>IF(ISBLANK(apendix_f_data!J28),"-",apendix_f_data!J28)</f>
        <v>7810</v>
      </c>
    </row>
    <row r="29" ht="15.75" hidden="1" customHeight="1">
      <c r="A29" s="1" t="str">
        <f t="shared" si="1"/>
        <v>Benin2018</v>
      </c>
      <c r="B29" s="1" t="str">
        <f>IF(ISBLANK(apendix_f_data!A29),"-",apendix_f_data!A29)</f>
        <v>African</v>
      </c>
      <c r="C29" s="1" t="str">
        <f>IF(ISBLANK(apendix_f_data!B29),"-",apendix_f_data!B29)</f>
        <v>Benin</v>
      </c>
      <c r="D29" s="1">
        <f>IF(ISBLANK(apendix_f_data!C29),"-",apendix_f_data!C29)</f>
        <v>2018</v>
      </c>
      <c r="E29" s="1">
        <f>IF(ISBLANK(apendix_f_data!D29),"-",apendix_f_data!D29)</f>
        <v>11485035</v>
      </c>
      <c r="F29" s="1">
        <f>IF(ISBLANK(apendix_f_data!E29),"-",apendix_f_data!E29)</f>
        <v>3489000</v>
      </c>
      <c r="G29" s="1">
        <f>IF(ISBLANK(apendix_f_data!F29),"-",apendix_f_data!F29)</f>
        <v>4435318</v>
      </c>
      <c r="H29" s="1">
        <f>IF(ISBLANK(apendix_f_data!G29),"-",apendix_f_data!G29)</f>
        <v>5556000</v>
      </c>
      <c r="I29" s="1">
        <f>IF(ISBLANK(apendix_f_data!H29),"-",apendix_f_data!H29)</f>
        <v>6370</v>
      </c>
      <c r="J29" s="1">
        <f>IF(ISBLANK(apendix_f_data!I29),"-",apendix_f_data!I29)</f>
        <v>7081</v>
      </c>
      <c r="K29" s="1">
        <f>IF(ISBLANK(apendix_f_data!J29),"-",apendix_f_data!J29)</f>
        <v>7870</v>
      </c>
    </row>
    <row r="30" ht="15.75" hidden="1" customHeight="1">
      <c r="A30" s="1" t="str">
        <f t="shared" si="1"/>
        <v>Botswana2010</v>
      </c>
      <c r="B30" s="1" t="str">
        <f>IF(ISBLANK(apendix_f_data!A30),"-",apendix_f_data!A30)</f>
        <v>African</v>
      </c>
      <c r="C30" s="1" t="str">
        <f>IF(ISBLANK(apendix_f_data!B30),"-",apendix_f_data!B30)</f>
        <v>Botswana</v>
      </c>
      <c r="D30" s="1">
        <f>IF(ISBLANK(apendix_f_data!C30),"-",apendix_f_data!C30)</f>
        <v>2010</v>
      </c>
      <c r="E30" s="1">
        <f>IF(ISBLANK(apendix_f_data!D30),"-",apendix_f_data!D30)</f>
        <v>1317417</v>
      </c>
      <c r="F30" s="1">
        <f>IF(ISBLANK(apendix_f_data!E30),"-",apendix_f_data!E30)</f>
        <v>1300</v>
      </c>
      <c r="G30" s="1">
        <f>IF(ISBLANK(apendix_f_data!F30),"-",apendix_f_data!F30)</f>
        <v>2229</v>
      </c>
      <c r="H30" s="1">
        <f>IF(ISBLANK(apendix_f_data!G30),"-",apendix_f_data!G30)</f>
        <v>3900</v>
      </c>
      <c r="I30" s="1">
        <f>IF(ISBLANK(apendix_f_data!H30),"-",apendix_f_data!H30)</f>
        <v>0</v>
      </c>
      <c r="J30" s="1">
        <f>IF(ISBLANK(apendix_f_data!I30),"-",apendix_f_data!I30)</f>
        <v>5</v>
      </c>
      <c r="K30" s="1">
        <f>IF(ISBLANK(apendix_f_data!J30),"-",apendix_f_data!J30)</f>
        <v>13</v>
      </c>
    </row>
    <row r="31" ht="15.75" hidden="1" customHeight="1">
      <c r="A31" s="1" t="str">
        <f t="shared" si="1"/>
        <v>Botswana2011</v>
      </c>
      <c r="B31" s="1" t="str">
        <f>IF(ISBLANK(apendix_f_data!A31),"-",apendix_f_data!A31)</f>
        <v>African</v>
      </c>
      <c r="C31" s="1" t="str">
        <f>IF(ISBLANK(apendix_f_data!B31),"-",apendix_f_data!B31)</f>
        <v>Botswana</v>
      </c>
      <c r="D31" s="1">
        <f>IF(ISBLANK(apendix_f_data!C31),"-",apendix_f_data!C31)</f>
        <v>2011</v>
      </c>
      <c r="E31" s="1">
        <f>IF(ISBLANK(apendix_f_data!D31),"-",apendix_f_data!D31)</f>
        <v>1336179</v>
      </c>
      <c r="F31" s="1">
        <f>IF(ISBLANK(apendix_f_data!E31),"-",apendix_f_data!E31)</f>
        <v>520</v>
      </c>
      <c r="G31" s="1">
        <f>IF(ISBLANK(apendix_f_data!F31),"-",apendix_f_data!F31)</f>
        <v>682</v>
      </c>
      <c r="H31" s="1">
        <f>IF(ISBLANK(apendix_f_data!G31),"-",apendix_f_data!G31)</f>
        <v>1000</v>
      </c>
      <c r="I31" s="1">
        <f>IF(ISBLANK(apendix_f_data!H31),"-",apendix_f_data!H31)</f>
        <v>0</v>
      </c>
      <c r="J31" s="1">
        <f>IF(ISBLANK(apendix_f_data!I31),"-",apendix_f_data!I31)</f>
        <v>1</v>
      </c>
      <c r="K31" s="1">
        <f>IF(ISBLANK(apendix_f_data!J31),"-",apendix_f_data!J31)</f>
        <v>3</v>
      </c>
    </row>
    <row r="32" ht="15.75" hidden="1" customHeight="1">
      <c r="A32" s="1" t="str">
        <f t="shared" si="1"/>
        <v>Botswana2012</v>
      </c>
      <c r="B32" s="1" t="str">
        <f>IF(ISBLANK(apendix_f_data!A32),"-",apendix_f_data!A32)</f>
        <v>African</v>
      </c>
      <c r="C32" s="1" t="str">
        <f>IF(ISBLANK(apendix_f_data!B32),"-",apendix_f_data!B32)</f>
        <v>Botswana</v>
      </c>
      <c r="D32" s="1">
        <f>IF(ISBLANK(apendix_f_data!C32),"-",apendix_f_data!C32)</f>
        <v>2012</v>
      </c>
      <c r="E32" s="1">
        <f>IF(ISBLANK(apendix_f_data!D32),"-",apendix_f_data!D32)</f>
        <v>1352187</v>
      </c>
      <c r="F32" s="1">
        <f>IF(ISBLANK(apendix_f_data!E32),"-",apendix_f_data!E32)</f>
        <v>230</v>
      </c>
      <c r="G32" s="1">
        <f>IF(ISBLANK(apendix_f_data!F32),"-",apendix_f_data!F32)</f>
        <v>304</v>
      </c>
      <c r="H32" s="1">
        <f>IF(ISBLANK(apendix_f_data!G32),"-",apendix_f_data!G32)</f>
        <v>410</v>
      </c>
      <c r="I32" s="1">
        <f>IF(ISBLANK(apendix_f_data!H32),"-",apendix_f_data!H32)</f>
        <v>0</v>
      </c>
      <c r="J32" s="1">
        <f>IF(ISBLANK(apendix_f_data!I32),"-",apendix_f_data!I32)</f>
        <v>0</v>
      </c>
      <c r="K32" s="1">
        <f>IF(ISBLANK(apendix_f_data!J32),"-",apendix_f_data!J32)</f>
        <v>1</v>
      </c>
    </row>
    <row r="33" ht="15.75" hidden="1" customHeight="1">
      <c r="A33" s="1" t="str">
        <f t="shared" si="1"/>
        <v>Botswana2013</v>
      </c>
      <c r="B33" s="1" t="str">
        <f>IF(ISBLANK(apendix_f_data!A33),"-",apendix_f_data!A33)</f>
        <v>African</v>
      </c>
      <c r="C33" s="1" t="str">
        <f>IF(ISBLANK(apendix_f_data!B33),"-",apendix_f_data!B33)</f>
        <v>Botswana</v>
      </c>
      <c r="D33" s="1">
        <f>IF(ISBLANK(apendix_f_data!C33),"-",apendix_f_data!C33)</f>
        <v>2013</v>
      </c>
      <c r="E33" s="1">
        <f>IF(ISBLANK(apendix_f_data!D33),"-",apendix_f_data!D33)</f>
        <v>1367436</v>
      </c>
      <c r="F33" s="1">
        <f>IF(ISBLANK(apendix_f_data!E33),"-",apendix_f_data!E33)</f>
        <v>570</v>
      </c>
      <c r="G33" s="1">
        <f>IF(ISBLANK(apendix_f_data!F33),"-",apendix_f_data!F33)</f>
        <v>729</v>
      </c>
      <c r="H33" s="1">
        <f>IF(ISBLANK(apendix_f_data!G33),"-",apendix_f_data!G33)</f>
        <v>980</v>
      </c>
      <c r="I33" s="1">
        <f>IF(ISBLANK(apendix_f_data!H33),"-",apendix_f_data!H33)</f>
        <v>0</v>
      </c>
      <c r="J33" s="1">
        <f>IF(ISBLANK(apendix_f_data!I33),"-",apendix_f_data!I33)</f>
        <v>1</v>
      </c>
      <c r="K33" s="1">
        <f>IF(ISBLANK(apendix_f_data!J33),"-",apendix_f_data!J33)</f>
        <v>3</v>
      </c>
    </row>
    <row r="34" ht="15.75" hidden="1" customHeight="1">
      <c r="A34" s="1" t="str">
        <f t="shared" si="1"/>
        <v>Botswana2014</v>
      </c>
      <c r="B34" s="1" t="str">
        <f>IF(ISBLANK(apendix_f_data!A34),"-",apendix_f_data!A34)</f>
        <v>African</v>
      </c>
      <c r="C34" s="1" t="str">
        <f>IF(ISBLANK(apendix_f_data!B34),"-",apendix_f_data!B34)</f>
        <v>Botswana</v>
      </c>
      <c r="D34" s="1">
        <f>IF(ISBLANK(apendix_f_data!C34),"-",apendix_f_data!C34)</f>
        <v>2014</v>
      </c>
      <c r="E34" s="1">
        <f>IF(ISBLANK(apendix_f_data!D34),"-",apendix_f_data!D34)</f>
        <v>1384718</v>
      </c>
      <c r="F34" s="1">
        <f>IF(ISBLANK(apendix_f_data!E34),"-",apendix_f_data!E34)</f>
        <v>1600</v>
      </c>
      <c r="G34" s="1">
        <f>IF(ISBLANK(apendix_f_data!F34),"-",apendix_f_data!F34)</f>
        <v>2075</v>
      </c>
      <c r="H34" s="1">
        <f>IF(ISBLANK(apendix_f_data!G34),"-",apendix_f_data!G34)</f>
        <v>2800</v>
      </c>
      <c r="I34" s="1">
        <f>IF(ISBLANK(apendix_f_data!H34),"-",apendix_f_data!H34)</f>
        <v>0</v>
      </c>
      <c r="J34" s="1">
        <f>IF(ISBLANK(apendix_f_data!I34),"-",apendix_f_data!I34)</f>
        <v>5</v>
      </c>
      <c r="K34" s="1">
        <f>IF(ISBLANK(apendix_f_data!J34),"-",apendix_f_data!J34)</f>
        <v>10</v>
      </c>
    </row>
    <row r="35" ht="15.75" hidden="1" customHeight="1">
      <c r="A35" s="1" t="str">
        <f t="shared" si="1"/>
        <v>Botswana2015</v>
      </c>
      <c r="B35" s="1" t="str">
        <f>IF(ISBLANK(apendix_f_data!A35),"-",apendix_f_data!A35)</f>
        <v>African</v>
      </c>
      <c r="C35" s="1" t="str">
        <f>IF(ISBLANK(apendix_f_data!B35),"-",apendix_f_data!B35)</f>
        <v>Botswana</v>
      </c>
      <c r="D35" s="1">
        <f>IF(ISBLANK(apendix_f_data!C35),"-",apendix_f_data!C35)</f>
        <v>2015</v>
      </c>
      <c r="E35" s="1">
        <f>IF(ISBLANK(apendix_f_data!D35),"-",apendix_f_data!D35)</f>
        <v>1405998</v>
      </c>
      <c r="F35" s="1">
        <f>IF(ISBLANK(apendix_f_data!E35),"-",apendix_f_data!E35)</f>
        <v>400</v>
      </c>
      <c r="G35" s="1">
        <f>IF(ISBLANK(apendix_f_data!F35),"-",apendix_f_data!F35)</f>
        <v>521</v>
      </c>
      <c r="H35" s="1">
        <f>IF(ISBLANK(apendix_f_data!G35),"-",apendix_f_data!G35)</f>
        <v>700</v>
      </c>
      <c r="I35" s="1">
        <f>IF(ISBLANK(apendix_f_data!H35),"-",apendix_f_data!H35)</f>
        <v>0</v>
      </c>
      <c r="J35" s="1">
        <f>IF(ISBLANK(apendix_f_data!I35),"-",apendix_f_data!I35)</f>
        <v>1</v>
      </c>
      <c r="K35" s="1">
        <f>IF(ISBLANK(apendix_f_data!J35),"-",apendix_f_data!J35)</f>
        <v>2</v>
      </c>
    </row>
    <row r="36" ht="15.75" hidden="1" customHeight="1">
      <c r="A36" s="1" t="str">
        <f t="shared" si="1"/>
        <v>Botswana2016</v>
      </c>
      <c r="B36" s="1" t="str">
        <f>IF(ISBLANK(apendix_f_data!A36),"-",apendix_f_data!A36)</f>
        <v>African</v>
      </c>
      <c r="C36" s="1" t="str">
        <f>IF(ISBLANK(apendix_f_data!B36),"-",apendix_f_data!B36)</f>
        <v>Botswana</v>
      </c>
      <c r="D36" s="1">
        <f>IF(ISBLANK(apendix_f_data!C36),"-",apendix_f_data!C36)</f>
        <v>2016</v>
      </c>
      <c r="E36" s="1">
        <f>IF(ISBLANK(apendix_f_data!D36),"-",apendix_f_data!D36)</f>
        <v>1431993</v>
      </c>
      <c r="F36" s="1">
        <f>IF(ISBLANK(apendix_f_data!E36),"-",apendix_f_data!E36)</f>
        <v>890</v>
      </c>
      <c r="G36" s="1">
        <f>IF(ISBLANK(apendix_f_data!F36),"-",apendix_f_data!F36)</f>
        <v>1154</v>
      </c>
      <c r="H36" s="1">
        <f>IF(ISBLANK(apendix_f_data!G36),"-",apendix_f_data!G36)</f>
        <v>1500</v>
      </c>
      <c r="I36" s="1">
        <f>IF(ISBLANK(apendix_f_data!H36),"-",apendix_f_data!H36)</f>
        <v>0</v>
      </c>
      <c r="J36" s="1">
        <f>IF(ISBLANK(apendix_f_data!I36),"-",apendix_f_data!I36)</f>
        <v>2</v>
      </c>
      <c r="K36" s="1">
        <f>IF(ISBLANK(apendix_f_data!J36),"-",apendix_f_data!J36)</f>
        <v>5</v>
      </c>
    </row>
    <row r="37" ht="15.75" hidden="1" customHeight="1">
      <c r="A37" s="1" t="str">
        <f t="shared" si="1"/>
        <v>Botswana2017</v>
      </c>
      <c r="B37" s="1" t="str">
        <f>IF(ISBLANK(apendix_f_data!A37),"-",apendix_f_data!A37)</f>
        <v>African</v>
      </c>
      <c r="C37" s="1" t="str">
        <f>IF(ISBLANK(apendix_f_data!B37),"-",apendix_f_data!B37)</f>
        <v>Botswana</v>
      </c>
      <c r="D37" s="1">
        <f>IF(ISBLANK(apendix_f_data!C37),"-",apendix_f_data!C37)</f>
        <v>2017</v>
      </c>
      <c r="E37" s="1">
        <f>IF(ISBLANK(apendix_f_data!D37),"-",apendix_f_data!D37)</f>
        <v>1461921</v>
      </c>
      <c r="F37" s="1">
        <f>IF(ISBLANK(apendix_f_data!E37),"-",apendix_f_data!E37)</f>
        <v>2300</v>
      </c>
      <c r="G37" s="1">
        <f>IF(ISBLANK(apendix_f_data!F37),"-",apendix_f_data!F37)</f>
        <v>2999</v>
      </c>
      <c r="H37" s="1">
        <f>IF(ISBLANK(apendix_f_data!G37),"-",apendix_f_data!G37)</f>
        <v>4000</v>
      </c>
      <c r="I37" s="1">
        <f>IF(ISBLANK(apendix_f_data!H37),"-",apendix_f_data!H37)</f>
        <v>0</v>
      </c>
      <c r="J37" s="1">
        <f>IF(ISBLANK(apendix_f_data!I37),"-",apendix_f_data!I37)</f>
        <v>7</v>
      </c>
      <c r="K37" s="1">
        <f>IF(ISBLANK(apendix_f_data!J37),"-",apendix_f_data!J37)</f>
        <v>14</v>
      </c>
    </row>
    <row r="38" ht="15.75" hidden="1" customHeight="1">
      <c r="A38" s="1" t="str">
        <f t="shared" si="1"/>
        <v>Botswana2018</v>
      </c>
      <c r="B38" s="1" t="str">
        <f>IF(ISBLANK(apendix_f_data!A38),"-",apendix_f_data!A38)</f>
        <v>African</v>
      </c>
      <c r="C38" s="1" t="str">
        <f>IF(ISBLANK(apendix_f_data!B38),"-",apendix_f_data!B38)</f>
        <v>Botswana</v>
      </c>
      <c r="D38" s="1">
        <f>IF(ISBLANK(apendix_f_data!C38),"-",apendix_f_data!C38)</f>
        <v>2018</v>
      </c>
      <c r="E38" s="1">
        <f>IF(ISBLANK(apendix_f_data!D38),"-",apendix_f_data!D38)</f>
        <v>1494401</v>
      </c>
      <c r="F38" s="1">
        <f>IF(ISBLANK(apendix_f_data!E38),"-",apendix_f_data!E38)</f>
        <v>680</v>
      </c>
      <c r="G38" s="1">
        <f>IF(ISBLANK(apendix_f_data!F38),"-",apendix_f_data!F38)</f>
        <v>879</v>
      </c>
      <c r="H38" s="1">
        <f>IF(ISBLANK(apendix_f_data!G38),"-",apendix_f_data!G38)</f>
        <v>1200</v>
      </c>
      <c r="I38" s="1">
        <f>IF(ISBLANK(apendix_f_data!H38),"-",apendix_f_data!H38)</f>
        <v>0</v>
      </c>
      <c r="J38" s="1">
        <f>IF(ISBLANK(apendix_f_data!I38),"-",apendix_f_data!I38)</f>
        <v>2</v>
      </c>
      <c r="K38" s="1">
        <f>IF(ISBLANK(apendix_f_data!J38),"-",apendix_f_data!J38)</f>
        <v>4</v>
      </c>
    </row>
    <row r="39" ht="15.75" hidden="1" customHeight="1">
      <c r="A39" s="1" t="str">
        <f t="shared" si="1"/>
        <v>Burkina Faso2010</v>
      </c>
      <c r="B39" s="1" t="str">
        <f>IF(ISBLANK(apendix_f_data!A39),"-",apendix_f_data!A39)</f>
        <v>African</v>
      </c>
      <c r="C39" s="1" t="str">
        <f>IF(ISBLANK(apendix_f_data!B39),"-",apendix_f_data!B39)</f>
        <v>Burkina Faso</v>
      </c>
      <c r="D39" s="1">
        <f>IF(ISBLANK(apendix_f_data!C39),"-",apendix_f_data!C39)</f>
        <v>2010</v>
      </c>
      <c r="E39" s="1">
        <f>IF(ISBLANK(apendix_f_data!D39),"-",apendix_f_data!D39)</f>
        <v>15605211</v>
      </c>
      <c r="F39" s="1">
        <f>IF(ISBLANK(apendix_f_data!E39),"-",apendix_f_data!E39)</f>
        <v>6884000</v>
      </c>
      <c r="G39" s="1">
        <f>IF(ISBLANK(apendix_f_data!F39),"-",apendix_f_data!F39)</f>
        <v>8602187</v>
      </c>
      <c r="H39" s="1">
        <f>IF(ISBLANK(apendix_f_data!G39),"-",apendix_f_data!G39)</f>
        <v>10590000</v>
      </c>
      <c r="I39" s="1">
        <f>IF(ISBLANK(apendix_f_data!H39),"-",apendix_f_data!H39)</f>
        <v>28000</v>
      </c>
      <c r="J39" s="1">
        <f>IF(ISBLANK(apendix_f_data!I39),"-",apendix_f_data!I39)</f>
        <v>30750</v>
      </c>
      <c r="K39" s="1">
        <f>IF(ISBLANK(apendix_f_data!J39),"-",apendix_f_data!J39)</f>
        <v>33800</v>
      </c>
    </row>
    <row r="40" ht="15.75" hidden="1" customHeight="1">
      <c r="A40" s="1" t="str">
        <f t="shared" si="1"/>
        <v>Burkina Faso2011</v>
      </c>
      <c r="B40" s="1" t="str">
        <f>IF(ISBLANK(apendix_f_data!A40),"-",apendix_f_data!A40)</f>
        <v>African</v>
      </c>
      <c r="C40" s="1" t="str">
        <f>IF(ISBLANK(apendix_f_data!B40),"-",apendix_f_data!B40)</f>
        <v>Burkina Faso</v>
      </c>
      <c r="D40" s="1">
        <f>IF(ISBLANK(apendix_f_data!C40),"-",apendix_f_data!C40)</f>
        <v>2011</v>
      </c>
      <c r="E40" s="1">
        <f>IF(ISBLANK(apendix_f_data!D40),"-",apendix_f_data!D40)</f>
        <v>16081915</v>
      </c>
      <c r="F40" s="1">
        <f>IF(ISBLANK(apendix_f_data!E40),"-",apendix_f_data!E40)</f>
        <v>6968000</v>
      </c>
      <c r="G40" s="1">
        <f>IF(ISBLANK(apendix_f_data!F40),"-",apendix_f_data!F40)</f>
        <v>8677204</v>
      </c>
      <c r="H40" s="1">
        <f>IF(ISBLANK(apendix_f_data!G40),"-",apendix_f_data!G40)</f>
        <v>10710000</v>
      </c>
      <c r="I40" s="1">
        <f>IF(ISBLANK(apendix_f_data!H40),"-",apendix_f_data!H40)</f>
        <v>25200</v>
      </c>
      <c r="J40" s="1">
        <f>IF(ISBLANK(apendix_f_data!I40),"-",apendix_f_data!I40)</f>
        <v>27994</v>
      </c>
      <c r="K40" s="1">
        <f>IF(ISBLANK(apendix_f_data!J40),"-",apendix_f_data!J40)</f>
        <v>31200</v>
      </c>
    </row>
    <row r="41" ht="15.75" hidden="1" customHeight="1">
      <c r="A41" s="1" t="str">
        <f t="shared" si="1"/>
        <v>Burkina Faso2012</v>
      </c>
      <c r="B41" s="1" t="str">
        <f>IF(ISBLANK(apendix_f_data!A41),"-",apendix_f_data!A41)</f>
        <v>African</v>
      </c>
      <c r="C41" s="1" t="str">
        <f>IF(ISBLANK(apendix_f_data!B41),"-",apendix_f_data!B41)</f>
        <v>Burkina Faso</v>
      </c>
      <c r="D41" s="1">
        <f>IF(ISBLANK(apendix_f_data!C41),"-",apendix_f_data!C41)</f>
        <v>2012</v>
      </c>
      <c r="E41" s="1">
        <f>IF(ISBLANK(apendix_f_data!D41),"-",apendix_f_data!D41)</f>
        <v>16571252</v>
      </c>
      <c r="F41" s="1">
        <f>IF(ISBLANK(apendix_f_data!E41),"-",apendix_f_data!E41)</f>
        <v>7043000</v>
      </c>
      <c r="G41" s="1">
        <f>IF(ISBLANK(apendix_f_data!F41),"-",apendix_f_data!F41)</f>
        <v>8742005</v>
      </c>
      <c r="H41" s="1">
        <f>IF(ISBLANK(apendix_f_data!G41),"-",apendix_f_data!G41)</f>
        <v>10760000</v>
      </c>
      <c r="I41" s="1">
        <f>IF(ISBLANK(apendix_f_data!H41),"-",apendix_f_data!H41)</f>
        <v>18500</v>
      </c>
      <c r="J41" s="1">
        <f>IF(ISBLANK(apendix_f_data!I41),"-",apendix_f_data!I41)</f>
        <v>20916</v>
      </c>
      <c r="K41" s="1">
        <f>IF(ISBLANK(apendix_f_data!J41),"-",apendix_f_data!J41)</f>
        <v>23700</v>
      </c>
    </row>
    <row r="42" ht="15.75" hidden="1" customHeight="1">
      <c r="A42" s="1" t="str">
        <f t="shared" si="1"/>
        <v>Burkina Faso2013</v>
      </c>
      <c r="B42" s="1" t="str">
        <f>IF(ISBLANK(apendix_f_data!A42),"-",apendix_f_data!A42)</f>
        <v>African</v>
      </c>
      <c r="C42" s="1" t="str">
        <f>IF(ISBLANK(apendix_f_data!B42),"-",apendix_f_data!B42)</f>
        <v>Burkina Faso</v>
      </c>
      <c r="D42" s="1">
        <f>IF(ISBLANK(apendix_f_data!C42),"-",apendix_f_data!C42)</f>
        <v>2013</v>
      </c>
      <c r="E42" s="1">
        <f>IF(ISBLANK(apendix_f_data!D42),"-",apendix_f_data!D42)</f>
        <v>17072791</v>
      </c>
      <c r="F42" s="1">
        <f>IF(ISBLANK(apendix_f_data!E42),"-",apendix_f_data!E42)</f>
        <v>6694000</v>
      </c>
      <c r="G42" s="1">
        <f>IF(ISBLANK(apendix_f_data!F42),"-",apendix_f_data!F42)</f>
        <v>8323401</v>
      </c>
      <c r="H42" s="1">
        <f>IF(ISBLANK(apendix_f_data!G42),"-",apendix_f_data!G42)</f>
        <v>10230000</v>
      </c>
      <c r="I42" s="1">
        <f>IF(ISBLANK(apendix_f_data!H42),"-",apendix_f_data!H42)</f>
        <v>17200</v>
      </c>
      <c r="J42" s="1">
        <f>IF(ISBLANK(apendix_f_data!I42),"-",apendix_f_data!I42)</f>
        <v>19930</v>
      </c>
      <c r="K42" s="1">
        <f>IF(ISBLANK(apendix_f_data!J42),"-",apendix_f_data!J42)</f>
        <v>23100</v>
      </c>
    </row>
    <row r="43" ht="15.75" hidden="1" customHeight="1">
      <c r="A43" s="1" t="str">
        <f t="shared" si="1"/>
        <v>Burkina Faso2014</v>
      </c>
      <c r="B43" s="1" t="str">
        <f>IF(ISBLANK(apendix_f_data!A43),"-",apendix_f_data!A43)</f>
        <v>African</v>
      </c>
      <c r="C43" s="1" t="str">
        <f>IF(ISBLANK(apendix_f_data!B43),"-",apendix_f_data!B43)</f>
        <v>Burkina Faso</v>
      </c>
      <c r="D43" s="1">
        <f>IF(ISBLANK(apendix_f_data!C43),"-",apendix_f_data!C43)</f>
        <v>2014</v>
      </c>
      <c r="E43" s="1">
        <f>IF(ISBLANK(apendix_f_data!D43),"-",apendix_f_data!D43)</f>
        <v>17586029</v>
      </c>
      <c r="F43" s="1">
        <f>IF(ISBLANK(apendix_f_data!E43),"-",apendix_f_data!E43)</f>
        <v>6151000</v>
      </c>
      <c r="G43" s="1">
        <f>IF(ISBLANK(apendix_f_data!F43),"-",apendix_f_data!F43)</f>
        <v>7668618</v>
      </c>
      <c r="H43" s="1">
        <f>IF(ISBLANK(apendix_f_data!G43),"-",apendix_f_data!G43)</f>
        <v>9439000</v>
      </c>
      <c r="I43" s="1">
        <f>IF(ISBLANK(apendix_f_data!H43),"-",apendix_f_data!H43)</f>
        <v>15300</v>
      </c>
      <c r="J43" s="1">
        <f>IF(ISBLANK(apendix_f_data!I43),"-",apendix_f_data!I43)</f>
        <v>18144</v>
      </c>
      <c r="K43" s="1">
        <f>IF(ISBLANK(apendix_f_data!J43),"-",apendix_f_data!J43)</f>
        <v>21500</v>
      </c>
    </row>
    <row r="44" ht="15.75" hidden="1" customHeight="1">
      <c r="A44" s="1" t="str">
        <f t="shared" si="1"/>
        <v>Burkina Faso2015</v>
      </c>
      <c r="B44" s="1" t="str">
        <f>IF(ISBLANK(apendix_f_data!A44),"-",apendix_f_data!A44)</f>
        <v>African</v>
      </c>
      <c r="C44" s="1" t="str">
        <f>IF(ISBLANK(apendix_f_data!B44),"-",apendix_f_data!B44)</f>
        <v>Burkina Faso</v>
      </c>
      <c r="D44" s="1">
        <f>IF(ISBLANK(apendix_f_data!C44),"-",apendix_f_data!C44)</f>
        <v>2015</v>
      </c>
      <c r="E44" s="1">
        <f>IF(ISBLANK(apendix_f_data!D44),"-",apendix_f_data!D44)</f>
        <v>18110616</v>
      </c>
      <c r="F44" s="1">
        <f>IF(ISBLANK(apendix_f_data!E44),"-",apendix_f_data!E44)</f>
        <v>5741000</v>
      </c>
      <c r="G44" s="1">
        <f>IF(ISBLANK(apendix_f_data!F44),"-",apendix_f_data!F44)</f>
        <v>7245827</v>
      </c>
      <c r="H44" s="1">
        <f>IF(ISBLANK(apendix_f_data!G44),"-",apendix_f_data!G44)</f>
        <v>9025000</v>
      </c>
      <c r="I44" s="1">
        <f>IF(ISBLANK(apendix_f_data!H44),"-",apendix_f_data!H44)</f>
        <v>13100</v>
      </c>
      <c r="J44" s="1">
        <f>IF(ISBLANK(apendix_f_data!I44),"-",apendix_f_data!I44)</f>
        <v>15940</v>
      </c>
      <c r="K44" s="1">
        <f>IF(ISBLANK(apendix_f_data!J44),"-",apendix_f_data!J44)</f>
        <v>19300</v>
      </c>
    </row>
    <row r="45" ht="15.75" hidden="1" customHeight="1">
      <c r="A45" s="1" t="str">
        <f t="shared" si="1"/>
        <v>Burkina Faso2016</v>
      </c>
      <c r="B45" s="1" t="str">
        <f>IF(ISBLANK(apendix_f_data!A45),"-",apendix_f_data!A45)</f>
        <v>African</v>
      </c>
      <c r="C45" s="1" t="str">
        <f>IF(ISBLANK(apendix_f_data!B45),"-",apendix_f_data!B45)</f>
        <v>Burkina Faso</v>
      </c>
      <c r="D45" s="1">
        <f>IF(ISBLANK(apendix_f_data!C45),"-",apendix_f_data!C45)</f>
        <v>2016</v>
      </c>
      <c r="E45" s="1">
        <f>IF(ISBLANK(apendix_f_data!D45),"-",apendix_f_data!D45)</f>
        <v>18646350</v>
      </c>
      <c r="F45" s="1">
        <f>IF(ISBLANK(apendix_f_data!E45),"-",apendix_f_data!E45)</f>
        <v>5249000</v>
      </c>
      <c r="G45" s="1">
        <f>IF(ISBLANK(apendix_f_data!F45),"-",apendix_f_data!F45)</f>
        <v>7490818</v>
      </c>
      <c r="H45" s="1">
        <f>IF(ISBLANK(apendix_f_data!G45),"-",apendix_f_data!G45)</f>
        <v>10340000</v>
      </c>
      <c r="I45" s="1">
        <f>IF(ISBLANK(apendix_f_data!H45),"-",apendix_f_data!H45)</f>
        <v>11400</v>
      </c>
      <c r="J45" s="1">
        <f>IF(ISBLANK(apendix_f_data!I45),"-",apendix_f_data!I45)</f>
        <v>14072</v>
      </c>
      <c r="K45" s="1">
        <f>IF(ISBLANK(apendix_f_data!J45),"-",apendix_f_data!J45)</f>
        <v>17500</v>
      </c>
    </row>
    <row r="46" ht="15.75" hidden="1" customHeight="1">
      <c r="A46" s="1" t="str">
        <f t="shared" si="1"/>
        <v>Burkina Faso2017</v>
      </c>
      <c r="B46" s="1" t="str">
        <f>IF(ISBLANK(apendix_f_data!A46),"-",apendix_f_data!A46)</f>
        <v>African</v>
      </c>
      <c r="C46" s="1" t="str">
        <f>IF(ISBLANK(apendix_f_data!B46),"-",apendix_f_data!B46)</f>
        <v>Burkina Faso</v>
      </c>
      <c r="D46" s="1">
        <f>IF(ISBLANK(apendix_f_data!C46),"-",apendix_f_data!C46)</f>
        <v>2017</v>
      </c>
      <c r="E46" s="1">
        <f>IF(ISBLANK(apendix_f_data!D46),"-",apendix_f_data!D46)</f>
        <v>19193236</v>
      </c>
      <c r="F46" s="1">
        <f>IF(ISBLANK(apendix_f_data!E46),"-",apendix_f_data!E46)</f>
        <v>5406000</v>
      </c>
      <c r="G46" s="1">
        <f>IF(ISBLANK(apendix_f_data!F46),"-",apendix_f_data!F46)</f>
        <v>7676215</v>
      </c>
      <c r="H46" s="1">
        <f>IF(ISBLANK(apendix_f_data!G46),"-",apendix_f_data!G46)</f>
        <v>10590000</v>
      </c>
      <c r="I46" s="1">
        <f>IF(ISBLANK(apendix_f_data!H46),"-",apendix_f_data!H46)</f>
        <v>10300</v>
      </c>
      <c r="J46" s="1">
        <f>IF(ISBLANK(apendix_f_data!I46),"-",apendix_f_data!I46)</f>
        <v>12955</v>
      </c>
      <c r="K46" s="1">
        <f>IF(ISBLANK(apendix_f_data!J46),"-",apendix_f_data!J46)</f>
        <v>16600</v>
      </c>
    </row>
    <row r="47" ht="15.75" hidden="1" customHeight="1">
      <c r="A47" s="1" t="str">
        <f t="shared" si="1"/>
        <v>Burkina Faso2018</v>
      </c>
      <c r="B47" s="1" t="str">
        <f>IF(ISBLANK(apendix_f_data!A47),"-",apendix_f_data!A47)</f>
        <v>African</v>
      </c>
      <c r="C47" s="1" t="str">
        <f>IF(ISBLANK(apendix_f_data!B47),"-",apendix_f_data!B47)</f>
        <v>Burkina Faso</v>
      </c>
      <c r="D47" s="1">
        <f>IF(ISBLANK(apendix_f_data!C47),"-",apendix_f_data!C47)</f>
        <v>2018</v>
      </c>
      <c r="E47" s="1">
        <f>IF(ISBLANK(apendix_f_data!D47),"-",apendix_f_data!D47)</f>
        <v>19751466</v>
      </c>
      <c r="F47" s="1">
        <f>IF(ISBLANK(apendix_f_data!E47),"-",apendix_f_data!E47)</f>
        <v>5551000</v>
      </c>
      <c r="G47" s="1">
        <f>IF(ISBLANK(apendix_f_data!F47),"-",apendix_f_data!F47)</f>
        <v>7875575</v>
      </c>
      <c r="H47" s="1">
        <f>IF(ISBLANK(apendix_f_data!G47),"-",apendix_f_data!G47)</f>
        <v>10960000</v>
      </c>
      <c r="I47" s="1">
        <f>IF(ISBLANK(apendix_f_data!H47),"-",apendix_f_data!H47)</f>
        <v>9860</v>
      </c>
      <c r="J47" s="1">
        <f>IF(ISBLANK(apendix_f_data!I47),"-",apendix_f_data!I47)</f>
        <v>12725</v>
      </c>
      <c r="K47" s="1">
        <f>IF(ISBLANK(apendix_f_data!J47),"-",apendix_f_data!J47)</f>
        <v>16700</v>
      </c>
    </row>
    <row r="48" ht="15.75" hidden="1" customHeight="1">
      <c r="A48" s="1" t="str">
        <f t="shared" si="1"/>
        <v>Burundi2010</v>
      </c>
      <c r="B48" s="1" t="str">
        <f>IF(ISBLANK(apendix_f_data!A48),"-",apendix_f_data!A48)</f>
        <v>African</v>
      </c>
      <c r="C48" s="1" t="str">
        <f>IF(ISBLANK(apendix_f_data!B48),"-",apendix_f_data!B48)</f>
        <v>Burundi</v>
      </c>
      <c r="D48" s="1">
        <f>IF(ISBLANK(apendix_f_data!C48),"-",apendix_f_data!C48)</f>
        <v>2010</v>
      </c>
      <c r="E48" s="1">
        <f>IF(ISBLANK(apendix_f_data!D48),"-",apendix_f_data!D48)</f>
        <v>8675606</v>
      </c>
      <c r="F48" s="1">
        <f>IF(ISBLANK(apendix_f_data!E48),"-",apendix_f_data!E48)</f>
        <v>1321000</v>
      </c>
      <c r="G48" s="1">
        <f>IF(ISBLANK(apendix_f_data!F48),"-",apendix_f_data!F48)</f>
        <v>1823594</v>
      </c>
      <c r="H48" s="1">
        <f>IF(ISBLANK(apendix_f_data!G48),"-",apendix_f_data!G48)</f>
        <v>2488000</v>
      </c>
      <c r="I48" s="1">
        <f>IF(ISBLANK(apendix_f_data!H48),"-",apendix_f_data!H48)</f>
        <v>4390</v>
      </c>
      <c r="J48" s="1">
        <f>IF(ISBLANK(apendix_f_data!I48),"-",apendix_f_data!I48)</f>
        <v>4720</v>
      </c>
      <c r="K48" s="1">
        <f>IF(ISBLANK(apendix_f_data!J48),"-",apendix_f_data!J48)</f>
        <v>5090</v>
      </c>
    </row>
    <row r="49" ht="15.75" hidden="1" customHeight="1">
      <c r="A49" s="1" t="str">
        <f t="shared" si="1"/>
        <v>Burundi2011</v>
      </c>
      <c r="B49" s="1" t="str">
        <f>IF(ISBLANK(apendix_f_data!A49),"-",apendix_f_data!A49)</f>
        <v>African</v>
      </c>
      <c r="C49" s="1" t="str">
        <f>IF(ISBLANK(apendix_f_data!B49),"-",apendix_f_data!B49)</f>
        <v>Burundi</v>
      </c>
      <c r="D49" s="1">
        <f>IF(ISBLANK(apendix_f_data!C49),"-",apendix_f_data!C49)</f>
        <v>2011</v>
      </c>
      <c r="E49" s="1">
        <f>IF(ISBLANK(apendix_f_data!D49),"-",apendix_f_data!D49)</f>
        <v>8958406</v>
      </c>
      <c r="F49" s="1">
        <f>IF(ISBLANK(apendix_f_data!E49),"-",apendix_f_data!E49)</f>
        <v>1193000</v>
      </c>
      <c r="G49" s="1">
        <f>IF(ISBLANK(apendix_f_data!F49),"-",apendix_f_data!F49)</f>
        <v>1649646</v>
      </c>
      <c r="H49" s="1">
        <f>IF(ISBLANK(apendix_f_data!G49),"-",apendix_f_data!G49)</f>
        <v>2226000</v>
      </c>
      <c r="I49" s="1">
        <f>IF(ISBLANK(apendix_f_data!H49),"-",apendix_f_data!H49)</f>
        <v>4300</v>
      </c>
      <c r="J49" s="1">
        <f>IF(ISBLANK(apendix_f_data!I49),"-",apendix_f_data!I49)</f>
        <v>4636</v>
      </c>
      <c r="K49" s="1">
        <f>IF(ISBLANK(apendix_f_data!J49),"-",apendix_f_data!J49)</f>
        <v>5020</v>
      </c>
    </row>
    <row r="50" ht="15.75" hidden="1" customHeight="1">
      <c r="A50" s="1" t="str">
        <f t="shared" si="1"/>
        <v>Burundi2012</v>
      </c>
      <c r="B50" s="1" t="str">
        <f>IF(ISBLANK(apendix_f_data!A50),"-",apendix_f_data!A50)</f>
        <v>African</v>
      </c>
      <c r="C50" s="1" t="str">
        <f>IF(ISBLANK(apendix_f_data!B50),"-",apendix_f_data!B50)</f>
        <v>Burundi</v>
      </c>
      <c r="D50" s="1">
        <f>IF(ISBLANK(apendix_f_data!C50),"-",apendix_f_data!C50)</f>
        <v>2012</v>
      </c>
      <c r="E50" s="1">
        <f>IF(ISBLANK(apendix_f_data!D50),"-",apendix_f_data!D50)</f>
        <v>9245992</v>
      </c>
      <c r="F50" s="1">
        <f>IF(ISBLANK(apendix_f_data!E50),"-",apendix_f_data!E50)</f>
        <v>1037000</v>
      </c>
      <c r="G50" s="1">
        <f>IF(ISBLANK(apendix_f_data!F50),"-",apendix_f_data!F50)</f>
        <v>1423214</v>
      </c>
      <c r="H50" s="1">
        <f>IF(ISBLANK(apendix_f_data!G50),"-",apendix_f_data!G50)</f>
        <v>1903000</v>
      </c>
      <c r="I50" s="1">
        <f>IF(ISBLANK(apendix_f_data!H50),"-",apendix_f_data!H50)</f>
        <v>4390</v>
      </c>
      <c r="J50" s="1">
        <f>IF(ISBLANK(apendix_f_data!I50),"-",apendix_f_data!I50)</f>
        <v>4776</v>
      </c>
      <c r="K50" s="1">
        <f>IF(ISBLANK(apendix_f_data!J50),"-",apendix_f_data!J50)</f>
        <v>5230</v>
      </c>
    </row>
    <row r="51" ht="15.75" hidden="1" customHeight="1">
      <c r="A51" s="1" t="str">
        <f t="shared" si="1"/>
        <v>Burundi2013</v>
      </c>
      <c r="B51" s="1" t="str">
        <f>IF(ISBLANK(apendix_f_data!A51),"-",apendix_f_data!A51)</f>
        <v>African</v>
      </c>
      <c r="C51" s="1" t="str">
        <f>IF(ISBLANK(apendix_f_data!B51),"-",apendix_f_data!B51)</f>
        <v>Burundi</v>
      </c>
      <c r="D51" s="1">
        <f>IF(ISBLANK(apendix_f_data!C51),"-",apendix_f_data!C51)</f>
        <v>2013</v>
      </c>
      <c r="E51" s="1">
        <f>IF(ISBLANK(apendix_f_data!D51),"-",apendix_f_data!D51)</f>
        <v>9540302</v>
      </c>
      <c r="F51" s="1">
        <f>IF(ISBLANK(apendix_f_data!E51),"-",apendix_f_data!E51)</f>
        <v>936000</v>
      </c>
      <c r="G51" s="1">
        <f>IF(ISBLANK(apendix_f_data!F51),"-",apendix_f_data!F51)</f>
        <v>1341256</v>
      </c>
      <c r="H51" s="1">
        <f>IF(ISBLANK(apendix_f_data!G51),"-",apendix_f_data!G51)</f>
        <v>1858000</v>
      </c>
      <c r="I51" s="1">
        <f>IF(ISBLANK(apendix_f_data!H51),"-",apendix_f_data!H51)</f>
        <v>4330</v>
      </c>
      <c r="J51" s="1">
        <f>IF(ISBLANK(apendix_f_data!I51),"-",apendix_f_data!I51)</f>
        <v>4754</v>
      </c>
      <c r="K51" s="1">
        <f>IF(ISBLANK(apendix_f_data!J51),"-",apendix_f_data!J51)</f>
        <v>5260</v>
      </c>
    </row>
    <row r="52" ht="15.75" hidden="1" customHeight="1">
      <c r="A52" s="1" t="str">
        <f t="shared" si="1"/>
        <v>Burundi2014</v>
      </c>
      <c r="B52" s="1" t="str">
        <f>IF(ISBLANK(apendix_f_data!A52),"-",apendix_f_data!A52)</f>
        <v>African</v>
      </c>
      <c r="C52" s="1" t="str">
        <f>IF(ISBLANK(apendix_f_data!B52),"-",apendix_f_data!B52)</f>
        <v>Burundi</v>
      </c>
      <c r="D52" s="1">
        <f>IF(ISBLANK(apendix_f_data!C52),"-",apendix_f_data!C52)</f>
        <v>2014</v>
      </c>
      <c r="E52" s="1">
        <f>IF(ISBLANK(apendix_f_data!D52),"-",apendix_f_data!D52)</f>
        <v>9844301</v>
      </c>
      <c r="F52" s="1">
        <f>IF(ISBLANK(apendix_f_data!E52),"-",apendix_f_data!E52)</f>
        <v>967000</v>
      </c>
      <c r="G52" s="1">
        <f>IF(ISBLANK(apendix_f_data!F52),"-",apendix_f_data!F52)</f>
        <v>1393043</v>
      </c>
      <c r="H52" s="1">
        <f>IF(ISBLANK(apendix_f_data!G52),"-",apendix_f_data!G52)</f>
        <v>1969000</v>
      </c>
      <c r="I52" s="1">
        <f>IF(ISBLANK(apendix_f_data!H52),"-",apendix_f_data!H52)</f>
        <v>4370</v>
      </c>
      <c r="J52" s="1">
        <f>IF(ISBLANK(apendix_f_data!I52),"-",apendix_f_data!I52)</f>
        <v>4850</v>
      </c>
      <c r="K52" s="1">
        <f>IF(ISBLANK(apendix_f_data!J52),"-",apendix_f_data!J52)</f>
        <v>5480</v>
      </c>
    </row>
    <row r="53" ht="15.75" hidden="1" customHeight="1">
      <c r="A53" s="1" t="str">
        <f t="shared" si="1"/>
        <v>Burundi2015</v>
      </c>
      <c r="B53" s="1" t="str">
        <f>IF(ISBLANK(apendix_f_data!A53),"-",apendix_f_data!A53)</f>
        <v>African</v>
      </c>
      <c r="C53" s="1" t="str">
        <f>IF(ISBLANK(apendix_f_data!B53),"-",apendix_f_data!B53)</f>
        <v>Burundi</v>
      </c>
      <c r="D53" s="1">
        <f>IF(ISBLANK(apendix_f_data!C53),"-",apendix_f_data!C53)</f>
        <v>2015</v>
      </c>
      <c r="E53" s="1">
        <f>IF(ISBLANK(apendix_f_data!D53),"-",apendix_f_data!D53)</f>
        <v>10160034</v>
      </c>
      <c r="F53" s="1">
        <f>IF(ISBLANK(apendix_f_data!E53),"-",apendix_f_data!E53)</f>
        <v>1167000</v>
      </c>
      <c r="G53" s="1">
        <f>IF(ISBLANK(apendix_f_data!F53),"-",apendix_f_data!F53)</f>
        <v>1681495</v>
      </c>
      <c r="H53" s="1">
        <f>IF(ISBLANK(apendix_f_data!G53),"-",apendix_f_data!G53)</f>
        <v>2322000</v>
      </c>
      <c r="I53" s="1">
        <f>IF(ISBLANK(apendix_f_data!H53),"-",apendix_f_data!H53)</f>
        <v>4380</v>
      </c>
      <c r="J53" s="1">
        <f>IF(ISBLANK(apendix_f_data!I53),"-",apendix_f_data!I53)</f>
        <v>4917</v>
      </c>
      <c r="K53" s="1">
        <f>IF(ISBLANK(apendix_f_data!J53),"-",apendix_f_data!J53)</f>
        <v>5640</v>
      </c>
    </row>
    <row r="54" ht="15.75" hidden="1" customHeight="1">
      <c r="A54" s="1" t="str">
        <f t="shared" si="1"/>
        <v>Burundi2016</v>
      </c>
      <c r="B54" s="1" t="str">
        <f>IF(ISBLANK(apendix_f_data!A54),"-",apendix_f_data!A54)</f>
        <v>African</v>
      </c>
      <c r="C54" s="1" t="str">
        <f>IF(ISBLANK(apendix_f_data!B54),"-",apendix_f_data!B54)</f>
        <v>Burundi</v>
      </c>
      <c r="D54" s="1">
        <f>IF(ISBLANK(apendix_f_data!C54),"-",apendix_f_data!C54)</f>
        <v>2016</v>
      </c>
      <c r="E54" s="1">
        <f>IF(ISBLANK(apendix_f_data!D54),"-",apendix_f_data!D54)</f>
        <v>10488002</v>
      </c>
      <c r="F54" s="1">
        <f>IF(ISBLANK(apendix_f_data!E54),"-",apendix_f_data!E54)</f>
        <v>1739000</v>
      </c>
      <c r="G54" s="1">
        <f>IF(ISBLANK(apendix_f_data!F54),"-",apendix_f_data!F54)</f>
        <v>2367597</v>
      </c>
      <c r="H54" s="1">
        <f>IF(ISBLANK(apendix_f_data!G54),"-",apendix_f_data!G54)</f>
        <v>3150000</v>
      </c>
      <c r="I54" s="1">
        <f>IF(ISBLANK(apendix_f_data!H54),"-",apendix_f_data!H54)</f>
        <v>4410</v>
      </c>
      <c r="J54" s="1">
        <f>IF(ISBLANK(apendix_f_data!I54),"-",apendix_f_data!I54)</f>
        <v>5020</v>
      </c>
      <c r="K54" s="1">
        <f>IF(ISBLANK(apendix_f_data!J54),"-",apendix_f_data!J54)</f>
        <v>5870</v>
      </c>
    </row>
    <row r="55" ht="15.75" hidden="1" customHeight="1">
      <c r="A55" s="1" t="str">
        <f t="shared" si="1"/>
        <v>Burundi2017</v>
      </c>
      <c r="B55" s="1" t="str">
        <f>IF(ISBLANK(apendix_f_data!A55),"-",apendix_f_data!A55)</f>
        <v>African</v>
      </c>
      <c r="C55" s="1" t="str">
        <f>IF(ISBLANK(apendix_f_data!B55),"-",apendix_f_data!B55)</f>
        <v>Burundi</v>
      </c>
      <c r="D55" s="1">
        <f>IF(ISBLANK(apendix_f_data!C55),"-",apendix_f_data!C55)</f>
        <v>2017</v>
      </c>
      <c r="E55" s="1">
        <f>IF(ISBLANK(apendix_f_data!D55),"-",apendix_f_data!D55)</f>
        <v>10827010</v>
      </c>
      <c r="F55" s="1">
        <f>IF(ISBLANK(apendix_f_data!E55),"-",apendix_f_data!E55)</f>
        <v>2009000</v>
      </c>
      <c r="G55" s="1">
        <f>IF(ISBLANK(apendix_f_data!F55),"-",apendix_f_data!F55)</f>
        <v>2709703</v>
      </c>
      <c r="H55" s="1">
        <f>IF(ISBLANK(apendix_f_data!G55),"-",apendix_f_data!G55)</f>
        <v>3557000</v>
      </c>
      <c r="I55" s="1">
        <f>IF(ISBLANK(apendix_f_data!H55),"-",apendix_f_data!H55)</f>
        <v>4420</v>
      </c>
      <c r="J55" s="1">
        <f>IF(ISBLANK(apendix_f_data!I55),"-",apendix_f_data!I55)</f>
        <v>5097</v>
      </c>
      <c r="K55" s="1">
        <f>IF(ISBLANK(apendix_f_data!J55),"-",apendix_f_data!J55)</f>
        <v>6060</v>
      </c>
    </row>
    <row r="56" ht="15.75" hidden="1" customHeight="1">
      <c r="A56" s="1" t="str">
        <f t="shared" si="1"/>
        <v>Burundi2018</v>
      </c>
      <c r="B56" s="1" t="str">
        <f>IF(ISBLANK(apendix_f_data!A56),"-",apendix_f_data!A56)</f>
        <v>African</v>
      </c>
      <c r="C56" s="1" t="str">
        <f>IF(ISBLANK(apendix_f_data!B56),"-",apendix_f_data!B56)</f>
        <v>Burundi</v>
      </c>
      <c r="D56" s="1">
        <f>IF(ISBLANK(apendix_f_data!C56),"-",apendix_f_data!C56)</f>
        <v>2018</v>
      </c>
      <c r="E56" s="1">
        <f>IF(ISBLANK(apendix_f_data!D56),"-",apendix_f_data!D56)</f>
        <v>11175379</v>
      </c>
      <c r="F56" s="1">
        <f>IF(ISBLANK(apendix_f_data!E56),"-",apendix_f_data!E56)</f>
        <v>2079000</v>
      </c>
      <c r="G56" s="1">
        <f>IF(ISBLANK(apendix_f_data!F56),"-",apendix_f_data!F56)</f>
        <v>2796890</v>
      </c>
      <c r="H56" s="1">
        <f>IF(ISBLANK(apendix_f_data!G56),"-",apendix_f_data!G56)</f>
        <v>3682000</v>
      </c>
      <c r="I56" s="1">
        <f>IF(ISBLANK(apendix_f_data!H56),"-",apendix_f_data!H56)</f>
        <v>4410</v>
      </c>
      <c r="J56" s="1">
        <f>IF(ISBLANK(apendix_f_data!I56),"-",apendix_f_data!I56)</f>
        <v>5118</v>
      </c>
      <c r="K56" s="1">
        <f>IF(ISBLANK(apendix_f_data!J56),"-",apendix_f_data!J56)</f>
        <v>6170</v>
      </c>
    </row>
    <row r="57" ht="15.75" hidden="1" customHeight="1">
      <c r="A57" s="1" t="str">
        <f t="shared" si="1"/>
        <v>Cabo Verde2010</v>
      </c>
      <c r="B57" s="1" t="str">
        <f>IF(ISBLANK(apendix_f_data!A57),"-",apendix_f_data!A57)</f>
        <v>African</v>
      </c>
      <c r="C57" s="1" t="str">
        <f>IF(ISBLANK(apendix_f_data!B57),"-",apendix_f_data!B57)</f>
        <v>Cabo Verde</v>
      </c>
      <c r="D57" s="1">
        <f>IF(ISBLANK(apendix_f_data!C57),"-",apendix_f_data!C57)</f>
        <v>2010</v>
      </c>
      <c r="E57" s="1">
        <f>IF(ISBLANK(apendix_f_data!D57),"-",apendix_f_data!D57)</f>
        <v>128087</v>
      </c>
      <c r="F57" s="1" t="str">
        <f>IF(ISBLANK(apendix_f_data!E57),"-",apendix_f_data!E57)</f>
        <v>-</v>
      </c>
      <c r="G57" s="1">
        <f>IF(ISBLANK(apendix_f_data!F57),"-",apendix_f_data!F57)</f>
        <v>47</v>
      </c>
      <c r="H57" s="1" t="str">
        <f>IF(ISBLANK(apendix_f_data!G57),"-",apendix_f_data!G57)</f>
        <v>-</v>
      </c>
      <c r="I57" s="1" t="str">
        <f>IF(ISBLANK(apendix_f_data!H57),"-",apendix_f_data!H57)</f>
        <v>-</v>
      </c>
      <c r="J57" s="1">
        <f>IF(ISBLANK(apendix_f_data!I57),"-",apendix_f_data!I57)</f>
        <v>1</v>
      </c>
      <c r="K57" s="1" t="str">
        <f>IF(ISBLANK(apendix_f_data!J57),"-",apendix_f_data!J57)</f>
        <v>-</v>
      </c>
    </row>
    <row r="58" ht="15.75" hidden="1" customHeight="1">
      <c r="A58" s="1" t="str">
        <f t="shared" si="1"/>
        <v>Cabo Verde2011</v>
      </c>
      <c r="B58" s="1" t="str">
        <f>IF(ISBLANK(apendix_f_data!A58),"-",apendix_f_data!A58)</f>
        <v>African</v>
      </c>
      <c r="C58" s="1" t="str">
        <f>IF(ISBLANK(apendix_f_data!B58),"-",apendix_f_data!B58)</f>
        <v>Cabo Verde</v>
      </c>
      <c r="D58" s="1">
        <f>IF(ISBLANK(apendix_f_data!C58),"-",apendix_f_data!C58)</f>
        <v>2011</v>
      </c>
      <c r="E58" s="1">
        <f>IF(ISBLANK(apendix_f_data!D58),"-",apendix_f_data!D58)</f>
        <v>129703</v>
      </c>
      <c r="F58" s="1" t="str">
        <f>IF(ISBLANK(apendix_f_data!E58),"-",apendix_f_data!E58)</f>
        <v>-</v>
      </c>
      <c r="G58" s="1">
        <f>IF(ISBLANK(apendix_f_data!F58),"-",apendix_f_data!F58)</f>
        <v>7</v>
      </c>
      <c r="H58" s="1" t="str">
        <f>IF(ISBLANK(apendix_f_data!G58),"-",apendix_f_data!G58)</f>
        <v>-</v>
      </c>
      <c r="I58" s="1" t="str">
        <f>IF(ISBLANK(apendix_f_data!H58),"-",apendix_f_data!H58)</f>
        <v>-</v>
      </c>
      <c r="J58" s="1">
        <f>IF(ISBLANK(apendix_f_data!I58),"-",apendix_f_data!I58)</f>
        <v>1</v>
      </c>
      <c r="K58" s="1" t="str">
        <f>IF(ISBLANK(apendix_f_data!J58),"-",apendix_f_data!J58)</f>
        <v>-</v>
      </c>
    </row>
    <row r="59" ht="15.75" hidden="1" customHeight="1">
      <c r="A59" s="1" t="str">
        <f t="shared" si="1"/>
        <v>Cabo Verde2012</v>
      </c>
      <c r="B59" s="1" t="str">
        <f>IF(ISBLANK(apendix_f_data!A59),"-",apendix_f_data!A59)</f>
        <v>African</v>
      </c>
      <c r="C59" s="1" t="str">
        <f>IF(ISBLANK(apendix_f_data!B59),"-",apendix_f_data!B59)</f>
        <v>Cabo Verde</v>
      </c>
      <c r="D59" s="1">
        <f>IF(ISBLANK(apendix_f_data!C59),"-",apendix_f_data!C59)</f>
        <v>2012</v>
      </c>
      <c r="E59" s="1">
        <f>IF(ISBLANK(apendix_f_data!D59),"-",apendix_f_data!D59)</f>
        <v>131362</v>
      </c>
      <c r="F59" s="1" t="str">
        <f>IF(ISBLANK(apendix_f_data!E59),"-",apendix_f_data!E59)</f>
        <v>-</v>
      </c>
      <c r="G59" s="1">
        <f>IF(ISBLANK(apendix_f_data!F59),"-",apendix_f_data!F59)</f>
        <v>1</v>
      </c>
      <c r="H59" s="1" t="str">
        <f>IF(ISBLANK(apendix_f_data!G59),"-",apendix_f_data!G59)</f>
        <v>-</v>
      </c>
      <c r="I59" s="1" t="str">
        <f>IF(ISBLANK(apendix_f_data!H59),"-",apendix_f_data!H59)</f>
        <v>-</v>
      </c>
      <c r="J59" s="1">
        <f>IF(ISBLANK(apendix_f_data!I59),"-",apendix_f_data!I59)</f>
        <v>0</v>
      </c>
      <c r="K59" s="1" t="str">
        <f>IF(ISBLANK(apendix_f_data!J59),"-",apendix_f_data!J59)</f>
        <v>-</v>
      </c>
    </row>
    <row r="60" ht="15.75" hidden="1" customHeight="1">
      <c r="A60" s="1" t="str">
        <f t="shared" si="1"/>
        <v>Cabo Verde2013</v>
      </c>
      <c r="B60" s="1" t="str">
        <f>IF(ISBLANK(apendix_f_data!A60),"-",apendix_f_data!A60)</f>
        <v>African</v>
      </c>
      <c r="C60" s="1" t="str">
        <f>IF(ISBLANK(apendix_f_data!B60),"-",apendix_f_data!B60)</f>
        <v>Cabo Verde</v>
      </c>
      <c r="D60" s="1">
        <f>IF(ISBLANK(apendix_f_data!C60),"-",apendix_f_data!C60)</f>
        <v>2013</v>
      </c>
      <c r="E60" s="1">
        <f>IF(ISBLANK(apendix_f_data!D60),"-",apendix_f_data!D60)</f>
        <v>133052</v>
      </c>
      <c r="F60" s="1" t="str">
        <f>IF(ISBLANK(apendix_f_data!E60),"-",apendix_f_data!E60)</f>
        <v>-</v>
      </c>
      <c r="G60" s="1">
        <f>IF(ISBLANK(apendix_f_data!F60),"-",apendix_f_data!F60)</f>
        <v>22</v>
      </c>
      <c r="H60" s="1" t="str">
        <f>IF(ISBLANK(apendix_f_data!G60),"-",apendix_f_data!G60)</f>
        <v>-</v>
      </c>
      <c r="I60" s="1" t="str">
        <f>IF(ISBLANK(apendix_f_data!H60),"-",apendix_f_data!H60)</f>
        <v>-</v>
      </c>
      <c r="J60" s="1">
        <f>IF(ISBLANK(apendix_f_data!I60),"-",apendix_f_data!I60)</f>
        <v>0</v>
      </c>
      <c r="K60" s="1" t="str">
        <f>IF(ISBLANK(apendix_f_data!J60),"-",apendix_f_data!J60)</f>
        <v>-</v>
      </c>
    </row>
    <row r="61" ht="15.75" hidden="1" customHeight="1">
      <c r="A61" s="1" t="str">
        <f t="shared" si="1"/>
        <v>Cabo Verde2014</v>
      </c>
      <c r="B61" s="1" t="str">
        <f>IF(ISBLANK(apendix_f_data!A61),"-",apendix_f_data!A61)</f>
        <v>African</v>
      </c>
      <c r="C61" s="1" t="str">
        <f>IF(ISBLANK(apendix_f_data!B61),"-",apendix_f_data!B61)</f>
        <v>Cabo Verde</v>
      </c>
      <c r="D61" s="1">
        <f>IF(ISBLANK(apendix_f_data!C61),"-",apendix_f_data!C61)</f>
        <v>2014</v>
      </c>
      <c r="E61" s="1">
        <f>IF(ISBLANK(apendix_f_data!D61),"-",apendix_f_data!D61)</f>
        <v>134751</v>
      </c>
      <c r="F61" s="1" t="str">
        <f>IF(ISBLANK(apendix_f_data!E61),"-",apendix_f_data!E61)</f>
        <v>-</v>
      </c>
      <c r="G61" s="1">
        <f>IF(ISBLANK(apendix_f_data!F61),"-",apendix_f_data!F61)</f>
        <v>26</v>
      </c>
      <c r="H61" s="1" t="str">
        <f>IF(ISBLANK(apendix_f_data!G61),"-",apendix_f_data!G61)</f>
        <v>-</v>
      </c>
      <c r="I61" s="1" t="str">
        <f>IF(ISBLANK(apendix_f_data!H61),"-",apendix_f_data!H61)</f>
        <v>-</v>
      </c>
      <c r="J61" s="1">
        <f>IF(ISBLANK(apendix_f_data!I61),"-",apendix_f_data!I61)</f>
        <v>1</v>
      </c>
      <c r="K61" s="1" t="str">
        <f>IF(ISBLANK(apendix_f_data!J61),"-",apendix_f_data!J61)</f>
        <v>-</v>
      </c>
    </row>
    <row r="62" ht="15.75" hidden="1" customHeight="1">
      <c r="A62" s="1" t="str">
        <f t="shared" si="1"/>
        <v>Cabo Verde2015</v>
      </c>
      <c r="B62" s="1" t="str">
        <f>IF(ISBLANK(apendix_f_data!A62),"-",apendix_f_data!A62)</f>
        <v>African</v>
      </c>
      <c r="C62" s="1" t="str">
        <f>IF(ISBLANK(apendix_f_data!B62),"-",apendix_f_data!B62)</f>
        <v>Cabo Verde</v>
      </c>
      <c r="D62" s="1">
        <f>IF(ISBLANK(apendix_f_data!C62),"-",apendix_f_data!C62)</f>
        <v>2015</v>
      </c>
      <c r="E62" s="1">
        <f>IF(ISBLANK(apendix_f_data!D62),"-",apendix_f_data!D62)</f>
        <v>136432</v>
      </c>
      <c r="F62" s="1" t="str">
        <f>IF(ISBLANK(apendix_f_data!E62),"-",apendix_f_data!E62)</f>
        <v>-</v>
      </c>
      <c r="G62" s="1">
        <f>IF(ISBLANK(apendix_f_data!F62),"-",apendix_f_data!F62)</f>
        <v>7</v>
      </c>
      <c r="H62" s="1" t="str">
        <f>IF(ISBLANK(apendix_f_data!G62),"-",apendix_f_data!G62)</f>
        <v>-</v>
      </c>
      <c r="I62" s="1" t="str">
        <f>IF(ISBLANK(apendix_f_data!H62),"-",apendix_f_data!H62)</f>
        <v>-</v>
      </c>
      <c r="J62" s="1">
        <f>IF(ISBLANK(apendix_f_data!I62),"-",apendix_f_data!I62)</f>
        <v>0</v>
      </c>
      <c r="K62" s="1" t="str">
        <f>IF(ISBLANK(apendix_f_data!J62),"-",apendix_f_data!J62)</f>
        <v>-</v>
      </c>
    </row>
    <row r="63" ht="15.75" hidden="1" customHeight="1">
      <c r="A63" s="1" t="str">
        <f t="shared" si="1"/>
        <v>Cabo Verde2016</v>
      </c>
      <c r="B63" s="1" t="str">
        <f>IF(ISBLANK(apendix_f_data!A63),"-",apendix_f_data!A63)</f>
        <v>African</v>
      </c>
      <c r="C63" s="1" t="str">
        <f>IF(ISBLANK(apendix_f_data!B63),"-",apendix_f_data!B63)</f>
        <v>Cabo Verde</v>
      </c>
      <c r="D63" s="1">
        <f>IF(ISBLANK(apendix_f_data!C63),"-",apendix_f_data!C63)</f>
        <v>2016</v>
      </c>
      <c r="E63" s="1">
        <f>IF(ISBLANK(apendix_f_data!D63),"-",apendix_f_data!D63)</f>
        <v>138096</v>
      </c>
      <c r="F63" s="1" t="str">
        <f>IF(ISBLANK(apendix_f_data!E63),"-",apendix_f_data!E63)</f>
        <v>-</v>
      </c>
      <c r="G63" s="1">
        <f>IF(ISBLANK(apendix_f_data!F63),"-",apendix_f_data!F63)</f>
        <v>48</v>
      </c>
      <c r="H63" s="1" t="str">
        <f>IF(ISBLANK(apendix_f_data!G63),"-",apendix_f_data!G63)</f>
        <v>-</v>
      </c>
      <c r="I63" s="1" t="str">
        <f>IF(ISBLANK(apendix_f_data!H63),"-",apendix_f_data!H63)</f>
        <v>-</v>
      </c>
      <c r="J63" s="1">
        <f>IF(ISBLANK(apendix_f_data!I63),"-",apendix_f_data!I63)</f>
        <v>1</v>
      </c>
      <c r="K63" s="1" t="str">
        <f>IF(ISBLANK(apendix_f_data!J63),"-",apendix_f_data!J63)</f>
        <v>-</v>
      </c>
    </row>
    <row r="64" ht="15.75" hidden="1" customHeight="1">
      <c r="A64" s="1" t="str">
        <f t="shared" si="1"/>
        <v>Cabo Verde2017</v>
      </c>
      <c r="B64" s="1" t="str">
        <f>IF(ISBLANK(apendix_f_data!A64),"-",apendix_f_data!A64)</f>
        <v>African</v>
      </c>
      <c r="C64" s="1" t="str">
        <f>IF(ISBLANK(apendix_f_data!B64),"-",apendix_f_data!B64)</f>
        <v>Cabo Verde</v>
      </c>
      <c r="D64" s="1">
        <f>IF(ISBLANK(apendix_f_data!C64),"-",apendix_f_data!C64)</f>
        <v>2017</v>
      </c>
      <c r="E64" s="1">
        <f>IF(ISBLANK(apendix_f_data!D64),"-",apendix_f_data!D64)</f>
        <v>139749</v>
      </c>
      <c r="F64" s="1" t="str">
        <f>IF(ISBLANK(apendix_f_data!E64),"-",apendix_f_data!E64)</f>
        <v>-</v>
      </c>
      <c r="G64" s="1">
        <f>IF(ISBLANK(apendix_f_data!F64),"-",apendix_f_data!F64)</f>
        <v>423</v>
      </c>
      <c r="H64" s="1" t="str">
        <f>IF(ISBLANK(apendix_f_data!G64),"-",apendix_f_data!G64)</f>
        <v>-</v>
      </c>
      <c r="I64" s="1" t="str">
        <f>IF(ISBLANK(apendix_f_data!H64),"-",apendix_f_data!H64)</f>
        <v>-</v>
      </c>
      <c r="J64" s="1">
        <f>IF(ISBLANK(apendix_f_data!I64),"-",apendix_f_data!I64)</f>
        <v>1</v>
      </c>
      <c r="K64" s="1" t="str">
        <f>IF(ISBLANK(apendix_f_data!J64),"-",apendix_f_data!J64)</f>
        <v>-</v>
      </c>
    </row>
    <row r="65" ht="15.75" hidden="1" customHeight="1">
      <c r="A65" s="1" t="str">
        <f t="shared" si="1"/>
        <v>Cabo Verde2018</v>
      </c>
      <c r="B65" s="1" t="str">
        <f>IF(ISBLANK(apendix_f_data!A65),"-",apendix_f_data!A65)</f>
        <v>African</v>
      </c>
      <c r="C65" s="1" t="str">
        <f>IF(ISBLANK(apendix_f_data!B65),"-",apendix_f_data!B65)</f>
        <v>Cabo Verde</v>
      </c>
      <c r="D65" s="1">
        <f>IF(ISBLANK(apendix_f_data!C65),"-",apendix_f_data!C65)</f>
        <v>2018</v>
      </c>
      <c r="E65" s="1">
        <f>IF(ISBLANK(apendix_f_data!D65),"-",apendix_f_data!D65)</f>
        <v>141378</v>
      </c>
      <c r="F65" s="1" t="str">
        <f>IF(ISBLANK(apendix_f_data!E65),"-",apendix_f_data!E65)</f>
        <v>-</v>
      </c>
      <c r="G65" s="1">
        <f>IF(ISBLANK(apendix_f_data!F65),"-",apendix_f_data!F65)</f>
        <v>2</v>
      </c>
      <c r="H65" s="1" t="str">
        <f>IF(ISBLANK(apendix_f_data!G65),"-",apendix_f_data!G65)</f>
        <v>-</v>
      </c>
      <c r="I65" s="1" t="str">
        <f>IF(ISBLANK(apendix_f_data!H65),"-",apendix_f_data!H65)</f>
        <v>-</v>
      </c>
      <c r="J65" s="1">
        <f>IF(ISBLANK(apendix_f_data!I65),"-",apendix_f_data!I65)</f>
        <v>0</v>
      </c>
      <c r="K65" s="1" t="str">
        <f>IF(ISBLANK(apendix_f_data!J65),"-",apendix_f_data!J65)</f>
        <v>-</v>
      </c>
    </row>
    <row r="66" ht="15.75" hidden="1" customHeight="1">
      <c r="A66" s="1" t="str">
        <f t="shared" si="1"/>
        <v>Cameroon2010</v>
      </c>
      <c r="B66" s="1" t="str">
        <f>IF(ISBLANK(apendix_f_data!A66),"-",apendix_f_data!A66)</f>
        <v>African</v>
      </c>
      <c r="C66" s="1" t="str">
        <f>IF(ISBLANK(apendix_f_data!B66),"-",apendix_f_data!B66)</f>
        <v>Cameroon</v>
      </c>
      <c r="D66" s="1">
        <f>IF(ISBLANK(apendix_f_data!C66),"-",apendix_f_data!C66)</f>
        <v>2010</v>
      </c>
      <c r="E66" s="1">
        <f>IF(ISBLANK(apendix_f_data!D66),"-",apendix_f_data!D66)</f>
        <v>20341236</v>
      </c>
      <c r="F66" s="1">
        <f>IF(ISBLANK(apendix_f_data!E66),"-",apendix_f_data!E66)</f>
        <v>4436000</v>
      </c>
      <c r="G66" s="1">
        <f>IF(ISBLANK(apendix_f_data!F66),"-",apendix_f_data!F66)</f>
        <v>6011372</v>
      </c>
      <c r="H66" s="1">
        <f>IF(ISBLANK(apendix_f_data!G66),"-",apendix_f_data!G66)</f>
        <v>7914000</v>
      </c>
      <c r="I66" s="1">
        <f>IF(ISBLANK(apendix_f_data!H66),"-",apendix_f_data!H66)</f>
        <v>11400</v>
      </c>
      <c r="J66" s="1">
        <f>IF(ISBLANK(apendix_f_data!I66),"-",apendix_f_data!I66)</f>
        <v>12409</v>
      </c>
      <c r="K66" s="1">
        <f>IF(ISBLANK(apendix_f_data!J66),"-",apendix_f_data!J66)</f>
        <v>13600</v>
      </c>
    </row>
    <row r="67" ht="15.75" hidden="1" customHeight="1">
      <c r="A67" s="1" t="str">
        <f t="shared" si="1"/>
        <v>Cameroon2011</v>
      </c>
      <c r="B67" s="1" t="str">
        <f>IF(ISBLANK(apendix_f_data!A67),"-",apendix_f_data!A67)</f>
        <v>African</v>
      </c>
      <c r="C67" s="1" t="str">
        <f>IF(ISBLANK(apendix_f_data!B67),"-",apendix_f_data!B67)</f>
        <v>Cameroon</v>
      </c>
      <c r="D67" s="1">
        <f>IF(ISBLANK(apendix_f_data!C67),"-",apendix_f_data!C67)</f>
        <v>2011</v>
      </c>
      <c r="E67" s="1">
        <f>IF(ISBLANK(apendix_f_data!D67),"-",apendix_f_data!D67)</f>
        <v>20906392</v>
      </c>
      <c r="F67" s="1">
        <f>IF(ISBLANK(apendix_f_data!E67),"-",apendix_f_data!E67)</f>
        <v>4204000</v>
      </c>
      <c r="G67" s="1">
        <f>IF(ISBLANK(apendix_f_data!F67),"-",apendix_f_data!F67)</f>
        <v>5542323</v>
      </c>
      <c r="H67" s="1">
        <f>IF(ISBLANK(apendix_f_data!G67),"-",apendix_f_data!G67)</f>
        <v>7153000</v>
      </c>
      <c r="I67" s="1">
        <f>IF(ISBLANK(apendix_f_data!H67),"-",apendix_f_data!H67)</f>
        <v>10900</v>
      </c>
      <c r="J67" s="1">
        <f>IF(ISBLANK(apendix_f_data!I67),"-",apendix_f_data!I67)</f>
        <v>11903</v>
      </c>
      <c r="K67" s="1">
        <f>IF(ISBLANK(apendix_f_data!J67),"-",apendix_f_data!J67)</f>
        <v>13100</v>
      </c>
    </row>
    <row r="68" ht="15.75" hidden="1" customHeight="1">
      <c r="A68" s="1" t="str">
        <f t="shared" si="1"/>
        <v>Cameroon2012</v>
      </c>
      <c r="B68" s="1" t="str">
        <f>IF(ISBLANK(apendix_f_data!A68),"-",apendix_f_data!A68)</f>
        <v>African</v>
      </c>
      <c r="C68" s="1" t="str">
        <f>IF(ISBLANK(apendix_f_data!B68),"-",apendix_f_data!B68)</f>
        <v>Cameroon</v>
      </c>
      <c r="D68" s="1">
        <f>IF(ISBLANK(apendix_f_data!C68),"-",apendix_f_data!C68)</f>
        <v>2012</v>
      </c>
      <c r="E68" s="1">
        <f>IF(ISBLANK(apendix_f_data!D68),"-",apendix_f_data!D68)</f>
        <v>21485267</v>
      </c>
      <c r="F68" s="1">
        <f>IF(ISBLANK(apendix_f_data!E68),"-",apendix_f_data!E68)</f>
        <v>3993000</v>
      </c>
      <c r="G68" s="1">
        <f>IF(ISBLANK(apendix_f_data!F68),"-",apendix_f_data!F68)</f>
        <v>5266733</v>
      </c>
      <c r="H68" s="1">
        <f>IF(ISBLANK(apendix_f_data!G68),"-",apendix_f_data!G68)</f>
        <v>6827000</v>
      </c>
      <c r="I68" s="1">
        <f>IF(ISBLANK(apendix_f_data!H68),"-",apendix_f_data!H68)</f>
        <v>11200</v>
      </c>
      <c r="J68" s="1">
        <f>IF(ISBLANK(apendix_f_data!I68),"-",apendix_f_data!I68)</f>
        <v>12317</v>
      </c>
      <c r="K68" s="1">
        <f>IF(ISBLANK(apendix_f_data!J68),"-",apendix_f_data!J68)</f>
        <v>13600</v>
      </c>
    </row>
    <row r="69" ht="15.75" hidden="1" customHeight="1">
      <c r="A69" s="1" t="str">
        <f t="shared" si="1"/>
        <v>Cameroon2013</v>
      </c>
      <c r="B69" s="1" t="str">
        <f>IF(ISBLANK(apendix_f_data!A69),"-",apendix_f_data!A69)</f>
        <v>African</v>
      </c>
      <c r="C69" s="1" t="str">
        <f>IF(ISBLANK(apendix_f_data!B69),"-",apendix_f_data!B69)</f>
        <v>Cameroon</v>
      </c>
      <c r="D69" s="1">
        <f>IF(ISBLANK(apendix_f_data!C69),"-",apendix_f_data!C69)</f>
        <v>2013</v>
      </c>
      <c r="E69" s="1">
        <f>IF(ISBLANK(apendix_f_data!D69),"-",apendix_f_data!D69)</f>
        <v>22077300</v>
      </c>
      <c r="F69" s="1">
        <f>IF(ISBLANK(apendix_f_data!E69),"-",apendix_f_data!E69)</f>
        <v>3839000</v>
      </c>
      <c r="G69" s="1">
        <f>IF(ISBLANK(apendix_f_data!F69),"-",apendix_f_data!F69)</f>
        <v>5365639</v>
      </c>
      <c r="H69" s="1">
        <f>IF(ISBLANK(apendix_f_data!G69),"-",apendix_f_data!G69)</f>
        <v>7162000</v>
      </c>
      <c r="I69" s="1">
        <f>IF(ISBLANK(apendix_f_data!H69),"-",apendix_f_data!H69)</f>
        <v>11300</v>
      </c>
      <c r="J69" s="1">
        <f>IF(ISBLANK(apendix_f_data!I69),"-",apendix_f_data!I69)</f>
        <v>12481</v>
      </c>
      <c r="K69" s="1">
        <f>IF(ISBLANK(apendix_f_data!J69),"-",apendix_f_data!J69)</f>
        <v>13800</v>
      </c>
    </row>
    <row r="70" ht="15.75" hidden="1" customHeight="1">
      <c r="A70" s="1" t="str">
        <f t="shared" si="1"/>
        <v>Cameroon2014</v>
      </c>
      <c r="B70" s="1" t="str">
        <f>IF(ISBLANK(apendix_f_data!A70),"-",apendix_f_data!A70)</f>
        <v>African</v>
      </c>
      <c r="C70" s="1" t="str">
        <f>IF(ISBLANK(apendix_f_data!B70),"-",apendix_f_data!B70)</f>
        <v>Cameroon</v>
      </c>
      <c r="D70" s="1">
        <f>IF(ISBLANK(apendix_f_data!C70),"-",apendix_f_data!C70)</f>
        <v>2014</v>
      </c>
      <c r="E70" s="1">
        <f>IF(ISBLANK(apendix_f_data!D70),"-",apendix_f_data!D70)</f>
        <v>22681853</v>
      </c>
      <c r="F70" s="1">
        <f>IF(ISBLANK(apendix_f_data!E70),"-",apendix_f_data!E70)</f>
        <v>3808000</v>
      </c>
      <c r="G70" s="1">
        <f>IF(ISBLANK(apendix_f_data!F70),"-",apendix_f_data!F70)</f>
        <v>5536236</v>
      </c>
      <c r="H70" s="1">
        <f>IF(ISBLANK(apendix_f_data!G70),"-",apendix_f_data!G70)</f>
        <v>7750000</v>
      </c>
      <c r="I70" s="1">
        <f>IF(ISBLANK(apendix_f_data!H70),"-",apendix_f_data!H70)</f>
        <v>11300</v>
      </c>
      <c r="J70" s="1">
        <f>IF(ISBLANK(apendix_f_data!I70),"-",apendix_f_data!I70)</f>
        <v>12547</v>
      </c>
      <c r="K70" s="1">
        <f>IF(ISBLANK(apendix_f_data!J70),"-",apendix_f_data!J70)</f>
        <v>14000</v>
      </c>
    </row>
    <row r="71" ht="15.75" hidden="1" customHeight="1">
      <c r="A71" s="1" t="str">
        <f t="shared" si="1"/>
        <v>Cameroon2015</v>
      </c>
      <c r="B71" s="1" t="str">
        <f>IF(ISBLANK(apendix_f_data!A71),"-",apendix_f_data!A71)</f>
        <v>African</v>
      </c>
      <c r="C71" s="1" t="str">
        <f>IF(ISBLANK(apendix_f_data!B71),"-",apendix_f_data!B71)</f>
        <v>Cameroon</v>
      </c>
      <c r="D71" s="1">
        <f>IF(ISBLANK(apendix_f_data!C71),"-",apendix_f_data!C71)</f>
        <v>2015</v>
      </c>
      <c r="E71" s="1">
        <f>IF(ISBLANK(apendix_f_data!D71),"-",apendix_f_data!D71)</f>
        <v>23298376</v>
      </c>
      <c r="F71" s="1">
        <f>IF(ISBLANK(apendix_f_data!E71),"-",apendix_f_data!E71)</f>
        <v>4059000</v>
      </c>
      <c r="G71" s="1">
        <f>IF(ISBLANK(apendix_f_data!F71),"-",apendix_f_data!F71)</f>
        <v>5929407</v>
      </c>
      <c r="H71" s="1">
        <f>IF(ISBLANK(apendix_f_data!G71),"-",apendix_f_data!G71)</f>
        <v>8411000</v>
      </c>
      <c r="I71" s="1">
        <f>IF(ISBLANK(apendix_f_data!H71),"-",apendix_f_data!H71)</f>
        <v>10900</v>
      </c>
      <c r="J71" s="1">
        <f>IF(ISBLANK(apendix_f_data!I71),"-",apendix_f_data!I71)</f>
        <v>12276</v>
      </c>
      <c r="K71" s="1">
        <f>IF(ISBLANK(apendix_f_data!J71),"-",apendix_f_data!J71)</f>
        <v>13900</v>
      </c>
    </row>
    <row r="72" ht="15.75" hidden="1" customHeight="1">
      <c r="A72" s="1" t="str">
        <f t="shared" si="1"/>
        <v>Cameroon2016</v>
      </c>
      <c r="B72" s="1" t="str">
        <f>IF(ISBLANK(apendix_f_data!A72),"-",apendix_f_data!A72)</f>
        <v>African</v>
      </c>
      <c r="C72" s="1" t="str">
        <f>IF(ISBLANK(apendix_f_data!B72),"-",apendix_f_data!B72)</f>
        <v>Cameroon</v>
      </c>
      <c r="D72" s="1">
        <f>IF(ISBLANK(apendix_f_data!C72),"-",apendix_f_data!C72)</f>
        <v>2016</v>
      </c>
      <c r="E72" s="1">
        <f>IF(ISBLANK(apendix_f_data!D72),"-",apendix_f_data!D72)</f>
        <v>23926549</v>
      </c>
      <c r="F72" s="1">
        <f>IF(ISBLANK(apendix_f_data!E72),"-",apendix_f_data!E72)</f>
        <v>4011000</v>
      </c>
      <c r="G72" s="1">
        <f>IF(ISBLANK(apendix_f_data!F72),"-",apendix_f_data!F72)</f>
        <v>6324089</v>
      </c>
      <c r="H72" s="1">
        <f>IF(ISBLANK(apendix_f_data!G72),"-",apendix_f_data!G72)</f>
        <v>9433000</v>
      </c>
      <c r="I72" s="1">
        <f>IF(ISBLANK(apendix_f_data!H72),"-",apendix_f_data!H72)</f>
        <v>10300</v>
      </c>
      <c r="J72" s="1">
        <f>IF(ISBLANK(apendix_f_data!I72),"-",apendix_f_data!I72)</f>
        <v>11886</v>
      </c>
      <c r="K72" s="1">
        <f>IF(ISBLANK(apendix_f_data!J72),"-",apendix_f_data!J72)</f>
        <v>13700</v>
      </c>
    </row>
    <row r="73" ht="15.75" hidden="1" customHeight="1">
      <c r="A73" s="1" t="str">
        <f t="shared" si="1"/>
        <v>Cameroon2017</v>
      </c>
      <c r="B73" s="1" t="str">
        <f>IF(ISBLANK(apendix_f_data!A73),"-",apendix_f_data!A73)</f>
        <v>African</v>
      </c>
      <c r="C73" s="1" t="str">
        <f>IF(ISBLANK(apendix_f_data!B73),"-",apendix_f_data!B73)</f>
        <v>Cameroon</v>
      </c>
      <c r="D73" s="1">
        <f>IF(ISBLANK(apendix_f_data!C73),"-",apendix_f_data!C73)</f>
        <v>2017</v>
      </c>
      <c r="E73" s="1">
        <f>IF(ISBLANK(apendix_f_data!D73),"-",apendix_f_data!D73)</f>
        <v>24566070</v>
      </c>
      <c r="F73" s="1">
        <f>IF(ISBLANK(apendix_f_data!E73),"-",apendix_f_data!E73)</f>
        <v>3807000</v>
      </c>
      <c r="G73" s="1">
        <f>IF(ISBLANK(apendix_f_data!F73),"-",apendix_f_data!F73)</f>
        <v>6441846</v>
      </c>
      <c r="H73" s="1">
        <f>IF(ISBLANK(apendix_f_data!G73),"-",apendix_f_data!G73)</f>
        <v>10160000</v>
      </c>
      <c r="I73" s="1">
        <f>IF(ISBLANK(apendix_f_data!H73),"-",apendix_f_data!H73)</f>
        <v>9700</v>
      </c>
      <c r="J73" s="1">
        <f>IF(ISBLANK(apendix_f_data!I73),"-",apendix_f_data!I73)</f>
        <v>11371</v>
      </c>
      <c r="K73" s="1">
        <f>IF(ISBLANK(apendix_f_data!J73),"-",apendix_f_data!J73)</f>
        <v>13400</v>
      </c>
    </row>
    <row r="74" ht="15.75" hidden="1" customHeight="1">
      <c r="A74" s="1" t="str">
        <f t="shared" si="1"/>
        <v>Cameroon2018</v>
      </c>
      <c r="B74" s="1" t="str">
        <f>IF(ISBLANK(apendix_f_data!A74),"-",apendix_f_data!A74)</f>
        <v>African</v>
      </c>
      <c r="C74" s="1" t="str">
        <f>IF(ISBLANK(apendix_f_data!B74),"-",apendix_f_data!B74)</f>
        <v>Cameroon</v>
      </c>
      <c r="D74" s="1">
        <f>IF(ISBLANK(apendix_f_data!C74),"-",apendix_f_data!C74)</f>
        <v>2018</v>
      </c>
      <c r="E74" s="1">
        <f>IF(ISBLANK(apendix_f_data!D74),"-",apendix_f_data!D74)</f>
        <v>25216261</v>
      </c>
      <c r="F74" s="1">
        <f>IF(ISBLANK(apendix_f_data!E74),"-",apendix_f_data!E74)</f>
        <v>3644000</v>
      </c>
      <c r="G74" s="1">
        <f>IF(ISBLANK(apendix_f_data!F74),"-",apendix_f_data!F74)</f>
        <v>6228154</v>
      </c>
      <c r="H74" s="1">
        <f>IF(ISBLANK(apendix_f_data!G74),"-",apendix_f_data!G74)</f>
        <v>9831000</v>
      </c>
      <c r="I74" s="1">
        <f>IF(ISBLANK(apendix_f_data!H74),"-",apendix_f_data!H74)</f>
        <v>9360</v>
      </c>
      <c r="J74" s="1">
        <f>IF(ISBLANK(apendix_f_data!I74),"-",apendix_f_data!I74)</f>
        <v>11192</v>
      </c>
      <c r="K74" s="1">
        <f>IF(ISBLANK(apendix_f_data!J74),"-",apendix_f_data!J74)</f>
        <v>13500</v>
      </c>
    </row>
    <row r="75" ht="15.75" hidden="1" customHeight="1">
      <c r="A75" s="1" t="str">
        <f t="shared" si="1"/>
        <v>Central African Republic2010</v>
      </c>
      <c r="B75" s="1" t="str">
        <f>IF(ISBLANK(apendix_f_data!A75),"-",apendix_f_data!A75)</f>
        <v>African</v>
      </c>
      <c r="C75" s="1" t="str">
        <f>IF(ISBLANK(apendix_f_data!B75),"-",apendix_f_data!B75)</f>
        <v>Central African Republic</v>
      </c>
      <c r="D75" s="1">
        <f>IF(ISBLANK(apendix_f_data!C75),"-",apendix_f_data!C75)</f>
        <v>2010</v>
      </c>
      <c r="E75" s="1">
        <f>IF(ISBLANK(apendix_f_data!D75),"-",apendix_f_data!D75)</f>
        <v>4386765</v>
      </c>
      <c r="F75" s="1">
        <f>IF(ISBLANK(apendix_f_data!E75),"-",apendix_f_data!E75)</f>
        <v>1393000</v>
      </c>
      <c r="G75" s="1">
        <f>IF(ISBLANK(apendix_f_data!F75),"-",apendix_f_data!F75)</f>
        <v>1906095</v>
      </c>
      <c r="H75" s="1">
        <f>IF(ISBLANK(apendix_f_data!G75),"-",apendix_f_data!G75)</f>
        <v>2567000</v>
      </c>
      <c r="I75" s="1">
        <f>IF(ISBLANK(apendix_f_data!H75),"-",apendix_f_data!H75)</f>
        <v>5890</v>
      </c>
      <c r="J75" s="1">
        <f>IF(ISBLANK(apendix_f_data!I75),"-",apendix_f_data!I75)</f>
        <v>7378</v>
      </c>
      <c r="K75" s="1">
        <f>IF(ISBLANK(apendix_f_data!J75),"-",apendix_f_data!J75)</f>
        <v>9320</v>
      </c>
    </row>
    <row r="76" ht="15.75" hidden="1" customHeight="1">
      <c r="A76" s="1" t="str">
        <f t="shared" si="1"/>
        <v>Central African Republic2011</v>
      </c>
      <c r="B76" s="1" t="str">
        <f>IF(ISBLANK(apendix_f_data!A76),"-",apendix_f_data!A76)</f>
        <v>African</v>
      </c>
      <c r="C76" s="1" t="str">
        <f>IF(ISBLANK(apendix_f_data!B76),"-",apendix_f_data!B76)</f>
        <v>Central African Republic</v>
      </c>
      <c r="D76" s="1">
        <f>IF(ISBLANK(apendix_f_data!C76),"-",apendix_f_data!C76)</f>
        <v>2011</v>
      </c>
      <c r="E76" s="1">
        <f>IF(ISBLANK(apendix_f_data!D76),"-",apendix_f_data!D76)</f>
        <v>4418639</v>
      </c>
      <c r="F76" s="1">
        <f>IF(ISBLANK(apendix_f_data!E76),"-",apendix_f_data!E76)</f>
        <v>1304000</v>
      </c>
      <c r="G76" s="1">
        <f>IF(ISBLANK(apendix_f_data!F76),"-",apendix_f_data!F76)</f>
        <v>1852888</v>
      </c>
      <c r="H76" s="1">
        <f>IF(ISBLANK(apendix_f_data!G76),"-",apendix_f_data!G76)</f>
        <v>2559000</v>
      </c>
      <c r="I76" s="1">
        <f>IF(ISBLANK(apendix_f_data!H76),"-",apendix_f_data!H76)</f>
        <v>5020</v>
      </c>
      <c r="J76" s="1">
        <f>IF(ISBLANK(apendix_f_data!I76),"-",apendix_f_data!I76)</f>
        <v>6389</v>
      </c>
      <c r="K76" s="1">
        <f>IF(ISBLANK(apendix_f_data!J76),"-",apendix_f_data!J76)</f>
        <v>8270</v>
      </c>
    </row>
    <row r="77" ht="15.75" hidden="1" customHeight="1">
      <c r="A77" s="1" t="str">
        <f t="shared" si="1"/>
        <v>Central African Republic2012</v>
      </c>
      <c r="B77" s="1" t="str">
        <f>IF(ISBLANK(apendix_f_data!A77),"-",apendix_f_data!A77)</f>
        <v>African</v>
      </c>
      <c r="C77" s="1" t="str">
        <f>IF(ISBLANK(apendix_f_data!B77),"-",apendix_f_data!B77)</f>
        <v>Central African Republic</v>
      </c>
      <c r="D77" s="1">
        <f>IF(ISBLANK(apendix_f_data!C77),"-",apendix_f_data!C77)</f>
        <v>2012</v>
      </c>
      <c r="E77" s="1">
        <f>IF(ISBLANK(apendix_f_data!D77),"-",apendix_f_data!D77)</f>
        <v>4436411</v>
      </c>
      <c r="F77" s="1">
        <f>IF(ISBLANK(apendix_f_data!E77),"-",apendix_f_data!E77)</f>
        <v>1289000</v>
      </c>
      <c r="G77" s="1">
        <f>IF(ISBLANK(apendix_f_data!F77),"-",apendix_f_data!F77)</f>
        <v>1832621</v>
      </c>
      <c r="H77" s="1">
        <f>IF(ISBLANK(apendix_f_data!G77),"-",apendix_f_data!G77)</f>
        <v>2527000</v>
      </c>
      <c r="I77" s="1">
        <f>IF(ISBLANK(apendix_f_data!H77),"-",apendix_f_data!H77)</f>
        <v>4490</v>
      </c>
      <c r="J77" s="1">
        <f>IF(ISBLANK(apendix_f_data!I77),"-",apendix_f_data!I77)</f>
        <v>5845</v>
      </c>
      <c r="K77" s="1">
        <f>IF(ISBLANK(apendix_f_data!J77),"-",apendix_f_data!J77)</f>
        <v>7750</v>
      </c>
    </row>
    <row r="78" ht="15.75" hidden="1" customHeight="1">
      <c r="A78" s="1" t="str">
        <f t="shared" si="1"/>
        <v>Central African Republic2013</v>
      </c>
      <c r="B78" s="1" t="str">
        <f>IF(ISBLANK(apendix_f_data!A78),"-",apendix_f_data!A78)</f>
        <v>African</v>
      </c>
      <c r="C78" s="1" t="str">
        <f>IF(ISBLANK(apendix_f_data!B78),"-",apendix_f_data!B78)</f>
        <v>Central African Republic</v>
      </c>
      <c r="D78" s="1">
        <f>IF(ISBLANK(apendix_f_data!C78),"-",apendix_f_data!C78)</f>
        <v>2013</v>
      </c>
      <c r="E78" s="1">
        <f>IF(ISBLANK(apendix_f_data!D78),"-",apendix_f_data!D78)</f>
        <v>4447945</v>
      </c>
      <c r="F78" s="1">
        <f>IF(ISBLANK(apendix_f_data!E78),"-",apendix_f_data!E78)</f>
        <v>1265000</v>
      </c>
      <c r="G78" s="1">
        <f>IF(ISBLANK(apendix_f_data!F78),"-",apendix_f_data!F78)</f>
        <v>1809535</v>
      </c>
      <c r="H78" s="1">
        <f>IF(ISBLANK(apendix_f_data!G78),"-",apendix_f_data!G78)</f>
        <v>2499000</v>
      </c>
      <c r="I78" s="1">
        <f>IF(ISBLANK(apendix_f_data!H78),"-",apendix_f_data!H78)</f>
        <v>3770</v>
      </c>
      <c r="J78" s="1">
        <f>IF(ISBLANK(apendix_f_data!I78),"-",apendix_f_data!I78)</f>
        <v>5053</v>
      </c>
      <c r="K78" s="1">
        <f>IF(ISBLANK(apendix_f_data!J78),"-",apendix_f_data!J78)</f>
        <v>6880</v>
      </c>
    </row>
    <row r="79" ht="15.75" hidden="1" customHeight="1">
      <c r="A79" s="1" t="str">
        <f t="shared" si="1"/>
        <v>Central African Republic2014</v>
      </c>
      <c r="B79" s="1" t="str">
        <f>IF(ISBLANK(apendix_f_data!A79),"-",apendix_f_data!A79)</f>
        <v>African</v>
      </c>
      <c r="C79" s="1" t="str">
        <f>IF(ISBLANK(apendix_f_data!B79),"-",apendix_f_data!B79)</f>
        <v>Central African Republic</v>
      </c>
      <c r="D79" s="1">
        <f>IF(ISBLANK(apendix_f_data!C79),"-",apendix_f_data!C79)</f>
        <v>2014</v>
      </c>
      <c r="E79" s="1">
        <f>IF(ISBLANK(apendix_f_data!D79),"-",apendix_f_data!D79)</f>
        <v>4464171</v>
      </c>
      <c r="F79" s="1">
        <f>IF(ISBLANK(apendix_f_data!E79),"-",apendix_f_data!E79)</f>
        <v>1218000</v>
      </c>
      <c r="G79" s="1">
        <f>IF(ISBLANK(apendix_f_data!F79),"-",apendix_f_data!F79)</f>
        <v>1754603</v>
      </c>
      <c r="H79" s="1">
        <f>IF(ISBLANK(apendix_f_data!G79),"-",apendix_f_data!G79)</f>
        <v>2434000</v>
      </c>
      <c r="I79" s="1">
        <f>IF(ISBLANK(apendix_f_data!H79),"-",apendix_f_data!H79)</f>
        <v>3420</v>
      </c>
      <c r="J79" s="1">
        <f>IF(ISBLANK(apendix_f_data!I79),"-",apendix_f_data!I79)</f>
        <v>4721</v>
      </c>
      <c r="K79" s="1">
        <f>IF(ISBLANK(apendix_f_data!J79),"-",apendix_f_data!J79)</f>
        <v>6620</v>
      </c>
    </row>
    <row r="80" ht="15.75" hidden="1" customHeight="1">
      <c r="A80" s="1" t="str">
        <f t="shared" si="1"/>
        <v>Central African Republic2015</v>
      </c>
      <c r="B80" s="1" t="str">
        <f>IF(ISBLANK(apendix_f_data!A80),"-",apendix_f_data!A80)</f>
        <v>African</v>
      </c>
      <c r="C80" s="1" t="str">
        <f>IF(ISBLANK(apendix_f_data!B80),"-",apendix_f_data!B80)</f>
        <v>Central African Republic</v>
      </c>
      <c r="D80" s="1">
        <f>IF(ISBLANK(apendix_f_data!C80),"-",apendix_f_data!C80)</f>
        <v>2015</v>
      </c>
      <c r="E80" s="1">
        <f>IF(ISBLANK(apendix_f_data!D80),"-",apendix_f_data!D80)</f>
        <v>4493171</v>
      </c>
      <c r="F80" s="1">
        <f>IF(ISBLANK(apendix_f_data!E80),"-",apendix_f_data!E80)</f>
        <v>1183000</v>
      </c>
      <c r="G80" s="1">
        <f>IF(ISBLANK(apendix_f_data!F80),"-",apendix_f_data!F80)</f>
        <v>1707013</v>
      </c>
      <c r="H80" s="1">
        <f>IF(ISBLANK(apendix_f_data!G80),"-",apendix_f_data!G80)</f>
        <v>2394000</v>
      </c>
      <c r="I80" s="1">
        <f>IF(ISBLANK(apendix_f_data!H80),"-",apendix_f_data!H80)</f>
        <v>3060</v>
      </c>
      <c r="J80" s="1">
        <f>IF(ISBLANK(apendix_f_data!I80),"-",apendix_f_data!I80)</f>
        <v>4302</v>
      </c>
      <c r="K80" s="1">
        <f>IF(ISBLANK(apendix_f_data!J80),"-",apendix_f_data!J80)</f>
        <v>6200</v>
      </c>
    </row>
    <row r="81" ht="15.75" hidden="1" customHeight="1">
      <c r="A81" s="1" t="str">
        <f t="shared" si="1"/>
        <v>Central African Republic2016</v>
      </c>
      <c r="B81" s="1" t="str">
        <f>IF(ISBLANK(apendix_f_data!A81),"-",apendix_f_data!A81)</f>
        <v>African</v>
      </c>
      <c r="C81" s="1" t="str">
        <f>IF(ISBLANK(apendix_f_data!B81),"-",apendix_f_data!B81)</f>
        <v>Central African Republic</v>
      </c>
      <c r="D81" s="1">
        <f>IF(ISBLANK(apendix_f_data!C81),"-",apendix_f_data!C81)</f>
        <v>2016</v>
      </c>
      <c r="E81" s="1">
        <f>IF(ISBLANK(apendix_f_data!D81),"-",apendix_f_data!D81)</f>
        <v>4537683</v>
      </c>
      <c r="F81" s="1">
        <f>IF(ISBLANK(apendix_f_data!E81),"-",apendix_f_data!E81)</f>
        <v>1094000</v>
      </c>
      <c r="G81" s="1">
        <f>IF(ISBLANK(apendix_f_data!F81),"-",apendix_f_data!F81)</f>
        <v>1642736</v>
      </c>
      <c r="H81" s="1">
        <f>IF(ISBLANK(apendix_f_data!G81),"-",apendix_f_data!G81)</f>
        <v>2373000</v>
      </c>
      <c r="I81" s="1">
        <f>IF(ISBLANK(apendix_f_data!H81),"-",apendix_f_data!H81)</f>
        <v>2730</v>
      </c>
      <c r="J81" s="1">
        <f>IF(ISBLANK(apendix_f_data!I81),"-",apendix_f_data!I81)</f>
        <v>3949</v>
      </c>
      <c r="K81" s="1">
        <f>IF(ISBLANK(apendix_f_data!J81),"-",apendix_f_data!J81)</f>
        <v>5860</v>
      </c>
    </row>
    <row r="82" ht="15.75" hidden="1" customHeight="1">
      <c r="A82" s="1" t="str">
        <f t="shared" si="1"/>
        <v>Central African Republic2017</v>
      </c>
      <c r="B82" s="1" t="str">
        <f>IF(ISBLANK(apendix_f_data!A82),"-",apendix_f_data!A82)</f>
        <v>African</v>
      </c>
      <c r="C82" s="1" t="str">
        <f>IF(ISBLANK(apendix_f_data!B82),"-",apendix_f_data!B82)</f>
        <v>Central African Republic</v>
      </c>
      <c r="D82" s="1">
        <f>IF(ISBLANK(apendix_f_data!C82),"-",apendix_f_data!C82)</f>
        <v>2017</v>
      </c>
      <c r="E82" s="1">
        <f>IF(ISBLANK(apendix_f_data!D82),"-",apendix_f_data!D82)</f>
        <v>4596023</v>
      </c>
      <c r="F82" s="1">
        <f>IF(ISBLANK(apendix_f_data!E82),"-",apendix_f_data!E82)</f>
        <v>1050000</v>
      </c>
      <c r="G82" s="1">
        <f>IF(ISBLANK(apendix_f_data!F82),"-",apendix_f_data!F82)</f>
        <v>1596323</v>
      </c>
      <c r="H82" s="1">
        <f>IF(ISBLANK(apendix_f_data!G82),"-",apendix_f_data!G82)</f>
        <v>2318000</v>
      </c>
      <c r="I82" s="1">
        <f>IF(ISBLANK(apendix_f_data!H82),"-",apendix_f_data!H82)</f>
        <v>2530</v>
      </c>
      <c r="J82" s="1">
        <f>IF(ISBLANK(apendix_f_data!I82),"-",apendix_f_data!I82)</f>
        <v>3739</v>
      </c>
      <c r="K82" s="1">
        <f>IF(ISBLANK(apendix_f_data!J82),"-",apendix_f_data!J82)</f>
        <v>5700</v>
      </c>
    </row>
    <row r="83" ht="15.75" hidden="1" customHeight="1">
      <c r="A83" s="1" t="str">
        <f t="shared" si="1"/>
        <v>Central African Republic2018</v>
      </c>
      <c r="B83" s="1" t="str">
        <f>IF(ISBLANK(apendix_f_data!A83),"-",apendix_f_data!A83)</f>
        <v>African</v>
      </c>
      <c r="C83" s="1" t="str">
        <f>IF(ISBLANK(apendix_f_data!B83),"-",apendix_f_data!B83)</f>
        <v>Central African Republic</v>
      </c>
      <c r="D83" s="1">
        <f>IF(ISBLANK(apendix_f_data!C83),"-",apendix_f_data!C83)</f>
        <v>2018</v>
      </c>
      <c r="E83" s="1">
        <f>IF(ISBLANK(apendix_f_data!D83),"-",apendix_f_data!D83)</f>
        <v>4666375</v>
      </c>
      <c r="F83" s="1">
        <f>IF(ISBLANK(apendix_f_data!E83),"-",apendix_f_data!E83)</f>
        <v>1078000</v>
      </c>
      <c r="G83" s="1">
        <f>IF(ISBLANK(apendix_f_data!F83),"-",apendix_f_data!F83)</f>
        <v>1620758</v>
      </c>
      <c r="H83" s="1">
        <f>IF(ISBLANK(apendix_f_data!G83),"-",apendix_f_data!G83)</f>
        <v>2361000</v>
      </c>
      <c r="I83" s="1">
        <f>IF(ISBLANK(apendix_f_data!H83),"-",apendix_f_data!H83)</f>
        <v>2410</v>
      </c>
      <c r="J83" s="1">
        <f>IF(ISBLANK(apendix_f_data!I83),"-",apendix_f_data!I83)</f>
        <v>3654</v>
      </c>
      <c r="K83" s="1">
        <f>IF(ISBLANK(apendix_f_data!J83),"-",apendix_f_data!J83)</f>
        <v>5730</v>
      </c>
    </row>
    <row r="84" ht="15.75" hidden="1" customHeight="1">
      <c r="A84" s="1" t="str">
        <f t="shared" si="1"/>
        <v>Chad2010</v>
      </c>
      <c r="B84" s="1" t="str">
        <f>IF(ISBLANK(apendix_f_data!A84),"-",apendix_f_data!A84)</f>
        <v>African</v>
      </c>
      <c r="C84" s="1" t="str">
        <f>IF(ISBLANK(apendix_f_data!B84),"-",apendix_f_data!B84)</f>
        <v>Chad</v>
      </c>
      <c r="D84" s="1">
        <f>IF(ISBLANK(apendix_f_data!C84),"-",apendix_f_data!C84)</f>
        <v>2010</v>
      </c>
      <c r="E84" s="1">
        <f>IF(ISBLANK(apendix_f_data!D84),"-",apendix_f_data!D84)</f>
        <v>11821305</v>
      </c>
      <c r="F84" s="1">
        <f>IF(ISBLANK(apendix_f_data!E84),"-",apendix_f_data!E84)</f>
        <v>1610000</v>
      </c>
      <c r="G84" s="1">
        <f>IF(ISBLANK(apendix_f_data!F84),"-",apendix_f_data!F84)</f>
        <v>2670920</v>
      </c>
      <c r="H84" s="1">
        <f>IF(ISBLANK(apendix_f_data!G84),"-",apendix_f_data!G84)</f>
        <v>4135000</v>
      </c>
      <c r="I84" s="1">
        <f>IF(ISBLANK(apendix_f_data!H84),"-",apendix_f_data!H84)</f>
        <v>12600</v>
      </c>
      <c r="J84" s="1">
        <f>IF(ISBLANK(apendix_f_data!I84),"-",apendix_f_data!I84)</f>
        <v>13692</v>
      </c>
      <c r="K84" s="1">
        <f>IF(ISBLANK(apendix_f_data!J84),"-",apendix_f_data!J84)</f>
        <v>14900</v>
      </c>
    </row>
    <row r="85" ht="15.75" hidden="1" customHeight="1">
      <c r="A85" s="1" t="str">
        <f t="shared" si="1"/>
        <v>Chad2011</v>
      </c>
      <c r="B85" s="1" t="str">
        <f>IF(ISBLANK(apendix_f_data!A85),"-",apendix_f_data!A85)</f>
        <v>African</v>
      </c>
      <c r="C85" s="1" t="str">
        <f>IF(ISBLANK(apendix_f_data!B85),"-",apendix_f_data!B85)</f>
        <v>Chad</v>
      </c>
      <c r="D85" s="1">
        <f>IF(ISBLANK(apendix_f_data!C85),"-",apendix_f_data!C85)</f>
        <v>2011</v>
      </c>
      <c r="E85" s="1">
        <f>IF(ISBLANK(apendix_f_data!D85),"-",apendix_f_data!D85)</f>
        <v>12225682</v>
      </c>
      <c r="F85" s="1">
        <f>IF(ISBLANK(apendix_f_data!E85),"-",apendix_f_data!E85)</f>
        <v>1584000</v>
      </c>
      <c r="G85" s="1">
        <f>IF(ISBLANK(apendix_f_data!F85),"-",apendix_f_data!F85)</f>
        <v>2573306</v>
      </c>
      <c r="H85" s="1">
        <f>IF(ISBLANK(apendix_f_data!G85),"-",apendix_f_data!G85)</f>
        <v>3958000</v>
      </c>
      <c r="I85" s="1">
        <f>IF(ISBLANK(apendix_f_data!H85),"-",apendix_f_data!H85)</f>
        <v>11600</v>
      </c>
      <c r="J85" s="1">
        <f>IF(ISBLANK(apendix_f_data!I85),"-",apendix_f_data!I85)</f>
        <v>12672</v>
      </c>
      <c r="K85" s="1">
        <f>IF(ISBLANK(apendix_f_data!J85),"-",apendix_f_data!J85)</f>
        <v>13800</v>
      </c>
    </row>
    <row r="86" ht="15.75" hidden="1" customHeight="1">
      <c r="A86" s="1" t="str">
        <f t="shared" si="1"/>
        <v>Chad2012</v>
      </c>
      <c r="B86" s="1" t="str">
        <f>IF(ISBLANK(apendix_f_data!A86),"-",apendix_f_data!A86)</f>
        <v>African</v>
      </c>
      <c r="C86" s="1" t="str">
        <f>IF(ISBLANK(apendix_f_data!B86),"-",apendix_f_data!B86)</f>
        <v>Chad</v>
      </c>
      <c r="D86" s="1">
        <f>IF(ISBLANK(apendix_f_data!C86),"-",apendix_f_data!C86)</f>
        <v>2012</v>
      </c>
      <c r="E86" s="1">
        <f>IF(ISBLANK(apendix_f_data!D86),"-",apendix_f_data!D86)</f>
        <v>12644806</v>
      </c>
      <c r="F86" s="1">
        <f>IF(ISBLANK(apendix_f_data!E86),"-",apendix_f_data!E86)</f>
        <v>1514000</v>
      </c>
      <c r="G86" s="1">
        <f>IF(ISBLANK(apendix_f_data!F86),"-",apendix_f_data!F86)</f>
        <v>2469991</v>
      </c>
      <c r="H86" s="1">
        <f>IF(ISBLANK(apendix_f_data!G86),"-",apendix_f_data!G86)</f>
        <v>3805000</v>
      </c>
      <c r="I86" s="1">
        <f>IF(ISBLANK(apendix_f_data!H86),"-",apendix_f_data!H86)</f>
        <v>10400</v>
      </c>
      <c r="J86" s="1">
        <f>IF(ISBLANK(apendix_f_data!I86),"-",apendix_f_data!I86)</f>
        <v>11499</v>
      </c>
      <c r="K86" s="1">
        <f>IF(ISBLANK(apendix_f_data!J86),"-",apendix_f_data!J86)</f>
        <v>12600</v>
      </c>
    </row>
    <row r="87" ht="15.75" hidden="1" customHeight="1">
      <c r="A87" s="1" t="str">
        <f t="shared" si="1"/>
        <v>Chad2013</v>
      </c>
      <c r="B87" s="1" t="str">
        <f>IF(ISBLANK(apendix_f_data!A87),"-",apendix_f_data!A87)</f>
        <v>African</v>
      </c>
      <c r="C87" s="1" t="str">
        <f>IF(ISBLANK(apendix_f_data!B87),"-",apendix_f_data!B87)</f>
        <v>Chad</v>
      </c>
      <c r="D87" s="1">
        <f>IF(ISBLANK(apendix_f_data!C87),"-",apendix_f_data!C87)</f>
        <v>2013</v>
      </c>
      <c r="E87" s="1">
        <f>IF(ISBLANK(apendix_f_data!D87),"-",apendix_f_data!D87)</f>
        <v>13075722</v>
      </c>
      <c r="F87" s="1">
        <f>IF(ISBLANK(apendix_f_data!E87),"-",apendix_f_data!E87)</f>
        <v>1297000</v>
      </c>
      <c r="G87" s="1">
        <f>IF(ISBLANK(apendix_f_data!F87),"-",apendix_f_data!F87)</f>
        <v>2345147</v>
      </c>
      <c r="H87" s="1">
        <f>IF(ISBLANK(apendix_f_data!G87),"-",apendix_f_data!G87)</f>
        <v>3920000</v>
      </c>
      <c r="I87" s="1">
        <f>IF(ISBLANK(apendix_f_data!H87),"-",apendix_f_data!H87)</f>
        <v>9580</v>
      </c>
      <c r="J87" s="1">
        <f>IF(ISBLANK(apendix_f_data!I87),"-",apendix_f_data!I87)</f>
        <v>10607</v>
      </c>
      <c r="K87" s="1">
        <f>IF(ISBLANK(apendix_f_data!J87),"-",apendix_f_data!J87)</f>
        <v>11700</v>
      </c>
    </row>
    <row r="88" ht="15.75" hidden="1" customHeight="1">
      <c r="A88" s="1" t="str">
        <f t="shared" si="1"/>
        <v>Chad2014</v>
      </c>
      <c r="B88" s="1" t="str">
        <f>IF(ISBLANK(apendix_f_data!A88),"-",apendix_f_data!A88)</f>
        <v>African</v>
      </c>
      <c r="C88" s="1" t="str">
        <f>IF(ISBLANK(apendix_f_data!B88),"-",apendix_f_data!B88)</f>
        <v>Chad</v>
      </c>
      <c r="D88" s="1">
        <f>IF(ISBLANK(apendix_f_data!C88),"-",apendix_f_data!C88)</f>
        <v>2014</v>
      </c>
      <c r="E88" s="1">
        <f>IF(ISBLANK(apendix_f_data!D88),"-",apendix_f_data!D88)</f>
        <v>13514000</v>
      </c>
      <c r="F88" s="1">
        <f>IF(ISBLANK(apendix_f_data!E88),"-",apendix_f_data!E88)</f>
        <v>1242000</v>
      </c>
      <c r="G88" s="1">
        <f>IF(ISBLANK(apendix_f_data!F88),"-",apendix_f_data!F88)</f>
        <v>2301093</v>
      </c>
      <c r="H88" s="1">
        <f>IF(ISBLANK(apendix_f_data!G88),"-",apendix_f_data!G88)</f>
        <v>3969000</v>
      </c>
      <c r="I88" s="1">
        <f>IF(ISBLANK(apendix_f_data!H88),"-",apendix_f_data!H88)</f>
        <v>8680</v>
      </c>
      <c r="J88" s="1">
        <f>IF(ISBLANK(apendix_f_data!I88),"-",apendix_f_data!I88)</f>
        <v>9685</v>
      </c>
      <c r="K88" s="1">
        <f>IF(ISBLANK(apendix_f_data!J88),"-",apendix_f_data!J88)</f>
        <v>10800</v>
      </c>
    </row>
    <row r="89" ht="15.75" hidden="1" customHeight="1">
      <c r="A89" s="1" t="str">
        <f t="shared" si="1"/>
        <v>Chad2015</v>
      </c>
      <c r="B89" s="1" t="str">
        <f>IF(ISBLANK(apendix_f_data!A89),"-",apendix_f_data!A89)</f>
        <v>African</v>
      </c>
      <c r="C89" s="1" t="str">
        <f>IF(ISBLANK(apendix_f_data!B89),"-",apendix_f_data!B89)</f>
        <v>Chad</v>
      </c>
      <c r="D89" s="1">
        <f>IF(ISBLANK(apendix_f_data!C89),"-",apendix_f_data!C89)</f>
        <v>2015</v>
      </c>
      <c r="E89" s="1">
        <f>IF(ISBLANK(apendix_f_data!D89),"-",apendix_f_data!D89)</f>
        <v>13956512</v>
      </c>
      <c r="F89" s="1">
        <f>IF(ISBLANK(apendix_f_data!E89),"-",apendix_f_data!E89)</f>
        <v>1268000</v>
      </c>
      <c r="G89" s="1">
        <f>IF(ISBLANK(apendix_f_data!F89),"-",apendix_f_data!F89)</f>
        <v>2334698</v>
      </c>
      <c r="H89" s="1">
        <f>IF(ISBLANK(apendix_f_data!G89),"-",apendix_f_data!G89)</f>
        <v>3924000</v>
      </c>
      <c r="I89" s="1">
        <f>IF(ISBLANK(apendix_f_data!H89),"-",apendix_f_data!H89)</f>
        <v>8160</v>
      </c>
      <c r="J89" s="1">
        <f>IF(ISBLANK(apendix_f_data!I89),"-",apendix_f_data!I89)</f>
        <v>9190</v>
      </c>
      <c r="K89" s="1">
        <f>IF(ISBLANK(apendix_f_data!J89),"-",apendix_f_data!J89)</f>
        <v>10300</v>
      </c>
    </row>
    <row r="90" ht="15.75" hidden="1" customHeight="1">
      <c r="A90" s="1" t="str">
        <f t="shared" si="1"/>
        <v>Chad2016</v>
      </c>
      <c r="B90" s="1" t="str">
        <f>IF(ISBLANK(apendix_f_data!A90),"-",apendix_f_data!A90)</f>
        <v>African</v>
      </c>
      <c r="C90" s="1" t="str">
        <f>IF(ISBLANK(apendix_f_data!B90),"-",apendix_f_data!B90)</f>
        <v>Chad</v>
      </c>
      <c r="D90" s="1">
        <f>IF(ISBLANK(apendix_f_data!C90),"-",apendix_f_data!C90)</f>
        <v>2016</v>
      </c>
      <c r="E90" s="1">
        <f>IF(ISBLANK(apendix_f_data!D90),"-",apendix_f_data!D90)</f>
        <v>14402266</v>
      </c>
      <c r="F90" s="1">
        <f>IF(ISBLANK(apendix_f_data!E90),"-",apendix_f_data!E90)</f>
        <v>1288000</v>
      </c>
      <c r="G90" s="1">
        <f>IF(ISBLANK(apendix_f_data!F90),"-",apendix_f_data!F90)</f>
        <v>2447429</v>
      </c>
      <c r="H90" s="1">
        <f>IF(ISBLANK(apendix_f_data!G90),"-",apendix_f_data!G90)</f>
        <v>4300000</v>
      </c>
      <c r="I90" s="1">
        <f>IF(ISBLANK(apendix_f_data!H90),"-",apendix_f_data!H90)</f>
        <v>7780</v>
      </c>
      <c r="J90" s="1">
        <f>IF(ISBLANK(apendix_f_data!I90),"-",apendix_f_data!I90)</f>
        <v>8862</v>
      </c>
      <c r="K90" s="1">
        <f>IF(ISBLANK(apendix_f_data!J90),"-",apendix_f_data!J90)</f>
        <v>10100</v>
      </c>
    </row>
    <row r="91" ht="15.75" hidden="1" customHeight="1">
      <c r="A91" s="1" t="str">
        <f t="shared" si="1"/>
        <v>Chad2017</v>
      </c>
      <c r="B91" s="1" t="str">
        <f>IF(ISBLANK(apendix_f_data!A91),"-",apendix_f_data!A91)</f>
        <v>African</v>
      </c>
      <c r="C91" s="1" t="str">
        <f>IF(ISBLANK(apendix_f_data!B91),"-",apendix_f_data!B91)</f>
        <v>Chad</v>
      </c>
      <c r="D91" s="1">
        <f>IF(ISBLANK(apendix_f_data!C91),"-",apendix_f_data!C91)</f>
        <v>2017</v>
      </c>
      <c r="E91" s="1">
        <f>IF(ISBLANK(apendix_f_data!D91),"-",apendix_f_data!D91)</f>
        <v>14852327</v>
      </c>
      <c r="F91" s="1">
        <f>IF(ISBLANK(apendix_f_data!E91),"-",apendix_f_data!E91)</f>
        <v>1248000</v>
      </c>
      <c r="G91" s="1">
        <f>IF(ISBLANK(apendix_f_data!F91),"-",apendix_f_data!F91)</f>
        <v>2559078</v>
      </c>
      <c r="H91" s="1">
        <f>IF(ISBLANK(apendix_f_data!G91),"-",apendix_f_data!G91)</f>
        <v>4687000</v>
      </c>
      <c r="I91" s="1">
        <f>IF(ISBLANK(apendix_f_data!H91),"-",apendix_f_data!H91)</f>
        <v>7510</v>
      </c>
      <c r="J91" s="1">
        <f>IF(ISBLANK(apendix_f_data!I91),"-",apendix_f_data!I91)</f>
        <v>8693</v>
      </c>
      <c r="K91" s="1">
        <f>IF(ISBLANK(apendix_f_data!J91),"-",apendix_f_data!J91)</f>
        <v>10000</v>
      </c>
    </row>
    <row r="92" ht="15.75" hidden="1" customHeight="1">
      <c r="A92" s="1" t="str">
        <f t="shared" si="1"/>
        <v>Chad2018</v>
      </c>
      <c r="B92" s="1" t="str">
        <f>IF(ISBLANK(apendix_f_data!A92),"-",apendix_f_data!A92)</f>
        <v>African</v>
      </c>
      <c r="C92" s="1" t="str">
        <f>IF(ISBLANK(apendix_f_data!B92),"-",apendix_f_data!B92)</f>
        <v>Chad</v>
      </c>
      <c r="D92" s="1">
        <f>IF(ISBLANK(apendix_f_data!C92),"-",apendix_f_data!C92)</f>
        <v>2018</v>
      </c>
      <c r="E92" s="1">
        <f>IF(ISBLANK(apendix_f_data!D92),"-",apendix_f_data!D92)</f>
        <v>15308245</v>
      </c>
      <c r="F92" s="1">
        <f>IF(ISBLANK(apendix_f_data!E92),"-",apendix_f_data!E92)</f>
        <v>1253000</v>
      </c>
      <c r="G92" s="1">
        <f>IF(ISBLANK(apendix_f_data!F92),"-",apendix_f_data!F92)</f>
        <v>2523288</v>
      </c>
      <c r="H92" s="1">
        <f>IF(ISBLANK(apendix_f_data!G92),"-",apendix_f_data!G92)</f>
        <v>4594000</v>
      </c>
      <c r="I92" s="1">
        <f>IF(ISBLANK(apendix_f_data!H92),"-",apendix_f_data!H92)</f>
        <v>7370</v>
      </c>
      <c r="J92" s="1">
        <f>IF(ISBLANK(apendix_f_data!I92),"-",apendix_f_data!I92)</f>
        <v>8693</v>
      </c>
      <c r="K92" s="1">
        <f>IF(ISBLANK(apendix_f_data!J92),"-",apendix_f_data!J92)</f>
        <v>10300</v>
      </c>
    </row>
    <row r="93" ht="15.75" hidden="1" customHeight="1">
      <c r="A93" s="1" t="str">
        <f t="shared" si="1"/>
        <v>Comoros2010</v>
      </c>
      <c r="B93" s="1" t="str">
        <f>IF(ISBLANK(apendix_f_data!A93),"-",apendix_f_data!A93)</f>
        <v>African</v>
      </c>
      <c r="C93" s="1" t="str">
        <f>IF(ISBLANK(apendix_f_data!B93),"-",apendix_f_data!B93)</f>
        <v>Comoros</v>
      </c>
      <c r="D93" s="1">
        <f>IF(ISBLANK(apendix_f_data!C93),"-",apendix_f_data!C93)</f>
        <v>2010</v>
      </c>
      <c r="E93" s="1">
        <f>IF(ISBLANK(apendix_f_data!D93),"-",apendix_f_data!D93)</f>
        <v>689696</v>
      </c>
      <c r="F93" s="1" t="str">
        <f>IF(ISBLANK(apendix_f_data!E93),"-",apendix_f_data!E93)</f>
        <v>-</v>
      </c>
      <c r="G93" s="1">
        <f>IF(ISBLANK(apendix_f_data!F93),"-",apendix_f_data!F93)</f>
        <v>36538</v>
      </c>
      <c r="H93" s="1" t="str">
        <f>IF(ISBLANK(apendix_f_data!G93),"-",apendix_f_data!G93)</f>
        <v>-</v>
      </c>
      <c r="I93" s="1">
        <f>IF(ISBLANK(apendix_f_data!H93),"-",apendix_f_data!H93)</f>
        <v>3</v>
      </c>
      <c r="J93" s="1">
        <f>IF(ISBLANK(apendix_f_data!I93),"-",apendix_f_data!I93)</f>
        <v>89</v>
      </c>
      <c r="K93" s="1">
        <f>IF(ISBLANK(apendix_f_data!J93),"-",apendix_f_data!J93)</f>
        <v>140</v>
      </c>
    </row>
    <row r="94" ht="15.75" hidden="1" customHeight="1">
      <c r="A94" s="1" t="str">
        <f t="shared" si="1"/>
        <v>Comoros2011</v>
      </c>
      <c r="B94" s="1" t="str">
        <f>IF(ISBLANK(apendix_f_data!A94),"-",apendix_f_data!A94)</f>
        <v>African</v>
      </c>
      <c r="C94" s="1" t="str">
        <f>IF(ISBLANK(apendix_f_data!B94),"-",apendix_f_data!B94)</f>
        <v>Comoros</v>
      </c>
      <c r="D94" s="1">
        <f>IF(ISBLANK(apendix_f_data!C94),"-",apendix_f_data!C94)</f>
        <v>2011</v>
      </c>
      <c r="E94" s="1">
        <f>IF(ISBLANK(apendix_f_data!D94),"-",apendix_f_data!D94)</f>
        <v>706578</v>
      </c>
      <c r="F94" s="1" t="str">
        <f>IF(ISBLANK(apendix_f_data!E94),"-",apendix_f_data!E94)</f>
        <v>-</v>
      </c>
      <c r="G94" s="1">
        <f>IF(ISBLANK(apendix_f_data!F94),"-",apendix_f_data!F94)</f>
        <v>24856</v>
      </c>
      <c r="H94" s="1" t="str">
        <f>IF(ISBLANK(apendix_f_data!G94),"-",apendix_f_data!G94)</f>
        <v>-</v>
      </c>
      <c r="I94" s="1">
        <f>IF(ISBLANK(apendix_f_data!H94),"-",apendix_f_data!H94)</f>
        <v>2</v>
      </c>
      <c r="J94" s="1">
        <f>IF(ISBLANK(apendix_f_data!I94),"-",apendix_f_data!I94)</f>
        <v>61</v>
      </c>
      <c r="K94" s="1">
        <f>IF(ISBLANK(apendix_f_data!J94),"-",apendix_f_data!J94)</f>
        <v>95</v>
      </c>
    </row>
    <row r="95" ht="15.75" hidden="1" customHeight="1">
      <c r="A95" s="1" t="str">
        <f t="shared" si="1"/>
        <v>Comoros2012</v>
      </c>
      <c r="B95" s="1" t="str">
        <f>IF(ISBLANK(apendix_f_data!A95),"-",apendix_f_data!A95)</f>
        <v>African</v>
      </c>
      <c r="C95" s="1" t="str">
        <f>IF(ISBLANK(apendix_f_data!B95),"-",apendix_f_data!B95)</f>
        <v>Comoros</v>
      </c>
      <c r="D95" s="1">
        <f>IF(ISBLANK(apendix_f_data!C95),"-",apendix_f_data!C95)</f>
        <v>2012</v>
      </c>
      <c r="E95" s="1">
        <f>IF(ISBLANK(apendix_f_data!D95),"-",apendix_f_data!D95)</f>
        <v>723865</v>
      </c>
      <c r="F95" s="1" t="str">
        <f>IF(ISBLANK(apendix_f_data!E95),"-",apendix_f_data!E95)</f>
        <v>-</v>
      </c>
      <c r="G95" s="1">
        <f>IF(ISBLANK(apendix_f_data!F95),"-",apendix_f_data!F95)</f>
        <v>49840</v>
      </c>
      <c r="H95" s="1" t="str">
        <f>IF(ISBLANK(apendix_f_data!G95),"-",apendix_f_data!G95)</f>
        <v>-</v>
      </c>
      <c r="I95" s="1">
        <f>IF(ISBLANK(apendix_f_data!H95),"-",apendix_f_data!H95)</f>
        <v>4</v>
      </c>
      <c r="J95" s="1">
        <f>IF(ISBLANK(apendix_f_data!I95),"-",apendix_f_data!I95)</f>
        <v>125</v>
      </c>
      <c r="K95" s="1">
        <f>IF(ISBLANK(apendix_f_data!J95),"-",apendix_f_data!J95)</f>
        <v>200</v>
      </c>
    </row>
    <row r="96" ht="15.75" hidden="1" customHeight="1">
      <c r="A96" s="1" t="str">
        <f t="shared" si="1"/>
        <v>Comoros2013</v>
      </c>
      <c r="B96" s="1" t="str">
        <f>IF(ISBLANK(apendix_f_data!A96),"-",apendix_f_data!A96)</f>
        <v>African</v>
      </c>
      <c r="C96" s="1" t="str">
        <f>IF(ISBLANK(apendix_f_data!B96),"-",apendix_f_data!B96)</f>
        <v>Comoros</v>
      </c>
      <c r="D96" s="1">
        <f>IF(ISBLANK(apendix_f_data!C96),"-",apendix_f_data!C96)</f>
        <v>2013</v>
      </c>
      <c r="E96" s="1">
        <f>IF(ISBLANK(apendix_f_data!D96),"-",apendix_f_data!D96)</f>
        <v>741511</v>
      </c>
      <c r="F96" s="1" t="str">
        <f>IF(ISBLANK(apendix_f_data!E96),"-",apendix_f_data!E96)</f>
        <v>-</v>
      </c>
      <c r="G96" s="1">
        <f>IF(ISBLANK(apendix_f_data!F96),"-",apendix_f_data!F96)</f>
        <v>53156</v>
      </c>
      <c r="H96" s="1" t="str">
        <f>IF(ISBLANK(apendix_f_data!G96),"-",apendix_f_data!G96)</f>
        <v>-</v>
      </c>
      <c r="I96" s="1">
        <f>IF(ISBLANK(apendix_f_data!H96),"-",apendix_f_data!H96)</f>
        <v>5</v>
      </c>
      <c r="J96" s="1">
        <f>IF(ISBLANK(apendix_f_data!I96),"-",apendix_f_data!I96)</f>
        <v>134</v>
      </c>
      <c r="K96" s="1">
        <f>IF(ISBLANK(apendix_f_data!J96),"-",apendix_f_data!J96)</f>
        <v>210</v>
      </c>
    </row>
    <row r="97" ht="15.75" hidden="1" customHeight="1">
      <c r="A97" s="1" t="str">
        <f t="shared" si="1"/>
        <v>Comoros2014</v>
      </c>
      <c r="B97" s="1" t="str">
        <f>IF(ISBLANK(apendix_f_data!A97),"-",apendix_f_data!A97)</f>
        <v>African</v>
      </c>
      <c r="C97" s="1" t="str">
        <f>IF(ISBLANK(apendix_f_data!B97),"-",apendix_f_data!B97)</f>
        <v>Comoros</v>
      </c>
      <c r="D97" s="1">
        <f>IF(ISBLANK(apendix_f_data!C97),"-",apendix_f_data!C97)</f>
        <v>2014</v>
      </c>
      <c r="E97" s="1">
        <f>IF(ISBLANK(apendix_f_data!D97),"-",apendix_f_data!D97)</f>
        <v>759390</v>
      </c>
      <c r="F97" s="1" t="str">
        <f>IF(ISBLANK(apendix_f_data!E97),"-",apendix_f_data!E97)</f>
        <v>-</v>
      </c>
      <c r="G97" s="1">
        <f>IF(ISBLANK(apendix_f_data!F97),"-",apendix_f_data!F97)</f>
        <v>2203</v>
      </c>
      <c r="H97" s="1" t="str">
        <f>IF(ISBLANK(apendix_f_data!G97),"-",apendix_f_data!G97)</f>
        <v>-</v>
      </c>
      <c r="I97" s="1">
        <f>IF(ISBLANK(apendix_f_data!H97),"-",apendix_f_data!H97)</f>
        <v>0</v>
      </c>
      <c r="J97" s="1">
        <f>IF(ISBLANK(apendix_f_data!I97),"-",apendix_f_data!I97)</f>
        <v>5</v>
      </c>
      <c r="K97" s="1">
        <f>IF(ISBLANK(apendix_f_data!J97),"-",apendix_f_data!J97)</f>
        <v>8</v>
      </c>
    </row>
    <row r="98" ht="15.75" hidden="1" customHeight="1">
      <c r="A98" s="1" t="str">
        <f t="shared" si="1"/>
        <v>Comoros2015</v>
      </c>
      <c r="B98" s="1" t="str">
        <f>IF(ISBLANK(apendix_f_data!A98),"-",apendix_f_data!A98)</f>
        <v>African</v>
      </c>
      <c r="C98" s="1" t="str">
        <f>IF(ISBLANK(apendix_f_data!B98),"-",apendix_f_data!B98)</f>
        <v>Comoros</v>
      </c>
      <c r="D98" s="1">
        <f>IF(ISBLANK(apendix_f_data!C98),"-",apendix_f_data!C98)</f>
        <v>2015</v>
      </c>
      <c r="E98" s="1">
        <f>IF(ISBLANK(apendix_f_data!D98),"-",apendix_f_data!D98)</f>
        <v>777435</v>
      </c>
      <c r="F98" s="1" t="str">
        <f>IF(ISBLANK(apendix_f_data!E98),"-",apendix_f_data!E98)</f>
        <v>-</v>
      </c>
      <c r="G98" s="1">
        <f>IF(ISBLANK(apendix_f_data!F98),"-",apendix_f_data!F98)</f>
        <v>1300</v>
      </c>
      <c r="H98" s="1" t="str">
        <f>IF(ISBLANK(apendix_f_data!G98),"-",apendix_f_data!G98)</f>
        <v>-</v>
      </c>
      <c r="I98" s="1">
        <f>IF(ISBLANK(apendix_f_data!H98),"-",apendix_f_data!H98)</f>
        <v>0</v>
      </c>
      <c r="J98" s="1">
        <f>IF(ISBLANK(apendix_f_data!I98),"-",apendix_f_data!I98)</f>
        <v>3</v>
      </c>
      <c r="K98" s="1">
        <f>IF(ISBLANK(apendix_f_data!J98),"-",apendix_f_data!J98)</f>
        <v>5</v>
      </c>
    </row>
    <row r="99" ht="15.75" hidden="1" customHeight="1">
      <c r="A99" s="1" t="str">
        <f t="shared" si="1"/>
        <v>Comoros2016</v>
      </c>
      <c r="B99" s="1" t="str">
        <f>IF(ISBLANK(apendix_f_data!A99),"-",apendix_f_data!A99)</f>
        <v>African</v>
      </c>
      <c r="C99" s="1" t="str">
        <f>IF(ISBLANK(apendix_f_data!B99),"-",apendix_f_data!B99)</f>
        <v>Comoros</v>
      </c>
      <c r="D99" s="1">
        <f>IF(ISBLANK(apendix_f_data!C99),"-",apendix_f_data!C99)</f>
        <v>2016</v>
      </c>
      <c r="E99" s="1">
        <f>IF(ISBLANK(apendix_f_data!D99),"-",apendix_f_data!D99)</f>
        <v>795597</v>
      </c>
      <c r="F99" s="1" t="str">
        <f>IF(ISBLANK(apendix_f_data!E99),"-",apendix_f_data!E99)</f>
        <v>-</v>
      </c>
      <c r="G99" s="1">
        <f>IF(ISBLANK(apendix_f_data!F99),"-",apendix_f_data!F99)</f>
        <v>1143</v>
      </c>
      <c r="H99" s="1" t="str">
        <f>IF(ISBLANK(apendix_f_data!G99),"-",apendix_f_data!G99)</f>
        <v>-</v>
      </c>
      <c r="I99" s="1">
        <f>IF(ISBLANK(apendix_f_data!H99),"-",apendix_f_data!H99)</f>
        <v>0</v>
      </c>
      <c r="J99" s="1">
        <f>IF(ISBLANK(apendix_f_data!I99),"-",apendix_f_data!I99)</f>
        <v>2</v>
      </c>
      <c r="K99" s="1">
        <f>IF(ISBLANK(apendix_f_data!J99),"-",apendix_f_data!J99)</f>
        <v>4</v>
      </c>
    </row>
    <row r="100" ht="15.75" hidden="1" customHeight="1">
      <c r="A100" s="1" t="str">
        <f t="shared" si="1"/>
        <v>Comoros2017</v>
      </c>
      <c r="B100" s="1" t="str">
        <f>IF(ISBLANK(apendix_f_data!A100),"-",apendix_f_data!A100)</f>
        <v>African</v>
      </c>
      <c r="C100" s="1" t="str">
        <f>IF(ISBLANK(apendix_f_data!B100),"-",apendix_f_data!B100)</f>
        <v>Comoros</v>
      </c>
      <c r="D100" s="1">
        <f>IF(ISBLANK(apendix_f_data!C100),"-",apendix_f_data!C100)</f>
        <v>2017</v>
      </c>
      <c r="E100" s="1">
        <f>IF(ISBLANK(apendix_f_data!D100),"-",apendix_f_data!D100)</f>
        <v>813890</v>
      </c>
      <c r="F100" s="1" t="str">
        <f>IF(ISBLANK(apendix_f_data!E100),"-",apendix_f_data!E100)</f>
        <v>-</v>
      </c>
      <c r="G100" s="1">
        <f>IF(ISBLANK(apendix_f_data!F100),"-",apendix_f_data!F100)</f>
        <v>3230</v>
      </c>
      <c r="H100" s="1" t="str">
        <f>IF(ISBLANK(apendix_f_data!G100),"-",apendix_f_data!G100)</f>
        <v>-</v>
      </c>
      <c r="I100" s="1">
        <f>IF(ISBLANK(apendix_f_data!H100),"-",apendix_f_data!H100)</f>
        <v>0</v>
      </c>
      <c r="J100" s="1">
        <f>IF(ISBLANK(apendix_f_data!I100),"-",apendix_f_data!I100)</f>
        <v>8</v>
      </c>
      <c r="K100" s="1">
        <f>IF(ISBLANK(apendix_f_data!J100),"-",apendix_f_data!J100)</f>
        <v>12</v>
      </c>
    </row>
    <row r="101" ht="15.75" hidden="1" customHeight="1">
      <c r="A101" s="1" t="str">
        <f t="shared" si="1"/>
        <v>Comoros2018</v>
      </c>
      <c r="B101" s="1" t="str">
        <f>IF(ISBLANK(apendix_f_data!A101),"-",apendix_f_data!A101)</f>
        <v>African</v>
      </c>
      <c r="C101" s="1" t="str">
        <f>IF(ISBLANK(apendix_f_data!B101),"-",apendix_f_data!B101)</f>
        <v>Comoros</v>
      </c>
      <c r="D101" s="1">
        <f>IF(ISBLANK(apendix_f_data!C101),"-",apendix_f_data!C101)</f>
        <v>2018</v>
      </c>
      <c r="E101" s="1">
        <f>IF(ISBLANK(apendix_f_data!D101),"-",apendix_f_data!D101)</f>
        <v>832322</v>
      </c>
      <c r="F101" s="1" t="str">
        <f>IF(ISBLANK(apendix_f_data!E101),"-",apendix_f_data!E101)</f>
        <v>-</v>
      </c>
      <c r="G101" s="1">
        <f>IF(ISBLANK(apendix_f_data!F101),"-",apendix_f_data!F101)</f>
        <v>15613</v>
      </c>
      <c r="H101" s="1" t="str">
        <f>IF(ISBLANK(apendix_f_data!G101),"-",apendix_f_data!G101)</f>
        <v>-</v>
      </c>
      <c r="I101" s="1">
        <f>IF(ISBLANK(apendix_f_data!H101),"-",apendix_f_data!H101)</f>
        <v>1</v>
      </c>
      <c r="J101" s="1">
        <f>IF(ISBLANK(apendix_f_data!I101),"-",apendix_f_data!I101)</f>
        <v>39</v>
      </c>
      <c r="K101" s="1">
        <f>IF(ISBLANK(apendix_f_data!J101),"-",apendix_f_data!J101)</f>
        <v>62</v>
      </c>
    </row>
    <row r="102" ht="15.75" hidden="1" customHeight="1">
      <c r="A102" s="1" t="str">
        <f t="shared" si="1"/>
        <v>Congo2010</v>
      </c>
      <c r="B102" s="1" t="str">
        <f>IF(ISBLANK(apendix_f_data!A102),"-",apendix_f_data!A102)</f>
        <v>African</v>
      </c>
      <c r="C102" s="1" t="str">
        <f>IF(ISBLANK(apendix_f_data!B102),"-",apendix_f_data!B102)</f>
        <v>Congo</v>
      </c>
      <c r="D102" s="1">
        <f>IF(ISBLANK(apendix_f_data!C102),"-",apendix_f_data!C102)</f>
        <v>2010</v>
      </c>
      <c r="E102" s="1">
        <f>IF(ISBLANK(apendix_f_data!D102),"-",apendix_f_data!D102)</f>
        <v>4273738</v>
      </c>
      <c r="F102" s="1">
        <f>IF(ISBLANK(apendix_f_data!E102),"-",apendix_f_data!E102)</f>
        <v>593000</v>
      </c>
      <c r="G102" s="1">
        <f>IF(ISBLANK(apendix_f_data!F102),"-",apendix_f_data!F102)</f>
        <v>944174</v>
      </c>
      <c r="H102" s="1">
        <f>IF(ISBLANK(apendix_f_data!G102),"-",apendix_f_data!G102)</f>
        <v>1442000</v>
      </c>
      <c r="I102" s="1">
        <f>IF(ISBLANK(apendix_f_data!H102),"-",apendix_f_data!H102)</f>
        <v>1800</v>
      </c>
      <c r="J102" s="1">
        <f>IF(ISBLANK(apendix_f_data!I102),"-",apendix_f_data!I102)</f>
        <v>1894</v>
      </c>
      <c r="K102" s="1">
        <f>IF(ISBLANK(apendix_f_data!J102),"-",apendix_f_data!J102)</f>
        <v>2000</v>
      </c>
    </row>
    <row r="103" ht="15.75" hidden="1" customHeight="1">
      <c r="A103" s="1" t="str">
        <f t="shared" si="1"/>
        <v>Congo2011</v>
      </c>
      <c r="B103" s="1" t="str">
        <f>IF(ISBLANK(apendix_f_data!A103),"-",apendix_f_data!A103)</f>
        <v>African</v>
      </c>
      <c r="C103" s="1" t="str">
        <f>IF(ISBLANK(apendix_f_data!B103),"-",apendix_f_data!B103)</f>
        <v>Congo</v>
      </c>
      <c r="D103" s="1">
        <f>IF(ISBLANK(apendix_f_data!C103),"-",apendix_f_data!C103)</f>
        <v>2011</v>
      </c>
      <c r="E103" s="1">
        <f>IF(ISBLANK(apendix_f_data!D103),"-",apendix_f_data!D103)</f>
        <v>4394842</v>
      </c>
      <c r="F103" s="1">
        <f>IF(ISBLANK(apendix_f_data!E103),"-",apendix_f_data!E103)</f>
        <v>628000</v>
      </c>
      <c r="G103" s="1">
        <f>IF(ISBLANK(apendix_f_data!F103),"-",apendix_f_data!F103)</f>
        <v>986118</v>
      </c>
      <c r="H103" s="1">
        <f>IF(ISBLANK(apendix_f_data!G103),"-",apendix_f_data!G103)</f>
        <v>1500000</v>
      </c>
      <c r="I103" s="1">
        <f>IF(ISBLANK(apendix_f_data!H103),"-",apendix_f_data!H103)</f>
        <v>1770</v>
      </c>
      <c r="J103" s="1">
        <f>IF(ISBLANK(apendix_f_data!I103),"-",apendix_f_data!I103)</f>
        <v>1883</v>
      </c>
      <c r="K103" s="1">
        <f>IF(ISBLANK(apendix_f_data!J103),"-",apendix_f_data!J103)</f>
        <v>2000</v>
      </c>
    </row>
    <row r="104" ht="15.75" hidden="1" customHeight="1">
      <c r="A104" s="1" t="str">
        <f t="shared" si="1"/>
        <v>Congo2012</v>
      </c>
      <c r="B104" s="1" t="str">
        <f>IF(ISBLANK(apendix_f_data!A104),"-",apendix_f_data!A104)</f>
        <v>African</v>
      </c>
      <c r="C104" s="1" t="str">
        <f>IF(ISBLANK(apendix_f_data!B104),"-",apendix_f_data!B104)</f>
        <v>Congo</v>
      </c>
      <c r="D104" s="1">
        <f>IF(ISBLANK(apendix_f_data!C104),"-",apendix_f_data!C104)</f>
        <v>2012</v>
      </c>
      <c r="E104" s="1">
        <f>IF(ISBLANK(apendix_f_data!D104),"-",apendix_f_data!D104)</f>
        <v>4510197</v>
      </c>
      <c r="F104" s="1">
        <f>IF(ISBLANK(apendix_f_data!E104),"-",apendix_f_data!E104)</f>
        <v>650000</v>
      </c>
      <c r="G104" s="1">
        <f>IF(ISBLANK(apendix_f_data!F104),"-",apendix_f_data!F104)</f>
        <v>1013105</v>
      </c>
      <c r="H104" s="1">
        <f>IF(ISBLANK(apendix_f_data!G104),"-",apendix_f_data!G104)</f>
        <v>1499000</v>
      </c>
      <c r="I104" s="1">
        <f>IF(ISBLANK(apendix_f_data!H104),"-",apendix_f_data!H104)</f>
        <v>1770</v>
      </c>
      <c r="J104" s="1">
        <f>IF(ISBLANK(apendix_f_data!I104),"-",apendix_f_data!I104)</f>
        <v>1899</v>
      </c>
      <c r="K104" s="1">
        <f>IF(ISBLANK(apendix_f_data!J104),"-",apendix_f_data!J104)</f>
        <v>2040</v>
      </c>
    </row>
    <row r="105" ht="15.75" hidden="1" customHeight="1">
      <c r="A105" s="1" t="str">
        <f t="shared" si="1"/>
        <v>Congo2013</v>
      </c>
      <c r="B105" s="1" t="str">
        <f>IF(ISBLANK(apendix_f_data!A105),"-",apendix_f_data!A105)</f>
        <v>African</v>
      </c>
      <c r="C105" s="1" t="str">
        <f>IF(ISBLANK(apendix_f_data!B105),"-",apendix_f_data!B105)</f>
        <v>Congo</v>
      </c>
      <c r="D105" s="1">
        <f>IF(ISBLANK(apendix_f_data!C105),"-",apendix_f_data!C105)</f>
        <v>2013</v>
      </c>
      <c r="E105" s="1">
        <f>IF(ISBLANK(apendix_f_data!D105),"-",apendix_f_data!D105)</f>
        <v>4622757</v>
      </c>
      <c r="F105" s="1">
        <f>IF(ISBLANK(apendix_f_data!E105),"-",apendix_f_data!E105)</f>
        <v>694000</v>
      </c>
      <c r="G105" s="1">
        <f>IF(ISBLANK(apendix_f_data!F105),"-",apendix_f_data!F105)</f>
        <v>1068018</v>
      </c>
      <c r="H105" s="1">
        <f>IF(ISBLANK(apendix_f_data!G105),"-",apendix_f_data!G105)</f>
        <v>1580000</v>
      </c>
      <c r="I105" s="1">
        <f>IF(ISBLANK(apendix_f_data!H105),"-",apendix_f_data!H105)</f>
        <v>1790</v>
      </c>
      <c r="J105" s="1">
        <f>IF(ISBLANK(apendix_f_data!I105),"-",apendix_f_data!I105)</f>
        <v>1955</v>
      </c>
      <c r="K105" s="1">
        <f>IF(ISBLANK(apendix_f_data!J105),"-",apendix_f_data!J105)</f>
        <v>2150</v>
      </c>
    </row>
    <row r="106" ht="15.75" hidden="1" customHeight="1">
      <c r="A106" s="1" t="str">
        <f t="shared" si="1"/>
        <v>Congo2014</v>
      </c>
      <c r="B106" s="1" t="str">
        <f>IF(ISBLANK(apendix_f_data!A106),"-",apendix_f_data!A106)</f>
        <v>African</v>
      </c>
      <c r="C106" s="1" t="str">
        <f>IF(ISBLANK(apendix_f_data!B106),"-",apendix_f_data!B106)</f>
        <v>Congo</v>
      </c>
      <c r="D106" s="1">
        <f>IF(ISBLANK(apendix_f_data!C106),"-",apendix_f_data!C106)</f>
        <v>2014</v>
      </c>
      <c r="E106" s="1">
        <f>IF(ISBLANK(apendix_f_data!D106),"-",apendix_f_data!D106)</f>
        <v>4736965</v>
      </c>
      <c r="F106" s="1">
        <f>IF(ISBLANK(apendix_f_data!E106),"-",apendix_f_data!E106)</f>
        <v>724000</v>
      </c>
      <c r="G106" s="1">
        <f>IF(ISBLANK(apendix_f_data!F106),"-",apendix_f_data!F106)</f>
        <v>1098243</v>
      </c>
      <c r="H106" s="1">
        <f>IF(ISBLANK(apendix_f_data!G106),"-",apendix_f_data!G106)</f>
        <v>1597000</v>
      </c>
      <c r="I106" s="1">
        <f>IF(ISBLANK(apendix_f_data!H106),"-",apendix_f_data!H106)</f>
        <v>1790</v>
      </c>
      <c r="J106" s="1">
        <f>IF(ISBLANK(apendix_f_data!I106),"-",apendix_f_data!I106)</f>
        <v>1972</v>
      </c>
      <c r="K106" s="1">
        <f>IF(ISBLANK(apendix_f_data!J106),"-",apendix_f_data!J106)</f>
        <v>2220</v>
      </c>
    </row>
    <row r="107" ht="15.75" hidden="1" customHeight="1">
      <c r="A107" s="1" t="str">
        <f t="shared" si="1"/>
        <v>Congo2015</v>
      </c>
      <c r="B107" s="1" t="str">
        <f>IF(ISBLANK(apendix_f_data!A107),"-",apendix_f_data!A107)</f>
        <v>African</v>
      </c>
      <c r="C107" s="1" t="str">
        <f>IF(ISBLANK(apendix_f_data!B107),"-",apendix_f_data!B107)</f>
        <v>Congo</v>
      </c>
      <c r="D107" s="1">
        <f>IF(ISBLANK(apendix_f_data!C107),"-",apendix_f_data!C107)</f>
        <v>2015</v>
      </c>
      <c r="E107" s="1">
        <f>IF(ISBLANK(apendix_f_data!D107),"-",apendix_f_data!D107)</f>
        <v>4856093</v>
      </c>
      <c r="F107" s="1">
        <f>IF(ISBLANK(apendix_f_data!E107),"-",apendix_f_data!E107)</f>
        <v>703000</v>
      </c>
      <c r="G107" s="1">
        <f>IF(ISBLANK(apendix_f_data!F107),"-",apendix_f_data!F107)</f>
        <v>1100944</v>
      </c>
      <c r="H107" s="1">
        <f>IF(ISBLANK(apendix_f_data!G107),"-",apendix_f_data!G107)</f>
        <v>1635000</v>
      </c>
      <c r="I107" s="1">
        <f>IF(ISBLANK(apendix_f_data!H107),"-",apendix_f_data!H107)</f>
        <v>1730</v>
      </c>
      <c r="J107" s="1">
        <f>IF(ISBLANK(apendix_f_data!I107),"-",apendix_f_data!I107)</f>
        <v>1907</v>
      </c>
      <c r="K107" s="1">
        <f>IF(ISBLANK(apendix_f_data!J107),"-",apendix_f_data!J107)</f>
        <v>2160</v>
      </c>
    </row>
    <row r="108" ht="15.75" hidden="1" customHeight="1">
      <c r="A108" s="1" t="str">
        <f t="shared" si="1"/>
        <v>Congo2016</v>
      </c>
      <c r="B108" s="1" t="str">
        <f>IF(ISBLANK(apendix_f_data!A108),"-",apendix_f_data!A108)</f>
        <v>African</v>
      </c>
      <c r="C108" s="1" t="str">
        <f>IF(ISBLANK(apendix_f_data!B108),"-",apendix_f_data!B108)</f>
        <v>Congo</v>
      </c>
      <c r="D108" s="1">
        <f>IF(ISBLANK(apendix_f_data!C108),"-",apendix_f_data!C108)</f>
        <v>2016</v>
      </c>
      <c r="E108" s="1">
        <f>IF(ISBLANK(apendix_f_data!D108),"-",apendix_f_data!D108)</f>
        <v>4980996</v>
      </c>
      <c r="F108" s="1">
        <f>IF(ISBLANK(apendix_f_data!E108),"-",apendix_f_data!E108)</f>
        <v>679000</v>
      </c>
      <c r="G108" s="1">
        <f>IF(ISBLANK(apendix_f_data!F108),"-",apendix_f_data!F108)</f>
        <v>1162467</v>
      </c>
      <c r="H108" s="1">
        <f>IF(ISBLANK(apendix_f_data!G108),"-",apendix_f_data!G108)</f>
        <v>1855000</v>
      </c>
      <c r="I108" s="1">
        <f>IF(ISBLANK(apendix_f_data!H108),"-",apendix_f_data!H108)</f>
        <v>1760</v>
      </c>
      <c r="J108" s="1">
        <f>IF(ISBLANK(apendix_f_data!I108),"-",apendix_f_data!I108)</f>
        <v>1948</v>
      </c>
      <c r="K108" s="1">
        <f>IF(ISBLANK(apendix_f_data!J108),"-",apendix_f_data!J108)</f>
        <v>2250</v>
      </c>
    </row>
    <row r="109" ht="15.75" hidden="1" customHeight="1">
      <c r="A109" s="1" t="str">
        <f t="shared" si="1"/>
        <v>Congo2017</v>
      </c>
      <c r="B109" s="1" t="str">
        <f>IF(ISBLANK(apendix_f_data!A109),"-",apendix_f_data!A109)</f>
        <v>African</v>
      </c>
      <c r="C109" s="1" t="str">
        <f>IF(ISBLANK(apendix_f_data!B109),"-",apendix_f_data!B109)</f>
        <v>Congo</v>
      </c>
      <c r="D109" s="1">
        <f>IF(ISBLANK(apendix_f_data!C109),"-",apendix_f_data!C109)</f>
        <v>2017</v>
      </c>
      <c r="E109" s="1">
        <f>IF(ISBLANK(apendix_f_data!D109),"-",apendix_f_data!D109)</f>
        <v>5110701</v>
      </c>
      <c r="F109" s="1">
        <f>IF(ISBLANK(apendix_f_data!E109),"-",apendix_f_data!E109)</f>
        <v>697000</v>
      </c>
      <c r="G109" s="1">
        <f>IF(ISBLANK(apendix_f_data!F109),"-",apendix_f_data!F109)</f>
        <v>1229822</v>
      </c>
      <c r="H109" s="1">
        <f>IF(ISBLANK(apendix_f_data!G109),"-",apendix_f_data!G109)</f>
        <v>2053000</v>
      </c>
      <c r="I109" s="1">
        <f>IF(ISBLANK(apendix_f_data!H109),"-",apendix_f_data!H109)</f>
        <v>1750</v>
      </c>
      <c r="J109" s="1">
        <f>IF(ISBLANK(apendix_f_data!I109),"-",apendix_f_data!I109)</f>
        <v>1938</v>
      </c>
      <c r="K109" s="1">
        <f>IF(ISBLANK(apendix_f_data!J109),"-",apendix_f_data!J109)</f>
        <v>2260</v>
      </c>
    </row>
    <row r="110" ht="15.75" hidden="1" customHeight="1">
      <c r="A110" s="1" t="str">
        <f t="shared" si="1"/>
        <v>Congo2018</v>
      </c>
      <c r="B110" s="1" t="str">
        <f>IF(ISBLANK(apendix_f_data!A110),"-",apendix_f_data!A110)</f>
        <v>African</v>
      </c>
      <c r="C110" s="1" t="str">
        <f>IF(ISBLANK(apendix_f_data!B110),"-",apendix_f_data!B110)</f>
        <v>Congo</v>
      </c>
      <c r="D110" s="1">
        <f>IF(ISBLANK(apendix_f_data!C110),"-",apendix_f_data!C110)</f>
        <v>2018</v>
      </c>
      <c r="E110" s="1">
        <f>IF(ISBLANK(apendix_f_data!D110),"-",apendix_f_data!D110)</f>
        <v>5244363</v>
      </c>
      <c r="F110" s="1">
        <f>IF(ISBLANK(apendix_f_data!E110),"-",apendix_f_data!E110)</f>
        <v>703000</v>
      </c>
      <c r="G110" s="1">
        <f>IF(ISBLANK(apendix_f_data!F110),"-",apendix_f_data!F110)</f>
        <v>1232815</v>
      </c>
      <c r="H110" s="1">
        <f>IF(ISBLANK(apendix_f_data!G110),"-",apendix_f_data!G110)</f>
        <v>2017000</v>
      </c>
      <c r="I110" s="1">
        <f>IF(ISBLANK(apendix_f_data!H110),"-",apendix_f_data!H110)</f>
        <v>1760</v>
      </c>
      <c r="J110" s="1">
        <f>IF(ISBLANK(apendix_f_data!I110),"-",apendix_f_data!I110)</f>
        <v>1961</v>
      </c>
      <c r="K110" s="1">
        <f>IF(ISBLANK(apendix_f_data!J110),"-",apendix_f_data!J110)</f>
        <v>2310</v>
      </c>
    </row>
    <row r="111" ht="15.75" hidden="1" customHeight="1">
      <c r="A111" s="1" t="str">
        <f t="shared" si="1"/>
        <v>Côte d’Ivoire2010</v>
      </c>
      <c r="B111" s="1" t="str">
        <f>IF(ISBLANK(apendix_f_data!A111),"-",apendix_f_data!A111)</f>
        <v>African</v>
      </c>
      <c r="C111" s="1" t="str">
        <f>IF(ISBLANK(apendix_f_data!B111),"-",apendix_f_data!B111)</f>
        <v>Côte d’Ivoire</v>
      </c>
      <c r="D111" s="1">
        <f>IF(ISBLANK(apendix_f_data!C111),"-",apendix_f_data!C111)</f>
        <v>2010</v>
      </c>
      <c r="E111" s="1">
        <f>IF(ISBLANK(apendix_f_data!D111),"-",apendix_f_data!D111)</f>
        <v>20532944</v>
      </c>
      <c r="F111" s="1">
        <f>IF(ISBLANK(apendix_f_data!E111),"-",apendix_f_data!E111)</f>
        <v>7829000</v>
      </c>
      <c r="G111" s="1">
        <f>IF(ISBLANK(apendix_f_data!F111),"-",apendix_f_data!F111)</f>
        <v>9635484</v>
      </c>
      <c r="H111" s="1">
        <f>IF(ISBLANK(apendix_f_data!G111),"-",apendix_f_data!G111)</f>
        <v>11700000</v>
      </c>
      <c r="I111" s="1">
        <f>IF(ISBLANK(apendix_f_data!H111),"-",apendix_f_data!H111)</f>
        <v>15400</v>
      </c>
      <c r="J111" s="1">
        <f>IF(ISBLANK(apendix_f_data!I111),"-",apendix_f_data!I111)</f>
        <v>16488</v>
      </c>
      <c r="K111" s="1">
        <f>IF(ISBLANK(apendix_f_data!J111),"-",apendix_f_data!J111)</f>
        <v>17700</v>
      </c>
    </row>
    <row r="112" ht="15.75" hidden="1" customHeight="1">
      <c r="A112" s="1" t="str">
        <f t="shared" si="1"/>
        <v>Côte d’Ivoire2011</v>
      </c>
      <c r="B112" s="1" t="str">
        <f>IF(ISBLANK(apendix_f_data!A112),"-",apendix_f_data!A112)</f>
        <v>African</v>
      </c>
      <c r="C112" s="1" t="str">
        <f>IF(ISBLANK(apendix_f_data!B112),"-",apendix_f_data!B112)</f>
        <v>Côte d’Ivoire</v>
      </c>
      <c r="D112" s="1">
        <f>IF(ISBLANK(apendix_f_data!C112),"-",apendix_f_data!C112)</f>
        <v>2011</v>
      </c>
      <c r="E112" s="1">
        <f>IF(ISBLANK(apendix_f_data!D112),"-",apendix_f_data!D112)</f>
        <v>21028652</v>
      </c>
      <c r="F112" s="1">
        <f>IF(ISBLANK(apendix_f_data!E112),"-",apendix_f_data!E112)</f>
        <v>7612000</v>
      </c>
      <c r="G112" s="1">
        <f>IF(ISBLANK(apendix_f_data!F112),"-",apendix_f_data!F112)</f>
        <v>9296942</v>
      </c>
      <c r="H112" s="1">
        <f>IF(ISBLANK(apendix_f_data!G112),"-",apendix_f_data!G112)</f>
        <v>11240000</v>
      </c>
      <c r="I112" s="1">
        <f>IF(ISBLANK(apendix_f_data!H112),"-",apendix_f_data!H112)</f>
        <v>13500</v>
      </c>
      <c r="J112" s="1">
        <f>IF(ISBLANK(apendix_f_data!I112),"-",apendix_f_data!I112)</f>
        <v>14492</v>
      </c>
      <c r="K112" s="1">
        <f>IF(ISBLANK(apendix_f_data!J112),"-",apendix_f_data!J112)</f>
        <v>15600</v>
      </c>
    </row>
    <row r="113" ht="15.75" hidden="1" customHeight="1">
      <c r="A113" s="1" t="str">
        <f t="shared" si="1"/>
        <v>Côte d’Ivoire2012</v>
      </c>
      <c r="B113" s="1" t="str">
        <f>IF(ISBLANK(apendix_f_data!A113),"-",apendix_f_data!A113)</f>
        <v>African</v>
      </c>
      <c r="C113" s="1" t="str">
        <f>IF(ISBLANK(apendix_f_data!B113),"-",apendix_f_data!B113)</f>
        <v>Côte d’Ivoire</v>
      </c>
      <c r="D113" s="1">
        <f>IF(ISBLANK(apendix_f_data!C113),"-",apendix_f_data!C113)</f>
        <v>2012</v>
      </c>
      <c r="E113" s="1">
        <f>IF(ISBLANK(apendix_f_data!D113),"-",apendix_f_data!D113)</f>
        <v>21547188</v>
      </c>
      <c r="F113" s="1">
        <f>IF(ISBLANK(apendix_f_data!E113),"-",apendix_f_data!E113)</f>
        <v>6845000</v>
      </c>
      <c r="G113" s="1">
        <f>IF(ISBLANK(apendix_f_data!F113),"-",apendix_f_data!F113)</f>
        <v>8538623</v>
      </c>
      <c r="H113" s="1">
        <f>IF(ISBLANK(apendix_f_data!G113),"-",apendix_f_data!G113)</f>
        <v>10460000</v>
      </c>
      <c r="I113" s="1">
        <f>IF(ISBLANK(apendix_f_data!H113),"-",apendix_f_data!H113)</f>
        <v>11300</v>
      </c>
      <c r="J113" s="1">
        <f>IF(ISBLANK(apendix_f_data!I113),"-",apendix_f_data!I113)</f>
        <v>12157</v>
      </c>
      <c r="K113" s="1">
        <f>IF(ISBLANK(apendix_f_data!J113),"-",apendix_f_data!J113)</f>
        <v>13100</v>
      </c>
    </row>
    <row r="114" ht="15.75" hidden="1" customHeight="1">
      <c r="A114" s="1" t="str">
        <f t="shared" si="1"/>
        <v>Côte d’Ivoire2013</v>
      </c>
      <c r="B114" s="1" t="str">
        <f>IF(ISBLANK(apendix_f_data!A114),"-",apendix_f_data!A114)</f>
        <v>African</v>
      </c>
      <c r="C114" s="1" t="str">
        <f>IF(ISBLANK(apendix_f_data!B114),"-",apendix_f_data!B114)</f>
        <v>Côte d’Ivoire</v>
      </c>
      <c r="D114" s="1">
        <f>IF(ISBLANK(apendix_f_data!C114),"-",apendix_f_data!C114)</f>
        <v>2013</v>
      </c>
      <c r="E114" s="1">
        <f>IF(ISBLANK(apendix_f_data!D114),"-",apendix_f_data!D114)</f>
        <v>22087506</v>
      </c>
      <c r="F114" s="1">
        <f>IF(ISBLANK(apendix_f_data!E114),"-",apendix_f_data!E114)</f>
        <v>5714000</v>
      </c>
      <c r="G114" s="1">
        <f>IF(ISBLANK(apendix_f_data!F114),"-",apendix_f_data!F114)</f>
        <v>7484764</v>
      </c>
      <c r="H114" s="1">
        <f>IF(ISBLANK(apendix_f_data!G114),"-",apendix_f_data!G114)</f>
        <v>9688000</v>
      </c>
      <c r="I114" s="1">
        <f>IF(ISBLANK(apendix_f_data!H114),"-",apendix_f_data!H114)</f>
        <v>9830</v>
      </c>
      <c r="J114" s="1">
        <f>IF(ISBLANK(apendix_f_data!I114),"-",apendix_f_data!I114)</f>
        <v>10548</v>
      </c>
      <c r="K114" s="1">
        <f>IF(ISBLANK(apendix_f_data!J114),"-",apendix_f_data!J114)</f>
        <v>11400</v>
      </c>
    </row>
    <row r="115" ht="15.75" hidden="1" customHeight="1">
      <c r="A115" s="1" t="str">
        <f t="shared" si="1"/>
        <v>Côte d’Ivoire2014</v>
      </c>
      <c r="B115" s="1" t="str">
        <f>IF(ISBLANK(apendix_f_data!A115),"-",apendix_f_data!A115)</f>
        <v>African</v>
      </c>
      <c r="C115" s="1" t="str">
        <f>IF(ISBLANK(apendix_f_data!B115),"-",apendix_f_data!B115)</f>
        <v>Côte d’Ivoire</v>
      </c>
      <c r="D115" s="1">
        <f>IF(ISBLANK(apendix_f_data!C115),"-",apendix_f_data!C115)</f>
        <v>2014</v>
      </c>
      <c r="E115" s="1">
        <f>IF(ISBLANK(apendix_f_data!D115),"-",apendix_f_data!D115)</f>
        <v>22647672</v>
      </c>
      <c r="F115" s="1">
        <f>IF(ISBLANK(apendix_f_data!E115),"-",apendix_f_data!E115)</f>
        <v>5354000</v>
      </c>
      <c r="G115" s="1">
        <f>IF(ISBLANK(apendix_f_data!F115),"-",apendix_f_data!F115)</f>
        <v>7135696</v>
      </c>
      <c r="H115" s="1">
        <f>IF(ISBLANK(apendix_f_data!G115),"-",apendix_f_data!G115)</f>
        <v>9284000</v>
      </c>
      <c r="I115" s="1">
        <f>IF(ISBLANK(apendix_f_data!H115),"-",apendix_f_data!H115)</f>
        <v>8840</v>
      </c>
      <c r="J115" s="1">
        <f>IF(ISBLANK(apendix_f_data!I115),"-",apendix_f_data!I115)</f>
        <v>9486</v>
      </c>
      <c r="K115" s="1">
        <f>IF(ISBLANK(apendix_f_data!J115),"-",apendix_f_data!J115)</f>
        <v>10200</v>
      </c>
    </row>
    <row r="116" ht="15.75" hidden="1" customHeight="1">
      <c r="A116" s="1" t="str">
        <f t="shared" si="1"/>
        <v>Côte d’Ivoire2015</v>
      </c>
      <c r="B116" s="1" t="str">
        <f>IF(ISBLANK(apendix_f_data!A116),"-",apendix_f_data!A116)</f>
        <v>African</v>
      </c>
      <c r="C116" s="1" t="str">
        <f>IF(ISBLANK(apendix_f_data!B116),"-",apendix_f_data!B116)</f>
        <v>Côte d’Ivoire</v>
      </c>
      <c r="D116" s="1">
        <f>IF(ISBLANK(apendix_f_data!C116),"-",apendix_f_data!C116)</f>
        <v>2015</v>
      </c>
      <c r="E116" s="1">
        <f>IF(ISBLANK(apendix_f_data!D116),"-",apendix_f_data!D116)</f>
        <v>23226148</v>
      </c>
      <c r="F116" s="1">
        <f>IF(ISBLANK(apendix_f_data!E116),"-",apendix_f_data!E116)</f>
        <v>5561000</v>
      </c>
      <c r="G116" s="1">
        <f>IF(ISBLANK(apendix_f_data!F116),"-",apendix_f_data!F116)</f>
        <v>7433189</v>
      </c>
      <c r="H116" s="1">
        <f>IF(ISBLANK(apendix_f_data!G116),"-",apendix_f_data!G116)</f>
        <v>9805000</v>
      </c>
      <c r="I116" s="1">
        <f>IF(ISBLANK(apendix_f_data!H116),"-",apendix_f_data!H116)</f>
        <v>8800</v>
      </c>
      <c r="J116" s="1">
        <f>IF(ISBLANK(apendix_f_data!I116),"-",apendix_f_data!I116)</f>
        <v>9501</v>
      </c>
      <c r="K116" s="1">
        <f>IF(ISBLANK(apendix_f_data!J116),"-",apendix_f_data!J116)</f>
        <v>10300</v>
      </c>
    </row>
    <row r="117" ht="15.75" hidden="1" customHeight="1">
      <c r="A117" s="1" t="str">
        <f t="shared" si="1"/>
        <v>Côte d’Ivoire2016</v>
      </c>
      <c r="B117" s="1" t="str">
        <f>IF(ISBLANK(apendix_f_data!A117),"-",apendix_f_data!A117)</f>
        <v>African</v>
      </c>
      <c r="C117" s="1" t="str">
        <f>IF(ISBLANK(apendix_f_data!B117),"-",apendix_f_data!B117)</f>
        <v>Côte d’Ivoire</v>
      </c>
      <c r="D117" s="1">
        <f>IF(ISBLANK(apendix_f_data!C117),"-",apendix_f_data!C117)</f>
        <v>2016</v>
      </c>
      <c r="E117" s="1">
        <f>IF(ISBLANK(apendix_f_data!D117),"-",apendix_f_data!D117)</f>
        <v>23822726</v>
      </c>
      <c r="F117" s="1">
        <f>IF(ISBLANK(apendix_f_data!E117),"-",apendix_f_data!E117)</f>
        <v>6048000</v>
      </c>
      <c r="G117" s="1">
        <f>IF(ISBLANK(apendix_f_data!F117),"-",apendix_f_data!F117)</f>
        <v>8448875</v>
      </c>
      <c r="H117" s="1">
        <f>IF(ISBLANK(apendix_f_data!G117),"-",apendix_f_data!G117)</f>
        <v>11500000</v>
      </c>
      <c r="I117" s="1">
        <f>IF(ISBLANK(apendix_f_data!H117),"-",apendix_f_data!H117)</f>
        <v>8530</v>
      </c>
      <c r="J117" s="1">
        <f>IF(ISBLANK(apendix_f_data!I117),"-",apendix_f_data!I117)</f>
        <v>9275</v>
      </c>
      <c r="K117" s="1">
        <f>IF(ISBLANK(apendix_f_data!J117),"-",apendix_f_data!J117)</f>
        <v>10100</v>
      </c>
    </row>
    <row r="118" ht="15.75" hidden="1" customHeight="1">
      <c r="A118" s="1" t="str">
        <f t="shared" si="1"/>
        <v>Côte d’Ivoire2017</v>
      </c>
      <c r="B118" s="1" t="str">
        <f>IF(ISBLANK(apendix_f_data!A118),"-",apendix_f_data!A118)</f>
        <v>African</v>
      </c>
      <c r="C118" s="1" t="str">
        <f>IF(ISBLANK(apendix_f_data!B118),"-",apendix_f_data!B118)</f>
        <v>Côte d’Ivoire</v>
      </c>
      <c r="D118" s="1">
        <f>IF(ISBLANK(apendix_f_data!C118),"-",apendix_f_data!C118)</f>
        <v>2017</v>
      </c>
      <c r="E118" s="1">
        <f>IF(ISBLANK(apendix_f_data!D118),"-",apendix_f_data!D118)</f>
        <v>24437475</v>
      </c>
      <c r="F118" s="1">
        <f>IF(ISBLANK(apendix_f_data!E118),"-",apendix_f_data!E118)</f>
        <v>6128000</v>
      </c>
      <c r="G118" s="1">
        <f>IF(ISBLANK(apendix_f_data!F118),"-",apendix_f_data!F118)</f>
        <v>8855281</v>
      </c>
      <c r="H118" s="1">
        <f>IF(ISBLANK(apendix_f_data!G118),"-",apendix_f_data!G118)</f>
        <v>12340000</v>
      </c>
      <c r="I118" s="1">
        <f>IF(ISBLANK(apendix_f_data!H118),"-",apendix_f_data!H118)</f>
        <v>8460</v>
      </c>
      <c r="J118" s="1">
        <f>IF(ISBLANK(apendix_f_data!I118),"-",apendix_f_data!I118)</f>
        <v>9263</v>
      </c>
      <c r="K118" s="1">
        <f>IF(ISBLANK(apendix_f_data!J118),"-",apendix_f_data!J118)</f>
        <v>10200</v>
      </c>
    </row>
    <row r="119" ht="15.75" hidden="1" customHeight="1">
      <c r="A119" s="1" t="str">
        <f t="shared" si="1"/>
        <v>Côte d’Ivoire2018</v>
      </c>
      <c r="B119" s="1" t="str">
        <f>IF(ISBLANK(apendix_f_data!A119),"-",apendix_f_data!A119)</f>
        <v>African</v>
      </c>
      <c r="C119" s="1" t="str">
        <f>IF(ISBLANK(apendix_f_data!B119),"-",apendix_f_data!B119)</f>
        <v>Côte d’Ivoire</v>
      </c>
      <c r="D119" s="1">
        <f>IF(ISBLANK(apendix_f_data!C119),"-",apendix_f_data!C119)</f>
        <v>2018</v>
      </c>
      <c r="E119" s="1">
        <f>IF(ISBLANK(apendix_f_data!D119),"-",apendix_f_data!D119)</f>
        <v>25069226</v>
      </c>
      <c r="F119" s="1">
        <f>IF(ISBLANK(apendix_f_data!E119),"-",apendix_f_data!E119)</f>
        <v>5381000</v>
      </c>
      <c r="G119" s="1">
        <f>IF(ISBLANK(apendix_f_data!F119),"-",apendix_f_data!F119)</f>
        <v>8287840</v>
      </c>
      <c r="H119" s="1">
        <f>IF(ISBLANK(apendix_f_data!G119),"-",apendix_f_data!G119)</f>
        <v>12270000</v>
      </c>
      <c r="I119" s="1">
        <f>IF(ISBLANK(apendix_f_data!H119),"-",apendix_f_data!H119)</f>
        <v>8410</v>
      </c>
      <c r="J119" s="1">
        <f>IF(ISBLANK(apendix_f_data!I119),"-",apendix_f_data!I119)</f>
        <v>9297</v>
      </c>
      <c r="K119" s="1">
        <f>IF(ISBLANK(apendix_f_data!J119),"-",apendix_f_data!J119)</f>
        <v>10300</v>
      </c>
    </row>
    <row r="120" ht="15.75" hidden="1" customHeight="1">
      <c r="A120" s="1" t="str">
        <f t="shared" si="1"/>
        <v>Democratic Republic of the Congo2010</v>
      </c>
      <c r="B120" s="1" t="str">
        <f>IF(ISBLANK(apendix_f_data!A120),"-",apendix_f_data!A120)</f>
        <v>African</v>
      </c>
      <c r="C120" s="1" t="str">
        <f>IF(ISBLANK(apendix_f_data!B120),"-",apendix_f_data!B120)</f>
        <v>Democratic Republic of the Congo</v>
      </c>
      <c r="D120" s="1">
        <f>IF(ISBLANK(apendix_f_data!C120),"-",apendix_f_data!C120)</f>
        <v>2010</v>
      </c>
      <c r="E120" s="1">
        <f>IF(ISBLANK(apendix_f_data!D120),"-",apendix_f_data!D120)</f>
        <v>64563853</v>
      </c>
      <c r="F120" s="1">
        <f>IF(ISBLANK(apendix_f_data!E120),"-",apendix_f_data!E120)</f>
        <v>22370000</v>
      </c>
      <c r="G120" s="1">
        <f>IF(ISBLANK(apendix_f_data!F120),"-",apendix_f_data!F120)</f>
        <v>27653200</v>
      </c>
      <c r="H120" s="1">
        <f>IF(ISBLANK(apendix_f_data!G120),"-",apendix_f_data!G120)</f>
        <v>33780000</v>
      </c>
      <c r="I120" s="1">
        <f>IF(ISBLANK(apendix_f_data!H120),"-",apendix_f_data!H120)</f>
        <v>54100</v>
      </c>
      <c r="J120" s="1">
        <f>IF(ISBLANK(apendix_f_data!I120),"-",apendix_f_data!I120)</f>
        <v>63385</v>
      </c>
      <c r="K120" s="1">
        <f>IF(ISBLANK(apendix_f_data!J120),"-",apendix_f_data!J120)</f>
        <v>74000</v>
      </c>
    </row>
    <row r="121" ht="15.75" hidden="1" customHeight="1">
      <c r="A121" s="1" t="str">
        <f t="shared" si="1"/>
        <v>Democratic Republic of the Congo2011</v>
      </c>
      <c r="B121" s="1" t="str">
        <f>IF(ISBLANK(apendix_f_data!A121),"-",apendix_f_data!A121)</f>
        <v>African</v>
      </c>
      <c r="C121" s="1" t="str">
        <f>IF(ISBLANK(apendix_f_data!B121),"-",apendix_f_data!B121)</f>
        <v>Democratic Republic of the Congo</v>
      </c>
      <c r="D121" s="1">
        <f>IF(ISBLANK(apendix_f_data!C121),"-",apendix_f_data!C121)</f>
        <v>2011</v>
      </c>
      <c r="E121" s="1">
        <f>IF(ISBLANK(apendix_f_data!D121),"-",apendix_f_data!D121)</f>
        <v>66755151</v>
      </c>
      <c r="F121" s="1">
        <f>IF(ISBLANK(apendix_f_data!E121),"-",apendix_f_data!E121)</f>
        <v>21440000</v>
      </c>
      <c r="G121" s="1">
        <f>IF(ISBLANK(apendix_f_data!F121),"-",apendix_f_data!F121)</f>
        <v>26674386</v>
      </c>
      <c r="H121" s="1">
        <f>IF(ISBLANK(apendix_f_data!G121),"-",apendix_f_data!G121)</f>
        <v>32590000</v>
      </c>
      <c r="I121" s="1">
        <f>IF(ISBLANK(apendix_f_data!H121),"-",apendix_f_data!H121)</f>
        <v>40900</v>
      </c>
      <c r="J121" s="1">
        <f>IF(ISBLANK(apendix_f_data!I121),"-",apendix_f_data!I121)</f>
        <v>48721</v>
      </c>
      <c r="K121" s="1">
        <f>IF(ISBLANK(apendix_f_data!J121),"-",apendix_f_data!J121)</f>
        <v>57500</v>
      </c>
    </row>
    <row r="122" ht="15.75" hidden="1" customHeight="1">
      <c r="A122" s="1" t="str">
        <f t="shared" si="1"/>
        <v>Democratic Republic of the Congo2012</v>
      </c>
      <c r="B122" s="1" t="str">
        <f>IF(ISBLANK(apendix_f_data!A122),"-",apendix_f_data!A122)</f>
        <v>African</v>
      </c>
      <c r="C122" s="1" t="str">
        <f>IF(ISBLANK(apendix_f_data!B122),"-",apendix_f_data!B122)</f>
        <v>Democratic Republic of the Congo</v>
      </c>
      <c r="D122" s="1">
        <f>IF(ISBLANK(apendix_f_data!C122),"-",apendix_f_data!C122)</f>
        <v>2012</v>
      </c>
      <c r="E122" s="1">
        <f>IF(ISBLANK(apendix_f_data!D122),"-",apendix_f_data!D122)</f>
        <v>69020749</v>
      </c>
      <c r="F122" s="1">
        <f>IF(ISBLANK(apendix_f_data!E122),"-",apendix_f_data!E122)</f>
        <v>19980000</v>
      </c>
      <c r="G122" s="1">
        <f>IF(ISBLANK(apendix_f_data!F122),"-",apendix_f_data!F122)</f>
        <v>25054526</v>
      </c>
      <c r="H122" s="1">
        <f>IF(ISBLANK(apendix_f_data!G122),"-",apendix_f_data!G122)</f>
        <v>30890000</v>
      </c>
      <c r="I122" s="1">
        <f>IF(ISBLANK(apendix_f_data!H122),"-",apendix_f_data!H122)</f>
        <v>38500</v>
      </c>
      <c r="J122" s="1">
        <f>IF(ISBLANK(apendix_f_data!I122),"-",apendix_f_data!I122)</f>
        <v>46851</v>
      </c>
      <c r="K122" s="1">
        <f>IF(ISBLANK(apendix_f_data!J122),"-",apendix_f_data!J122)</f>
        <v>56100</v>
      </c>
    </row>
    <row r="123" ht="15.75" hidden="1" customHeight="1">
      <c r="A123" s="1" t="str">
        <f t="shared" si="1"/>
        <v>Democratic Republic of the Congo2013</v>
      </c>
      <c r="B123" s="1" t="str">
        <f>IF(ISBLANK(apendix_f_data!A123),"-",apendix_f_data!A123)</f>
        <v>African</v>
      </c>
      <c r="C123" s="1" t="str">
        <f>IF(ISBLANK(apendix_f_data!B123),"-",apendix_f_data!B123)</f>
        <v>Democratic Republic of the Congo</v>
      </c>
      <c r="D123" s="1">
        <f>IF(ISBLANK(apendix_f_data!C123),"-",apendix_f_data!C123)</f>
        <v>2013</v>
      </c>
      <c r="E123" s="1">
        <f>IF(ISBLANK(apendix_f_data!D123),"-",apendix_f_data!D123)</f>
        <v>71358804</v>
      </c>
      <c r="F123" s="1">
        <f>IF(ISBLANK(apendix_f_data!E123),"-",apendix_f_data!E123)</f>
        <v>18320000</v>
      </c>
      <c r="G123" s="1">
        <f>IF(ISBLANK(apendix_f_data!F123),"-",apendix_f_data!F123)</f>
        <v>23378784</v>
      </c>
      <c r="H123" s="1">
        <f>IF(ISBLANK(apendix_f_data!G123),"-",apendix_f_data!G123)</f>
        <v>29300000</v>
      </c>
      <c r="I123" s="1">
        <f>IF(ISBLANK(apendix_f_data!H123),"-",apendix_f_data!H123)</f>
        <v>35500</v>
      </c>
      <c r="J123" s="1">
        <f>IF(ISBLANK(apendix_f_data!I123),"-",apendix_f_data!I123)</f>
        <v>43955</v>
      </c>
      <c r="K123" s="1">
        <f>IF(ISBLANK(apendix_f_data!J123),"-",apendix_f_data!J123)</f>
        <v>53500</v>
      </c>
    </row>
    <row r="124" ht="15.75" hidden="1" customHeight="1">
      <c r="A124" s="1" t="str">
        <f t="shared" si="1"/>
        <v>Democratic Republic of the Congo2014</v>
      </c>
      <c r="B124" s="1" t="str">
        <f>IF(ISBLANK(apendix_f_data!A124),"-",apendix_f_data!A124)</f>
        <v>African</v>
      </c>
      <c r="C124" s="1" t="str">
        <f>IF(ISBLANK(apendix_f_data!B124),"-",apendix_f_data!B124)</f>
        <v>Democratic Republic of the Congo</v>
      </c>
      <c r="D124" s="1">
        <f>IF(ISBLANK(apendix_f_data!C124),"-",apendix_f_data!C124)</f>
        <v>2014</v>
      </c>
      <c r="E124" s="1">
        <f>IF(ISBLANK(apendix_f_data!D124),"-",apendix_f_data!D124)</f>
        <v>73767445</v>
      </c>
      <c r="F124" s="1">
        <f>IF(ISBLANK(apendix_f_data!E124),"-",apendix_f_data!E124)</f>
        <v>17600000</v>
      </c>
      <c r="G124" s="1">
        <f>IF(ISBLANK(apendix_f_data!F124),"-",apendix_f_data!F124)</f>
        <v>22748873</v>
      </c>
      <c r="H124" s="1">
        <f>IF(ISBLANK(apendix_f_data!G124),"-",apendix_f_data!G124)</f>
        <v>28730000</v>
      </c>
      <c r="I124" s="1">
        <f>IF(ISBLANK(apendix_f_data!H124),"-",apendix_f_data!H124)</f>
        <v>36600</v>
      </c>
      <c r="J124" s="1">
        <f>IF(ISBLANK(apendix_f_data!I124),"-",apendix_f_data!I124)</f>
        <v>46394</v>
      </c>
      <c r="K124" s="1">
        <f>IF(ISBLANK(apendix_f_data!J124),"-",apendix_f_data!J124)</f>
        <v>57900</v>
      </c>
    </row>
    <row r="125" ht="15.75" hidden="1" customHeight="1">
      <c r="A125" s="1" t="str">
        <f t="shared" si="1"/>
        <v>Democratic Republic of the Congo2015</v>
      </c>
      <c r="B125" s="1" t="str">
        <f>IF(ISBLANK(apendix_f_data!A125),"-",apendix_f_data!A125)</f>
        <v>African</v>
      </c>
      <c r="C125" s="1" t="str">
        <f>IF(ISBLANK(apendix_f_data!B125),"-",apendix_f_data!B125)</f>
        <v>Democratic Republic of the Congo</v>
      </c>
      <c r="D125" s="1">
        <f>IF(ISBLANK(apendix_f_data!C125),"-",apendix_f_data!C125)</f>
        <v>2015</v>
      </c>
      <c r="E125" s="1">
        <f>IF(ISBLANK(apendix_f_data!D125),"-",apendix_f_data!D125)</f>
        <v>76244532</v>
      </c>
      <c r="F125" s="1">
        <f>IF(ISBLANK(apendix_f_data!E125),"-",apendix_f_data!E125)</f>
        <v>17940000</v>
      </c>
      <c r="G125" s="1">
        <f>IF(ISBLANK(apendix_f_data!F125),"-",apendix_f_data!F125)</f>
        <v>23546242</v>
      </c>
      <c r="H125" s="1">
        <f>IF(ISBLANK(apendix_f_data!G125),"-",apendix_f_data!G125)</f>
        <v>30470000</v>
      </c>
      <c r="I125" s="1">
        <f>IF(ISBLANK(apendix_f_data!H125),"-",apendix_f_data!H125)</f>
        <v>34700</v>
      </c>
      <c r="J125" s="1">
        <f>IF(ISBLANK(apendix_f_data!I125),"-",apendix_f_data!I125)</f>
        <v>44994</v>
      </c>
      <c r="K125" s="1">
        <f>IF(ISBLANK(apendix_f_data!J125),"-",apendix_f_data!J125)</f>
        <v>57300</v>
      </c>
    </row>
    <row r="126" ht="15.75" hidden="1" customHeight="1">
      <c r="A126" s="1" t="str">
        <f t="shared" si="1"/>
        <v>Democratic Republic of the Congo2016</v>
      </c>
      <c r="B126" s="1" t="str">
        <f>IF(ISBLANK(apendix_f_data!A126),"-",apendix_f_data!A126)</f>
        <v>African</v>
      </c>
      <c r="C126" s="1" t="str">
        <f>IF(ISBLANK(apendix_f_data!B126),"-",apendix_f_data!B126)</f>
        <v>Democratic Republic of the Congo</v>
      </c>
      <c r="D126" s="1">
        <f>IF(ISBLANK(apendix_f_data!C126),"-",apendix_f_data!C126)</f>
        <v>2016</v>
      </c>
      <c r="E126" s="1">
        <f>IF(ISBLANK(apendix_f_data!D126),"-",apendix_f_data!D126)</f>
        <v>78789130</v>
      </c>
      <c r="F126" s="1">
        <f>IF(ISBLANK(apendix_f_data!E126),"-",apendix_f_data!E126)</f>
        <v>18860000</v>
      </c>
      <c r="G126" s="1">
        <f>IF(ISBLANK(apendix_f_data!F126),"-",apendix_f_data!F126)</f>
        <v>25430848</v>
      </c>
      <c r="H126" s="1">
        <f>IF(ISBLANK(apendix_f_data!G126),"-",apendix_f_data!G126)</f>
        <v>33900000</v>
      </c>
      <c r="I126" s="1">
        <f>IF(ISBLANK(apendix_f_data!H126),"-",apendix_f_data!H126)</f>
        <v>30800</v>
      </c>
      <c r="J126" s="1">
        <f>IF(ISBLANK(apendix_f_data!I126),"-",apendix_f_data!I126)</f>
        <v>40491</v>
      </c>
      <c r="K126" s="1">
        <f>IF(ISBLANK(apendix_f_data!J126),"-",apendix_f_data!J126)</f>
        <v>53100</v>
      </c>
    </row>
    <row r="127" ht="15.75" hidden="1" customHeight="1">
      <c r="A127" s="1" t="str">
        <f t="shared" si="1"/>
        <v>Democratic Republic of the Congo2017</v>
      </c>
      <c r="B127" s="1" t="str">
        <f>IF(ISBLANK(apendix_f_data!A127),"-",apendix_f_data!A127)</f>
        <v>African</v>
      </c>
      <c r="C127" s="1" t="str">
        <f>IF(ISBLANK(apendix_f_data!B127),"-",apendix_f_data!B127)</f>
        <v>Democratic Republic of the Congo</v>
      </c>
      <c r="D127" s="1">
        <f>IF(ISBLANK(apendix_f_data!C127),"-",apendix_f_data!C127)</f>
        <v>2017</v>
      </c>
      <c r="E127" s="1">
        <f>IF(ISBLANK(apendix_f_data!D127),"-",apendix_f_data!D127)</f>
        <v>81398765</v>
      </c>
      <c r="F127" s="1">
        <f>IF(ISBLANK(apendix_f_data!E127),"-",apendix_f_data!E127)</f>
        <v>19410000</v>
      </c>
      <c r="G127" s="1">
        <f>IF(ISBLANK(apendix_f_data!F127),"-",apendix_f_data!F127)</f>
        <v>26790666</v>
      </c>
      <c r="H127" s="1">
        <f>IF(ISBLANK(apendix_f_data!G127),"-",apendix_f_data!G127)</f>
        <v>35990000</v>
      </c>
      <c r="I127" s="1">
        <f>IF(ISBLANK(apendix_f_data!H127),"-",apendix_f_data!H127)</f>
        <v>33100</v>
      </c>
      <c r="J127" s="1">
        <f>IF(ISBLANK(apendix_f_data!I127),"-",apendix_f_data!I127)</f>
        <v>44991</v>
      </c>
      <c r="K127" s="1">
        <f>IF(ISBLANK(apendix_f_data!J127),"-",apendix_f_data!J127)</f>
        <v>60700</v>
      </c>
    </row>
    <row r="128" ht="15.75" hidden="1" customHeight="1">
      <c r="A128" s="1" t="str">
        <f t="shared" si="1"/>
        <v>Democratic Republic of the Congo2018</v>
      </c>
      <c r="B128" s="1" t="str">
        <f>IF(ISBLANK(apendix_f_data!A128),"-",apendix_f_data!A128)</f>
        <v>African</v>
      </c>
      <c r="C128" s="1" t="str">
        <f>IF(ISBLANK(apendix_f_data!B128),"-",apendix_f_data!B128)</f>
        <v>Democratic Republic of the Congo</v>
      </c>
      <c r="D128" s="1">
        <f>IF(ISBLANK(apendix_f_data!C128),"-",apendix_f_data!C128)</f>
        <v>2018</v>
      </c>
      <c r="E128" s="1">
        <f>IF(ISBLANK(apendix_f_data!D128),"-",apendix_f_data!D128)</f>
        <v>84068092</v>
      </c>
      <c r="F128" s="1">
        <f>IF(ISBLANK(apendix_f_data!E128),"-",apendix_f_data!E128)</f>
        <v>19600000</v>
      </c>
      <c r="G128" s="1">
        <f>IF(ISBLANK(apendix_f_data!F128),"-",apendix_f_data!F128)</f>
        <v>26888424</v>
      </c>
      <c r="H128" s="1">
        <f>IF(ISBLANK(apendix_f_data!G128),"-",apendix_f_data!G128)</f>
        <v>35910000</v>
      </c>
      <c r="I128" s="1">
        <f>IF(ISBLANK(apendix_f_data!H128),"-",apendix_f_data!H128)</f>
        <v>32200</v>
      </c>
      <c r="J128" s="1">
        <f>IF(ISBLANK(apendix_f_data!I128),"-",apendix_f_data!I128)</f>
        <v>44615</v>
      </c>
      <c r="K128" s="1">
        <f>IF(ISBLANK(apendix_f_data!J128),"-",apendix_f_data!J128)</f>
        <v>62000</v>
      </c>
    </row>
    <row r="129" ht="15.75" hidden="1" customHeight="1">
      <c r="A129" s="1" t="str">
        <f t="shared" si="1"/>
        <v>Equatorial Guinea2010</v>
      </c>
      <c r="B129" s="1" t="str">
        <f>IF(ISBLANK(apendix_f_data!A129),"-",apendix_f_data!A129)</f>
        <v>African</v>
      </c>
      <c r="C129" s="1" t="str">
        <f>IF(ISBLANK(apendix_f_data!B129),"-",apendix_f_data!B129)</f>
        <v>Equatorial Guinea</v>
      </c>
      <c r="D129" s="1">
        <f>IF(ISBLANK(apendix_f_data!C129),"-",apendix_f_data!C129)</f>
        <v>2010</v>
      </c>
      <c r="E129" s="1">
        <f>IF(ISBLANK(apendix_f_data!D129),"-",apendix_f_data!D129)</f>
        <v>943640</v>
      </c>
      <c r="F129" s="1">
        <f>IF(ISBLANK(apendix_f_data!E129),"-",apendix_f_data!E129)</f>
        <v>207000</v>
      </c>
      <c r="G129" s="1">
        <f>IF(ISBLANK(apendix_f_data!F129),"-",apendix_f_data!F129)</f>
        <v>320824</v>
      </c>
      <c r="H129" s="1">
        <f>IF(ISBLANK(apendix_f_data!G129),"-",apendix_f_data!G129)</f>
        <v>481000</v>
      </c>
      <c r="I129" s="1">
        <f>IF(ISBLANK(apendix_f_data!H129),"-",apendix_f_data!H129)</f>
        <v>860</v>
      </c>
      <c r="J129" s="1">
        <f>IF(ISBLANK(apendix_f_data!I129),"-",apendix_f_data!I129)</f>
        <v>1058</v>
      </c>
      <c r="K129" s="1">
        <f>IF(ISBLANK(apendix_f_data!J129),"-",apendix_f_data!J129)</f>
        <v>1290</v>
      </c>
    </row>
    <row r="130" ht="15.75" hidden="1" customHeight="1">
      <c r="A130" s="1" t="str">
        <f t="shared" si="1"/>
        <v>Equatorial Guinea2011</v>
      </c>
      <c r="B130" s="1" t="str">
        <f>IF(ISBLANK(apendix_f_data!A130),"-",apendix_f_data!A130)</f>
        <v>African</v>
      </c>
      <c r="C130" s="1" t="str">
        <f>IF(ISBLANK(apendix_f_data!B130),"-",apendix_f_data!B130)</f>
        <v>Equatorial Guinea</v>
      </c>
      <c r="D130" s="1">
        <f>IF(ISBLANK(apendix_f_data!C130),"-",apendix_f_data!C130)</f>
        <v>2011</v>
      </c>
      <c r="E130" s="1">
        <f>IF(ISBLANK(apendix_f_data!D130),"-",apendix_f_data!D130)</f>
        <v>986861</v>
      </c>
      <c r="F130" s="1">
        <f>IF(ISBLANK(apendix_f_data!E130),"-",apendix_f_data!E130)</f>
        <v>224000</v>
      </c>
      <c r="G130" s="1">
        <f>IF(ISBLANK(apendix_f_data!F130),"-",apendix_f_data!F130)</f>
        <v>337903</v>
      </c>
      <c r="H130" s="1">
        <f>IF(ISBLANK(apendix_f_data!G130),"-",apendix_f_data!G130)</f>
        <v>489000</v>
      </c>
      <c r="I130" s="1">
        <f>IF(ISBLANK(apendix_f_data!H130),"-",apendix_f_data!H130)</f>
        <v>860</v>
      </c>
      <c r="J130" s="1">
        <f>IF(ISBLANK(apendix_f_data!I130),"-",apendix_f_data!I130)</f>
        <v>1078</v>
      </c>
      <c r="K130" s="1">
        <f>IF(ISBLANK(apendix_f_data!J130),"-",apendix_f_data!J130)</f>
        <v>1340</v>
      </c>
    </row>
    <row r="131" ht="15.75" hidden="1" customHeight="1">
      <c r="A131" s="1" t="str">
        <f t="shared" si="1"/>
        <v>Equatorial Guinea2012</v>
      </c>
      <c r="B131" s="1" t="str">
        <f>IF(ISBLANK(apendix_f_data!A131),"-",apendix_f_data!A131)</f>
        <v>African</v>
      </c>
      <c r="C131" s="1" t="str">
        <f>IF(ISBLANK(apendix_f_data!B131),"-",apendix_f_data!B131)</f>
        <v>Equatorial Guinea</v>
      </c>
      <c r="D131" s="1">
        <f>IF(ISBLANK(apendix_f_data!C131),"-",apendix_f_data!C131)</f>
        <v>2012</v>
      </c>
      <c r="E131" s="1">
        <f>IF(ISBLANK(apendix_f_data!D131),"-",apendix_f_data!D131)</f>
        <v>1031191</v>
      </c>
      <c r="F131" s="1">
        <f>IF(ISBLANK(apendix_f_data!E131),"-",apendix_f_data!E131)</f>
        <v>276000</v>
      </c>
      <c r="G131" s="1">
        <f>IF(ISBLANK(apendix_f_data!F131),"-",apendix_f_data!F131)</f>
        <v>368909</v>
      </c>
      <c r="H131" s="1">
        <f>IF(ISBLANK(apendix_f_data!G131),"-",apendix_f_data!G131)</f>
        <v>488000</v>
      </c>
      <c r="I131" s="1">
        <f>IF(ISBLANK(apendix_f_data!H131),"-",apendix_f_data!H131)</f>
        <v>810</v>
      </c>
      <c r="J131" s="1">
        <f>IF(ISBLANK(apendix_f_data!I131),"-",apendix_f_data!I131)</f>
        <v>1054</v>
      </c>
      <c r="K131" s="1">
        <f>IF(ISBLANK(apendix_f_data!J131),"-",apendix_f_data!J131)</f>
        <v>1340</v>
      </c>
    </row>
    <row r="132" ht="15.75" hidden="1" customHeight="1">
      <c r="A132" s="1" t="str">
        <f t="shared" si="1"/>
        <v>Equatorial Guinea2013</v>
      </c>
      <c r="B132" s="1" t="str">
        <f>IF(ISBLANK(apendix_f_data!A132),"-",apendix_f_data!A132)</f>
        <v>African</v>
      </c>
      <c r="C132" s="1" t="str">
        <f>IF(ISBLANK(apendix_f_data!B132),"-",apendix_f_data!B132)</f>
        <v>Equatorial Guinea</v>
      </c>
      <c r="D132" s="1">
        <f>IF(ISBLANK(apendix_f_data!C132),"-",apendix_f_data!C132)</f>
        <v>2013</v>
      </c>
      <c r="E132" s="1">
        <f>IF(ISBLANK(apendix_f_data!D132),"-",apendix_f_data!D132)</f>
        <v>1076412</v>
      </c>
      <c r="F132" s="1">
        <f>IF(ISBLANK(apendix_f_data!E132),"-",apendix_f_data!E132)</f>
        <v>306000</v>
      </c>
      <c r="G132" s="1">
        <f>IF(ISBLANK(apendix_f_data!F132),"-",apendix_f_data!F132)</f>
        <v>393693</v>
      </c>
      <c r="H132" s="1">
        <f>IF(ISBLANK(apendix_f_data!G132),"-",apendix_f_data!G132)</f>
        <v>495000</v>
      </c>
      <c r="I132" s="1">
        <f>IF(ISBLANK(apendix_f_data!H132),"-",apendix_f_data!H132)</f>
        <v>760</v>
      </c>
      <c r="J132" s="1">
        <f>IF(ISBLANK(apendix_f_data!I132),"-",apendix_f_data!I132)</f>
        <v>1012</v>
      </c>
      <c r="K132" s="1">
        <f>IF(ISBLANK(apendix_f_data!J132),"-",apendix_f_data!J132)</f>
        <v>1320</v>
      </c>
    </row>
    <row r="133" ht="15.75" hidden="1" customHeight="1">
      <c r="A133" s="1" t="str">
        <f t="shared" si="1"/>
        <v>Equatorial Guinea2014</v>
      </c>
      <c r="B133" s="1" t="str">
        <f>IF(ISBLANK(apendix_f_data!A133),"-",apendix_f_data!A133)</f>
        <v>African</v>
      </c>
      <c r="C133" s="1" t="str">
        <f>IF(ISBLANK(apendix_f_data!B133),"-",apendix_f_data!B133)</f>
        <v>Equatorial Guinea</v>
      </c>
      <c r="D133" s="1">
        <f>IF(ISBLANK(apendix_f_data!C133),"-",apendix_f_data!C133)</f>
        <v>2014</v>
      </c>
      <c r="E133" s="1">
        <f>IF(ISBLANK(apendix_f_data!D133),"-",apendix_f_data!D133)</f>
        <v>1122273</v>
      </c>
      <c r="F133" s="1">
        <f>IF(ISBLANK(apendix_f_data!E133),"-",apendix_f_data!E133)</f>
        <v>313000</v>
      </c>
      <c r="G133" s="1">
        <f>IF(ISBLANK(apendix_f_data!F133),"-",apendix_f_data!F133)</f>
        <v>405084</v>
      </c>
      <c r="H133" s="1">
        <f>IF(ISBLANK(apendix_f_data!G133),"-",apendix_f_data!G133)</f>
        <v>514000</v>
      </c>
      <c r="I133" s="1">
        <f>IF(ISBLANK(apendix_f_data!H133),"-",apendix_f_data!H133)</f>
        <v>660</v>
      </c>
      <c r="J133" s="1">
        <f>IF(ISBLANK(apendix_f_data!I133),"-",apendix_f_data!I133)</f>
        <v>906</v>
      </c>
      <c r="K133" s="1">
        <f>IF(ISBLANK(apendix_f_data!J133),"-",apendix_f_data!J133)</f>
        <v>1210</v>
      </c>
    </row>
    <row r="134" ht="15.75" hidden="1" customHeight="1">
      <c r="A134" s="1" t="str">
        <f t="shared" si="1"/>
        <v>Equatorial Guinea2015</v>
      </c>
      <c r="B134" s="1" t="str">
        <f>IF(ISBLANK(apendix_f_data!A134),"-",apendix_f_data!A134)</f>
        <v>African</v>
      </c>
      <c r="C134" s="1" t="str">
        <f>IF(ISBLANK(apendix_f_data!B134),"-",apendix_f_data!B134)</f>
        <v>Equatorial Guinea</v>
      </c>
      <c r="D134" s="1">
        <f>IF(ISBLANK(apendix_f_data!C134),"-",apendix_f_data!C134)</f>
        <v>2015</v>
      </c>
      <c r="E134" s="1">
        <f>IF(ISBLANK(apendix_f_data!D134),"-",apendix_f_data!D134)</f>
        <v>1168575</v>
      </c>
      <c r="F134" s="1">
        <f>IF(ISBLANK(apendix_f_data!E134),"-",apendix_f_data!E134)</f>
        <v>288000</v>
      </c>
      <c r="G134" s="1">
        <f>IF(ISBLANK(apendix_f_data!F134),"-",apendix_f_data!F134)</f>
        <v>396704</v>
      </c>
      <c r="H134" s="1">
        <f>IF(ISBLANK(apendix_f_data!G134),"-",apendix_f_data!G134)</f>
        <v>537000</v>
      </c>
      <c r="I134" s="1">
        <f>IF(ISBLANK(apendix_f_data!H134),"-",apendix_f_data!H134)</f>
        <v>540</v>
      </c>
      <c r="J134" s="1">
        <f>IF(ISBLANK(apendix_f_data!I134),"-",apendix_f_data!I134)</f>
        <v>760</v>
      </c>
      <c r="K134" s="1">
        <f>IF(ISBLANK(apendix_f_data!J134),"-",apendix_f_data!J134)</f>
        <v>1040</v>
      </c>
    </row>
    <row r="135" ht="15.75" hidden="1" customHeight="1">
      <c r="A135" s="1" t="str">
        <f t="shared" si="1"/>
        <v>Equatorial Guinea2016</v>
      </c>
      <c r="B135" s="1" t="str">
        <f>IF(ISBLANK(apendix_f_data!A135),"-",apendix_f_data!A135)</f>
        <v>African</v>
      </c>
      <c r="C135" s="1" t="str">
        <f>IF(ISBLANK(apendix_f_data!B135),"-",apendix_f_data!B135)</f>
        <v>Equatorial Guinea</v>
      </c>
      <c r="D135" s="1">
        <f>IF(ISBLANK(apendix_f_data!C135),"-",apendix_f_data!C135)</f>
        <v>2016</v>
      </c>
      <c r="E135" s="1">
        <f>IF(ISBLANK(apendix_f_data!D135),"-",apendix_f_data!D135)</f>
        <v>1215181</v>
      </c>
      <c r="F135" s="1">
        <f>IF(ISBLANK(apendix_f_data!E135),"-",apendix_f_data!E135)</f>
        <v>216000</v>
      </c>
      <c r="G135" s="1">
        <f>IF(ISBLANK(apendix_f_data!F135),"-",apendix_f_data!F135)</f>
        <v>373026</v>
      </c>
      <c r="H135" s="1">
        <f>IF(ISBLANK(apendix_f_data!G135),"-",apendix_f_data!G135)</f>
        <v>604000</v>
      </c>
      <c r="I135" s="1">
        <f>IF(ISBLANK(apendix_f_data!H135),"-",apendix_f_data!H135)</f>
        <v>470</v>
      </c>
      <c r="J135" s="1">
        <f>IF(ISBLANK(apendix_f_data!I135),"-",apendix_f_data!I135)</f>
        <v>662</v>
      </c>
      <c r="K135" s="1">
        <f>IF(ISBLANK(apendix_f_data!J135),"-",apendix_f_data!J135)</f>
        <v>930</v>
      </c>
    </row>
    <row r="136" ht="15.75" hidden="1" customHeight="1">
      <c r="A136" s="1" t="str">
        <f t="shared" si="1"/>
        <v>Equatorial Guinea2017</v>
      </c>
      <c r="B136" s="1" t="str">
        <f>IF(ISBLANK(apendix_f_data!A136),"-",apendix_f_data!A136)</f>
        <v>African</v>
      </c>
      <c r="C136" s="1" t="str">
        <f>IF(ISBLANK(apendix_f_data!B136),"-",apendix_f_data!B136)</f>
        <v>Equatorial Guinea</v>
      </c>
      <c r="D136" s="1">
        <f>IF(ISBLANK(apendix_f_data!C136),"-",apendix_f_data!C136)</f>
        <v>2017</v>
      </c>
      <c r="E136" s="1">
        <f>IF(ISBLANK(apendix_f_data!D136),"-",apendix_f_data!D136)</f>
        <v>1262008</v>
      </c>
      <c r="F136" s="1">
        <f>IF(ISBLANK(apendix_f_data!E136),"-",apendix_f_data!E136)</f>
        <v>180000</v>
      </c>
      <c r="G136" s="1">
        <f>IF(ISBLANK(apendix_f_data!F136),"-",apendix_f_data!F136)</f>
        <v>360585</v>
      </c>
      <c r="H136" s="1">
        <f>IF(ISBLANK(apendix_f_data!G136),"-",apendix_f_data!G136)</f>
        <v>652000</v>
      </c>
      <c r="I136" s="1">
        <f>IF(ISBLANK(apendix_f_data!H136),"-",apendix_f_data!H136)</f>
        <v>460</v>
      </c>
      <c r="J136" s="1">
        <f>IF(ISBLANK(apendix_f_data!I136),"-",apendix_f_data!I136)</f>
        <v>662</v>
      </c>
      <c r="K136" s="1">
        <f>IF(ISBLANK(apendix_f_data!J136),"-",apendix_f_data!J136)</f>
        <v>950</v>
      </c>
    </row>
    <row r="137" ht="15.75" hidden="1" customHeight="1">
      <c r="A137" s="1" t="str">
        <f t="shared" si="1"/>
        <v>Equatorial Guinea2018</v>
      </c>
      <c r="B137" s="1" t="str">
        <f>IF(ISBLANK(apendix_f_data!A137),"-",apendix_f_data!A137)</f>
        <v>African</v>
      </c>
      <c r="C137" s="1" t="str">
        <f>IF(ISBLANK(apendix_f_data!B137),"-",apendix_f_data!B137)</f>
        <v>Equatorial Guinea</v>
      </c>
      <c r="D137" s="1">
        <f>IF(ISBLANK(apendix_f_data!C137),"-",apendix_f_data!C137)</f>
        <v>2018</v>
      </c>
      <c r="E137" s="1">
        <f>IF(ISBLANK(apendix_f_data!D137),"-",apendix_f_data!D137)</f>
        <v>1308966</v>
      </c>
      <c r="F137" s="1">
        <f>IF(ISBLANK(apendix_f_data!E137),"-",apendix_f_data!E137)</f>
        <v>183000</v>
      </c>
      <c r="G137" s="1">
        <f>IF(ISBLANK(apendix_f_data!F137),"-",apendix_f_data!F137)</f>
        <v>352124</v>
      </c>
      <c r="H137" s="1">
        <f>IF(ISBLANK(apendix_f_data!G137),"-",apendix_f_data!G137)</f>
        <v>623000</v>
      </c>
      <c r="I137" s="1">
        <f>IF(ISBLANK(apendix_f_data!H137),"-",apendix_f_data!H137)</f>
        <v>440</v>
      </c>
      <c r="J137" s="1">
        <f>IF(ISBLANK(apendix_f_data!I137),"-",apendix_f_data!I137)</f>
        <v>659</v>
      </c>
      <c r="K137" s="1">
        <f>IF(ISBLANK(apendix_f_data!J137),"-",apendix_f_data!J137)</f>
        <v>970</v>
      </c>
    </row>
    <row r="138" ht="15.75" hidden="1" customHeight="1">
      <c r="A138" s="1" t="str">
        <f t="shared" si="1"/>
        <v>Eritrea2010</v>
      </c>
      <c r="B138" s="1" t="str">
        <f>IF(ISBLANK(apendix_f_data!A138),"-",apendix_f_data!A138)</f>
        <v>African</v>
      </c>
      <c r="C138" s="1" t="str">
        <f>IF(ISBLANK(apendix_f_data!B138),"-",apendix_f_data!B138)</f>
        <v>Eritrea</v>
      </c>
      <c r="D138" s="1">
        <f>IF(ISBLANK(apendix_f_data!C138),"-",apendix_f_data!C138)</f>
        <v>2010</v>
      </c>
      <c r="E138" s="1">
        <f>IF(ISBLANK(apendix_f_data!D138),"-",apendix_f_data!D138)</f>
        <v>3170437</v>
      </c>
      <c r="F138" s="1">
        <f>IF(ISBLANK(apendix_f_data!E138),"-",apendix_f_data!E138)</f>
        <v>53000</v>
      </c>
      <c r="G138" s="1">
        <f>IF(ISBLANK(apendix_f_data!F138),"-",apendix_f_data!F138)</f>
        <v>83471</v>
      </c>
      <c r="H138" s="1">
        <f>IF(ISBLANK(apendix_f_data!G138),"-",apendix_f_data!G138)</f>
        <v>118000</v>
      </c>
      <c r="I138" s="1">
        <f>IF(ISBLANK(apendix_f_data!H138),"-",apendix_f_data!H138)</f>
        <v>8</v>
      </c>
      <c r="J138" s="1">
        <f>IF(ISBLANK(apendix_f_data!I138),"-",apendix_f_data!I138)</f>
        <v>161</v>
      </c>
      <c r="K138" s="1">
        <f>IF(ISBLANK(apendix_f_data!J138),"-",apendix_f_data!J138)</f>
        <v>320</v>
      </c>
    </row>
    <row r="139" ht="15.75" hidden="1" customHeight="1">
      <c r="A139" s="1" t="str">
        <f t="shared" si="1"/>
        <v>Eritrea2011</v>
      </c>
      <c r="B139" s="1" t="str">
        <f>IF(ISBLANK(apendix_f_data!A139),"-",apendix_f_data!A139)</f>
        <v>African</v>
      </c>
      <c r="C139" s="1" t="str">
        <f>IF(ISBLANK(apendix_f_data!B139),"-",apendix_f_data!B139)</f>
        <v>Eritrea</v>
      </c>
      <c r="D139" s="1">
        <f>IF(ISBLANK(apendix_f_data!C139),"-",apendix_f_data!C139)</f>
        <v>2011</v>
      </c>
      <c r="E139" s="1">
        <f>IF(ISBLANK(apendix_f_data!D139),"-",apendix_f_data!D139)</f>
        <v>3213969</v>
      </c>
      <c r="F139" s="1">
        <f>IF(ISBLANK(apendix_f_data!E139),"-",apendix_f_data!E139)</f>
        <v>49000</v>
      </c>
      <c r="G139" s="1">
        <f>IF(ISBLANK(apendix_f_data!F139),"-",apendix_f_data!F139)</f>
        <v>76678</v>
      </c>
      <c r="H139" s="1">
        <f>IF(ISBLANK(apendix_f_data!G139),"-",apendix_f_data!G139)</f>
        <v>107000</v>
      </c>
      <c r="I139" s="1">
        <f>IF(ISBLANK(apendix_f_data!H139),"-",apendix_f_data!H139)</f>
        <v>8</v>
      </c>
      <c r="J139" s="1">
        <f>IF(ISBLANK(apendix_f_data!I139),"-",apendix_f_data!I139)</f>
        <v>141</v>
      </c>
      <c r="K139" s="1">
        <f>IF(ISBLANK(apendix_f_data!J139),"-",apendix_f_data!J139)</f>
        <v>280</v>
      </c>
    </row>
    <row r="140" ht="15.75" hidden="1" customHeight="1">
      <c r="A140" s="1" t="str">
        <f t="shared" si="1"/>
        <v>Eritrea2012</v>
      </c>
      <c r="B140" s="1" t="str">
        <f>IF(ISBLANK(apendix_f_data!A140),"-",apendix_f_data!A140)</f>
        <v>African</v>
      </c>
      <c r="C140" s="1" t="str">
        <f>IF(ISBLANK(apendix_f_data!B140),"-",apendix_f_data!B140)</f>
        <v>Eritrea</v>
      </c>
      <c r="D140" s="1">
        <f>IF(ISBLANK(apendix_f_data!C140),"-",apendix_f_data!C140)</f>
        <v>2012</v>
      </c>
      <c r="E140" s="1">
        <f>IF(ISBLANK(apendix_f_data!D140),"-",apendix_f_data!D140)</f>
        <v>3250104</v>
      </c>
      <c r="F140" s="1">
        <f>IF(ISBLANK(apendix_f_data!E140),"-",apendix_f_data!E140)</f>
        <v>33000</v>
      </c>
      <c r="G140" s="1">
        <f>IF(ISBLANK(apendix_f_data!F140),"-",apendix_f_data!F140)</f>
        <v>52483</v>
      </c>
      <c r="H140" s="1">
        <f>IF(ISBLANK(apendix_f_data!G140),"-",apendix_f_data!G140)</f>
        <v>76000</v>
      </c>
      <c r="I140" s="1">
        <f>IF(ISBLANK(apendix_f_data!H140),"-",apendix_f_data!H140)</f>
        <v>6</v>
      </c>
      <c r="J140" s="1">
        <f>IF(ISBLANK(apendix_f_data!I140),"-",apendix_f_data!I140)</f>
        <v>85</v>
      </c>
      <c r="K140" s="1">
        <f>IF(ISBLANK(apendix_f_data!J140),"-",apendix_f_data!J140)</f>
        <v>170</v>
      </c>
    </row>
    <row r="141" ht="15.75" hidden="1" customHeight="1">
      <c r="A141" s="1" t="str">
        <f t="shared" si="1"/>
        <v>Eritrea2013</v>
      </c>
      <c r="B141" s="1" t="str">
        <f>IF(ISBLANK(apendix_f_data!A141),"-",apendix_f_data!A141)</f>
        <v>African</v>
      </c>
      <c r="C141" s="1" t="str">
        <f>IF(ISBLANK(apendix_f_data!B141),"-",apendix_f_data!B141)</f>
        <v>Eritrea</v>
      </c>
      <c r="D141" s="1">
        <f>IF(ISBLANK(apendix_f_data!C141),"-",apendix_f_data!C141)</f>
        <v>2013</v>
      </c>
      <c r="E141" s="1">
        <f>IF(ISBLANK(apendix_f_data!D141),"-",apendix_f_data!D141)</f>
        <v>3281453</v>
      </c>
      <c r="F141" s="1">
        <f>IF(ISBLANK(apendix_f_data!E141),"-",apendix_f_data!E141)</f>
        <v>31000</v>
      </c>
      <c r="G141" s="1">
        <f>IF(ISBLANK(apendix_f_data!F141),"-",apendix_f_data!F141)</f>
        <v>49309</v>
      </c>
      <c r="H141" s="1">
        <f>IF(ISBLANK(apendix_f_data!G141),"-",apendix_f_data!G141)</f>
        <v>70000</v>
      </c>
      <c r="I141" s="1">
        <f>IF(ISBLANK(apendix_f_data!H141),"-",apendix_f_data!H141)</f>
        <v>5</v>
      </c>
      <c r="J141" s="1">
        <f>IF(ISBLANK(apendix_f_data!I141),"-",apendix_f_data!I141)</f>
        <v>88</v>
      </c>
      <c r="K141" s="1">
        <f>IF(ISBLANK(apendix_f_data!J141),"-",apendix_f_data!J141)</f>
        <v>180</v>
      </c>
    </row>
    <row r="142" ht="15.75" hidden="1" customHeight="1">
      <c r="A142" s="1" t="str">
        <f t="shared" si="1"/>
        <v>Eritrea2014</v>
      </c>
      <c r="B142" s="1" t="str">
        <f>IF(ISBLANK(apendix_f_data!A142),"-",apendix_f_data!A142)</f>
        <v>African</v>
      </c>
      <c r="C142" s="1" t="str">
        <f>IF(ISBLANK(apendix_f_data!B142),"-",apendix_f_data!B142)</f>
        <v>Eritrea</v>
      </c>
      <c r="D142" s="1">
        <f>IF(ISBLANK(apendix_f_data!C142),"-",apendix_f_data!C142)</f>
        <v>2014</v>
      </c>
      <c r="E142" s="1">
        <f>IF(ISBLANK(apendix_f_data!D142),"-",apendix_f_data!D142)</f>
        <v>3311444</v>
      </c>
      <c r="F142" s="1">
        <f>IF(ISBLANK(apendix_f_data!E142),"-",apendix_f_data!E142)</f>
        <v>70000</v>
      </c>
      <c r="G142" s="1">
        <f>IF(ISBLANK(apendix_f_data!F142),"-",apendix_f_data!F142)</f>
        <v>109689</v>
      </c>
      <c r="H142" s="1">
        <f>IF(ISBLANK(apendix_f_data!G142),"-",apendix_f_data!G142)</f>
        <v>153000</v>
      </c>
      <c r="I142" s="1">
        <f>IF(ISBLANK(apendix_f_data!H142),"-",apendix_f_data!H142)</f>
        <v>11</v>
      </c>
      <c r="J142" s="1">
        <f>IF(ISBLANK(apendix_f_data!I142),"-",apendix_f_data!I142)</f>
        <v>227</v>
      </c>
      <c r="K142" s="1">
        <f>IF(ISBLANK(apendix_f_data!J142),"-",apendix_f_data!J142)</f>
        <v>460</v>
      </c>
    </row>
    <row r="143" ht="15.75" hidden="1" customHeight="1">
      <c r="A143" s="1" t="str">
        <f t="shared" si="1"/>
        <v>Eritrea2015</v>
      </c>
      <c r="B143" s="1" t="str">
        <f>IF(ISBLANK(apendix_f_data!A143),"-",apendix_f_data!A143)</f>
        <v>African</v>
      </c>
      <c r="C143" s="1" t="str">
        <f>IF(ISBLANK(apendix_f_data!B143),"-",apendix_f_data!B143)</f>
        <v>Eritrea</v>
      </c>
      <c r="D143" s="1">
        <f>IF(ISBLANK(apendix_f_data!C143),"-",apendix_f_data!C143)</f>
        <v>2015</v>
      </c>
      <c r="E143" s="1">
        <f>IF(ISBLANK(apendix_f_data!D143),"-",apendix_f_data!D143)</f>
        <v>3342818</v>
      </c>
      <c r="F143" s="1">
        <f>IF(ISBLANK(apendix_f_data!E143),"-",apendix_f_data!E143)</f>
        <v>41000</v>
      </c>
      <c r="G143" s="1">
        <f>IF(ISBLANK(apendix_f_data!F143),"-",apendix_f_data!F143)</f>
        <v>64176</v>
      </c>
      <c r="H143" s="1">
        <f>IF(ISBLANK(apendix_f_data!G143),"-",apendix_f_data!G143)</f>
        <v>90000</v>
      </c>
      <c r="I143" s="1">
        <f>IF(ISBLANK(apendix_f_data!H143),"-",apendix_f_data!H143)</f>
        <v>6</v>
      </c>
      <c r="J143" s="1">
        <f>IF(ISBLANK(apendix_f_data!I143),"-",apendix_f_data!I143)</f>
        <v>128</v>
      </c>
      <c r="K143" s="1">
        <f>IF(ISBLANK(apendix_f_data!J143),"-",apendix_f_data!J143)</f>
        <v>260</v>
      </c>
    </row>
    <row r="144" ht="15.75" hidden="1" customHeight="1">
      <c r="A144" s="1" t="str">
        <f t="shared" si="1"/>
        <v>Eritrea2016</v>
      </c>
      <c r="B144" s="1" t="str">
        <f>IF(ISBLANK(apendix_f_data!A144),"-",apendix_f_data!A144)</f>
        <v>African</v>
      </c>
      <c r="C144" s="1" t="str">
        <f>IF(ISBLANK(apendix_f_data!B144),"-",apendix_f_data!B144)</f>
        <v>Eritrea</v>
      </c>
      <c r="D144" s="1">
        <f>IF(ISBLANK(apendix_f_data!C144),"-",apendix_f_data!C144)</f>
        <v>2016</v>
      </c>
      <c r="E144" s="1">
        <f>IF(ISBLANK(apendix_f_data!D144),"-",apendix_f_data!D144)</f>
        <v>3376558</v>
      </c>
      <c r="F144" s="1">
        <f>IF(ISBLANK(apendix_f_data!E144),"-",apendix_f_data!E144)</f>
        <v>47000</v>
      </c>
      <c r="G144" s="1">
        <f>IF(ISBLANK(apendix_f_data!F144),"-",apendix_f_data!F144)</f>
        <v>86561</v>
      </c>
      <c r="H144" s="1">
        <f>IF(ISBLANK(apendix_f_data!G144),"-",apendix_f_data!G144)</f>
        <v>137000</v>
      </c>
      <c r="I144" s="1">
        <f>IF(ISBLANK(apendix_f_data!H144),"-",apendix_f_data!H144)</f>
        <v>6</v>
      </c>
      <c r="J144" s="1">
        <f>IF(ISBLANK(apendix_f_data!I144),"-",apendix_f_data!I144)</f>
        <v>198</v>
      </c>
      <c r="K144" s="1">
        <f>IF(ISBLANK(apendix_f_data!J144),"-",apendix_f_data!J144)</f>
        <v>440</v>
      </c>
    </row>
    <row r="145" ht="15.75" hidden="1" customHeight="1">
      <c r="A145" s="1" t="str">
        <f t="shared" si="1"/>
        <v>Eritrea2017</v>
      </c>
      <c r="B145" s="1" t="str">
        <f>IF(ISBLANK(apendix_f_data!A145),"-",apendix_f_data!A145)</f>
        <v>African</v>
      </c>
      <c r="C145" s="1" t="str">
        <f>IF(ISBLANK(apendix_f_data!B145),"-",apendix_f_data!B145)</f>
        <v>Eritrea</v>
      </c>
      <c r="D145" s="1">
        <f>IF(ISBLANK(apendix_f_data!C145),"-",apendix_f_data!C145)</f>
        <v>2017</v>
      </c>
      <c r="E145" s="1">
        <f>IF(ISBLANK(apendix_f_data!D145),"-",apendix_f_data!D145)</f>
        <v>3412894</v>
      </c>
      <c r="F145" s="1">
        <f>IF(ISBLANK(apendix_f_data!E145),"-",apendix_f_data!E145)</f>
        <v>74000</v>
      </c>
      <c r="G145" s="1">
        <f>IF(ISBLANK(apendix_f_data!F145),"-",apendix_f_data!F145)</f>
        <v>115928</v>
      </c>
      <c r="H145" s="1">
        <f>IF(ISBLANK(apendix_f_data!G145),"-",apendix_f_data!G145)</f>
        <v>161000</v>
      </c>
      <c r="I145" s="1">
        <f>IF(ISBLANK(apendix_f_data!H145),"-",apendix_f_data!H145)</f>
        <v>12</v>
      </c>
      <c r="J145" s="1">
        <f>IF(ISBLANK(apendix_f_data!I145),"-",apendix_f_data!I145)</f>
        <v>221</v>
      </c>
      <c r="K145" s="1">
        <f>IF(ISBLANK(apendix_f_data!J145),"-",apendix_f_data!J145)</f>
        <v>450</v>
      </c>
    </row>
    <row r="146" ht="15.75" hidden="1" customHeight="1">
      <c r="A146" s="1" t="str">
        <f t="shared" si="1"/>
        <v>Eritrea2018</v>
      </c>
      <c r="B146" s="1" t="str">
        <f>IF(ISBLANK(apendix_f_data!A146),"-",apendix_f_data!A146)</f>
        <v>African</v>
      </c>
      <c r="C146" s="1" t="str">
        <f>IF(ISBLANK(apendix_f_data!B146),"-",apendix_f_data!B146)</f>
        <v>Eritrea</v>
      </c>
      <c r="D146" s="1">
        <f>IF(ISBLANK(apendix_f_data!C146),"-",apendix_f_data!C146)</f>
        <v>2018</v>
      </c>
      <c r="E146" s="1">
        <f>IF(ISBLANK(apendix_f_data!D146),"-",apendix_f_data!D146)</f>
        <v>3452797</v>
      </c>
      <c r="F146" s="1">
        <f>IF(ISBLANK(apendix_f_data!E146),"-",apendix_f_data!E146)</f>
        <v>64000</v>
      </c>
      <c r="G146" s="1">
        <f>IF(ISBLANK(apendix_f_data!F146),"-",apendix_f_data!F146)</f>
        <v>99716</v>
      </c>
      <c r="H146" s="1">
        <f>IF(ISBLANK(apendix_f_data!G146),"-",apendix_f_data!G146)</f>
        <v>139000</v>
      </c>
      <c r="I146" s="1">
        <f>IF(ISBLANK(apendix_f_data!H146),"-",apendix_f_data!H146)</f>
        <v>10</v>
      </c>
      <c r="J146" s="1">
        <f>IF(ISBLANK(apendix_f_data!I146),"-",apendix_f_data!I146)</f>
        <v>196</v>
      </c>
      <c r="K146" s="1">
        <f>IF(ISBLANK(apendix_f_data!J146),"-",apendix_f_data!J146)</f>
        <v>390</v>
      </c>
    </row>
    <row r="147" ht="15.75" hidden="1" customHeight="1">
      <c r="A147" s="1" t="str">
        <f t="shared" si="1"/>
        <v>Eswatini2010</v>
      </c>
      <c r="B147" s="1" t="str">
        <f>IF(ISBLANK(apendix_f_data!A147),"-",apendix_f_data!A147)</f>
        <v>African</v>
      </c>
      <c r="C147" s="1" t="str">
        <f>IF(ISBLANK(apendix_f_data!B147),"-",apendix_f_data!B147)</f>
        <v>Eswatini</v>
      </c>
      <c r="D147" s="1">
        <f>IF(ISBLANK(apendix_f_data!C147),"-",apendix_f_data!C147)</f>
        <v>2010</v>
      </c>
      <c r="E147" s="1">
        <f>IF(ISBLANK(apendix_f_data!D147),"-",apendix_f_data!D147)</f>
        <v>298155</v>
      </c>
      <c r="F147" s="1" t="str">
        <f>IF(ISBLANK(apendix_f_data!E147),"-",apendix_f_data!E147)</f>
        <v>-</v>
      </c>
      <c r="G147" s="1">
        <f>IF(ISBLANK(apendix_f_data!F147),"-",apendix_f_data!F147)</f>
        <v>268</v>
      </c>
      <c r="H147" s="1" t="str">
        <f>IF(ISBLANK(apendix_f_data!G147),"-",apendix_f_data!G147)</f>
        <v>-</v>
      </c>
      <c r="I147" s="1">
        <f>IF(ISBLANK(apendix_f_data!H147),"-",apendix_f_data!H147)</f>
        <v>0</v>
      </c>
      <c r="J147" s="1">
        <f>IF(ISBLANK(apendix_f_data!I147),"-",apendix_f_data!I147)</f>
        <v>0</v>
      </c>
      <c r="K147" s="1">
        <f>IF(ISBLANK(apendix_f_data!J147),"-",apendix_f_data!J147)</f>
        <v>1</v>
      </c>
    </row>
    <row r="148" ht="15.75" hidden="1" customHeight="1">
      <c r="A148" s="1" t="str">
        <f t="shared" si="1"/>
        <v>Eswatini2011</v>
      </c>
      <c r="B148" s="1" t="str">
        <f>IF(ISBLANK(apendix_f_data!A148),"-",apendix_f_data!A148)</f>
        <v>African</v>
      </c>
      <c r="C148" s="1" t="str">
        <f>IF(ISBLANK(apendix_f_data!B148),"-",apendix_f_data!B148)</f>
        <v>Eswatini</v>
      </c>
      <c r="D148" s="1">
        <f>IF(ISBLANK(apendix_f_data!C148),"-",apendix_f_data!C148)</f>
        <v>2011</v>
      </c>
      <c r="E148" s="1">
        <f>IF(ISBLANK(apendix_f_data!D148),"-",apendix_f_data!D148)</f>
        <v>300168</v>
      </c>
      <c r="F148" s="1" t="str">
        <f>IF(ISBLANK(apendix_f_data!E148),"-",apendix_f_data!E148)</f>
        <v>-</v>
      </c>
      <c r="G148" s="1">
        <f>IF(ISBLANK(apendix_f_data!F148),"-",apendix_f_data!F148)</f>
        <v>549</v>
      </c>
      <c r="H148" s="1" t="str">
        <f>IF(ISBLANK(apendix_f_data!G148),"-",apendix_f_data!G148)</f>
        <v>-</v>
      </c>
      <c r="I148" s="1">
        <f>IF(ISBLANK(apendix_f_data!H148),"-",apendix_f_data!H148)</f>
        <v>0</v>
      </c>
      <c r="J148" s="1">
        <f>IF(ISBLANK(apendix_f_data!I148),"-",apendix_f_data!I148)</f>
        <v>1</v>
      </c>
      <c r="K148" s="1">
        <f>IF(ISBLANK(apendix_f_data!J148),"-",apendix_f_data!J148)</f>
        <v>2</v>
      </c>
    </row>
    <row r="149" ht="15.75" hidden="1" customHeight="1">
      <c r="A149" s="1" t="str">
        <f t="shared" si="1"/>
        <v>Eswatini2012</v>
      </c>
      <c r="B149" s="1" t="str">
        <f>IF(ISBLANK(apendix_f_data!A149),"-",apendix_f_data!A149)</f>
        <v>African</v>
      </c>
      <c r="C149" s="1" t="str">
        <f>IF(ISBLANK(apendix_f_data!B149),"-",apendix_f_data!B149)</f>
        <v>Eswatini</v>
      </c>
      <c r="D149" s="1">
        <f>IF(ISBLANK(apendix_f_data!C149),"-",apendix_f_data!C149)</f>
        <v>2012</v>
      </c>
      <c r="E149" s="1">
        <f>IF(ISBLANK(apendix_f_data!D149),"-",apendix_f_data!D149)</f>
        <v>302199</v>
      </c>
      <c r="F149" s="1" t="str">
        <f>IF(ISBLANK(apendix_f_data!E149),"-",apendix_f_data!E149)</f>
        <v>-</v>
      </c>
      <c r="G149" s="1">
        <f>IF(ISBLANK(apendix_f_data!F149),"-",apendix_f_data!F149)</f>
        <v>562</v>
      </c>
      <c r="H149" s="1" t="str">
        <f>IF(ISBLANK(apendix_f_data!G149),"-",apendix_f_data!G149)</f>
        <v>-</v>
      </c>
      <c r="I149" s="1">
        <f>IF(ISBLANK(apendix_f_data!H149),"-",apendix_f_data!H149)</f>
        <v>0</v>
      </c>
      <c r="J149" s="1">
        <f>IF(ISBLANK(apendix_f_data!I149),"-",apendix_f_data!I149)</f>
        <v>1</v>
      </c>
      <c r="K149" s="1">
        <f>IF(ISBLANK(apendix_f_data!J149),"-",apendix_f_data!J149)</f>
        <v>2</v>
      </c>
    </row>
    <row r="150" ht="15.75" hidden="1" customHeight="1">
      <c r="A150" s="1" t="str">
        <f t="shared" si="1"/>
        <v>Eswatini2013</v>
      </c>
      <c r="B150" s="1" t="str">
        <f>IF(ISBLANK(apendix_f_data!A150),"-",apendix_f_data!A150)</f>
        <v>African</v>
      </c>
      <c r="C150" s="1" t="str">
        <f>IF(ISBLANK(apendix_f_data!B150),"-",apendix_f_data!B150)</f>
        <v>Eswatini</v>
      </c>
      <c r="D150" s="1">
        <f>IF(ISBLANK(apendix_f_data!C150),"-",apendix_f_data!C150)</f>
        <v>2013</v>
      </c>
      <c r="E150" s="1">
        <f>IF(ISBLANK(apendix_f_data!D150),"-",apendix_f_data!D150)</f>
        <v>304316</v>
      </c>
      <c r="F150" s="1" t="str">
        <f>IF(ISBLANK(apendix_f_data!E150),"-",apendix_f_data!E150)</f>
        <v>-</v>
      </c>
      <c r="G150" s="1">
        <f>IF(ISBLANK(apendix_f_data!F150),"-",apendix_f_data!F150)</f>
        <v>962</v>
      </c>
      <c r="H150" s="1" t="str">
        <f>IF(ISBLANK(apendix_f_data!G150),"-",apendix_f_data!G150)</f>
        <v>-</v>
      </c>
      <c r="I150" s="1">
        <f>IF(ISBLANK(apendix_f_data!H150),"-",apendix_f_data!H150)</f>
        <v>0</v>
      </c>
      <c r="J150" s="1">
        <f>IF(ISBLANK(apendix_f_data!I150),"-",apendix_f_data!I150)</f>
        <v>2</v>
      </c>
      <c r="K150" s="1">
        <f>IF(ISBLANK(apendix_f_data!J150),"-",apendix_f_data!J150)</f>
        <v>3</v>
      </c>
    </row>
    <row r="151" ht="15.75" hidden="1" customHeight="1">
      <c r="A151" s="1" t="str">
        <f t="shared" si="1"/>
        <v>Eswatini2014</v>
      </c>
      <c r="B151" s="1" t="str">
        <f>IF(ISBLANK(apendix_f_data!A151),"-",apendix_f_data!A151)</f>
        <v>African</v>
      </c>
      <c r="C151" s="1" t="str">
        <f>IF(ISBLANK(apendix_f_data!B151),"-",apendix_f_data!B151)</f>
        <v>Eswatini</v>
      </c>
      <c r="D151" s="1">
        <f>IF(ISBLANK(apendix_f_data!C151),"-",apendix_f_data!C151)</f>
        <v>2014</v>
      </c>
      <c r="E151" s="1">
        <f>IF(ISBLANK(apendix_f_data!D151),"-",apendix_f_data!D151)</f>
        <v>306606</v>
      </c>
      <c r="F151" s="1" t="str">
        <f>IF(ISBLANK(apendix_f_data!E151),"-",apendix_f_data!E151)</f>
        <v>-</v>
      </c>
      <c r="G151" s="1">
        <f>IF(ISBLANK(apendix_f_data!F151),"-",apendix_f_data!F151)</f>
        <v>711</v>
      </c>
      <c r="H151" s="1" t="str">
        <f>IF(ISBLANK(apendix_f_data!G151),"-",apendix_f_data!G151)</f>
        <v>-</v>
      </c>
      <c r="I151" s="1">
        <f>IF(ISBLANK(apendix_f_data!H151),"-",apendix_f_data!H151)</f>
        <v>0</v>
      </c>
      <c r="J151" s="1">
        <f>IF(ISBLANK(apendix_f_data!I151),"-",apendix_f_data!I151)</f>
        <v>1</v>
      </c>
      <c r="K151" s="1">
        <f>IF(ISBLANK(apendix_f_data!J151),"-",apendix_f_data!J151)</f>
        <v>2</v>
      </c>
    </row>
    <row r="152" ht="15.75" hidden="1" customHeight="1">
      <c r="A152" s="1" t="str">
        <f t="shared" si="1"/>
        <v>Eswatini2015</v>
      </c>
      <c r="B152" s="1" t="str">
        <f>IF(ISBLANK(apendix_f_data!A152),"-",apendix_f_data!A152)</f>
        <v>African</v>
      </c>
      <c r="C152" s="1" t="str">
        <f>IF(ISBLANK(apendix_f_data!B152),"-",apendix_f_data!B152)</f>
        <v>Eswatini</v>
      </c>
      <c r="D152" s="1">
        <f>IF(ISBLANK(apendix_f_data!C152),"-",apendix_f_data!C152)</f>
        <v>2015</v>
      </c>
      <c r="E152" s="1">
        <f>IF(ISBLANK(apendix_f_data!D152),"-",apendix_f_data!D152)</f>
        <v>309130</v>
      </c>
      <c r="F152" s="1" t="str">
        <f>IF(ISBLANK(apendix_f_data!E152),"-",apendix_f_data!E152)</f>
        <v>-</v>
      </c>
      <c r="G152" s="1">
        <f>IF(ISBLANK(apendix_f_data!F152),"-",apendix_f_data!F152)</f>
        <v>157</v>
      </c>
      <c r="H152" s="1" t="str">
        <f>IF(ISBLANK(apendix_f_data!G152),"-",apendix_f_data!G152)</f>
        <v>-</v>
      </c>
      <c r="I152" s="1" t="str">
        <f>IF(ISBLANK(apendix_f_data!H152),"-",apendix_f_data!H152)</f>
        <v>-</v>
      </c>
      <c r="J152" s="1">
        <f>IF(ISBLANK(apendix_f_data!I152),"-",apendix_f_data!I152)</f>
        <v>0</v>
      </c>
      <c r="K152" s="1" t="str">
        <f>IF(ISBLANK(apendix_f_data!J152),"-",apendix_f_data!J152)</f>
        <v>-</v>
      </c>
    </row>
    <row r="153" ht="15.75" hidden="1" customHeight="1">
      <c r="A153" s="1" t="str">
        <f t="shared" si="1"/>
        <v>Eswatini2016</v>
      </c>
      <c r="B153" s="1" t="str">
        <f>IF(ISBLANK(apendix_f_data!A153),"-",apendix_f_data!A153)</f>
        <v>African</v>
      </c>
      <c r="C153" s="1" t="str">
        <f>IF(ISBLANK(apendix_f_data!B153),"-",apendix_f_data!B153)</f>
        <v>Eswatini</v>
      </c>
      <c r="D153" s="1">
        <f>IF(ISBLANK(apendix_f_data!C153),"-",apendix_f_data!C153)</f>
        <v>2016</v>
      </c>
      <c r="E153" s="1">
        <f>IF(ISBLANK(apendix_f_data!D153),"-",apendix_f_data!D153)</f>
        <v>311918</v>
      </c>
      <c r="F153" s="1" t="str">
        <f>IF(ISBLANK(apendix_f_data!E153),"-",apendix_f_data!E153)</f>
        <v>-</v>
      </c>
      <c r="G153" s="1">
        <f>IF(ISBLANK(apendix_f_data!F153),"-",apendix_f_data!F153)</f>
        <v>350</v>
      </c>
      <c r="H153" s="1" t="str">
        <f>IF(ISBLANK(apendix_f_data!G153),"-",apendix_f_data!G153)</f>
        <v>-</v>
      </c>
      <c r="I153" s="1">
        <f>IF(ISBLANK(apendix_f_data!H153),"-",apendix_f_data!H153)</f>
        <v>0</v>
      </c>
      <c r="J153" s="1">
        <f>IF(ISBLANK(apendix_f_data!I153),"-",apendix_f_data!I153)</f>
        <v>0</v>
      </c>
      <c r="K153" s="1">
        <f>IF(ISBLANK(apendix_f_data!J153),"-",apendix_f_data!J153)</f>
        <v>1</v>
      </c>
    </row>
    <row r="154" ht="15.75" hidden="1" customHeight="1">
      <c r="A154" s="1" t="str">
        <f t="shared" si="1"/>
        <v>Eswatini2017</v>
      </c>
      <c r="B154" s="1" t="str">
        <f>IF(ISBLANK(apendix_f_data!A154),"-",apendix_f_data!A154)</f>
        <v>African</v>
      </c>
      <c r="C154" s="1" t="str">
        <f>IF(ISBLANK(apendix_f_data!B154),"-",apendix_f_data!B154)</f>
        <v>Eswatini</v>
      </c>
      <c r="D154" s="1">
        <f>IF(ISBLANK(apendix_f_data!C154),"-",apendix_f_data!C154)</f>
        <v>2017</v>
      </c>
      <c r="E154" s="1">
        <f>IF(ISBLANK(apendix_f_data!D154),"-",apendix_f_data!D154)</f>
        <v>314946</v>
      </c>
      <c r="F154" s="1" t="str">
        <f>IF(ISBLANK(apendix_f_data!E154),"-",apendix_f_data!E154)</f>
        <v>-</v>
      </c>
      <c r="G154" s="1">
        <f>IF(ISBLANK(apendix_f_data!F154),"-",apendix_f_data!F154)</f>
        <v>724</v>
      </c>
      <c r="H154" s="1" t="str">
        <f>IF(ISBLANK(apendix_f_data!G154),"-",apendix_f_data!G154)</f>
        <v>-</v>
      </c>
      <c r="I154" s="1">
        <f>IF(ISBLANK(apendix_f_data!H154),"-",apendix_f_data!H154)</f>
        <v>0</v>
      </c>
      <c r="J154" s="1">
        <f>IF(ISBLANK(apendix_f_data!I154),"-",apendix_f_data!I154)</f>
        <v>1</v>
      </c>
      <c r="K154" s="1">
        <f>IF(ISBLANK(apendix_f_data!J154),"-",apendix_f_data!J154)</f>
        <v>2</v>
      </c>
    </row>
    <row r="155" ht="15.75" hidden="1" customHeight="1">
      <c r="A155" s="1" t="str">
        <f t="shared" si="1"/>
        <v>Eswatini2018</v>
      </c>
      <c r="B155" s="1" t="str">
        <f>IF(ISBLANK(apendix_f_data!A155),"-",apendix_f_data!A155)</f>
        <v>African</v>
      </c>
      <c r="C155" s="1" t="str">
        <f>IF(ISBLANK(apendix_f_data!B155),"-",apendix_f_data!B155)</f>
        <v>Eswatini</v>
      </c>
      <c r="D155" s="1">
        <f>IF(ISBLANK(apendix_f_data!C155),"-",apendix_f_data!C155)</f>
        <v>2018</v>
      </c>
      <c r="E155" s="1">
        <f>IF(ISBLANK(apendix_f_data!D155),"-",apendix_f_data!D155)</f>
        <v>318156</v>
      </c>
      <c r="F155" s="1" t="str">
        <f>IF(ISBLANK(apendix_f_data!E155),"-",apendix_f_data!E155)</f>
        <v>-</v>
      </c>
      <c r="G155" s="1">
        <f>IF(ISBLANK(apendix_f_data!F155),"-",apendix_f_data!F155)</f>
        <v>268</v>
      </c>
      <c r="H155" s="1" t="str">
        <f>IF(ISBLANK(apendix_f_data!G155),"-",apendix_f_data!G155)</f>
        <v>-</v>
      </c>
      <c r="I155" s="1">
        <f>IF(ISBLANK(apendix_f_data!H155),"-",apendix_f_data!H155)</f>
        <v>0</v>
      </c>
      <c r="J155" s="1">
        <f>IF(ISBLANK(apendix_f_data!I155),"-",apendix_f_data!I155)</f>
        <v>0</v>
      </c>
      <c r="K155" s="1">
        <f>IF(ISBLANK(apendix_f_data!J155),"-",apendix_f_data!J155)</f>
        <v>1</v>
      </c>
    </row>
    <row r="156" ht="15.75" hidden="1" customHeight="1">
      <c r="A156" s="1" t="str">
        <f t="shared" si="1"/>
        <v>Ethiopia2010</v>
      </c>
      <c r="B156" s="1" t="str">
        <f>IF(ISBLANK(apendix_f_data!A156),"-",apendix_f_data!A156)</f>
        <v>African</v>
      </c>
      <c r="C156" s="1" t="str">
        <f>IF(ISBLANK(apendix_f_data!B156),"-",apendix_f_data!B156)</f>
        <v>Ethiopia</v>
      </c>
      <c r="D156" s="1">
        <f>IF(ISBLANK(apendix_f_data!C156),"-",apendix_f_data!C156)</f>
        <v>2010</v>
      </c>
      <c r="E156" s="1">
        <f>IF(ISBLANK(apendix_f_data!D156),"-",apendix_f_data!D156)</f>
        <v>59595174</v>
      </c>
      <c r="F156" s="1">
        <f>IF(ISBLANK(apendix_f_data!E156),"-",apendix_f_data!E156)</f>
        <v>470000</v>
      </c>
      <c r="G156" s="1">
        <f>IF(ISBLANK(apendix_f_data!F156),"-",apendix_f_data!F156)</f>
        <v>7652137</v>
      </c>
      <c r="H156" s="1">
        <f>IF(ISBLANK(apendix_f_data!G156),"-",apendix_f_data!G156)</f>
        <v>26680000</v>
      </c>
      <c r="I156" s="1">
        <f>IF(ISBLANK(apendix_f_data!H156),"-",apendix_f_data!H156)</f>
        <v>63</v>
      </c>
      <c r="J156" s="1">
        <f>IF(ISBLANK(apendix_f_data!I156),"-",apendix_f_data!I156)</f>
        <v>14424</v>
      </c>
      <c r="K156" s="1">
        <f>IF(ISBLANK(apendix_f_data!J156),"-",apendix_f_data!J156)</f>
        <v>62900</v>
      </c>
    </row>
    <row r="157" ht="15.75" hidden="1" customHeight="1">
      <c r="A157" s="1" t="str">
        <f t="shared" si="1"/>
        <v>Ethiopia2011</v>
      </c>
      <c r="B157" s="1" t="str">
        <f>IF(ISBLANK(apendix_f_data!A157),"-",apendix_f_data!A157)</f>
        <v>African</v>
      </c>
      <c r="C157" s="1" t="str">
        <f>IF(ISBLANK(apendix_f_data!B157),"-",apendix_f_data!B157)</f>
        <v>Ethiopia</v>
      </c>
      <c r="D157" s="1">
        <f>IF(ISBLANK(apendix_f_data!C157),"-",apendix_f_data!C157)</f>
        <v>2011</v>
      </c>
      <c r="E157" s="1">
        <f>IF(ISBLANK(apendix_f_data!D157),"-",apendix_f_data!D157)</f>
        <v>61295151</v>
      </c>
      <c r="F157" s="1">
        <f>IF(ISBLANK(apendix_f_data!E157),"-",apendix_f_data!E157)</f>
        <v>415000</v>
      </c>
      <c r="G157" s="1">
        <f>IF(ISBLANK(apendix_f_data!F157),"-",apendix_f_data!F157)</f>
        <v>7118302</v>
      </c>
      <c r="H157" s="1">
        <f>IF(ISBLANK(apendix_f_data!G157),"-",apendix_f_data!G157)</f>
        <v>24110000</v>
      </c>
      <c r="I157" s="1">
        <f>IF(ISBLANK(apendix_f_data!H157),"-",apendix_f_data!H157)</f>
        <v>55</v>
      </c>
      <c r="J157" s="1">
        <f>IF(ISBLANK(apendix_f_data!I157),"-",apendix_f_data!I157)</f>
        <v>11571</v>
      </c>
      <c r="K157" s="1">
        <f>IF(ISBLANK(apendix_f_data!J157),"-",apendix_f_data!J157)</f>
        <v>47600</v>
      </c>
    </row>
    <row r="158" ht="15.75" hidden="1" customHeight="1">
      <c r="A158" s="1" t="str">
        <f t="shared" si="1"/>
        <v>Ethiopia2012</v>
      </c>
      <c r="B158" s="1" t="str">
        <f>IF(ISBLANK(apendix_f_data!A158),"-",apendix_f_data!A158)</f>
        <v>African</v>
      </c>
      <c r="C158" s="1" t="str">
        <f>IF(ISBLANK(apendix_f_data!B158),"-",apendix_f_data!B158)</f>
        <v>Ethiopia</v>
      </c>
      <c r="D158" s="1">
        <f>IF(ISBLANK(apendix_f_data!C158),"-",apendix_f_data!C158)</f>
        <v>2012</v>
      </c>
      <c r="E158" s="1">
        <f>IF(ISBLANK(apendix_f_data!D158),"-",apendix_f_data!D158)</f>
        <v>63054347</v>
      </c>
      <c r="F158" s="1">
        <f>IF(ISBLANK(apendix_f_data!E158),"-",apendix_f_data!E158)</f>
        <v>431000</v>
      </c>
      <c r="G158" s="1">
        <f>IF(ISBLANK(apendix_f_data!F158),"-",apendix_f_data!F158)</f>
        <v>7326062</v>
      </c>
      <c r="H158" s="1">
        <f>IF(ISBLANK(apendix_f_data!G158),"-",apendix_f_data!G158)</f>
        <v>24490000</v>
      </c>
      <c r="I158" s="1">
        <f>IF(ISBLANK(apendix_f_data!H158),"-",apendix_f_data!H158)</f>
        <v>58</v>
      </c>
      <c r="J158" s="1">
        <f>IF(ISBLANK(apendix_f_data!I158),"-",apendix_f_data!I158)</f>
        <v>12042</v>
      </c>
      <c r="K158" s="1">
        <f>IF(ISBLANK(apendix_f_data!J158),"-",apendix_f_data!J158)</f>
        <v>49800</v>
      </c>
    </row>
    <row r="159" ht="15.75" hidden="1" customHeight="1">
      <c r="A159" s="1" t="str">
        <f t="shared" si="1"/>
        <v>Ethiopia2013</v>
      </c>
      <c r="B159" s="1" t="str">
        <f>IF(ISBLANK(apendix_f_data!A159),"-",apendix_f_data!A159)</f>
        <v>African</v>
      </c>
      <c r="C159" s="1" t="str">
        <f>IF(ISBLANK(apendix_f_data!B159),"-",apendix_f_data!B159)</f>
        <v>Ethiopia</v>
      </c>
      <c r="D159" s="1">
        <f>IF(ISBLANK(apendix_f_data!C159),"-",apendix_f_data!C159)</f>
        <v>2013</v>
      </c>
      <c r="E159" s="1">
        <f>IF(ISBLANK(apendix_f_data!D159),"-",apendix_f_data!D159)</f>
        <v>64862339</v>
      </c>
      <c r="F159" s="1">
        <f>IF(ISBLANK(apendix_f_data!E159),"-",apendix_f_data!E159)</f>
        <v>431000</v>
      </c>
      <c r="G159" s="1">
        <f>IF(ISBLANK(apendix_f_data!F159),"-",apendix_f_data!F159)</f>
        <v>7238627</v>
      </c>
      <c r="H159" s="1">
        <f>IF(ISBLANK(apendix_f_data!G159),"-",apendix_f_data!G159)</f>
        <v>22650000</v>
      </c>
      <c r="I159" s="1">
        <f>IF(ISBLANK(apendix_f_data!H159),"-",apendix_f_data!H159)</f>
        <v>56</v>
      </c>
      <c r="J159" s="1">
        <f>IF(ISBLANK(apendix_f_data!I159),"-",apendix_f_data!I159)</f>
        <v>13081</v>
      </c>
      <c r="K159" s="1">
        <f>IF(ISBLANK(apendix_f_data!J159),"-",apendix_f_data!J159)</f>
        <v>52700</v>
      </c>
    </row>
    <row r="160" ht="15.75" hidden="1" customHeight="1">
      <c r="A160" s="1" t="str">
        <f t="shared" si="1"/>
        <v>Ethiopia2014</v>
      </c>
      <c r="B160" s="1" t="str">
        <f>IF(ISBLANK(apendix_f_data!A160),"-",apendix_f_data!A160)</f>
        <v>African</v>
      </c>
      <c r="C160" s="1" t="str">
        <f>IF(ISBLANK(apendix_f_data!B160),"-",apendix_f_data!B160)</f>
        <v>Ethiopia</v>
      </c>
      <c r="D160" s="1">
        <f>IF(ISBLANK(apendix_f_data!C160),"-",apendix_f_data!C160)</f>
        <v>2014</v>
      </c>
      <c r="E160" s="1">
        <f>IF(ISBLANK(apendix_f_data!D160),"-",apendix_f_data!D160)</f>
        <v>66704099</v>
      </c>
      <c r="F160" s="1">
        <f>IF(ISBLANK(apendix_f_data!E160),"-",apendix_f_data!E160)</f>
        <v>432000</v>
      </c>
      <c r="G160" s="1">
        <f>IF(ISBLANK(apendix_f_data!F160),"-",apendix_f_data!F160)</f>
        <v>3809119</v>
      </c>
      <c r="H160" s="1">
        <f>IF(ISBLANK(apendix_f_data!G160),"-",apendix_f_data!G160)</f>
        <v>10240000</v>
      </c>
      <c r="I160" s="1">
        <f>IF(ISBLANK(apendix_f_data!H160),"-",apendix_f_data!H160)</f>
        <v>57</v>
      </c>
      <c r="J160" s="1">
        <f>IF(ISBLANK(apendix_f_data!I160),"-",apendix_f_data!I160)</f>
        <v>6665</v>
      </c>
      <c r="K160" s="1">
        <f>IF(ISBLANK(apendix_f_data!J160),"-",apendix_f_data!J160)</f>
        <v>23600</v>
      </c>
    </row>
    <row r="161" ht="15.75" hidden="1" customHeight="1">
      <c r="A161" s="1" t="str">
        <f t="shared" si="1"/>
        <v>Ethiopia2015</v>
      </c>
      <c r="B161" s="1" t="str">
        <f>IF(ISBLANK(apendix_f_data!A161),"-",apendix_f_data!A161)</f>
        <v>African</v>
      </c>
      <c r="C161" s="1" t="str">
        <f>IF(ISBLANK(apendix_f_data!B161),"-",apendix_f_data!B161)</f>
        <v>Ethiopia</v>
      </c>
      <c r="D161" s="1">
        <f>IF(ISBLANK(apendix_f_data!C161),"-",apendix_f_data!C161)</f>
        <v>2015</v>
      </c>
      <c r="E161" s="1">
        <f>IF(ISBLANK(apendix_f_data!D161),"-",apendix_f_data!D161)</f>
        <v>68568108</v>
      </c>
      <c r="F161" s="1">
        <f>IF(ISBLANK(apendix_f_data!E161),"-",apendix_f_data!E161)</f>
        <v>513000</v>
      </c>
      <c r="G161" s="1">
        <f>IF(ISBLANK(apendix_f_data!F161),"-",apendix_f_data!F161)</f>
        <v>3618580</v>
      </c>
      <c r="H161" s="1">
        <f>IF(ISBLANK(apendix_f_data!G161),"-",apendix_f_data!G161)</f>
        <v>9267000</v>
      </c>
      <c r="I161" s="1">
        <f>IF(ISBLANK(apendix_f_data!H161),"-",apendix_f_data!H161)</f>
        <v>80</v>
      </c>
      <c r="J161" s="1">
        <f>IF(ISBLANK(apendix_f_data!I161),"-",apendix_f_data!I161)</f>
        <v>6769</v>
      </c>
      <c r="K161" s="1">
        <f>IF(ISBLANK(apendix_f_data!J161),"-",apendix_f_data!J161)</f>
        <v>22600</v>
      </c>
    </row>
    <row r="162" ht="15.75" hidden="1" customHeight="1">
      <c r="A162" s="1" t="str">
        <f t="shared" si="1"/>
        <v>Ethiopia2016</v>
      </c>
      <c r="B162" s="1" t="str">
        <f>IF(ISBLANK(apendix_f_data!A162),"-",apendix_f_data!A162)</f>
        <v>African</v>
      </c>
      <c r="C162" s="1" t="str">
        <f>IF(ISBLANK(apendix_f_data!B162),"-",apendix_f_data!B162)</f>
        <v>Ethiopia</v>
      </c>
      <c r="D162" s="1">
        <f>IF(ISBLANK(apendix_f_data!C162),"-",apendix_f_data!C162)</f>
        <v>2016</v>
      </c>
      <c r="E162" s="1">
        <f>IF(ISBLANK(apendix_f_data!D162),"-",apendix_f_data!D162)</f>
        <v>70450353</v>
      </c>
      <c r="F162" s="1">
        <f>IF(ISBLANK(apendix_f_data!E162),"-",apendix_f_data!E162)</f>
        <v>515000</v>
      </c>
      <c r="G162" s="1">
        <f>IF(ISBLANK(apendix_f_data!F162),"-",apendix_f_data!F162)</f>
        <v>2917544</v>
      </c>
      <c r="H162" s="1">
        <f>IF(ISBLANK(apendix_f_data!G162),"-",apendix_f_data!G162)</f>
        <v>7035000</v>
      </c>
      <c r="I162" s="1">
        <f>IF(ISBLANK(apendix_f_data!H162),"-",apendix_f_data!H162)</f>
        <v>80</v>
      </c>
      <c r="J162" s="1">
        <f>IF(ISBLANK(apendix_f_data!I162),"-",apendix_f_data!I162)</f>
        <v>5687</v>
      </c>
      <c r="K162" s="1">
        <f>IF(ISBLANK(apendix_f_data!J162),"-",apendix_f_data!J162)</f>
        <v>17900</v>
      </c>
    </row>
    <row r="163" ht="15.75" hidden="1" customHeight="1">
      <c r="A163" s="1" t="str">
        <f t="shared" si="1"/>
        <v>Ethiopia2017</v>
      </c>
      <c r="B163" s="1" t="str">
        <f>IF(ISBLANK(apendix_f_data!A163),"-",apendix_f_data!A163)</f>
        <v>African</v>
      </c>
      <c r="C163" s="1" t="str">
        <f>IF(ISBLANK(apendix_f_data!B163),"-",apendix_f_data!B163)</f>
        <v>Ethiopia</v>
      </c>
      <c r="D163" s="1">
        <f>IF(ISBLANK(apendix_f_data!C163),"-",apendix_f_data!C163)</f>
        <v>2017</v>
      </c>
      <c r="E163" s="1">
        <f>IF(ISBLANK(apendix_f_data!D163),"-",apendix_f_data!D163)</f>
        <v>72351949</v>
      </c>
      <c r="F163" s="1">
        <f>IF(ISBLANK(apendix_f_data!E163),"-",apendix_f_data!E163)</f>
        <v>537000</v>
      </c>
      <c r="G163" s="1">
        <f>IF(ISBLANK(apendix_f_data!F163),"-",apendix_f_data!F163)</f>
        <v>2658314</v>
      </c>
      <c r="H163" s="1">
        <f>IF(ISBLANK(apendix_f_data!G163),"-",apendix_f_data!G163)</f>
        <v>6225000</v>
      </c>
      <c r="I163" s="1">
        <f>IF(ISBLANK(apendix_f_data!H163),"-",apendix_f_data!H163)</f>
        <v>78</v>
      </c>
      <c r="J163" s="1">
        <f>IF(ISBLANK(apendix_f_data!I163),"-",apendix_f_data!I163)</f>
        <v>5352</v>
      </c>
      <c r="K163" s="1">
        <f>IF(ISBLANK(apendix_f_data!J163),"-",apendix_f_data!J163)</f>
        <v>16400</v>
      </c>
    </row>
    <row r="164" ht="15.75" hidden="1" customHeight="1">
      <c r="A164" s="1" t="str">
        <f t="shared" si="1"/>
        <v>Ethiopia2018</v>
      </c>
      <c r="B164" s="1" t="str">
        <f>IF(ISBLANK(apendix_f_data!A164),"-",apendix_f_data!A164)</f>
        <v>African</v>
      </c>
      <c r="C164" s="1" t="str">
        <f>IF(ISBLANK(apendix_f_data!B164),"-",apendix_f_data!B164)</f>
        <v>Ethiopia</v>
      </c>
      <c r="D164" s="1">
        <f>IF(ISBLANK(apendix_f_data!C164),"-",apendix_f_data!C164)</f>
        <v>2018</v>
      </c>
      <c r="E164" s="1">
        <f>IF(ISBLANK(apendix_f_data!D164),"-",apendix_f_data!D164)</f>
        <v>74272598</v>
      </c>
      <c r="F164" s="1">
        <f>IF(ISBLANK(apendix_f_data!E164),"-",apendix_f_data!E164)</f>
        <v>474000</v>
      </c>
      <c r="G164" s="1">
        <f>IF(ISBLANK(apendix_f_data!F164),"-",apendix_f_data!F164)</f>
        <v>2362979</v>
      </c>
      <c r="H164" s="1">
        <f>IF(ISBLANK(apendix_f_data!G164),"-",apendix_f_data!G164)</f>
        <v>5553000</v>
      </c>
      <c r="I164" s="1">
        <f>IF(ISBLANK(apendix_f_data!H164),"-",apendix_f_data!H164)</f>
        <v>74</v>
      </c>
      <c r="J164" s="1">
        <f>IF(ISBLANK(apendix_f_data!I164),"-",apendix_f_data!I164)</f>
        <v>4757</v>
      </c>
      <c r="K164" s="1">
        <f>IF(ISBLANK(apendix_f_data!J164),"-",apendix_f_data!J164)</f>
        <v>14700</v>
      </c>
    </row>
    <row r="165" ht="15.75" hidden="1" customHeight="1">
      <c r="A165" s="1" t="str">
        <f t="shared" si="1"/>
        <v>Gabon2010</v>
      </c>
      <c r="B165" s="1" t="str">
        <f>IF(ISBLANK(apendix_f_data!A165),"-",apendix_f_data!A165)</f>
        <v>African</v>
      </c>
      <c r="C165" s="1" t="str">
        <f>IF(ISBLANK(apendix_f_data!B165),"-",apendix_f_data!B165)</f>
        <v>Gabon</v>
      </c>
      <c r="D165" s="1">
        <f>IF(ISBLANK(apendix_f_data!C165),"-",apendix_f_data!C165)</f>
        <v>2010</v>
      </c>
      <c r="E165" s="1">
        <f>IF(ISBLANK(apendix_f_data!D165),"-",apendix_f_data!D165)</f>
        <v>1624146</v>
      </c>
      <c r="F165" s="1">
        <f>IF(ISBLANK(apendix_f_data!E165),"-",apendix_f_data!E165)</f>
        <v>122000</v>
      </c>
      <c r="G165" s="1">
        <f>IF(ISBLANK(apendix_f_data!F165),"-",apendix_f_data!F165)</f>
        <v>288810</v>
      </c>
      <c r="H165" s="1">
        <f>IF(ISBLANK(apendix_f_data!G165),"-",apendix_f_data!G165)</f>
        <v>597000</v>
      </c>
      <c r="I165" s="1">
        <f>IF(ISBLANK(apendix_f_data!H165),"-",apendix_f_data!H165)</f>
        <v>400</v>
      </c>
      <c r="J165" s="1">
        <f>IF(ISBLANK(apendix_f_data!I165),"-",apendix_f_data!I165)</f>
        <v>424</v>
      </c>
      <c r="K165" s="1">
        <f>IF(ISBLANK(apendix_f_data!J165),"-",apendix_f_data!J165)</f>
        <v>450</v>
      </c>
    </row>
    <row r="166" ht="15.75" hidden="1" customHeight="1">
      <c r="A166" s="1" t="str">
        <f t="shared" si="1"/>
        <v>Gabon2011</v>
      </c>
      <c r="B166" s="1" t="str">
        <f>IF(ISBLANK(apendix_f_data!A166),"-",apendix_f_data!A166)</f>
        <v>African</v>
      </c>
      <c r="C166" s="1" t="str">
        <f>IF(ISBLANK(apendix_f_data!B166),"-",apendix_f_data!B166)</f>
        <v>Gabon</v>
      </c>
      <c r="D166" s="1">
        <f>IF(ISBLANK(apendix_f_data!C166),"-",apendix_f_data!C166)</f>
        <v>2011</v>
      </c>
      <c r="E166" s="1">
        <f>IF(ISBLANK(apendix_f_data!D166),"-",apendix_f_data!D166)</f>
        <v>1684629</v>
      </c>
      <c r="F166" s="1">
        <f>IF(ISBLANK(apendix_f_data!E166),"-",apendix_f_data!E166)</f>
        <v>167000</v>
      </c>
      <c r="G166" s="1">
        <f>IF(ISBLANK(apendix_f_data!F166),"-",apendix_f_data!F166)</f>
        <v>358358</v>
      </c>
      <c r="H166" s="1">
        <f>IF(ISBLANK(apendix_f_data!G166),"-",apendix_f_data!G166)</f>
        <v>686000</v>
      </c>
      <c r="I166" s="1">
        <f>IF(ISBLANK(apendix_f_data!H166),"-",apendix_f_data!H166)</f>
        <v>420</v>
      </c>
      <c r="J166" s="1">
        <f>IF(ISBLANK(apendix_f_data!I166),"-",apendix_f_data!I166)</f>
        <v>448</v>
      </c>
      <c r="K166" s="1">
        <f>IF(ISBLANK(apendix_f_data!J166),"-",apendix_f_data!J166)</f>
        <v>490</v>
      </c>
    </row>
    <row r="167" ht="15.75" hidden="1" customHeight="1">
      <c r="A167" s="1" t="str">
        <f t="shared" si="1"/>
        <v>Gabon2012</v>
      </c>
      <c r="B167" s="1" t="str">
        <f>IF(ISBLANK(apendix_f_data!A167),"-",apendix_f_data!A167)</f>
        <v>African</v>
      </c>
      <c r="C167" s="1" t="str">
        <f>IF(ISBLANK(apendix_f_data!B167),"-",apendix_f_data!B167)</f>
        <v>Gabon</v>
      </c>
      <c r="D167" s="1">
        <f>IF(ISBLANK(apendix_f_data!C167),"-",apendix_f_data!C167)</f>
        <v>2012</v>
      </c>
      <c r="E167" s="1">
        <f>IF(ISBLANK(apendix_f_data!D167),"-",apendix_f_data!D167)</f>
        <v>1749677</v>
      </c>
      <c r="F167" s="1">
        <f>IF(ISBLANK(apendix_f_data!E167),"-",apendix_f_data!E167)</f>
        <v>231000</v>
      </c>
      <c r="G167" s="1">
        <f>IF(ISBLANK(apendix_f_data!F167),"-",apendix_f_data!F167)</f>
        <v>429606</v>
      </c>
      <c r="H167" s="1">
        <f>IF(ISBLANK(apendix_f_data!G167),"-",apendix_f_data!G167)</f>
        <v>730000</v>
      </c>
      <c r="I167" s="1">
        <f>IF(ISBLANK(apendix_f_data!H167),"-",apendix_f_data!H167)</f>
        <v>430</v>
      </c>
      <c r="J167" s="1">
        <f>IF(ISBLANK(apendix_f_data!I167),"-",apendix_f_data!I167)</f>
        <v>469</v>
      </c>
      <c r="K167" s="1">
        <f>IF(ISBLANK(apendix_f_data!J167),"-",apendix_f_data!J167)</f>
        <v>520</v>
      </c>
    </row>
    <row r="168" ht="15.75" hidden="1" customHeight="1">
      <c r="A168" s="1" t="str">
        <f t="shared" si="1"/>
        <v>Gabon2013</v>
      </c>
      <c r="B168" s="1" t="str">
        <f>IF(ISBLANK(apendix_f_data!A168),"-",apendix_f_data!A168)</f>
        <v>African</v>
      </c>
      <c r="C168" s="1" t="str">
        <f>IF(ISBLANK(apendix_f_data!B168),"-",apendix_f_data!B168)</f>
        <v>Gabon</v>
      </c>
      <c r="D168" s="1">
        <f>IF(ISBLANK(apendix_f_data!C168),"-",apendix_f_data!C168)</f>
        <v>2013</v>
      </c>
      <c r="E168" s="1">
        <f>IF(ISBLANK(apendix_f_data!D168),"-",apendix_f_data!D168)</f>
        <v>1817070</v>
      </c>
      <c r="F168" s="1">
        <f>IF(ISBLANK(apendix_f_data!E168),"-",apendix_f_data!E168)</f>
        <v>285000</v>
      </c>
      <c r="G168" s="1">
        <f>IF(ISBLANK(apendix_f_data!F168),"-",apendix_f_data!F168)</f>
        <v>495758</v>
      </c>
      <c r="H168" s="1">
        <f>IF(ISBLANK(apendix_f_data!G168),"-",apendix_f_data!G168)</f>
        <v>799000</v>
      </c>
      <c r="I168" s="1">
        <f>IF(ISBLANK(apendix_f_data!H168),"-",apendix_f_data!H168)</f>
        <v>450</v>
      </c>
      <c r="J168" s="1">
        <f>IF(ISBLANK(apendix_f_data!I168),"-",apendix_f_data!I168)</f>
        <v>497</v>
      </c>
      <c r="K168" s="1">
        <f>IF(ISBLANK(apendix_f_data!J168),"-",apendix_f_data!J168)</f>
        <v>550</v>
      </c>
    </row>
    <row r="169" ht="15.75" hidden="1" customHeight="1">
      <c r="A169" s="1" t="str">
        <f t="shared" si="1"/>
        <v>Gabon2014</v>
      </c>
      <c r="B169" s="1" t="str">
        <f>IF(ISBLANK(apendix_f_data!A169),"-",apendix_f_data!A169)</f>
        <v>African</v>
      </c>
      <c r="C169" s="1" t="str">
        <f>IF(ISBLANK(apendix_f_data!B169),"-",apendix_f_data!B169)</f>
        <v>Gabon</v>
      </c>
      <c r="D169" s="1">
        <f>IF(ISBLANK(apendix_f_data!C169),"-",apendix_f_data!C169)</f>
        <v>2014</v>
      </c>
      <c r="E169" s="1">
        <f>IF(ISBLANK(apendix_f_data!D169),"-",apendix_f_data!D169)</f>
        <v>1883801</v>
      </c>
      <c r="F169" s="1">
        <f>IF(ISBLANK(apendix_f_data!E169),"-",apendix_f_data!E169)</f>
        <v>317000</v>
      </c>
      <c r="G169" s="1">
        <f>IF(ISBLANK(apendix_f_data!F169),"-",apendix_f_data!F169)</f>
        <v>538273</v>
      </c>
      <c r="H169" s="1">
        <f>IF(ISBLANK(apendix_f_data!G169),"-",apendix_f_data!G169)</f>
        <v>864000</v>
      </c>
      <c r="I169" s="1">
        <f>IF(ISBLANK(apendix_f_data!H169),"-",apendix_f_data!H169)</f>
        <v>460</v>
      </c>
      <c r="J169" s="1">
        <f>IF(ISBLANK(apendix_f_data!I169),"-",apendix_f_data!I169)</f>
        <v>514</v>
      </c>
      <c r="K169" s="1">
        <f>IF(ISBLANK(apendix_f_data!J169),"-",apendix_f_data!J169)</f>
        <v>580</v>
      </c>
    </row>
    <row r="170" ht="15.75" hidden="1" customHeight="1">
      <c r="A170" s="1" t="str">
        <f t="shared" si="1"/>
        <v>Gabon2015</v>
      </c>
      <c r="B170" s="1" t="str">
        <f>IF(ISBLANK(apendix_f_data!A170),"-",apendix_f_data!A170)</f>
        <v>African</v>
      </c>
      <c r="C170" s="1" t="str">
        <f>IF(ISBLANK(apendix_f_data!B170),"-",apendix_f_data!B170)</f>
        <v>Gabon</v>
      </c>
      <c r="D170" s="1">
        <f>IF(ISBLANK(apendix_f_data!C170),"-",apendix_f_data!C170)</f>
        <v>2015</v>
      </c>
      <c r="E170" s="1">
        <f>IF(ISBLANK(apendix_f_data!D170),"-",apendix_f_data!D170)</f>
        <v>1947690</v>
      </c>
      <c r="F170" s="1">
        <f>IF(ISBLANK(apendix_f_data!E170),"-",apendix_f_data!E170)</f>
        <v>316000</v>
      </c>
      <c r="G170" s="1">
        <f>IF(ISBLANK(apendix_f_data!F170),"-",apendix_f_data!F170)</f>
        <v>553999</v>
      </c>
      <c r="H170" s="1">
        <f>IF(ISBLANK(apendix_f_data!G170),"-",apendix_f_data!G170)</f>
        <v>902000</v>
      </c>
      <c r="I170" s="1">
        <f>IF(ISBLANK(apendix_f_data!H170),"-",apendix_f_data!H170)</f>
        <v>470</v>
      </c>
      <c r="J170" s="1">
        <f>IF(ISBLANK(apendix_f_data!I170),"-",apendix_f_data!I170)</f>
        <v>523</v>
      </c>
      <c r="K170" s="1">
        <f>IF(ISBLANK(apendix_f_data!J170),"-",apendix_f_data!J170)</f>
        <v>600</v>
      </c>
    </row>
    <row r="171" ht="15.75" hidden="1" customHeight="1">
      <c r="A171" s="1" t="str">
        <f t="shared" si="1"/>
        <v>Gabon2016</v>
      </c>
      <c r="B171" s="1" t="str">
        <f>IF(ISBLANK(apendix_f_data!A171),"-",apendix_f_data!A171)</f>
        <v>African</v>
      </c>
      <c r="C171" s="1" t="str">
        <f>IF(ISBLANK(apendix_f_data!B171),"-",apendix_f_data!B171)</f>
        <v>Gabon</v>
      </c>
      <c r="D171" s="1">
        <f>IF(ISBLANK(apendix_f_data!C171),"-",apendix_f_data!C171)</f>
        <v>2016</v>
      </c>
      <c r="E171" s="1">
        <f>IF(ISBLANK(apendix_f_data!D171),"-",apendix_f_data!D171)</f>
        <v>2007882</v>
      </c>
      <c r="F171" s="1">
        <f>IF(ISBLANK(apendix_f_data!E171),"-",apendix_f_data!E171)</f>
        <v>284000</v>
      </c>
      <c r="G171" s="1">
        <f>IF(ISBLANK(apendix_f_data!F171),"-",apendix_f_data!F171)</f>
        <v>543480</v>
      </c>
      <c r="H171" s="1">
        <f>IF(ISBLANK(apendix_f_data!G171),"-",apendix_f_data!G171)</f>
        <v>933000</v>
      </c>
      <c r="I171" s="1">
        <f>IF(ISBLANK(apendix_f_data!H171),"-",apendix_f_data!H171)</f>
        <v>460</v>
      </c>
      <c r="J171" s="1">
        <f>IF(ISBLANK(apendix_f_data!I171),"-",apendix_f_data!I171)</f>
        <v>510</v>
      </c>
      <c r="K171" s="1">
        <f>IF(ISBLANK(apendix_f_data!J171),"-",apendix_f_data!J171)</f>
        <v>590</v>
      </c>
    </row>
    <row r="172" ht="15.75" hidden="1" customHeight="1">
      <c r="A172" s="1" t="str">
        <f t="shared" si="1"/>
        <v>Gabon2017</v>
      </c>
      <c r="B172" s="1" t="str">
        <f>IF(ISBLANK(apendix_f_data!A172),"-",apendix_f_data!A172)</f>
        <v>African</v>
      </c>
      <c r="C172" s="1" t="str">
        <f>IF(ISBLANK(apendix_f_data!B172),"-",apendix_f_data!B172)</f>
        <v>Gabon</v>
      </c>
      <c r="D172" s="1">
        <f>IF(ISBLANK(apendix_f_data!C172),"-",apendix_f_data!C172)</f>
        <v>2017</v>
      </c>
      <c r="E172" s="1">
        <f>IF(ISBLANK(apendix_f_data!D172),"-",apendix_f_data!D172)</f>
        <v>2064812</v>
      </c>
      <c r="F172" s="1">
        <f>IF(ISBLANK(apendix_f_data!E172),"-",apendix_f_data!E172)</f>
        <v>264000</v>
      </c>
      <c r="G172" s="1">
        <f>IF(ISBLANK(apendix_f_data!F172),"-",apendix_f_data!F172)</f>
        <v>524958</v>
      </c>
      <c r="H172" s="1">
        <f>IF(ISBLANK(apendix_f_data!G172),"-",apendix_f_data!G172)</f>
        <v>937000</v>
      </c>
      <c r="I172" s="1">
        <f>IF(ISBLANK(apendix_f_data!H172),"-",apendix_f_data!H172)</f>
        <v>460</v>
      </c>
      <c r="J172" s="1">
        <f>IF(ISBLANK(apendix_f_data!I172),"-",apendix_f_data!I172)</f>
        <v>521</v>
      </c>
      <c r="K172" s="1">
        <f>IF(ISBLANK(apendix_f_data!J172),"-",apendix_f_data!J172)</f>
        <v>610</v>
      </c>
    </row>
    <row r="173" ht="15.75" hidden="1" customHeight="1">
      <c r="A173" s="1" t="str">
        <f t="shared" si="1"/>
        <v>Gabon2018</v>
      </c>
      <c r="B173" s="1" t="str">
        <f>IF(ISBLANK(apendix_f_data!A173),"-",apendix_f_data!A173)</f>
        <v>African</v>
      </c>
      <c r="C173" s="1" t="str">
        <f>IF(ISBLANK(apendix_f_data!B173),"-",apendix_f_data!B173)</f>
        <v>Gabon</v>
      </c>
      <c r="D173" s="1">
        <f>IF(ISBLANK(apendix_f_data!C173),"-",apendix_f_data!C173)</f>
        <v>2018</v>
      </c>
      <c r="E173" s="1">
        <f>IF(ISBLANK(apendix_f_data!D173),"-",apendix_f_data!D173)</f>
        <v>2119275</v>
      </c>
      <c r="F173" s="1">
        <f>IF(ISBLANK(apendix_f_data!E173),"-",apendix_f_data!E173)</f>
        <v>276000</v>
      </c>
      <c r="G173" s="1">
        <f>IF(ISBLANK(apendix_f_data!F173),"-",apendix_f_data!F173)</f>
        <v>526060</v>
      </c>
      <c r="H173" s="1">
        <f>IF(ISBLANK(apendix_f_data!G173),"-",apendix_f_data!G173)</f>
        <v>922000</v>
      </c>
      <c r="I173" s="1">
        <f>IF(ISBLANK(apendix_f_data!H173),"-",apendix_f_data!H173)</f>
        <v>470</v>
      </c>
      <c r="J173" s="1">
        <f>IF(ISBLANK(apendix_f_data!I173),"-",apendix_f_data!I173)</f>
        <v>528</v>
      </c>
      <c r="K173" s="1">
        <f>IF(ISBLANK(apendix_f_data!J173),"-",apendix_f_data!J173)</f>
        <v>620</v>
      </c>
    </row>
    <row r="174" ht="15.75" hidden="1" customHeight="1">
      <c r="A174" s="1" t="str">
        <f t="shared" si="1"/>
        <v>Gambia2010</v>
      </c>
      <c r="B174" s="1" t="str">
        <f>IF(ISBLANK(apendix_f_data!A174),"-",apendix_f_data!A174)</f>
        <v>African</v>
      </c>
      <c r="C174" s="1" t="str">
        <f>IF(ISBLANK(apendix_f_data!B174),"-",apendix_f_data!B174)</f>
        <v>Gambia</v>
      </c>
      <c r="D174" s="1">
        <f>IF(ISBLANK(apendix_f_data!C174),"-",apendix_f_data!C174)</f>
        <v>2010</v>
      </c>
      <c r="E174" s="1">
        <f>IF(ISBLANK(apendix_f_data!D174),"-",apendix_f_data!D174)</f>
        <v>1793199</v>
      </c>
      <c r="F174" s="1">
        <f>IF(ISBLANK(apendix_f_data!E174),"-",apendix_f_data!E174)</f>
        <v>402000</v>
      </c>
      <c r="G174" s="1">
        <f>IF(ISBLANK(apendix_f_data!F174),"-",apendix_f_data!F174)</f>
        <v>518727</v>
      </c>
      <c r="H174" s="1">
        <f>IF(ISBLANK(apendix_f_data!G174),"-",apendix_f_data!G174)</f>
        <v>651000</v>
      </c>
      <c r="I174" s="1">
        <f>IF(ISBLANK(apendix_f_data!H174),"-",apendix_f_data!H174)</f>
        <v>560</v>
      </c>
      <c r="J174" s="1">
        <f>IF(ISBLANK(apendix_f_data!I174),"-",apendix_f_data!I174)</f>
        <v>618</v>
      </c>
      <c r="K174" s="1">
        <f>IF(ISBLANK(apendix_f_data!J174),"-",apendix_f_data!J174)</f>
        <v>690</v>
      </c>
    </row>
    <row r="175" ht="15.75" hidden="1" customHeight="1">
      <c r="A175" s="1" t="str">
        <f t="shared" si="1"/>
        <v>Gambia2011</v>
      </c>
      <c r="B175" s="1" t="str">
        <f>IF(ISBLANK(apendix_f_data!A175),"-",apendix_f_data!A175)</f>
        <v>African</v>
      </c>
      <c r="C175" s="1" t="str">
        <f>IF(ISBLANK(apendix_f_data!B175),"-",apendix_f_data!B175)</f>
        <v>Gambia</v>
      </c>
      <c r="D175" s="1">
        <f>IF(ISBLANK(apendix_f_data!C175),"-",apendix_f_data!C175)</f>
        <v>2011</v>
      </c>
      <c r="E175" s="1">
        <f>IF(ISBLANK(apendix_f_data!D175),"-",apendix_f_data!D175)</f>
        <v>1848142</v>
      </c>
      <c r="F175" s="1">
        <f>IF(ISBLANK(apendix_f_data!E175),"-",apendix_f_data!E175)</f>
        <v>384000</v>
      </c>
      <c r="G175" s="1">
        <f>IF(ISBLANK(apendix_f_data!F175),"-",apendix_f_data!F175)</f>
        <v>475455</v>
      </c>
      <c r="H175" s="1">
        <f>IF(ISBLANK(apendix_f_data!G175),"-",apendix_f_data!G175)</f>
        <v>575000</v>
      </c>
      <c r="I175" s="1">
        <f>IF(ISBLANK(apendix_f_data!H175),"-",apendix_f_data!H175)</f>
        <v>570</v>
      </c>
      <c r="J175" s="1">
        <f>IF(ISBLANK(apendix_f_data!I175),"-",apendix_f_data!I175)</f>
        <v>629</v>
      </c>
      <c r="K175" s="1">
        <f>IF(ISBLANK(apendix_f_data!J175),"-",apendix_f_data!J175)</f>
        <v>710</v>
      </c>
    </row>
    <row r="176" ht="15.75" hidden="1" customHeight="1">
      <c r="A176" s="1" t="str">
        <f t="shared" si="1"/>
        <v>Gambia2012</v>
      </c>
      <c r="B176" s="1" t="str">
        <f>IF(ISBLANK(apendix_f_data!A176),"-",apendix_f_data!A176)</f>
        <v>African</v>
      </c>
      <c r="C176" s="1" t="str">
        <f>IF(ISBLANK(apendix_f_data!B176),"-",apendix_f_data!B176)</f>
        <v>Gambia</v>
      </c>
      <c r="D176" s="1">
        <f>IF(ISBLANK(apendix_f_data!C176),"-",apendix_f_data!C176)</f>
        <v>2012</v>
      </c>
      <c r="E176" s="1">
        <f>IF(ISBLANK(apendix_f_data!D176),"-",apendix_f_data!D176)</f>
        <v>1905020</v>
      </c>
      <c r="F176" s="1">
        <f>IF(ISBLANK(apendix_f_data!E176),"-",apendix_f_data!E176)</f>
        <v>420000</v>
      </c>
      <c r="G176" s="1">
        <f>IF(ISBLANK(apendix_f_data!F176),"-",apendix_f_data!F176)</f>
        <v>523533</v>
      </c>
      <c r="H176" s="1">
        <f>IF(ISBLANK(apendix_f_data!G176),"-",apendix_f_data!G176)</f>
        <v>637000</v>
      </c>
      <c r="I176" s="1">
        <f>IF(ISBLANK(apendix_f_data!H176),"-",apendix_f_data!H176)</f>
        <v>580</v>
      </c>
      <c r="J176" s="1">
        <f>IF(ISBLANK(apendix_f_data!I176),"-",apendix_f_data!I176)</f>
        <v>637</v>
      </c>
      <c r="K176" s="1">
        <f>IF(ISBLANK(apendix_f_data!J176),"-",apendix_f_data!J176)</f>
        <v>720</v>
      </c>
    </row>
    <row r="177" ht="15.75" hidden="1" customHeight="1">
      <c r="A177" s="1" t="str">
        <f t="shared" si="1"/>
        <v>Gambia2013</v>
      </c>
      <c r="B177" s="1" t="str">
        <f>IF(ISBLANK(apendix_f_data!A177),"-",apendix_f_data!A177)</f>
        <v>African</v>
      </c>
      <c r="C177" s="1" t="str">
        <f>IF(ISBLANK(apendix_f_data!B177),"-",apendix_f_data!B177)</f>
        <v>Gambia</v>
      </c>
      <c r="D177" s="1">
        <f>IF(ISBLANK(apendix_f_data!C177),"-",apendix_f_data!C177)</f>
        <v>2013</v>
      </c>
      <c r="E177" s="1">
        <f>IF(ISBLANK(apendix_f_data!D177),"-",apendix_f_data!D177)</f>
        <v>1963708</v>
      </c>
      <c r="F177" s="1">
        <f>IF(ISBLANK(apendix_f_data!E177),"-",apendix_f_data!E177)</f>
        <v>366000</v>
      </c>
      <c r="G177" s="1">
        <f>IF(ISBLANK(apendix_f_data!F177),"-",apendix_f_data!F177)</f>
        <v>465386</v>
      </c>
      <c r="H177" s="1">
        <f>IF(ISBLANK(apendix_f_data!G177),"-",apendix_f_data!G177)</f>
        <v>575000</v>
      </c>
      <c r="I177" s="1">
        <f>IF(ISBLANK(apendix_f_data!H177),"-",apendix_f_data!H177)</f>
        <v>580</v>
      </c>
      <c r="J177" s="1">
        <f>IF(ISBLANK(apendix_f_data!I177),"-",apendix_f_data!I177)</f>
        <v>645</v>
      </c>
      <c r="K177" s="1">
        <f>IF(ISBLANK(apendix_f_data!J177),"-",apendix_f_data!J177)</f>
        <v>740</v>
      </c>
    </row>
    <row r="178" ht="15.75" hidden="1" customHeight="1">
      <c r="A178" s="1" t="str">
        <f t="shared" si="1"/>
        <v>Gambia2014</v>
      </c>
      <c r="B178" s="1" t="str">
        <f>IF(ISBLANK(apendix_f_data!A178),"-",apendix_f_data!A178)</f>
        <v>African</v>
      </c>
      <c r="C178" s="1" t="str">
        <f>IF(ISBLANK(apendix_f_data!B178),"-",apendix_f_data!B178)</f>
        <v>Gambia</v>
      </c>
      <c r="D178" s="1">
        <f>IF(ISBLANK(apendix_f_data!C178),"-",apendix_f_data!C178)</f>
        <v>2014</v>
      </c>
      <c r="E178" s="1">
        <f>IF(ISBLANK(apendix_f_data!D178),"-",apendix_f_data!D178)</f>
        <v>2024037</v>
      </c>
      <c r="F178" s="1">
        <f>IF(ISBLANK(apendix_f_data!E178),"-",apendix_f_data!E178)</f>
        <v>228000</v>
      </c>
      <c r="G178" s="1">
        <f>IF(ISBLANK(apendix_f_data!F178),"-",apendix_f_data!F178)</f>
        <v>287463</v>
      </c>
      <c r="H178" s="1">
        <f>IF(ISBLANK(apendix_f_data!G178),"-",apendix_f_data!G178)</f>
        <v>354000</v>
      </c>
      <c r="I178" s="1">
        <f>IF(ISBLANK(apendix_f_data!H178),"-",apendix_f_data!H178)</f>
        <v>590</v>
      </c>
      <c r="J178" s="1">
        <f>IF(ISBLANK(apendix_f_data!I178),"-",apendix_f_data!I178)</f>
        <v>654</v>
      </c>
      <c r="K178" s="1">
        <f>IF(ISBLANK(apendix_f_data!J178),"-",apendix_f_data!J178)</f>
        <v>760</v>
      </c>
    </row>
    <row r="179" ht="15.75" hidden="1" customHeight="1">
      <c r="A179" s="1" t="str">
        <f t="shared" si="1"/>
        <v>Gambia2015</v>
      </c>
      <c r="B179" s="1" t="str">
        <f>IF(ISBLANK(apendix_f_data!A179),"-",apendix_f_data!A179)</f>
        <v>African</v>
      </c>
      <c r="C179" s="1" t="str">
        <f>IF(ISBLANK(apendix_f_data!B179),"-",apendix_f_data!B179)</f>
        <v>Gambia</v>
      </c>
      <c r="D179" s="1">
        <f>IF(ISBLANK(apendix_f_data!C179),"-",apendix_f_data!C179)</f>
        <v>2015</v>
      </c>
      <c r="E179" s="1">
        <f>IF(ISBLANK(apendix_f_data!D179),"-",apendix_f_data!D179)</f>
        <v>2085860</v>
      </c>
      <c r="F179" s="1">
        <f>IF(ISBLANK(apendix_f_data!E179),"-",apendix_f_data!E179)</f>
        <v>321000</v>
      </c>
      <c r="G179" s="1">
        <f>IF(ISBLANK(apendix_f_data!F179),"-",apendix_f_data!F179)</f>
        <v>406835</v>
      </c>
      <c r="H179" s="1">
        <f>IF(ISBLANK(apendix_f_data!G179),"-",apendix_f_data!G179)</f>
        <v>499000</v>
      </c>
      <c r="I179" s="1">
        <f>IF(ISBLANK(apendix_f_data!H179),"-",apendix_f_data!H179)</f>
        <v>590</v>
      </c>
      <c r="J179" s="1">
        <f>IF(ISBLANK(apendix_f_data!I179),"-",apendix_f_data!I179)</f>
        <v>661</v>
      </c>
      <c r="K179" s="1">
        <f>IF(ISBLANK(apendix_f_data!J179),"-",apendix_f_data!J179)</f>
        <v>770</v>
      </c>
    </row>
    <row r="180" ht="15.75" hidden="1" customHeight="1">
      <c r="A180" s="1" t="str">
        <f t="shared" si="1"/>
        <v>Gambia2016</v>
      </c>
      <c r="B180" s="1" t="str">
        <f>IF(ISBLANK(apendix_f_data!A180),"-",apendix_f_data!A180)</f>
        <v>African</v>
      </c>
      <c r="C180" s="1" t="str">
        <f>IF(ISBLANK(apendix_f_data!B180),"-",apendix_f_data!B180)</f>
        <v>Gambia</v>
      </c>
      <c r="D180" s="1">
        <f>IF(ISBLANK(apendix_f_data!C180),"-",apendix_f_data!C180)</f>
        <v>2016</v>
      </c>
      <c r="E180" s="1">
        <f>IF(ISBLANK(apendix_f_data!D180),"-",apendix_f_data!D180)</f>
        <v>2149134</v>
      </c>
      <c r="F180" s="1">
        <f>IF(ISBLANK(apendix_f_data!E180),"-",apendix_f_data!E180)</f>
        <v>199000</v>
      </c>
      <c r="G180" s="1">
        <f>IF(ISBLANK(apendix_f_data!F180),"-",apendix_f_data!F180)</f>
        <v>250439</v>
      </c>
      <c r="H180" s="1">
        <f>IF(ISBLANK(apendix_f_data!G180),"-",apendix_f_data!G180)</f>
        <v>308000</v>
      </c>
      <c r="I180" s="1">
        <f>IF(ISBLANK(apendix_f_data!H180),"-",apendix_f_data!H180)</f>
        <v>600</v>
      </c>
      <c r="J180" s="1">
        <f>IF(ISBLANK(apendix_f_data!I180),"-",apendix_f_data!I180)</f>
        <v>668</v>
      </c>
      <c r="K180" s="1">
        <f>IF(ISBLANK(apendix_f_data!J180),"-",apendix_f_data!J180)</f>
        <v>780</v>
      </c>
    </row>
    <row r="181" ht="15.75" hidden="1" customHeight="1">
      <c r="A181" s="1" t="str">
        <f t="shared" si="1"/>
        <v>Gambia2017</v>
      </c>
      <c r="B181" s="1" t="str">
        <f>IF(ISBLANK(apendix_f_data!A181),"-",apendix_f_data!A181)</f>
        <v>African</v>
      </c>
      <c r="C181" s="1" t="str">
        <f>IF(ISBLANK(apendix_f_data!B181),"-",apendix_f_data!B181)</f>
        <v>Gambia</v>
      </c>
      <c r="D181" s="1">
        <f>IF(ISBLANK(apendix_f_data!C181),"-",apendix_f_data!C181)</f>
        <v>2017</v>
      </c>
      <c r="E181" s="1">
        <f>IF(ISBLANK(apendix_f_data!D181),"-",apendix_f_data!D181)</f>
        <v>2213900</v>
      </c>
      <c r="F181" s="1">
        <f>IF(ISBLANK(apendix_f_data!E181),"-",apendix_f_data!E181)</f>
        <v>93000</v>
      </c>
      <c r="G181" s="1">
        <f>IF(ISBLANK(apendix_f_data!F181),"-",apendix_f_data!F181)</f>
        <v>117383</v>
      </c>
      <c r="H181" s="1">
        <f>IF(ISBLANK(apendix_f_data!G181),"-",apendix_f_data!G181)</f>
        <v>144000</v>
      </c>
      <c r="I181" s="1">
        <f>IF(ISBLANK(apendix_f_data!H181),"-",apendix_f_data!H181)</f>
        <v>600</v>
      </c>
      <c r="J181" s="1">
        <f>IF(ISBLANK(apendix_f_data!I181),"-",apendix_f_data!I181)</f>
        <v>677</v>
      </c>
      <c r="K181" s="1">
        <f>IF(ISBLANK(apendix_f_data!J181),"-",apendix_f_data!J181)</f>
        <v>800</v>
      </c>
    </row>
    <row r="182" ht="15.75" hidden="1" customHeight="1">
      <c r="A182" s="1" t="str">
        <f t="shared" si="1"/>
        <v>Gambia2018</v>
      </c>
      <c r="B182" s="1" t="str">
        <f>IF(ISBLANK(apendix_f_data!A182),"-",apendix_f_data!A182)</f>
        <v>African</v>
      </c>
      <c r="C182" s="1" t="str">
        <f>IF(ISBLANK(apendix_f_data!B182),"-",apendix_f_data!B182)</f>
        <v>Gambia</v>
      </c>
      <c r="D182" s="1">
        <f>IF(ISBLANK(apendix_f_data!C182),"-",apendix_f_data!C182)</f>
        <v>2018</v>
      </c>
      <c r="E182" s="1">
        <f>IF(ISBLANK(apendix_f_data!D182),"-",apendix_f_data!D182)</f>
        <v>2280092</v>
      </c>
      <c r="F182" s="1">
        <f>IF(ISBLANK(apendix_f_data!E182),"-",apendix_f_data!E182)</f>
        <v>119000</v>
      </c>
      <c r="G182" s="1">
        <f>IF(ISBLANK(apendix_f_data!F182),"-",apendix_f_data!F182)</f>
        <v>150480</v>
      </c>
      <c r="H182" s="1">
        <f>IF(ISBLANK(apendix_f_data!G182),"-",apendix_f_data!G182)</f>
        <v>184000</v>
      </c>
      <c r="I182" s="1">
        <f>IF(ISBLANK(apendix_f_data!H182),"-",apendix_f_data!H182)</f>
        <v>610</v>
      </c>
      <c r="J182" s="1">
        <f>IF(ISBLANK(apendix_f_data!I182),"-",apendix_f_data!I182)</f>
        <v>688</v>
      </c>
      <c r="K182" s="1">
        <f>IF(ISBLANK(apendix_f_data!J182),"-",apendix_f_data!J182)</f>
        <v>820</v>
      </c>
    </row>
    <row r="183" ht="15.75" hidden="1" customHeight="1">
      <c r="A183" s="1" t="str">
        <f t="shared" si="1"/>
        <v>Ghana2010</v>
      </c>
      <c r="B183" s="1" t="str">
        <f>IF(ISBLANK(apendix_f_data!A183),"-",apendix_f_data!A183)</f>
        <v>African</v>
      </c>
      <c r="C183" s="1" t="str">
        <f>IF(ISBLANK(apendix_f_data!B183),"-",apendix_f_data!B183)</f>
        <v>Ghana</v>
      </c>
      <c r="D183" s="1">
        <f>IF(ISBLANK(apendix_f_data!C183),"-",apendix_f_data!C183)</f>
        <v>2010</v>
      </c>
      <c r="E183" s="1">
        <f>IF(ISBLANK(apendix_f_data!D183),"-",apendix_f_data!D183)</f>
        <v>24779614</v>
      </c>
      <c r="F183" s="1">
        <f>IF(ISBLANK(apendix_f_data!E183),"-",apendix_f_data!E183)</f>
        <v>7354000</v>
      </c>
      <c r="G183" s="1">
        <f>IF(ISBLANK(apendix_f_data!F183),"-",apendix_f_data!F183)</f>
        <v>9023507</v>
      </c>
      <c r="H183" s="1">
        <f>IF(ISBLANK(apendix_f_data!G183),"-",apendix_f_data!G183)</f>
        <v>10910000</v>
      </c>
      <c r="I183" s="1">
        <f>IF(ISBLANK(apendix_f_data!H183),"-",apendix_f_data!H183)</f>
        <v>14300</v>
      </c>
      <c r="J183" s="1">
        <f>IF(ISBLANK(apendix_f_data!I183),"-",apendix_f_data!I183)</f>
        <v>14866</v>
      </c>
      <c r="K183" s="1">
        <f>IF(ISBLANK(apendix_f_data!J183),"-",apendix_f_data!J183)</f>
        <v>15500</v>
      </c>
    </row>
    <row r="184" ht="15.75" hidden="1" customHeight="1">
      <c r="A184" s="1" t="str">
        <f t="shared" si="1"/>
        <v>Ghana2011</v>
      </c>
      <c r="B184" s="1" t="str">
        <f>IF(ISBLANK(apendix_f_data!A184),"-",apendix_f_data!A184)</f>
        <v>African</v>
      </c>
      <c r="C184" s="1" t="str">
        <f>IF(ISBLANK(apendix_f_data!B184),"-",apendix_f_data!B184)</f>
        <v>Ghana</v>
      </c>
      <c r="D184" s="1">
        <f>IF(ISBLANK(apendix_f_data!C184),"-",apendix_f_data!C184)</f>
        <v>2011</v>
      </c>
      <c r="E184" s="1">
        <f>IF(ISBLANK(apendix_f_data!D184),"-",apendix_f_data!D184)</f>
        <v>25387713</v>
      </c>
      <c r="F184" s="1">
        <f>IF(ISBLANK(apendix_f_data!E184),"-",apendix_f_data!E184)</f>
        <v>7904000</v>
      </c>
      <c r="G184" s="1">
        <f>IF(ISBLANK(apendix_f_data!F184),"-",apendix_f_data!F184)</f>
        <v>9635269</v>
      </c>
      <c r="H184" s="1">
        <f>IF(ISBLANK(apendix_f_data!G184),"-",apendix_f_data!G184)</f>
        <v>11650000</v>
      </c>
      <c r="I184" s="1">
        <f>IF(ISBLANK(apendix_f_data!H184),"-",apendix_f_data!H184)</f>
        <v>14100</v>
      </c>
      <c r="J184" s="1">
        <f>IF(ISBLANK(apendix_f_data!I184),"-",apendix_f_data!I184)</f>
        <v>14626</v>
      </c>
      <c r="K184" s="1">
        <f>IF(ISBLANK(apendix_f_data!J184),"-",apendix_f_data!J184)</f>
        <v>15200</v>
      </c>
    </row>
    <row r="185" ht="15.75" hidden="1" customHeight="1">
      <c r="A185" s="1" t="str">
        <f t="shared" si="1"/>
        <v>Ghana2012</v>
      </c>
      <c r="B185" s="1" t="str">
        <f>IF(ISBLANK(apendix_f_data!A185),"-",apendix_f_data!A185)</f>
        <v>African</v>
      </c>
      <c r="C185" s="1" t="str">
        <f>IF(ISBLANK(apendix_f_data!B185),"-",apendix_f_data!B185)</f>
        <v>Ghana</v>
      </c>
      <c r="D185" s="1">
        <f>IF(ISBLANK(apendix_f_data!C185),"-",apendix_f_data!C185)</f>
        <v>2012</v>
      </c>
      <c r="E185" s="1">
        <f>IF(ISBLANK(apendix_f_data!D185),"-",apendix_f_data!D185)</f>
        <v>25996454</v>
      </c>
      <c r="F185" s="1">
        <f>IF(ISBLANK(apendix_f_data!E185),"-",apendix_f_data!E185)</f>
        <v>8005000</v>
      </c>
      <c r="G185" s="1">
        <f>IF(ISBLANK(apendix_f_data!F185),"-",apendix_f_data!F185)</f>
        <v>9730304</v>
      </c>
      <c r="H185" s="1">
        <f>IF(ISBLANK(apendix_f_data!G185),"-",apendix_f_data!G185)</f>
        <v>11800000</v>
      </c>
      <c r="I185" s="1">
        <f>IF(ISBLANK(apendix_f_data!H185),"-",apendix_f_data!H185)</f>
        <v>13500</v>
      </c>
      <c r="J185" s="1">
        <f>IF(ISBLANK(apendix_f_data!I185),"-",apendix_f_data!I185)</f>
        <v>14092</v>
      </c>
      <c r="K185" s="1">
        <f>IF(ISBLANK(apendix_f_data!J185),"-",apendix_f_data!J185)</f>
        <v>14700</v>
      </c>
    </row>
    <row r="186" ht="15.75" hidden="1" customHeight="1">
      <c r="A186" s="1" t="str">
        <f t="shared" si="1"/>
        <v>Ghana2013</v>
      </c>
      <c r="B186" s="1" t="str">
        <f>IF(ISBLANK(apendix_f_data!A186),"-",apendix_f_data!A186)</f>
        <v>African</v>
      </c>
      <c r="C186" s="1" t="str">
        <f>IF(ISBLANK(apendix_f_data!B186),"-",apendix_f_data!B186)</f>
        <v>Ghana</v>
      </c>
      <c r="D186" s="1">
        <f>IF(ISBLANK(apendix_f_data!C186),"-",apendix_f_data!C186)</f>
        <v>2013</v>
      </c>
      <c r="E186" s="1">
        <f>IF(ISBLANK(apendix_f_data!D186),"-",apendix_f_data!D186)</f>
        <v>26607641</v>
      </c>
      <c r="F186" s="1">
        <f>IF(ISBLANK(apendix_f_data!E186),"-",apendix_f_data!E186)</f>
        <v>7532000</v>
      </c>
      <c r="G186" s="1">
        <f>IF(ISBLANK(apendix_f_data!F186),"-",apendix_f_data!F186)</f>
        <v>9293452</v>
      </c>
      <c r="H186" s="1">
        <f>IF(ISBLANK(apendix_f_data!G186),"-",apendix_f_data!G186)</f>
        <v>11290000</v>
      </c>
      <c r="I186" s="1">
        <f>IF(ISBLANK(apendix_f_data!H186),"-",apendix_f_data!H186)</f>
        <v>12900</v>
      </c>
      <c r="J186" s="1">
        <f>IF(ISBLANK(apendix_f_data!I186),"-",apendix_f_data!I186)</f>
        <v>13469</v>
      </c>
      <c r="K186" s="1">
        <f>IF(ISBLANK(apendix_f_data!J186),"-",apendix_f_data!J186)</f>
        <v>14000</v>
      </c>
    </row>
    <row r="187" ht="15.75" hidden="1" customHeight="1">
      <c r="A187" s="1" t="str">
        <f t="shared" si="1"/>
        <v>Ghana2014</v>
      </c>
      <c r="B187" s="1" t="str">
        <f>IF(ISBLANK(apendix_f_data!A187),"-",apendix_f_data!A187)</f>
        <v>African</v>
      </c>
      <c r="C187" s="1" t="str">
        <f>IF(ISBLANK(apendix_f_data!B187),"-",apendix_f_data!B187)</f>
        <v>Ghana</v>
      </c>
      <c r="D187" s="1">
        <f>IF(ISBLANK(apendix_f_data!C187),"-",apendix_f_data!C187)</f>
        <v>2014</v>
      </c>
      <c r="E187" s="1">
        <f>IF(ISBLANK(apendix_f_data!D187),"-",apendix_f_data!D187)</f>
        <v>27224480</v>
      </c>
      <c r="F187" s="1">
        <f>IF(ISBLANK(apendix_f_data!E187),"-",apendix_f_data!E187)</f>
        <v>6872000</v>
      </c>
      <c r="G187" s="1">
        <f>IF(ISBLANK(apendix_f_data!F187),"-",apendix_f_data!F187)</f>
        <v>8596537</v>
      </c>
      <c r="H187" s="1">
        <f>IF(ISBLANK(apendix_f_data!G187),"-",apendix_f_data!G187)</f>
        <v>10630000</v>
      </c>
      <c r="I187" s="1">
        <f>IF(ISBLANK(apendix_f_data!H187),"-",apendix_f_data!H187)</f>
        <v>12100</v>
      </c>
      <c r="J187" s="1">
        <f>IF(ISBLANK(apendix_f_data!I187),"-",apendix_f_data!I187)</f>
        <v>12558</v>
      </c>
      <c r="K187" s="1">
        <f>IF(ISBLANK(apendix_f_data!J187),"-",apendix_f_data!J187)</f>
        <v>13100</v>
      </c>
    </row>
    <row r="188" ht="15.75" hidden="1" customHeight="1">
      <c r="A188" s="1" t="str">
        <f t="shared" si="1"/>
        <v>Ghana2015</v>
      </c>
      <c r="B188" s="1" t="str">
        <f>IF(ISBLANK(apendix_f_data!A188),"-",apendix_f_data!A188)</f>
        <v>African</v>
      </c>
      <c r="C188" s="1" t="str">
        <f>IF(ISBLANK(apendix_f_data!B188),"-",apendix_f_data!B188)</f>
        <v>Ghana</v>
      </c>
      <c r="D188" s="1">
        <f>IF(ISBLANK(apendix_f_data!C188),"-",apendix_f_data!C188)</f>
        <v>2015</v>
      </c>
      <c r="E188" s="1">
        <f>IF(ISBLANK(apendix_f_data!D188),"-",apendix_f_data!D188)</f>
        <v>27849203</v>
      </c>
      <c r="F188" s="1">
        <f>IF(ISBLANK(apendix_f_data!E188),"-",apendix_f_data!E188)</f>
        <v>6040000</v>
      </c>
      <c r="G188" s="1">
        <f>IF(ISBLANK(apendix_f_data!F188),"-",apendix_f_data!F188)</f>
        <v>7719431</v>
      </c>
      <c r="H188" s="1">
        <f>IF(ISBLANK(apendix_f_data!G188),"-",apendix_f_data!G188)</f>
        <v>9709000</v>
      </c>
      <c r="I188" s="1">
        <f>IF(ISBLANK(apendix_f_data!H188),"-",apendix_f_data!H188)</f>
        <v>11300</v>
      </c>
      <c r="J188" s="1">
        <f>IF(ISBLANK(apendix_f_data!I188),"-",apendix_f_data!I188)</f>
        <v>11757</v>
      </c>
      <c r="K188" s="1">
        <f>IF(ISBLANK(apendix_f_data!J188),"-",apendix_f_data!J188)</f>
        <v>12300</v>
      </c>
    </row>
    <row r="189" ht="15.75" hidden="1" customHeight="1">
      <c r="A189" s="1" t="str">
        <f t="shared" si="1"/>
        <v>Ghana2016</v>
      </c>
      <c r="B189" s="1" t="str">
        <f>IF(ISBLANK(apendix_f_data!A189),"-",apendix_f_data!A189)</f>
        <v>African</v>
      </c>
      <c r="C189" s="1" t="str">
        <f>IF(ISBLANK(apendix_f_data!B189),"-",apendix_f_data!B189)</f>
        <v>Ghana</v>
      </c>
      <c r="D189" s="1">
        <f>IF(ISBLANK(apendix_f_data!C189),"-",apendix_f_data!C189)</f>
        <v>2016</v>
      </c>
      <c r="E189" s="1">
        <f>IF(ISBLANK(apendix_f_data!D189),"-",apendix_f_data!D189)</f>
        <v>28481947</v>
      </c>
      <c r="F189" s="1">
        <f>IF(ISBLANK(apendix_f_data!E189),"-",apendix_f_data!E189)</f>
        <v>5190000</v>
      </c>
      <c r="G189" s="1">
        <f>IF(ISBLANK(apendix_f_data!F189),"-",apendix_f_data!F189)</f>
        <v>6721686</v>
      </c>
      <c r="H189" s="1">
        <f>IF(ISBLANK(apendix_f_data!G189),"-",apendix_f_data!G189)</f>
        <v>8620000</v>
      </c>
      <c r="I189" s="1">
        <f>IF(ISBLANK(apendix_f_data!H189),"-",apendix_f_data!H189)</f>
        <v>10800</v>
      </c>
      <c r="J189" s="1">
        <f>IF(ISBLANK(apendix_f_data!I189),"-",apendix_f_data!I189)</f>
        <v>11277</v>
      </c>
      <c r="K189" s="1">
        <f>IF(ISBLANK(apendix_f_data!J189),"-",apendix_f_data!J189)</f>
        <v>11800</v>
      </c>
    </row>
    <row r="190" ht="15.75" hidden="1" customHeight="1">
      <c r="A190" s="1" t="str">
        <f t="shared" si="1"/>
        <v>Ghana2017</v>
      </c>
      <c r="B190" s="1" t="str">
        <f>IF(ISBLANK(apendix_f_data!A190),"-",apendix_f_data!A190)</f>
        <v>African</v>
      </c>
      <c r="C190" s="1" t="str">
        <f>IF(ISBLANK(apendix_f_data!B190),"-",apendix_f_data!B190)</f>
        <v>Ghana</v>
      </c>
      <c r="D190" s="1">
        <f>IF(ISBLANK(apendix_f_data!C190),"-",apendix_f_data!C190)</f>
        <v>2017</v>
      </c>
      <c r="E190" s="1">
        <f>IF(ISBLANK(apendix_f_data!D190),"-",apendix_f_data!D190)</f>
        <v>29121464</v>
      </c>
      <c r="F190" s="1">
        <f>IF(ISBLANK(apendix_f_data!E190),"-",apendix_f_data!E190)</f>
        <v>4570000</v>
      </c>
      <c r="G190" s="1">
        <f>IF(ISBLANK(apendix_f_data!F190),"-",apendix_f_data!F190)</f>
        <v>6190041</v>
      </c>
      <c r="H190" s="1">
        <f>IF(ISBLANK(apendix_f_data!G190),"-",apendix_f_data!G190)</f>
        <v>8182000</v>
      </c>
      <c r="I190" s="1">
        <f>IF(ISBLANK(apendix_f_data!H190),"-",apendix_f_data!H190)</f>
        <v>10600</v>
      </c>
      <c r="J190" s="1">
        <f>IF(ISBLANK(apendix_f_data!I190),"-",apendix_f_data!I190)</f>
        <v>11003</v>
      </c>
      <c r="K190" s="1">
        <f>IF(ISBLANK(apendix_f_data!J190),"-",apendix_f_data!J190)</f>
        <v>11500</v>
      </c>
    </row>
    <row r="191" ht="15.75" hidden="1" customHeight="1">
      <c r="A191" s="1" t="str">
        <f t="shared" si="1"/>
        <v>Ghana2018</v>
      </c>
      <c r="B191" s="1" t="str">
        <f>IF(ISBLANK(apendix_f_data!A191),"-",apendix_f_data!A191)</f>
        <v>African</v>
      </c>
      <c r="C191" s="1" t="str">
        <f>IF(ISBLANK(apendix_f_data!B191),"-",apendix_f_data!B191)</f>
        <v>Ghana</v>
      </c>
      <c r="D191" s="1">
        <f>IF(ISBLANK(apendix_f_data!C191),"-",apendix_f_data!C191)</f>
        <v>2018</v>
      </c>
      <c r="E191" s="1">
        <f>IF(ISBLANK(apendix_f_data!D191),"-",apendix_f_data!D191)</f>
        <v>29767108</v>
      </c>
      <c r="F191" s="1">
        <f>IF(ISBLANK(apendix_f_data!E191),"-",apendix_f_data!E191)</f>
        <v>4187000</v>
      </c>
      <c r="G191" s="1">
        <f>IF(ISBLANK(apendix_f_data!F191),"-",apendix_f_data!F191)</f>
        <v>6678000</v>
      </c>
      <c r="H191" s="1">
        <f>IF(ISBLANK(apendix_f_data!G191),"-",apendix_f_data!G191)</f>
        <v>10100000</v>
      </c>
      <c r="I191" s="1">
        <f>IF(ISBLANK(apendix_f_data!H191),"-",apendix_f_data!H191)</f>
        <v>10600</v>
      </c>
      <c r="J191" s="1">
        <f>IF(ISBLANK(apendix_f_data!I191),"-",apendix_f_data!I191)</f>
        <v>11070</v>
      </c>
      <c r="K191" s="1">
        <f>IF(ISBLANK(apendix_f_data!J191),"-",apendix_f_data!J191)</f>
        <v>11700</v>
      </c>
    </row>
    <row r="192" ht="15.75" hidden="1" customHeight="1">
      <c r="A192" s="1" t="str">
        <f t="shared" si="1"/>
        <v>Guinea2010</v>
      </c>
      <c r="B192" s="1" t="str">
        <f>IF(ISBLANK(apendix_f_data!A192),"-",apendix_f_data!A192)</f>
        <v>African</v>
      </c>
      <c r="C192" s="1" t="str">
        <f>IF(ISBLANK(apendix_f_data!B192),"-",apendix_f_data!B192)</f>
        <v>Guinea</v>
      </c>
      <c r="D192" s="1">
        <f>IF(ISBLANK(apendix_f_data!C192),"-",apendix_f_data!C192)</f>
        <v>2010</v>
      </c>
      <c r="E192" s="1">
        <f>IF(ISBLANK(apendix_f_data!D192),"-",apendix_f_data!D192)</f>
        <v>10192168</v>
      </c>
      <c r="F192" s="1">
        <f>IF(ISBLANK(apendix_f_data!E192),"-",apendix_f_data!E192)</f>
        <v>3284000</v>
      </c>
      <c r="G192" s="1">
        <f>IF(ISBLANK(apendix_f_data!F192),"-",apendix_f_data!F192)</f>
        <v>4226309</v>
      </c>
      <c r="H192" s="1">
        <f>IF(ISBLANK(apendix_f_data!G192),"-",apendix_f_data!G192)</f>
        <v>5365000</v>
      </c>
      <c r="I192" s="1">
        <f>IF(ISBLANK(apendix_f_data!H192),"-",apendix_f_data!H192)</f>
        <v>12300</v>
      </c>
      <c r="J192" s="1">
        <f>IF(ISBLANK(apendix_f_data!I192),"-",apendix_f_data!I192)</f>
        <v>13400</v>
      </c>
      <c r="K192" s="1">
        <f>IF(ISBLANK(apendix_f_data!J192),"-",apendix_f_data!J192)</f>
        <v>14700</v>
      </c>
    </row>
    <row r="193" ht="15.75" hidden="1" customHeight="1">
      <c r="A193" s="1" t="str">
        <f t="shared" si="1"/>
        <v>Guinea2011</v>
      </c>
      <c r="B193" s="1" t="str">
        <f>IF(ISBLANK(apendix_f_data!A193),"-",apendix_f_data!A193)</f>
        <v>African</v>
      </c>
      <c r="C193" s="1" t="str">
        <f>IF(ISBLANK(apendix_f_data!B193),"-",apendix_f_data!B193)</f>
        <v>Guinea</v>
      </c>
      <c r="D193" s="1">
        <f>IF(ISBLANK(apendix_f_data!C193),"-",apendix_f_data!C193)</f>
        <v>2011</v>
      </c>
      <c r="E193" s="1">
        <f>IF(ISBLANK(apendix_f_data!D193),"-",apendix_f_data!D193)</f>
        <v>10420459</v>
      </c>
      <c r="F193" s="1">
        <f>IF(ISBLANK(apendix_f_data!E193),"-",apendix_f_data!E193)</f>
        <v>3599000</v>
      </c>
      <c r="G193" s="1">
        <f>IF(ISBLANK(apendix_f_data!F193),"-",apendix_f_data!F193)</f>
        <v>4448442</v>
      </c>
      <c r="H193" s="1">
        <f>IF(ISBLANK(apendix_f_data!G193),"-",apendix_f_data!G193)</f>
        <v>5435000</v>
      </c>
      <c r="I193" s="1">
        <f>IF(ISBLANK(apendix_f_data!H193),"-",apendix_f_data!H193)</f>
        <v>11800</v>
      </c>
      <c r="J193" s="1">
        <f>IF(ISBLANK(apendix_f_data!I193),"-",apendix_f_data!I193)</f>
        <v>13003</v>
      </c>
      <c r="K193" s="1">
        <f>IF(ISBLANK(apendix_f_data!J193),"-",apendix_f_data!J193)</f>
        <v>14300</v>
      </c>
    </row>
    <row r="194" ht="15.75" hidden="1" customHeight="1">
      <c r="A194" s="1" t="str">
        <f t="shared" si="1"/>
        <v>Guinea2012</v>
      </c>
      <c r="B194" s="1" t="str">
        <f>IF(ISBLANK(apendix_f_data!A194),"-",apendix_f_data!A194)</f>
        <v>African</v>
      </c>
      <c r="C194" s="1" t="str">
        <f>IF(ISBLANK(apendix_f_data!B194),"-",apendix_f_data!B194)</f>
        <v>Guinea</v>
      </c>
      <c r="D194" s="1">
        <f>IF(ISBLANK(apendix_f_data!C194),"-",apendix_f_data!C194)</f>
        <v>2012</v>
      </c>
      <c r="E194" s="1">
        <f>IF(ISBLANK(apendix_f_data!D194),"-",apendix_f_data!D194)</f>
        <v>10652032</v>
      </c>
      <c r="F194" s="1">
        <f>IF(ISBLANK(apendix_f_data!E194),"-",apendix_f_data!E194)</f>
        <v>3751000</v>
      </c>
      <c r="G194" s="1">
        <f>IF(ISBLANK(apendix_f_data!F194),"-",apendix_f_data!F194)</f>
        <v>4556901</v>
      </c>
      <c r="H194" s="1">
        <f>IF(ISBLANK(apendix_f_data!G194),"-",apendix_f_data!G194)</f>
        <v>5474000</v>
      </c>
      <c r="I194" s="1">
        <f>IF(ISBLANK(apendix_f_data!H194),"-",apendix_f_data!H194)</f>
        <v>10900</v>
      </c>
      <c r="J194" s="1">
        <f>IF(ISBLANK(apendix_f_data!I194),"-",apendix_f_data!I194)</f>
        <v>12084</v>
      </c>
      <c r="K194" s="1">
        <f>IF(ISBLANK(apendix_f_data!J194),"-",apendix_f_data!J194)</f>
        <v>13500</v>
      </c>
    </row>
    <row r="195" ht="15.75" hidden="1" customHeight="1">
      <c r="A195" s="1" t="str">
        <f t="shared" si="1"/>
        <v>Guinea2013</v>
      </c>
      <c r="B195" s="1" t="str">
        <f>IF(ISBLANK(apendix_f_data!A195),"-",apendix_f_data!A195)</f>
        <v>African</v>
      </c>
      <c r="C195" s="1" t="str">
        <f>IF(ISBLANK(apendix_f_data!B195),"-",apendix_f_data!B195)</f>
        <v>Guinea</v>
      </c>
      <c r="D195" s="1">
        <f>IF(ISBLANK(apendix_f_data!C195),"-",apendix_f_data!C195)</f>
        <v>2013</v>
      </c>
      <c r="E195" s="1">
        <f>IF(ISBLANK(apendix_f_data!D195),"-",apendix_f_data!D195)</f>
        <v>10892821</v>
      </c>
      <c r="F195" s="1">
        <f>IF(ISBLANK(apendix_f_data!E195),"-",apendix_f_data!E195)</f>
        <v>3534000</v>
      </c>
      <c r="G195" s="1">
        <f>IF(ISBLANK(apendix_f_data!F195),"-",apendix_f_data!F195)</f>
        <v>4445128</v>
      </c>
      <c r="H195" s="1">
        <f>IF(ISBLANK(apendix_f_data!G195),"-",apendix_f_data!G195)</f>
        <v>5537000</v>
      </c>
      <c r="I195" s="1">
        <f>IF(ISBLANK(apendix_f_data!H195),"-",apendix_f_data!H195)</f>
        <v>9800</v>
      </c>
      <c r="J195" s="1">
        <f>IF(ISBLANK(apendix_f_data!I195),"-",apendix_f_data!I195)</f>
        <v>11017</v>
      </c>
      <c r="K195" s="1">
        <f>IF(ISBLANK(apendix_f_data!J195),"-",apendix_f_data!J195)</f>
        <v>12400</v>
      </c>
    </row>
    <row r="196" ht="15.75" hidden="1" customHeight="1">
      <c r="A196" s="1" t="str">
        <f t="shared" si="1"/>
        <v>Guinea2014</v>
      </c>
      <c r="B196" s="1" t="str">
        <f>IF(ISBLANK(apendix_f_data!A196),"-",apendix_f_data!A196)</f>
        <v>African</v>
      </c>
      <c r="C196" s="1" t="str">
        <f>IF(ISBLANK(apendix_f_data!B196),"-",apendix_f_data!B196)</f>
        <v>Guinea</v>
      </c>
      <c r="D196" s="1">
        <f>IF(ISBLANK(apendix_f_data!C196),"-",apendix_f_data!C196)</f>
        <v>2014</v>
      </c>
      <c r="E196" s="1">
        <f>IF(ISBLANK(apendix_f_data!D196),"-",apendix_f_data!D196)</f>
        <v>11150970</v>
      </c>
      <c r="F196" s="1">
        <f>IF(ISBLANK(apendix_f_data!E196),"-",apendix_f_data!E196)</f>
        <v>3216000</v>
      </c>
      <c r="G196" s="1">
        <f>IF(ISBLANK(apendix_f_data!F196),"-",apendix_f_data!F196)</f>
        <v>4249538</v>
      </c>
      <c r="H196" s="1">
        <f>IF(ISBLANK(apendix_f_data!G196),"-",apendix_f_data!G196)</f>
        <v>5529000</v>
      </c>
      <c r="I196" s="1">
        <f>IF(ISBLANK(apendix_f_data!H196),"-",apendix_f_data!H196)</f>
        <v>8840</v>
      </c>
      <c r="J196" s="1">
        <f>IF(ISBLANK(apendix_f_data!I196),"-",apendix_f_data!I196)</f>
        <v>10017</v>
      </c>
      <c r="K196" s="1">
        <f>IF(ISBLANK(apendix_f_data!J196),"-",apendix_f_data!J196)</f>
        <v>11500</v>
      </c>
    </row>
    <row r="197" ht="15.75" hidden="1" customHeight="1">
      <c r="A197" s="1" t="str">
        <f t="shared" si="1"/>
        <v>Guinea2015</v>
      </c>
      <c r="B197" s="1" t="str">
        <f>IF(ISBLANK(apendix_f_data!A197),"-",apendix_f_data!A197)</f>
        <v>African</v>
      </c>
      <c r="C197" s="1" t="str">
        <f>IF(ISBLANK(apendix_f_data!B197),"-",apendix_f_data!B197)</f>
        <v>Guinea</v>
      </c>
      <c r="D197" s="1">
        <f>IF(ISBLANK(apendix_f_data!C197),"-",apendix_f_data!C197)</f>
        <v>2015</v>
      </c>
      <c r="E197" s="1">
        <f>IF(ISBLANK(apendix_f_data!D197),"-",apendix_f_data!D197)</f>
        <v>11432096</v>
      </c>
      <c r="F197" s="1">
        <f>IF(ISBLANK(apendix_f_data!E197),"-",apendix_f_data!E197)</f>
        <v>2945000</v>
      </c>
      <c r="G197" s="1">
        <f>IF(ISBLANK(apendix_f_data!F197),"-",apendix_f_data!F197)</f>
        <v>4077155</v>
      </c>
      <c r="H197" s="1">
        <f>IF(ISBLANK(apendix_f_data!G197),"-",apendix_f_data!G197)</f>
        <v>5512000</v>
      </c>
      <c r="I197" s="1">
        <f>IF(ISBLANK(apendix_f_data!H197),"-",apendix_f_data!H197)</f>
        <v>8050</v>
      </c>
      <c r="J197" s="1">
        <f>IF(ISBLANK(apendix_f_data!I197),"-",apendix_f_data!I197)</f>
        <v>9223</v>
      </c>
      <c r="K197" s="1">
        <f>IF(ISBLANK(apendix_f_data!J197),"-",apendix_f_data!J197)</f>
        <v>10700</v>
      </c>
    </row>
    <row r="198" ht="15.75" hidden="1" customHeight="1">
      <c r="A198" s="1" t="str">
        <f t="shared" si="1"/>
        <v>Guinea2016</v>
      </c>
      <c r="B198" s="1" t="str">
        <f>IF(ISBLANK(apendix_f_data!A198),"-",apendix_f_data!A198)</f>
        <v>African</v>
      </c>
      <c r="C198" s="1" t="str">
        <f>IF(ISBLANK(apendix_f_data!B198),"-",apendix_f_data!B198)</f>
        <v>Guinea</v>
      </c>
      <c r="D198" s="1">
        <f>IF(ISBLANK(apendix_f_data!C198),"-",apendix_f_data!C198)</f>
        <v>2016</v>
      </c>
      <c r="E198" s="1">
        <f>IF(ISBLANK(apendix_f_data!D198),"-",apendix_f_data!D198)</f>
        <v>11738434</v>
      </c>
      <c r="F198" s="1">
        <f>IF(ISBLANK(apendix_f_data!E198),"-",apendix_f_data!E198)</f>
        <v>2614000</v>
      </c>
      <c r="G198" s="1">
        <f>IF(ISBLANK(apendix_f_data!F198),"-",apendix_f_data!F198)</f>
        <v>3890993</v>
      </c>
      <c r="H198" s="1">
        <f>IF(ISBLANK(apendix_f_data!G198),"-",apendix_f_data!G198)</f>
        <v>5570000</v>
      </c>
      <c r="I198" s="1">
        <f>IF(ISBLANK(apendix_f_data!H198),"-",apendix_f_data!H198)</f>
        <v>7400</v>
      </c>
      <c r="J198" s="1">
        <f>IF(ISBLANK(apendix_f_data!I198),"-",apendix_f_data!I198)</f>
        <v>8573</v>
      </c>
      <c r="K198" s="1">
        <f>IF(ISBLANK(apendix_f_data!J198),"-",apendix_f_data!J198)</f>
        <v>10200</v>
      </c>
    </row>
    <row r="199" ht="15.75" hidden="1" customHeight="1">
      <c r="A199" s="1" t="str">
        <f t="shared" si="1"/>
        <v>Guinea2017</v>
      </c>
      <c r="B199" s="1" t="str">
        <f>IF(ISBLANK(apendix_f_data!A199),"-",apendix_f_data!A199)</f>
        <v>African</v>
      </c>
      <c r="C199" s="1" t="str">
        <f>IF(ISBLANK(apendix_f_data!B199),"-",apendix_f_data!B199)</f>
        <v>Guinea</v>
      </c>
      <c r="D199" s="1">
        <f>IF(ISBLANK(apendix_f_data!C199),"-",apendix_f_data!C199)</f>
        <v>2017</v>
      </c>
      <c r="E199" s="1">
        <f>IF(ISBLANK(apendix_f_data!D199),"-",apendix_f_data!D199)</f>
        <v>12067516</v>
      </c>
      <c r="F199" s="1">
        <f>IF(ISBLANK(apendix_f_data!E199),"-",apendix_f_data!E199)</f>
        <v>2312000</v>
      </c>
      <c r="G199" s="1">
        <f>IF(ISBLANK(apendix_f_data!F199),"-",apendix_f_data!F199)</f>
        <v>3759396</v>
      </c>
      <c r="H199" s="1">
        <f>IF(ISBLANK(apendix_f_data!G199),"-",apendix_f_data!G199)</f>
        <v>5708000</v>
      </c>
      <c r="I199" s="1">
        <f>IF(ISBLANK(apendix_f_data!H199),"-",apendix_f_data!H199)</f>
        <v>7020</v>
      </c>
      <c r="J199" s="1">
        <f>IF(ISBLANK(apendix_f_data!I199),"-",apendix_f_data!I199)</f>
        <v>8234</v>
      </c>
      <c r="K199" s="1">
        <f>IF(ISBLANK(apendix_f_data!J199),"-",apendix_f_data!J199)</f>
        <v>9900</v>
      </c>
    </row>
    <row r="200" ht="15.75" hidden="1" customHeight="1">
      <c r="A200" s="1" t="str">
        <f t="shared" si="1"/>
        <v>Guinea2018</v>
      </c>
      <c r="B200" s="1" t="str">
        <f>IF(ISBLANK(apendix_f_data!A200),"-",apendix_f_data!A200)</f>
        <v>African</v>
      </c>
      <c r="C200" s="1" t="str">
        <f>IF(ISBLANK(apendix_f_data!B200),"-",apendix_f_data!B200)</f>
        <v>Guinea</v>
      </c>
      <c r="D200" s="1">
        <f>IF(ISBLANK(apendix_f_data!C200),"-",apendix_f_data!C200)</f>
        <v>2018</v>
      </c>
      <c r="E200" s="1">
        <f>IF(ISBLANK(apendix_f_data!D200),"-",apendix_f_data!D200)</f>
        <v>12414292</v>
      </c>
      <c r="F200" s="1">
        <f>IF(ISBLANK(apendix_f_data!E200),"-",apendix_f_data!E200)</f>
        <v>2055000</v>
      </c>
      <c r="G200" s="1">
        <f>IF(ISBLANK(apendix_f_data!F200),"-",apendix_f_data!F200)</f>
        <v>3524261</v>
      </c>
      <c r="H200" s="1">
        <f>IF(ISBLANK(apendix_f_data!G200),"-",apendix_f_data!G200)</f>
        <v>5625000</v>
      </c>
      <c r="I200" s="1">
        <f>IF(ISBLANK(apendix_f_data!H200),"-",apendix_f_data!H200)</f>
        <v>6880</v>
      </c>
      <c r="J200" s="1">
        <f>IF(ISBLANK(apendix_f_data!I200),"-",apendix_f_data!I200)</f>
        <v>8203</v>
      </c>
      <c r="K200" s="1">
        <f>IF(ISBLANK(apendix_f_data!J200),"-",apendix_f_data!J200)</f>
        <v>10100</v>
      </c>
    </row>
    <row r="201" ht="15.75" hidden="1" customHeight="1">
      <c r="A201" s="1" t="str">
        <f t="shared" si="1"/>
        <v>Guinea-Bissau2010</v>
      </c>
      <c r="B201" s="1" t="str">
        <f>IF(ISBLANK(apendix_f_data!A201),"-",apendix_f_data!A201)</f>
        <v>African</v>
      </c>
      <c r="C201" s="1" t="str">
        <f>IF(ISBLANK(apendix_f_data!B201),"-",apendix_f_data!B201)</f>
        <v>Guinea-Bissau</v>
      </c>
      <c r="D201" s="1">
        <f>IF(ISBLANK(apendix_f_data!C201),"-",apendix_f_data!C201)</f>
        <v>2010</v>
      </c>
      <c r="E201" s="1">
        <f>IF(ISBLANK(apendix_f_data!D201),"-",apendix_f_data!D201)</f>
        <v>1522603</v>
      </c>
      <c r="F201" s="1">
        <f>IF(ISBLANK(apendix_f_data!E201),"-",apendix_f_data!E201)</f>
        <v>133000</v>
      </c>
      <c r="G201" s="1">
        <f>IF(ISBLANK(apendix_f_data!F201),"-",apendix_f_data!F201)</f>
        <v>204588</v>
      </c>
      <c r="H201" s="1">
        <f>IF(ISBLANK(apendix_f_data!G201),"-",apendix_f_data!G201)</f>
        <v>303000</v>
      </c>
      <c r="I201" s="1">
        <f>IF(ISBLANK(apendix_f_data!H201),"-",apendix_f_data!H201)</f>
        <v>610</v>
      </c>
      <c r="J201" s="1">
        <f>IF(ISBLANK(apendix_f_data!I201),"-",apendix_f_data!I201)</f>
        <v>651</v>
      </c>
      <c r="K201" s="1">
        <f>IF(ISBLANK(apendix_f_data!J201),"-",apendix_f_data!J201)</f>
        <v>710</v>
      </c>
    </row>
    <row r="202" ht="15.75" hidden="1" customHeight="1">
      <c r="A202" s="1" t="str">
        <f t="shared" si="1"/>
        <v>Guinea-Bissau2011</v>
      </c>
      <c r="B202" s="1" t="str">
        <f>IF(ISBLANK(apendix_f_data!A202),"-",apendix_f_data!A202)</f>
        <v>African</v>
      </c>
      <c r="C202" s="1" t="str">
        <f>IF(ISBLANK(apendix_f_data!B202),"-",apendix_f_data!B202)</f>
        <v>Guinea-Bissau</v>
      </c>
      <c r="D202" s="1">
        <f>IF(ISBLANK(apendix_f_data!C202),"-",apendix_f_data!C202)</f>
        <v>2011</v>
      </c>
      <c r="E202" s="1">
        <f>IF(ISBLANK(apendix_f_data!D202),"-",apendix_f_data!D202)</f>
        <v>1562996</v>
      </c>
      <c r="F202" s="1">
        <f>IF(ISBLANK(apendix_f_data!E202),"-",apendix_f_data!E202)</f>
        <v>135000</v>
      </c>
      <c r="G202" s="1">
        <f>IF(ISBLANK(apendix_f_data!F202),"-",apendix_f_data!F202)</f>
        <v>219683</v>
      </c>
      <c r="H202" s="1">
        <f>IF(ISBLANK(apendix_f_data!G202),"-",apendix_f_data!G202)</f>
        <v>337000</v>
      </c>
      <c r="I202" s="1">
        <f>IF(ISBLANK(apendix_f_data!H202),"-",apendix_f_data!H202)</f>
        <v>600</v>
      </c>
      <c r="J202" s="1">
        <f>IF(ISBLANK(apendix_f_data!I202),"-",apendix_f_data!I202)</f>
        <v>651</v>
      </c>
      <c r="K202" s="1">
        <f>IF(ISBLANK(apendix_f_data!J202),"-",apendix_f_data!J202)</f>
        <v>710</v>
      </c>
    </row>
    <row r="203" ht="15.75" hidden="1" customHeight="1">
      <c r="A203" s="1" t="str">
        <f t="shared" si="1"/>
        <v>Guinea-Bissau2012</v>
      </c>
      <c r="B203" s="1" t="str">
        <f>IF(ISBLANK(apendix_f_data!A203),"-",apendix_f_data!A203)</f>
        <v>African</v>
      </c>
      <c r="C203" s="1" t="str">
        <f>IF(ISBLANK(apendix_f_data!B203),"-",apendix_f_data!B203)</f>
        <v>Guinea-Bissau</v>
      </c>
      <c r="D203" s="1">
        <f>IF(ISBLANK(apendix_f_data!C203),"-",apendix_f_data!C203)</f>
        <v>2012</v>
      </c>
      <c r="E203" s="1">
        <f>IF(ISBLANK(apendix_f_data!D203),"-",apendix_f_data!D203)</f>
        <v>1604981</v>
      </c>
      <c r="F203" s="1">
        <f>IF(ISBLANK(apendix_f_data!E203),"-",apendix_f_data!E203)</f>
        <v>114000</v>
      </c>
      <c r="G203" s="1">
        <f>IF(ISBLANK(apendix_f_data!F203),"-",apendix_f_data!F203)</f>
        <v>206635</v>
      </c>
      <c r="H203" s="1">
        <f>IF(ISBLANK(apendix_f_data!G203),"-",apendix_f_data!G203)</f>
        <v>343000</v>
      </c>
      <c r="I203" s="1">
        <f>IF(ISBLANK(apendix_f_data!H203),"-",apendix_f_data!H203)</f>
        <v>600</v>
      </c>
      <c r="J203" s="1">
        <f>IF(ISBLANK(apendix_f_data!I203),"-",apendix_f_data!I203)</f>
        <v>646</v>
      </c>
      <c r="K203" s="1">
        <f>IF(ISBLANK(apendix_f_data!J203),"-",apendix_f_data!J203)</f>
        <v>710</v>
      </c>
    </row>
    <row r="204" ht="15.75" hidden="1" customHeight="1">
      <c r="A204" s="1" t="str">
        <f t="shared" si="1"/>
        <v>Guinea-Bissau2013</v>
      </c>
      <c r="B204" s="1" t="str">
        <f>IF(ISBLANK(apendix_f_data!A204),"-",apendix_f_data!A204)</f>
        <v>African</v>
      </c>
      <c r="C204" s="1" t="str">
        <f>IF(ISBLANK(apendix_f_data!B204),"-",apendix_f_data!B204)</f>
        <v>Guinea-Bissau</v>
      </c>
      <c r="D204" s="1">
        <f>IF(ISBLANK(apendix_f_data!C204),"-",apendix_f_data!C204)</f>
        <v>2013</v>
      </c>
      <c r="E204" s="1">
        <f>IF(ISBLANK(apendix_f_data!D204),"-",apendix_f_data!D204)</f>
        <v>1648259</v>
      </c>
      <c r="F204" s="1">
        <f>IF(ISBLANK(apendix_f_data!E204),"-",apendix_f_data!E204)</f>
        <v>86000</v>
      </c>
      <c r="G204" s="1">
        <f>IF(ISBLANK(apendix_f_data!F204),"-",apendix_f_data!F204)</f>
        <v>186899</v>
      </c>
      <c r="H204" s="1">
        <f>IF(ISBLANK(apendix_f_data!G204),"-",apendix_f_data!G204)</f>
        <v>355000</v>
      </c>
      <c r="I204" s="1">
        <f>IF(ISBLANK(apendix_f_data!H204),"-",apendix_f_data!H204)</f>
        <v>590</v>
      </c>
      <c r="J204" s="1">
        <f>IF(ISBLANK(apendix_f_data!I204),"-",apendix_f_data!I204)</f>
        <v>646</v>
      </c>
      <c r="K204" s="1">
        <f>IF(ISBLANK(apendix_f_data!J204),"-",apendix_f_data!J204)</f>
        <v>710</v>
      </c>
    </row>
    <row r="205" ht="15.75" hidden="1" customHeight="1">
      <c r="A205" s="1" t="str">
        <f t="shared" si="1"/>
        <v>Guinea-Bissau2014</v>
      </c>
      <c r="B205" s="1" t="str">
        <f>IF(ISBLANK(apendix_f_data!A205),"-",apendix_f_data!A205)</f>
        <v>African</v>
      </c>
      <c r="C205" s="1" t="str">
        <f>IF(ISBLANK(apendix_f_data!B205),"-",apendix_f_data!B205)</f>
        <v>Guinea-Bissau</v>
      </c>
      <c r="D205" s="1">
        <f>IF(ISBLANK(apendix_f_data!C205),"-",apendix_f_data!C205)</f>
        <v>2014</v>
      </c>
      <c r="E205" s="1">
        <f>IF(ISBLANK(apendix_f_data!D205),"-",apendix_f_data!D205)</f>
        <v>1692433</v>
      </c>
      <c r="F205" s="1">
        <f>IF(ISBLANK(apendix_f_data!E205),"-",apendix_f_data!E205)</f>
        <v>64000</v>
      </c>
      <c r="G205" s="1">
        <f>IF(ISBLANK(apendix_f_data!F205),"-",apendix_f_data!F205)</f>
        <v>158919</v>
      </c>
      <c r="H205" s="1">
        <f>IF(ISBLANK(apendix_f_data!G205),"-",apendix_f_data!G205)</f>
        <v>331000</v>
      </c>
      <c r="I205" s="1">
        <f>IF(ISBLANK(apendix_f_data!H205),"-",apendix_f_data!H205)</f>
        <v>590</v>
      </c>
      <c r="J205" s="1">
        <f>IF(ISBLANK(apendix_f_data!I205),"-",apendix_f_data!I205)</f>
        <v>647</v>
      </c>
      <c r="K205" s="1">
        <f>IF(ISBLANK(apendix_f_data!J205),"-",apendix_f_data!J205)</f>
        <v>720</v>
      </c>
    </row>
    <row r="206" ht="15.75" hidden="1" customHeight="1">
      <c r="A206" s="1" t="str">
        <f t="shared" si="1"/>
        <v>Guinea-Bissau2015</v>
      </c>
      <c r="B206" s="1" t="str">
        <f>IF(ISBLANK(apendix_f_data!A206),"-",apendix_f_data!A206)</f>
        <v>African</v>
      </c>
      <c r="C206" s="1" t="str">
        <f>IF(ISBLANK(apendix_f_data!B206),"-",apendix_f_data!B206)</f>
        <v>Guinea-Bissau</v>
      </c>
      <c r="D206" s="1">
        <f>IF(ISBLANK(apendix_f_data!C206),"-",apendix_f_data!C206)</f>
        <v>2015</v>
      </c>
      <c r="E206" s="1">
        <f>IF(ISBLANK(apendix_f_data!D206),"-",apendix_f_data!D206)</f>
        <v>1737207</v>
      </c>
      <c r="F206" s="1">
        <f>IF(ISBLANK(apendix_f_data!E206),"-",apendix_f_data!E206)</f>
        <v>57000</v>
      </c>
      <c r="G206" s="1">
        <f>IF(ISBLANK(apendix_f_data!F206),"-",apendix_f_data!F206)</f>
        <v>138573</v>
      </c>
      <c r="H206" s="1">
        <f>IF(ISBLANK(apendix_f_data!G206),"-",apendix_f_data!G206)</f>
        <v>290000</v>
      </c>
      <c r="I206" s="1">
        <f>IF(ISBLANK(apendix_f_data!H206),"-",apendix_f_data!H206)</f>
        <v>580</v>
      </c>
      <c r="J206" s="1">
        <f>IF(ISBLANK(apendix_f_data!I206),"-",apendix_f_data!I206)</f>
        <v>637</v>
      </c>
      <c r="K206" s="1">
        <f>IF(ISBLANK(apendix_f_data!J206),"-",apendix_f_data!J206)</f>
        <v>710</v>
      </c>
    </row>
    <row r="207" ht="15.75" hidden="1" customHeight="1">
      <c r="A207" s="1" t="str">
        <f t="shared" si="1"/>
        <v>Guinea-Bissau2016</v>
      </c>
      <c r="B207" s="1" t="str">
        <f>IF(ISBLANK(apendix_f_data!A207),"-",apendix_f_data!A207)</f>
        <v>African</v>
      </c>
      <c r="C207" s="1" t="str">
        <f>IF(ISBLANK(apendix_f_data!B207),"-",apendix_f_data!B207)</f>
        <v>Guinea-Bissau</v>
      </c>
      <c r="D207" s="1">
        <f>IF(ISBLANK(apendix_f_data!C207),"-",apendix_f_data!C207)</f>
        <v>2016</v>
      </c>
      <c r="E207" s="1">
        <f>IF(ISBLANK(apendix_f_data!D207),"-",apendix_f_data!D207)</f>
        <v>1782434</v>
      </c>
      <c r="F207" s="1">
        <f>IF(ISBLANK(apendix_f_data!E207),"-",apendix_f_data!E207)</f>
        <v>44000</v>
      </c>
      <c r="G207" s="1">
        <f>IF(ISBLANK(apendix_f_data!F207),"-",apendix_f_data!F207)</f>
        <v>127177</v>
      </c>
      <c r="H207" s="1">
        <f>IF(ISBLANK(apendix_f_data!G207),"-",apendix_f_data!G207)</f>
        <v>292000</v>
      </c>
      <c r="I207" s="1">
        <f>IF(ISBLANK(apendix_f_data!H207),"-",apendix_f_data!H207)</f>
        <v>600</v>
      </c>
      <c r="J207" s="1">
        <f>IF(ISBLANK(apendix_f_data!I207),"-",apendix_f_data!I207)</f>
        <v>671</v>
      </c>
      <c r="K207" s="1">
        <f>IF(ISBLANK(apendix_f_data!J207),"-",apendix_f_data!J207)</f>
        <v>760</v>
      </c>
    </row>
    <row r="208" ht="15.75" hidden="1" customHeight="1">
      <c r="A208" s="1" t="str">
        <f t="shared" si="1"/>
        <v>Guinea-Bissau2017</v>
      </c>
      <c r="B208" s="1" t="str">
        <f>IF(ISBLANK(apendix_f_data!A208),"-",apendix_f_data!A208)</f>
        <v>African</v>
      </c>
      <c r="C208" s="1" t="str">
        <f>IF(ISBLANK(apendix_f_data!B208),"-",apendix_f_data!B208)</f>
        <v>Guinea-Bissau</v>
      </c>
      <c r="D208" s="1">
        <f>IF(ISBLANK(apendix_f_data!C208),"-",apendix_f_data!C208)</f>
        <v>2017</v>
      </c>
      <c r="E208" s="1">
        <f>IF(ISBLANK(apendix_f_data!D208),"-",apendix_f_data!D208)</f>
        <v>1828146</v>
      </c>
      <c r="F208" s="1">
        <f>IF(ISBLANK(apendix_f_data!E208),"-",apendix_f_data!E208)</f>
        <v>41000</v>
      </c>
      <c r="G208" s="1">
        <f>IF(ISBLANK(apendix_f_data!F208),"-",apendix_f_data!F208)</f>
        <v>143200</v>
      </c>
      <c r="H208" s="1">
        <f>IF(ISBLANK(apendix_f_data!G208),"-",apendix_f_data!G208)</f>
        <v>377000</v>
      </c>
      <c r="I208" s="1">
        <f>IF(ISBLANK(apendix_f_data!H208),"-",apendix_f_data!H208)</f>
        <v>610</v>
      </c>
      <c r="J208" s="1">
        <f>IF(ISBLANK(apendix_f_data!I208),"-",apendix_f_data!I208)</f>
        <v>674</v>
      </c>
      <c r="K208" s="1">
        <f>IF(ISBLANK(apendix_f_data!J208),"-",apendix_f_data!J208)</f>
        <v>770</v>
      </c>
    </row>
    <row r="209" ht="15.75" hidden="1" customHeight="1">
      <c r="A209" s="1" t="str">
        <f t="shared" si="1"/>
        <v>Guinea-Bissau2018</v>
      </c>
      <c r="B209" s="1" t="str">
        <f>IF(ISBLANK(apendix_f_data!A209),"-",apendix_f_data!A209)</f>
        <v>African</v>
      </c>
      <c r="C209" s="1" t="str">
        <f>IF(ISBLANK(apendix_f_data!B209),"-",apendix_f_data!B209)</f>
        <v>Guinea-Bissau</v>
      </c>
      <c r="D209" s="1">
        <f>IF(ISBLANK(apendix_f_data!C209),"-",apendix_f_data!C209)</f>
        <v>2018</v>
      </c>
      <c r="E209" s="1">
        <f>IF(ISBLANK(apendix_f_data!D209),"-",apendix_f_data!D209)</f>
        <v>1874304</v>
      </c>
      <c r="F209" s="1">
        <f>IF(ISBLANK(apendix_f_data!E209),"-",apendix_f_data!E209)</f>
        <v>66000</v>
      </c>
      <c r="G209" s="1">
        <f>IF(ISBLANK(apendix_f_data!F209),"-",apendix_f_data!F209)</f>
        <v>231124</v>
      </c>
      <c r="H209" s="1">
        <f>IF(ISBLANK(apendix_f_data!G209),"-",apendix_f_data!G209)</f>
        <v>593000</v>
      </c>
      <c r="I209" s="1">
        <f>IF(ISBLANK(apendix_f_data!H209),"-",apendix_f_data!H209)</f>
        <v>610</v>
      </c>
      <c r="J209" s="1">
        <f>IF(ISBLANK(apendix_f_data!I209),"-",apendix_f_data!I209)</f>
        <v>680</v>
      </c>
      <c r="K209" s="1">
        <f>IF(ISBLANK(apendix_f_data!J209),"-",apendix_f_data!J209)</f>
        <v>780</v>
      </c>
    </row>
    <row r="210" ht="15.75" hidden="1" customHeight="1">
      <c r="A210" s="1" t="str">
        <f t="shared" si="1"/>
        <v>Kenya2010</v>
      </c>
      <c r="B210" s="1" t="str">
        <f>IF(ISBLANK(apendix_f_data!A210),"-",apendix_f_data!A210)</f>
        <v>African</v>
      </c>
      <c r="C210" s="1" t="str">
        <f>IF(ISBLANK(apendix_f_data!B210),"-",apendix_f_data!B210)</f>
        <v>Kenya</v>
      </c>
      <c r="D210" s="1">
        <f>IF(ISBLANK(apendix_f_data!C210),"-",apendix_f_data!C210)</f>
        <v>2010</v>
      </c>
      <c r="E210" s="1">
        <f>IF(ISBLANK(apendix_f_data!D210),"-",apendix_f_data!D210)</f>
        <v>42030684</v>
      </c>
      <c r="F210" s="1">
        <f>IF(ISBLANK(apendix_f_data!E210),"-",apendix_f_data!E210)</f>
        <v>1658000</v>
      </c>
      <c r="G210" s="1">
        <f>IF(ISBLANK(apendix_f_data!F210),"-",apendix_f_data!F210)</f>
        <v>2845913</v>
      </c>
      <c r="H210" s="1">
        <f>IF(ISBLANK(apendix_f_data!G210),"-",apendix_f_data!G210)</f>
        <v>4638000</v>
      </c>
      <c r="I210" s="1">
        <f>IF(ISBLANK(apendix_f_data!H210),"-",apendix_f_data!H210)</f>
        <v>11100</v>
      </c>
      <c r="J210" s="1">
        <f>IF(ISBLANK(apendix_f_data!I210),"-",apendix_f_data!I210)</f>
        <v>11456</v>
      </c>
      <c r="K210" s="1">
        <f>IF(ISBLANK(apendix_f_data!J210),"-",apendix_f_data!J210)</f>
        <v>11800</v>
      </c>
    </row>
    <row r="211" ht="15.75" hidden="1" customHeight="1">
      <c r="A211" s="1" t="str">
        <f t="shared" si="1"/>
        <v>Kenya2011</v>
      </c>
      <c r="B211" s="1" t="str">
        <f>IF(ISBLANK(apendix_f_data!A211),"-",apendix_f_data!A211)</f>
        <v>African</v>
      </c>
      <c r="C211" s="1" t="str">
        <f>IF(ISBLANK(apendix_f_data!B211),"-",apendix_f_data!B211)</f>
        <v>Kenya</v>
      </c>
      <c r="D211" s="1">
        <f>IF(ISBLANK(apendix_f_data!C211),"-",apendix_f_data!C211)</f>
        <v>2011</v>
      </c>
      <c r="E211" s="1">
        <f>IF(ISBLANK(apendix_f_data!D211),"-",apendix_f_data!D211)</f>
        <v>43178270</v>
      </c>
      <c r="F211" s="1">
        <f>IF(ISBLANK(apendix_f_data!E211),"-",apendix_f_data!E211)</f>
        <v>1696000</v>
      </c>
      <c r="G211" s="1">
        <f>IF(ISBLANK(apendix_f_data!F211),"-",apendix_f_data!F211)</f>
        <v>2930265</v>
      </c>
      <c r="H211" s="1">
        <f>IF(ISBLANK(apendix_f_data!G211),"-",apendix_f_data!G211)</f>
        <v>4795000</v>
      </c>
      <c r="I211" s="1">
        <f>IF(ISBLANK(apendix_f_data!H211),"-",apendix_f_data!H211)</f>
        <v>11500</v>
      </c>
      <c r="J211" s="1">
        <f>IF(ISBLANK(apendix_f_data!I211),"-",apendix_f_data!I211)</f>
        <v>11874</v>
      </c>
      <c r="K211" s="1">
        <f>IF(ISBLANK(apendix_f_data!J211),"-",apendix_f_data!J211)</f>
        <v>12300</v>
      </c>
    </row>
    <row r="212" ht="15.75" hidden="1" customHeight="1">
      <c r="A212" s="1" t="str">
        <f t="shared" si="1"/>
        <v>Kenya2012</v>
      </c>
      <c r="B212" s="1" t="str">
        <f>IF(ISBLANK(apendix_f_data!A212),"-",apendix_f_data!A212)</f>
        <v>African</v>
      </c>
      <c r="C212" s="1" t="str">
        <f>IF(ISBLANK(apendix_f_data!B212),"-",apendix_f_data!B212)</f>
        <v>Kenya</v>
      </c>
      <c r="D212" s="1">
        <f>IF(ISBLANK(apendix_f_data!C212),"-",apendix_f_data!C212)</f>
        <v>2012</v>
      </c>
      <c r="E212" s="1">
        <f>IF(ISBLANK(apendix_f_data!D212),"-",apendix_f_data!D212)</f>
        <v>44343469</v>
      </c>
      <c r="F212" s="1">
        <f>IF(ISBLANK(apendix_f_data!E212),"-",apendix_f_data!E212)</f>
        <v>1866000</v>
      </c>
      <c r="G212" s="1">
        <f>IF(ISBLANK(apendix_f_data!F212),"-",apendix_f_data!F212)</f>
        <v>3252855</v>
      </c>
      <c r="H212" s="1">
        <f>IF(ISBLANK(apendix_f_data!G212),"-",apendix_f_data!G212)</f>
        <v>5394000</v>
      </c>
      <c r="I212" s="1">
        <f>IF(ISBLANK(apendix_f_data!H212),"-",apendix_f_data!H212)</f>
        <v>11600</v>
      </c>
      <c r="J212" s="1">
        <f>IF(ISBLANK(apendix_f_data!I212),"-",apendix_f_data!I212)</f>
        <v>12007</v>
      </c>
      <c r="K212" s="1">
        <f>IF(ISBLANK(apendix_f_data!J212),"-",apendix_f_data!J212)</f>
        <v>12400</v>
      </c>
    </row>
    <row r="213" ht="15.75" hidden="1" customHeight="1">
      <c r="A213" s="1" t="str">
        <f t="shared" si="1"/>
        <v>Kenya2013</v>
      </c>
      <c r="B213" s="1" t="str">
        <f>IF(ISBLANK(apendix_f_data!A213),"-",apendix_f_data!A213)</f>
        <v>African</v>
      </c>
      <c r="C213" s="1" t="str">
        <f>IF(ISBLANK(apendix_f_data!B213),"-",apendix_f_data!B213)</f>
        <v>Kenya</v>
      </c>
      <c r="D213" s="1">
        <f>IF(ISBLANK(apendix_f_data!C213),"-",apendix_f_data!C213)</f>
        <v>2013</v>
      </c>
      <c r="E213" s="1">
        <f>IF(ISBLANK(apendix_f_data!D213),"-",apendix_f_data!D213)</f>
        <v>45519986</v>
      </c>
      <c r="F213" s="1">
        <f>IF(ISBLANK(apendix_f_data!E213),"-",apendix_f_data!E213)</f>
        <v>2112000</v>
      </c>
      <c r="G213" s="1">
        <f>IF(ISBLANK(apendix_f_data!F213),"-",apendix_f_data!F213)</f>
        <v>3754660</v>
      </c>
      <c r="H213" s="1">
        <f>IF(ISBLANK(apendix_f_data!G213),"-",apendix_f_data!G213)</f>
        <v>6340000</v>
      </c>
      <c r="I213" s="1">
        <f>IF(ISBLANK(apendix_f_data!H213),"-",apendix_f_data!H213)</f>
        <v>11700</v>
      </c>
      <c r="J213" s="1">
        <f>IF(ISBLANK(apendix_f_data!I213),"-",apendix_f_data!I213)</f>
        <v>12106</v>
      </c>
      <c r="K213" s="1">
        <f>IF(ISBLANK(apendix_f_data!J213),"-",apendix_f_data!J213)</f>
        <v>12600</v>
      </c>
    </row>
    <row r="214" ht="15.75" hidden="1" customHeight="1">
      <c r="A214" s="1" t="str">
        <f t="shared" si="1"/>
        <v>Kenya2014</v>
      </c>
      <c r="B214" s="1" t="str">
        <f>IF(ISBLANK(apendix_f_data!A214),"-",apendix_f_data!A214)</f>
        <v>African</v>
      </c>
      <c r="C214" s="1" t="str">
        <f>IF(ISBLANK(apendix_f_data!B214),"-",apendix_f_data!B214)</f>
        <v>Kenya</v>
      </c>
      <c r="D214" s="1">
        <f>IF(ISBLANK(apendix_f_data!C214),"-",apendix_f_data!C214)</f>
        <v>2014</v>
      </c>
      <c r="E214" s="1">
        <f>IF(ISBLANK(apendix_f_data!D214),"-",apendix_f_data!D214)</f>
        <v>46700063</v>
      </c>
      <c r="F214" s="1">
        <f>IF(ISBLANK(apendix_f_data!E214),"-",apendix_f_data!E214)</f>
        <v>2201000</v>
      </c>
      <c r="G214" s="1">
        <f>IF(ISBLANK(apendix_f_data!F214),"-",apendix_f_data!F214)</f>
        <v>3916556</v>
      </c>
      <c r="H214" s="1">
        <f>IF(ISBLANK(apendix_f_data!G214),"-",apendix_f_data!G214)</f>
        <v>6580000</v>
      </c>
      <c r="I214" s="1">
        <f>IF(ISBLANK(apendix_f_data!H214),"-",apendix_f_data!H214)</f>
        <v>11700</v>
      </c>
      <c r="J214" s="1">
        <f>IF(ISBLANK(apendix_f_data!I214),"-",apendix_f_data!I214)</f>
        <v>12195</v>
      </c>
      <c r="K214" s="1">
        <f>IF(ISBLANK(apendix_f_data!J214),"-",apendix_f_data!J214)</f>
        <v>12700</v>
      </c>
    </row>
    <row r="215" ht="15.75" hidden="1" customHeight="1">
      <c r="A215" s="1" t="str">
        <f t="shared" si="1"/>
        <v>Kenya2015</v>
      </c>
      <c r="B215" s="1" t="str">
        <f>IF(ISBLANK(apendix_f_data!A215),"-",apendix_f_data!A215)</f>
        <v>African</v>
      </c>
      <c r="C215" s="1" t="str">
        <f>IF(ISBLANK(apendix_f_data!B215),"-",apendix_f_data!B215)</f>
        <v>Kenya</v>
      </c>
      <c r="D215" s="1">
        <f>IF(ISBLANK(apendix_f_data!C215),"-",apendix_f_data!C215)</f>
        <v>2015</v>
      </c>
      <c r="E215" s="1">
        <f>IF(ISBLANK(apendix_f_data!D215),"-",apendix_f_data!D215)</f>
        <v>47878339</v>
      </c>
      <c r="F215" s="1">
        <f>IF(ISBLANK(apendix_f_data!E215),"-",apendix_f_data!E215)</f>
        <v>1922000</v>
      </c>
      <c r="G215" s="1">
        <f>IF(ISBLANK(apendix_f_data!F215),"-",apendix_f_data!F215)</f>
        <v>3455175</v>
      </c>
      <c r="H215" s="1">
        <f>IF(ISBLANK(apendix_f_data!G215),"-",apendix_f_data!G215)</f>
        <v>5783000</v>
      </c>
      <c r="I215" s="1">
        <f>IF(ISBLANK(apendix_f_data!H215),"-",apendix_f_data!H215)</f>
        <v>11800</v>
      </c>
      <c r="J215" s="1">
        <f>IF(ISBLANK(apendix_f_data!I215),"-",apendix_f_data!I215)</f>
        <v>12241</v>
      </c>
      <c r="K215" s="1">
        <f>IF(ISBLANK(apendix_f_data!J215),"-",apendix_f_data!J215)</f>
        <v>12900</v>
      </c>
    </row>
    <row r="216" ht="15.75" hidden="1" customHeight="1">
      <c r="A216" s="1" t="str">
        <f t="shared" si="1"/>
        <v>Kenya2016</v>
      </c>
      <c r="B216" s="1" t="str">
        <f>IF(ISBLANK(apendix_f_data!A216),"-",apendix_f_data!A216)</f>
        <v>African</v>
      </c>
      <c r="C216" s="1" t="str">
        <f>IF(ISBLANK(apendix_f_data!B216),"-",apendix_f_data!B216)</f>
        <v>Kenya</v>
      </c>
      <c r="D216" s="1">
        <f>IF(ISBLANK(apendix_f_data!C216),"-",apendix_f_data!C216)</f>
        <v>2016</v>
      </c>
      <c r="E216" s="1">
        <f>IF(ISBLANK(apendix_f_data!D216),"-",apendix_f_data!D216)</f>
        <v>49051531</v>
      </c>
      <c r="F216" s="1">
        <f>IF(ISBLANK(apendix_f_data!E216),"-",apendix_f_data!E216)</f>
        <v>1921000</v>
      </c>
      <c r="G216" s="1">
        <f>IF(ISBLANK(apendix_f_data!F216),"-",apendix_f_data!F216)</f>
        <v>3452117</v>
      </c>
      <c r="H216" s="1">
        <f>IF(ISBLANK(apendix_f_data!G216),"-",apendix_f_data!G216)</f>
        <v>5758000</v>
      </c>
      <c r="I216" s="1">
        <f>IF(ISBLANK(apendix_f_data!H216),"-",apendix_f_data!H216)</f>
        <v>11800</v>
      </c>
      <c r="J216" s="1">
        <f>IF(ISBLANK(apendix_f_data!I216),"-",apendix_f_data!I216)</f>
        <v>12280</v>
      </c>
      <c r="K216" s="1">
        <f>IF(ISBLANK(apendix_f_data!J216),"-",apendix_f_data!J216)</f>
        <v>13000</v>
      </c>
    </row>
    <row r="217" ht="15.75" hidden="1" customHeight="1">
      <c r="A217" s="1" t="str">
        <f t="shared" si="1"/>
        <v>Kenya2017</v>
      </c>
      <c r="B217" s="1" t="str">
        <f>IF(ISBLANK(apendix_f_data!A217),"-",apendix_f_data!A217)</f>
        <v>African</v>
      </c>
      <c r="C217" s="1" t="str">
        <f>IF(ISBLANK(apendix_f_data!B217),"-",apendix_f_data!B217)</f>
        <v>Kenya</v>
      </c>
      <c r="D217" s="1">
        <f>IF(ISBLANK(apendix_f_data!C217),"-",apendix_f_data!C217)</f>
        <v>2017</v>
      </c>
      <c r="E217" s="1">
        <f>IF(ISBLANK(apendix_f_data!D217),"-",apendix_f_data!D217)</f>
        <v>50221146</v>
      </c>
      <c r="F217" s="1">
        <f>IF(ISBLANK(apendix_f_data!E217),"-",apendix_f_data!E217)</f>
        <v>1964000</v>
      </c>
      <c r="G217" s="1">
        <f>IF(ISBLANK(apendix_f_data!F217),"-",apendix_f_data!F217)</f>
        <v>3520384</v>
      </c>
      <c r="H217" s="1">
        <f>IF(ISBLANK(apendix_f_data!G217),"-",apendix_f_data!G217)</f>
        <v>5866000</v>
      </c>
      <c r="I217" s="1">
        <f>IF(ISBLANK(apendix_f_data!H217),"-",apendix_f_data!H217)</f>
        <v>11800</v>
      </c>
      <c r="J217" s="1">
        <f>IF(ISBLANK(apendix_f_data!I217),"-",apendix_f_data!I217)</f>
        <v>12307</v>
      </c>
      <c r="K217" s="1">
        <f>IF(ISBLANK(apendix_f_data!J217),"-",apendix_f_data!J217)</f>
        <v>13100</v>
      </c>
    </row>
    <row r="218" ht="15.75" hidden="1" customHeight="1">
      <c r="A218" s="1" t="str">
        <f t="shared" si="1"/>
        <v>Kenya2018</v>
      </c>
      <c r="B218" s="1" t="str">
        <f>IF(ISBLANK(apendix_f_data!A218),"-",apendix_f_data!A218)</f>
        <v>African</v>
      </c>
      <c r="C218" s="1" t="str">
        <f>IF(ISBLANK(apendix_f_data!B218),"-",apendix_f_data!B218)</f>
        <v>Kenya</v>
      </c>
      <c r="D218" s="1">
        <f>IF(ISBLANK(apendix_f_data!C218),"-",apendix_f_data!C218)</f>
        <v>2018</v>
      </c>
      <c r="E218" s="1">
        <f>IF(ISBLANK(apendix_f_data!D218),"-",apendix_f_data!D218)</f>
        <v>51392570</v>
      </c>
      <c r="F218" s="1">
        <f>IF(ISBLANK(apendix_f_data!E218),"-",apendix_f_data!E218)</f>
        <v>2017000</v>
      </c>
      <c r="G218" s="1">
        <f>IF(ISBLANK(apendix_f_data!F218),"-",apendix_f_data!F218)</f>
        <v>3602498</v>
      </c>
      <c r="H218" s="1">
        <f>IF(ISBLANK(apendix_f_data!G218),"-",apendix_f_data!G218)</f>
        <v>5997000</v>
      </c>
      <c r="I218" s="1">
        <f>IF(ISBLANK(apendix_f_data!H218),"-",apendix_f_data!H218)</f>
        <v>11800</v>
      </c>
      <c r="J218" s="1">
        <f>IF(ISBLANK(apendix_f_data!I218),"-",apendix_f_data!I218)</f>
        <v>12416</v>
      </c>
      <c r="K218" s="1">
        <f>IF(ISBLANK(apendix_f_data!J218),"-",apendix_f_data!J218)</f>
        <v>13200</v>
      </c>
    </row>
    <row r="219" ht="15.75" hidden="1" customHeight="1">
      <c r="A219" s="1" t="str">
        <f t="shared" si="1"/>
        <v>Liberia2010</v>
      </c>
      <c r="B219" s="1" t="str">
        <f>IF(ISBLANK(apendix_f_data!A219),"-",apendix_f_data!A219)</f>
        <v>African</v>
      </c>
      <c r="C219" s="1" t="str">
        <f>IF(ISBLANK(apendix_f_data!B219),"-",apendix_f_data!B219)</f>
        <v>Liberia</v>
      </c>
      <c r="D219" s="1">
        <f>IF(ISBLANK(apendix_f_data!C219),"-",apendix_f_data!C219)</f>
        <v>2010</v>
      </c>
      <c r="E219" s="1">
        <f>IF(ISBLANK(apendix_f_data!D219),"-",apendix_f_data!D219)</f>
        <v>3891357</v>
      </c>
      <c r="F219" s="1">
        <f>IF(ISBLANK(apendix_f_data!E219),"-",apendix_f_data!E219)</f>
        <v>1025000</v>
      </c>
      <c r="G219" s="1">
        <f>IF(ISBLANK(apendix_f_data!F219),"-",apendix_f_data!F219)</f>
        <v>1345523</v>
      </c>
      <c r="H219" s="1">
        <f>IF(ISBLANK(apendix_f_data!G219),"-",apendix_f_data!G219)</f>
        <v>1736000</v>
      </c>
      <c r="I219" s="1">
        <f>IF(ISBLANK(apendix_f_data!H219),"-",apendix_f_data!H219)</f>
        <v>2410</v>
      </c>
      <c r="J219" s="1">
        <f>IF(ISBLANK(apendix_f_data!I219),"-",apendix_f_data!I219)</f>
        <v>2583</v>
      </c>
      <c r="K219" s="1">
        <f>IF(ISBLANK(apendix_f_data!J219),"-",apendix_f_data!J219)</f>
        <v>2780</v>
      </c>
    </row>
    <row r="220" ht="15.75" hidden="1" customHeight="1">
      <c r="A220" s="1" t="str">
        <f t="shared" si="1"/>
        <v>Liberia2011</v>
      </c>
      <c r="B220" s="1" t="str">
        <f>IF(ISBLANK(apendix_f_data!A220),"-",apendix_f_data!A220)</f>
        <v>African</v>
      </c>
      <c r="C220" s="1" t="str">
        <f>IF(ISBLANK(apendix_f_data!B220),"-",apendix_f_data!B220)</f>
        <v>Liberia</v>
      </c>
      <c r="D220" s="1">
        <f>IF(ISBLANK(apendix_f_data!C220),"-",apendix_f_data!C220)</f>
        <v>2011</v>
      </c>
      <c r="E220" s="1">
        <f>IF(ISBLANK(apendix_f_data!D220),"-",apendix_f_data!D220)</f>
        <v>4017446</v>
      </c>
      <c r="F220" s="1">
        <f>IF(ISBLANK(apendix_f_data!E220),"-",apendix_f_data!E220)</f>
        <v>1009000</v>
      </c>
      <c r="G220" s="1">
        <f>IF(ISBLANK(apendix_f_data!F220),"-",apendix_f_data!F220)</f>
        <v>1327415</v>
      </c>
      <c r="H220" s="1">
        <f>IF(ISBLANK(apendix_f_data!G220),"-",apendix_f_data!G220)</f>
        <v>1718000</v>
      </c>
      <c r="I220" s="1">
        <f>IF(ISBLANK(apendix_f_data!H220),"-",apendix_f_data!H220)</f>
        <v>2260</v>
      </c>
      <c r="J220" s="1">
        <f>IF(ISBLANK(apendix_f_data!I220),"-",apendix_f_data!I220)</f>
        <v>2437</v>
      </c>
      <c r="K220" s="1">
        <f>IF(ISBLANK(apendix_f_data!J220),"-",apendix_f_data!J220)</f>
        <v>2640</v>
      </c>
    </row>
    <row r="221" ht="15.75" hidden="1" customHeight="1">
      <c r="A221" s="1" t="str">
        <f t="shared" si="1"/>
        <v>Liberia2012</v>
      </c>
      <c r="B221" s="1" t="str">
        <f>IF(ISBLANK(apendix_f_data!A221),"-",apendix_f_data!A221)</f>
        <v>African</v>
      </c>
      <c r="C221" s="1" t="str">
        <f>IF(ISBLANK(apendix_f_data!B221),"-",apendix_f_data!B221)</f>
        <v>Liberia</v>
      </c>
      <c r="D221" s="1">
        <f>IF(ISBLANK(apendix_f_data!C221),"-",apendix_f_data!C221)</f>
        <v>2012</v>
      </c>
      <c r="E221" s="1">
        <f>IF(ISBLANK(apendix_f_data!D221),"-",apendix_f_data!D221)</f>
        <v>4135662</v>
      </c>
      <c r="F221" s="1">
        <f>IF(ISBLANK(apendix_f_data!E221),"-",apendix_f_data!E221)</f>
        <v>918000</v>
      </c>
      <c r="G221" s="1">
        <f>IF(ISBLANK(apendix_f_data!F221),"-",apendix_f_data!F221)</f>
        <v>1273383</v>
      </c>
      <c r="H221" s="1">
        <f>IF(ISBLANK(apendix_f_data!G221),"-",apendix_f_data!G221)</f>
        <v>1726000</v>
      </c>
      <c r="I221" s="1">
        <f>IF(ISBLANK(apendix_f_data!H221),"-",apendix_f_data!H221)</f>
        <v>2120</v>
      </c>
      <c r="J221" s="1">
        <f>IF(ISBLANK(apendix_f_data!I221),"-",apendix_f_data!I221)</f>
        <v>2310</v>
      </c>
      <c r="K221" s="1">
        <f>IF(ISBLANK(apendix_f_data!J221),"-",apendix_f_data!J221)</f>
        <v>2530</v>
      </c>
    </row>
    <row r="222" ht="15.75" hidden="1" customHeight="1">
      <c r="A222" s="1" t="str">
        <f t="shared" si="1"/>
        <v>Liberia2013</v>
      </c>
      <c r="B222" s="1" t="str">
        <f>IF(ISBLANK(apendix_f_data!A222),"-",apendix_f_data!A222)</f>
        <v>African</v>
      </c>
      <c r="C222" s="1" t="str">
        <f>IF(ISBLANK(apendix_f_data!B222),"-",apendix_f_data!B222)</f>
        <v>Liberia</v>
      </c>
      <c r="D222" s="1">
        <f>IF(ISBLANK(apendix_f_data!C222),"-",apendix_f_data!C222)</f>
        <v>2013</v>
      </c>
      <c r="E222" s="1">
        <f>IF(ISBLANK(apendix_f_data!D222),"-",apendix_f_data!D222)</f>
        <v>4248337</v>
      </c>
      <c r="F222" s="1">
        <f>IF(ISBLANK(apendix_f_data!E222),"-",apendix_f_data!E222)</f>
        <v>916000</v>
      </c>
      <c r="G222" s="1">
        <f>IF(ISBLANK(apendix_f_data!F222),"-",apendix_f_data!F222)</f>
        <v>1347912</v>
      </c>
      <c r="H222" s="1">
        <f>IF(ISBLANK(apendix_f_data!G222),"-",apendix_f_data!G222)</f>
        <v>1924000</v>
      </c>
      <c r="I222" s="1">
        <f>IF(ISBLANK(apendix_f_data!H222),"-",apendix_f_data!H222)</f>
        <v>1970</v>
      </c>
      <c r="J222" s="1">
        <f>IF(ISBLANK(apendix_f_data!I222),"-",apendix_f_data!I222)</f>
        <v>2157</v>
      </c>
      <c r="K222" s="1">
        <f>IF(ISBLANK(apendix_f_data!J222),"-",apendix_f_data!J222)</f>
        <v>2390</v>
      </c>
    </row>
    <row r="223" ht="15.75" hidden="1" customHeight="1">
      <c r="A223" s="1" t="str">
        <f t="shared" si="1"/>
        <v>Liberia2014</v>
      </c>
      <c r="B223" s="1" t="str">
        <f>IF(ISBLANK(apendix_f_data!A223),"-",apendix_f_data!A223)</f>
        <v>African</v>
      </c>
      <c r="C223" s="1" t="str">
        <f>IF(ISBLANK(apendix_f_data!B223),"-",apendix_f_data!B223)</f>
        <v>Liberia</v>
      </c>
      <c r="D223" s="1">
        <f>IF(ISBLANK(apendix_f_data!C223),"-",apendix_f_data!C223)</f>
        <v>2014</v>
      </c>
      <c r="E223" s="1">
        <f>IF(ISBLANK(apendix_f_data!D223),"-",apendix_f_data!D223)</f>
        <v>4359508</v>
      </c>
      <c r="F223" s="1">
        <f>IF(ISBLANK(apendix_f_data!E223),"-",apendix_f_data!E223)</f>
        <v>1011000</v>
      </c>
      <c r="G223" s="1">
        <f>IF(ISBLANK(apendix_f_data!F223),"-",apendix_f_data!F223)</f>
        <v>1471653</v>
      </c>
      <c r="H223" s="1">
        <f>IF(ISBLANK(apendix_f_data!G223),"-",apendix_f_data!G223)</f>
        <v>2094000</v>
      </c>
      <c r="I223" s="1">
        <f>IF(ISBLANK(apendix_f_data!H223),"-",apendix_f_data!H223)</f>
        <v>1900</v>
      </c>
      <c r="J223" s="1">
        <f>IF(ISBLANK(apendix_f_data!I223),"-",apendix_f_data!I223)</f>
        <v>2110</v>
      </c>
      <c r="K223" s="1">
        <f>IF(ISBLANK(apendix_f_data!J223),"-",apendix_f_data!J223)</f>
        <v>2380</v>
      </c>
    </row>
    <row r="224" ht="15.75" hidden="1" customHeight="1">
      <c r="A224" s="1" t="str">
        <f t="shared" si="1"/>
        <v>Liberia2015</v>
      </c>
      <c r="B224" s="1" t="str">
        <f>IF(ISBLANK(apendix_f_data!A224),"-",apendix_f_data!A224)</f>
        <v>African</v>
      </c>
      <c r="C224" s="1" t="str">
        <f>IF(ISBLANK(apendix_f_data!B224),"-",apendix_f_data!B224)</f>
        <v>Liberia</v>
      </c>
      <c r="D224" s="1">
        <f>IF(ISBLANK(apendix_f_data!C224),"-",apendix_f_data!C224)</f>
        <v>2015</v>
      </c>
      <c r="E224" s="1">
        <f>IF(ISBLANK(apendix_f_data!D224),"-",apendix_f_data!D224)</f>
        <v>4472229</v>
      </c>
      <c r="F224" s="1">
        <f>IF(ISBLANK(apendix_f_data!E224),"-",apendix_f_data!E224)</f>
        <v>1140000</v>
      </c>
      <c r="G224" s="1">
        <f>IF(ISBLANK(apendix_f_data!F224),"-",apendix_f_data!F224)</f>
        <v>1551740</v>
      </c>
      <c r="H224" s="1">
        <f>IF(ISBLANK(apendix_f_data!G224),"-",apendix_f_data!G224)</f>
        <v>2039000</v>
      </c>
      <c r="I224" s="1">
        <f>IF(ISBLANK(apendix_f_data!H224),"-",apendix_f_data!H224)</f>
        <v>1730</v>
      </c>
      <c r="J224" s="1">
        <f>IF(ISBLANK(apendix_f_data!I224),"-",apendix_f_data!I224)</f>
        <v>1928</v>
      </c>
      <c r="K224" s="1">
        <f>IF(ISBLANK(apendix_f_data!J224),"-",apendix_f_data!J224)</f>
        <v>2190</v>
      </c>
    </row>
    <row r="225" ht="15.75" hidden="1" customHeight="1">
      <c r="A225" s="1" t="str">
        <f t="shared" si="1"/>
        <v>Liberia2016</v>
      </c>
      <c r="B225" s="1" t="str">
        <f>IF(ISBLANK(apendix_f_data!A225),"-",apendix_f_data!A225)</f>
        <v>African</v>
      </c>
      <c r="C225" s="1" t="str">
        <f>IF(ISBLANK(apendix_f_data!B225),"-",apendix_f_data!B225)</f>
        <v>Liberia</v>
      </c>
      <c r="D225" s="1">
        <f>IF(ISBLANK(apendix_f_data!C225),"-",apendix_f_data!C225)</f>
        <v>2016</v>
      </c>
      <c r="E225" s="1">
        <f>IF(ISBLANK(apendix_f_data!D225),"-",apendix_f_data!D225)</f>
        <v>4586788</v>
      </c>
      <c r="F225" s="1">
        <f>IF(ISBLANK(apendix_f_data!E225),"-",apendix_f_data!E225)</f>
        <v>1422000</v>
      </c>
      <c r="G225" s="1">
        <f>IF(ISBLANK(apendix_f_data!F225),"-",apendix_f_data!F225)</f>
        <v>1771898</v>
      </c>
      <c r="H225" s="1">
        <f>IF(ISBLANK(apendix_f_data!G225),"-",apendix_f_data!G225)</f>
        <v>2180000</v>
      </c>
      <c r="I225" s="1">
        <f>IF(ISBLANK(apendix_f_data!H225),"-",apendix_f_data!H225)</f>
        <v>1770</v>
      </c>
      <c r="J225" s="1">
        <f>IF(ISBLANK(apendix_f_data!I225),"-",apendix_f_data!I225)</f>
        <v>2001</v>
      </c>
      <c r="K225" s="1">
        <f>IF(ISBLANK(apendix_f_data!J225),"-",apendix_f_data!J225)</f>
        <v>2330</v>
      </c>
    </row>
    <row r="226" ht="15.75" hidden="1" customHeight="1">
      <c r="A226" s="1" t="str">
        <f t="shared" si="1"/>
        <v>Liberia2017</v>
      </c>
      <c r="B226" s="1" t="str">
        <f>IF(ISBLANK(apendix_f_data!A226),"-",apendix_f_data!A226)</f>
        <v>African</v>
      </c>
      <c r="C226" s="1" t="str">
        <f>IF(ISBLANK(apendix_f_data!B226),"-",apendix_f_data!B226)</f>
        <v>Liberia</v>
      </c>
      <c r="D226" s="1">
        <f>IF(ISBLANK(apendix_f_data!C226),"-",apendix_f_data!C226)</f>
        <v>2017</v>
      </c>
      <c r="E226" s="1">
        <f>IF(ISBLANK(apendix_f_data!D226),"-",apendix_f_data!D226)</f>
        <v>4702224</v>
      </c>
      <c r="F226" s="1">
        <f>IF(ISBLANK(apendix_f_data!E226),"-",apendix_f_data!E226)</f>
        <v>1465000</v>
      </c>
      <c r="G226" s="1">
        <f>IF(ISBLANK(apendix_f_data!F226),"-",apendix_f_data!F226)</f>
        <v>1886107</v>
      </c>
      <c r="H226" s="1">
        <f>IF(ISBLANK(apendix_f_data!G226),"-",apendix_f_data!G226)</f>
        <v>2378000</v>
      </c>
      <c r="I226" s="1">
        <f>IF(ISBLANK(apendix_f_data!H226),"-",apendix_f_data!H226)</f>
        <v>1750</v>
      </c>
      <c r="J226" s="1">
        <f>IF(ISBLANK(apendix_f_data!I226),"-",apendix_f_data!I226)</f>
        <v>2004</v>
      </c>
      <c r="K226" s="1">
        <f>IF(ISBLANK(apendix_f_data!J226),"-",apendix_f_data!J226)</f>
        <v>2380</v>
      </c>
    </row>
    <row r="227" ht="15.75" hidden="1" customHeight="1">
      <c r="A227" s="1" t="str">
        <f t="shared" si="1"/>
        <v>Liberia2018</v>
      </c>
      <c r="B227" s="1" t="str">
        <f>IF(ISBLANK(apendix_f_data!A227),"-",apendix_f_data!A227)</f>
        <v>African</v>
      </c>
      <c r="C227" s="1" t="str">
        <f>IF(ISBLANK(apendix_f_data!B227),"-",apendix_f_data!B227)</f>
        <v>Liberia</v>
      </c>
      <c r="D227" s="1">
        <f>IF(ISBLANK(apendix_f_data!C227),"-",apendix_f_data!C227)</f>
        <v>2018</v>
      </c>
      <c r="E227" s="1">
        <f>IF(ISBLANK(apendix_f_data!D227),"-",apendix_f_data!D227)</f>
        <v>4818976</v>
      </c>
      <c r="F227" s="1">
        <f>IF(ISBLANK(apendix_f_data!E227),"-",apendix_f_data!E227)</f>
        <v>1182000</v>
      </c>
      <c r="G227" s="1">
        <f>IF(ISBLANK(apendix_f_data!F227),"-",apendix_f_data!F227)</f>
        <v>1742079</v>
      </c>
      <c r="H227" s="1">
        <f>IF(ISBLANK(apendix_f_data!G227),"-",apendix_f_data!G227)</f>
        <v>2447000</v>
      </c>
      <c r="I227" s="1">
        <f>IF(ISBLANK(apendix_f_data!H227),"-",apendix_f_data!H227)</f>
        <v>1730</v>
      </c>
      <c r="J227" s="1">
        <f>IF(ISBLANK(apendix_f_data!I227),"-",apendix_f_data!I227)</f>
        <v>2006</v>
      </c>
      <c r="K227" s="1">
        <f>IF(ISBLANK(apendix_f_data!J227),"-",apendix_f_data!J227)</f>
        <v>2420</v>
      </c>
    </row>
    <row r="228" ht="15.75" hidden="1" customHeight="1">
      <c r="A228" s="1" t="str">
        <f t="shared" si="1"/>
        <v>Madagascar2010</v>
      </c>
      <c r="B228" s="1" t="str">
        <f>IF(ISBLANK(apendix_f_data!A228),"-",apendix_f_data!A228)</f>
        <v>African</v>
      </c>
      <c r="C228" s="1" t="str">
        <f>IF(ISBLANK(apendix_f_data!B228),"-",apendix_f_data!B228)</f>
        <v>Madagascar</v>
      </c>
      <c r="D228" s="1">
        <f>IF(ISBLANK(apendix_f_data!C228),"-",apendix_f_data!C228)</f>
        <v>2010</v>
      </c>
      <c r="E228" s="1">
        <f>IF(ISBLANK(apendix_f_data!D228),"-",apendix_f_data!D228)</f>
        <v>21151640</v>
      </c>
      <c r="F228" s="1">
        <f>IF(ISBLANK(apendix_f_data!E228),"-",apendix_f_data!E228)</f>
        <v>523000</v>
      </c>
      <c r="G228" s="1">
        <f>IF(ISBLANK(apendix_f_data!F228),"-",apendix_f_data!F228)</f>
        <v>893540</v>
      </c>
      <c r="H228" s="1">
        <f>IF(ISBLANK(apendix_f_data!G228),"-",apendix_f_data!G228)</f>
        <v>1425000</v>
      </c>
      <c r="I228" s="1">
        <f>IF(ISBLANK(apendix_f_data!H228),"-",apendix_f_data!H228)</f>
        <v>68</v>
      </c>
      <c r="J228" s="1">
        <f>IF(ISBLANK(apendix_f_data!I228),"-",apendix_f_data!I228)</f>
        <v>2208</v>
      </c>
      <c r="K228" s="1">
        <f>IF(ISBLANK(apendix_f_data!J228),"-",apendix_f_data!J228)</f>
        <v>5000</v>
      </c>
    </row>
    <row r="229" ht="15.75" hidden="1" customHeight="1">
      <c r="A229" s="1" t="str">
        <f t="shared" si="1"/>
        <v>Madagascar2011</v>
      </c>
      <c r="B229" s="1" t="str">
        <f>IF(ISBLANK(apendix_f_data!A229),"-",apendix_f_data!A229)</f>
        <v>African</v>
      </c>
      <c r="C229" s="1" t="str">
        <f>IF(ISBLANK(apendix_f_data!B229),"-",apendix_f_data!B229)</f>
        <v>Madagascar</v>
      </c>
      <c r="D229" s="1">
        <f>IF(ISBLANK(apendix_f_data!C229),"-",apendix_f_data!C229)</f>
        <v>2011</v>
      </c>
      <c r="E229" s="1">
        <f>IF(ISBLANK(apendix_f_data!D229),"-",apendix_f_data!D229)</f>
        <v>21743970</v>
      </c>
      <c r="F229" s="1">
        <f>IF(ISBLANK(apendix_f_data!E229),"-",apendix_f_data!E229)</f>
        <v>486000</v>
      </c>
      <c r="G229" s="1">
        <f>IF(ISBLANK(apendix_f_data!F229),"-",apendix_f_data!F229)</f>
        <v>794810</v>
      </c>
      <c r="H229" s="1">
        <f>IF(ISBLANK(apendix_f_data!G229),"-",apendix_f_data!G229)</f>
        <v>1161000</v>
      </c>
      <c r="I229" s="1">
        <f>IF(ISBLANK(apendix_f_data!H229),"-",apendix_f_data!H229)</f>
        <v>61</v>
      </c>
      <c r="J229" s="1">
        <f>IF(ISBLANK(apendix_f_data!I229),"-",apendix_f_data!I229)</f>
        <v>1964</v>
      </c>
      <c r="K229" s="1">
        <f>IF(ISBLANK(apendix_f_data!J229),"-",apendix_f_data!J229)</f>
        <v>4140</v>
      </c>
    </row>
    <row r="230" ht="15.75" hidden="1" customHeight="1">
      <c r="A230" s="1" t="str">
        <f t="shared" si="1"/>
        <v>Madagascar2012</v>
      </c>
      <c r="B230" s="1" t="str">
        <f>IF(ISBLANK(apendix_f_data!A230),"-",apendix_f_data!A230)</f>
        <v>African</v>
      </c>
      <c r="C230" s="1" t="str">
        <f>IF(ISBLANK(apendix_f_data!B230),"-",apendix_f_data!B230)</f>
        <v>Madagascar</v>
      </c>
      <c r="D230" s="1">
        <f>IF(ISBLANK(apendix_f_data!C230),"-",apendix_f_data!C230)</f>
        <v>2012</v>
      </c>
      <c r="E230" s="1">
        <f>IF(ISBLANK(apendix_f_data!D230),"-",apendix_f_data!D230)</f>
        <v>22346641</v>
      </c>
      <c r="F230" s="1">
        <f>IF(ISBLANK(apendix_f_data!E230),"-",apendix_f_data!E230)</f>
        <v>967000</v>
      </c>
      <c r="G230" s="1">
        <f>IF(ISBLANK(apendix_f_data!F230),"-",apendix_f_data!F230)</f>
        <v>1594592</v>
      </c>
      <c r="H230" s="1">
        <f>IF(ISBLANK(apendix_f_data!G230),"-",apendix_f_data!G230)</f>
        <v>2516000</v>
      </c>
      <c r="I230" s="1">
        <f>IF(ISBLANK(apendix_f_data!H230),"-",apendix_f_data!H230)</f>
        <v>130</v>
      </c>
      <c r="J230" s="1">
        <f>IF(ISBLANK(apendix_f_data!I230),"-",apendix_f_data!I230)</f>
        <v>3941</v>
      </c>
      <c r="K230" s="1">
        <f>IF(ISBLANK(apendix_f_data!J230),"-",apendix_f_data!J230)</f>
        <v>8730</v>
      </c>
    </row>
    <row r="231" ht="15.75" hidden="1" customHeight="1">
      <c r="A231" s="1" t="str">
        <f t="shared" si="1"/>
        <v>Madagascar2013</v>
      </c>
      <c r="B231" s="1" t="str">
        <f>IF(ISBLANK(apendix_f_data!A231),"-",apendix_f_data!A231)</f>
        <v>African</v>
      </c>
      <c r="C231" s="1" t="str">
        <f>IF(ISBLANK(apendix_f_data!B231),"-",apendix_f_data!B231)</f>
        <v>Madagascar</v>
      </c>
      <c r="D231" s="1">
        <f>IF(ISBLANK(apendix_f_data!C231),"-",apendix_f_data!C231)</f>
        <v>2013</v>
      </c>
      <c r="E231" s="1">
        <f>IF(ISBLANK(apendix_f_data!D231),"-",apendix_f_data!D231)</f>
        <v>22961259</v>
      </c>
      <c r="F231" s="1">
        <f>IF(ISBLANK(apendix_f_data!E231),"-",apendix_f_data!E231)</f>
        <v>966000</v>
      </c>
      <c r="G231" s="1">
        <f>IF(ISBLANK(apendix_f_data!F231),"-",apendix_f_data!F231)</f>
        <v>1497292</v>
      </c>
      <c r="H231" s="1">
        <f>IF(ISBLANK(apendix_f_data!G231),"-",apendix_f_data!G231)</f>
        <v>2298000</v>
      </c>
      <c r="I231" s="1">
        <f>IF(ISBLANK(apendix_f_data!H231),"-",apendix_f_data!H231)</f>
        <v>120</v>
      </c>
      <c r="J231" s="1">
        <f>IF(ISBLANK(apendix_f_data!I231),"-",apendix_f_data!I231)</f>
        <v>3701</v>
      </c>
      <c r="K231" s="1">
        <f>IF(ISBLANK(apendix_f_data!J231),"-",apendix_f_data!J231)</f>
        <v>8010</v>
      </c>
    </row>
    <row r="232" ht="15.75" hidden="1" customHeight="1">
      <c r="A232" s="1" t="str">
        <f t="shared" si="1"/>
        <v>Madagascar2014</v>
      </c>
      <c r="B232" s="1" t="str">
        <f>IF(ISBLANK(apendix_f_data!A232),"-",apendix_f_data!A232)</f>
        <v>African</v>
      </c>
      <c r="C232" s="1" t="str">
        <f>IF(ISBLANK(apendix_f_data!B232),"-",apendix_f_data!B232)</f>
        <v>Madagascar</v>
      </c>
      <c r="D232" s="1">
        <f>IF(ISBLANK(apendix_f_data!C232),"-",apendix_f_data!C232)</f>
        <v>2014</v>
      </c>
      <c r="E232" s="1">
        <f>IF(ISBLANK(apendix_f_data!D232),"-",apendix_f_data!D232)</f>
        <v>23589897</v>
      </c>
      <c r="F232" s="1">
        <f>IF(ISBLANK(apendix_f_data!E232),"-",apendix_f_data!E232)</f>
        <v>768000</v>
      </c>
      <c r="G232" s="1">
        <f>IF(ISBLANK(apendix_f_data!F232),"-",apendix_f_data!F232)</f>
        <v>1079845</v>
      </c>
      <c r="H232" s="1">
        <f>IF(ISBLANK(apendix_f_data!G232),"-",apendix_f_data!G232)</f>
        <v>1448000</v>
      </c>
      <c r="I232" s="1">
        <f>IF(ISBLANK(apendix_f_data!H232),"-",apendix_f_data!H232)</f>
        <v>93</v>
      </c>
      <c r="J232" s="1">
        <f>IF(ISBLANK(apendix_f_data!I232),"-",apendix_f_data!I232)</f>
        <v>2669</v>
      </c>
      <c r="K232" s="1">
        <f>IF(ISBLANK(apendix_f_data!J232),"-",apendix_f_data!J232)</f>
        <v>5200</v>
      </c>
    </row>
    <row r="233" ht="15.75" hidden="1" customHeight="1">
      <c r="A233" s="1" t="str">
        <f t="shared" si="1"/>
        <v>Madagascar2015</v>
      </c>
      <c r="B233" s="1" t="str">
        <f>IF(ISBLANK(apendix_f_data!A233),"-",apendix_f_data!A233)</f>
        <v>African</v>
      </c>
      <c r="C233" s="1" t="str">
        <f>IF(ISBLANK(apendix_f_data!B233),"-",apendix_f_data!B233)</f>
        <v>Madagascar</v>
      </c>
      <c r="D233" s="1">
        <f>IF(ISBLANK(apendix_f_data!C233),"-",apendix_f_data!C233)</f>
        <v>2015</v>
      </c>
      <c r="E233" s="1">
        <f>IF(ISBLANK(apendix_f_data!D233),"-",apendix_f_data!D233)</f>
        <v>24234080</v>
      </c>
      <c r="F233" s="1">
        <f>IF(ISBLANK(apendix_f_data!E233),"-",apendix_f_data!E233)</f>
        <v>1705000</v>
      </c>
      <c r="G233" s="1">
        <f>IF(ISBLANK(apendix_f_data!F233),"-",apendix_f_data!F233)</f>
        <v>2358382</v>
      </c>
      <c r="H233" s="1">
        <f>IF(ISBLANK(apendix_f_data!G233),"-",apendix_f_data!G233)</f>
        <v>3106000</v>
      </c>
      <c r="I233" s="1">
        <f>IF(ISBLANK(apendix_f_data!H233),"-",apendix_f_data!H233)</f>
        <v>200</v>
      </c>
      <c r="J233" s="1">
        <f>IF(ISBLANK(apendix_f_data!I233),"-",apendix_f_data!I233)</f>
        <v>5830</v>
      </c>
      <c r="K233" s="1">
        <f>IF(ISBLANK(apendix_f_data!J233),"-",apendix_f_data!J233)</f>
        <v>11200</v>
      </c>
    </row>
    <row r="234" ht="15.75" hidden="1" customHeight="1">
      <c r="A234" s="1" t="str">
        <f t="shared" si="1"/>
        <v>Madagascar2016</v>
      </c>
      <c r="B234" s="1" t="str">
        <f>IF(ISBLANK(apendix_f_data!A234),"-",apendix_f_data!A234)</f>
        <v>African</v>
      </c>
      <c r="C234" s="1" t="str">
        <f>IF(ISBLANK(apendix_f_data!B234),"-",apendix_f_data!B234)</f>
        <v>Madagascar</v>
      </c>
      <c r="D234" s="1">
        <f>IF(ISBLANK(apendix_f_data!C234),"-",apendix_f_data!C234)</f>
        <v>2016</v>
      </c>
      <c r="E234" s="1">
        <f>IF(ISBLANK(apendix_f_data!D234),"-",apendix_f_data!D234)</f>
        <v>24894370</v>
      </c>
      <c r="F234" s="1">
        <f>IF(ISBLANK(apendix_f_data!E234),"-",apendix_f_data!E234)</f>
        <v>1034000</v>
      </c>
      <c r="G234" s="1">
        <f>IF(ISBLANK(apendix_f_data!F234),"-",apendix_f_data!F234)</f>
        <v>1408502</v>
      </c>
      <c r="H234" s="1">
        <f>IF(ISBLANK(apendix_f_data!G234),"-",apendix_f_data!G234)</f>
        <v>1857000</v>
      </c>
      <c r="I234" s="1">
        <f>IF(ISBLANK(apendix_f_data!H234),"-",apendix_f_data!H234)</f>
        <v>120</v>
      </c>
      <c r="J234" s="1">
        <f>IF(ISBLANK(apendix_f_data!I234),"-",apendix_f_data!I234)</f>
        <v>3482</v>
      </c>
      <c r="K234" s="1">
        <f>IF(ISBLANK(apendix_f_data!J234),"-",apendix_f_data!J234)</f>
        <v>6650</v>
      </c>
    </row>
    <row r="235" ht="15.75" hidden="1" customHeight="1">
      <c r="A235" s="1" t="str">
        <f t="shared" si="1"/>
        <v>Madagascar2017</v>
      </c>
      <c r="B235" s="1" t="str">
        <f>IF(ISBLANK(apendix_f_data!A235),"-",apendix_f_data!A235)</f>
        <v>African</v>
      </c>
      <c r="C235" s="1" t="str">
        <f>IF(ISBLANK(apendix_f_data!B235),"-",apendix_f_data!B235)</f>
        <v>Madagascar</v>
      </c>
      <c r="D235" s="1">
        <f>IF(ISBLANK(apendix_f_data!C235),"-",apendix_f_data!C235)</f>
        <v>2017</v>
      </c>
      <c r="E235" s="1">
        <f>IF(ISBLANK(apendix_f_data!D235),"-",apendix_f_data!D235)</f>
        <v>25570511</v>
      </c>
      <c r="F235" s="1">
        <f>IF(ISBLANK(apendix_f_data!E235),"-",apendix_f_data!E235)</f>
        <v>1442000</v>
      </c>
      <c r="G235" s="1">
        <f>IF(ISBLANK(apendix_f_data!F235),"-",apendix_f_data!F235)</f>
        <v>1934794</v>
      </c>
      <c r="H235" s="1">
        <f>IF(ISBLANK(apendix_f_data!G235),"-",apendix_f_data!G235)</f>
        <v>2488000</v>
      </c>
      <c r="I235" s="1">
        <f>IF(ISBLANK(apendix_f_data!H235),"-",apendix_f_data!H235)</f>
        <v>170</v>
      </c>
      <c r="J235" s="1">
        <f>IF(ISBLANK(apendix_f_data!I235),"-",apendix_f_data!I235)</f>
        <v>4783</v>
      </c>
      <c r="K235" s="1">
        <f>IF(ISBLANK(apendix_f_data!J235),"-",apendix_f_data!J235)</f>
        <v>9020</v>
      </c>
    </row>
    <row r="236" ht="15.75" hidden="1" customHeight="1">
      <c r="A236" s="1" t="str">
        <f t="shared" si="1"/>
        <v>Madagascar2018</v>
      </c>
      <c r="B236" s="1" t="str">
        <f>IF(ISBLANK(apendix_f_data!A236),"-",apendix_f_data!A236)</f>
        <v>African</v>
      </c>
      <c r="C236" s="1" t="str">
        <f>IF(ISBLANK(apendix_f_data!B236),"-",apendix_f_data!B236)</f>
        <v>Madagascar</v>
      </c>
      <c r="D236" s="1">
        <f>IF(ISBLANK(apendix_f_data!C236),"-",apendix_f_data!C236)</f>
        <v>2018</v>
      </c>
      <c r="E236" s="1">
        <f>IF(ISBLANK(apendix_f_data!D236),"-",apendix_f_data!D236)</f>
        <v>26262313</v>
      </c>
      <c r="F236" s="1">
        <f>IF(ISBLANK(apendix_f_data!E236),"-",apendix_f_data!E236)</f>
        <v>1618000</v>
      </c>
      <c r="G236" s="1">
        <f>IF(ISBLANK(apendix_f_data!F236),"-",apendix_f_data!F236)</f>
        <v>2163930</v>
      </c>
      <c r="H236" s="1">
        <f>IF(ISBLANK(apendix_f_data!G236),"-",apendix_f_data!G236)</f>
        <v>2775000</v>
      </c>
      <c r="I236" s="1">
        <f>IF(ISBLANK(apendix_f_data!H236),"-",apendix_f_data!H236)</f>
        <v>190</v>
      </c>
      <c r="J236" s="1">
        <f>IF(ISBLANK(apendix_f_data!I236),"-",apendix_f_data!I236)</f>
        <v>5350</v>
      </c>
      <c r="K236" s="1">
        <f>IF(ISBLANK(apendix_f_data!J236),"-",apendix_f_data!J236)</f>
        <v>10100</v>
      </c>
    </row>
    <row r="237" ht="15.75" hidden="1" customHeight="1">
      <c r="A237" s="1" t="str">
        <f t="shared" si="1"/>
        <v>Malawi2010</v>
      </c>
      <c r="B237" s="1" t="str">
        <f>IF(ISBLANK(apendix_f_data!A237),"-",apendix_f_data!A237)</f>
        <v>African</v>
      </c>
      <c r="C237" s="1" t="str">
        <f>IF(ISBLANK(apendix_f_data!B237),"-",apendix_f_data!B237)</f>
        <v>Malawi</v>
      </c>
      <c r="D237" s="1">
        <f>IF(ISBLANK(apendix_f_data!C237),"-",apendix_f_data!C237)</f>
        <v>2010</v>
      </c>
      <c r="E237" s="1">
        <f>IF(ISBLANK(apendix_f_data!D237),"-",apendix_f_data!D237)</f>
        <v>14539609</v>
      </c>
      <c r="F237" s="1">
        <f>IF(ISBLANK(apendix_f_data!E237),"-",apendix_f_data!E237)</f>
        <v>4482000</v>
      </c>
      <c r="G237" s="1">
        <f>IF(ISBLANK(apendix_f_data!F237),"-",apendix_f_data!F237)</f>
        <v>5612558</v>
      </c>
      <c r="H237" s="1">
        <f>IF(ISBLANK(apendix_f_data!G237),"-",apendix_f_data!G237)</f>
        <v>6919000</v>
      </c>
      <c r="I237" s="1">
        <f>IF(ISBLANK(apendix_f_data!H237),"-",apendix_f_data!H237)</f>
        <v>8650</v>
      </c>
      <c r="J237" s="1">
        <f>IF(ISBLANK(apendix_f_data!I237),"-",apendix_f_data!I237)</f>
        <v>9139</v>
      </c>
      <c r="K237" s="1">
        <f>IF(ISBLANK(apendix_f_data!J237),"-",apendix_f_data!J237)</f>
        <v>9680</v>
      </c>
    </row>
    <row r="238" ht="15.75" hidden="1" customHeight="1">
      <c r="A238" s="1" t="str">
        <f t="shared" si="1"/>
        <v>Malawi2011</v>
      </c>
      <c r="B238" s="1" t="str">
        <f>IF(ISBLANK(apendix_f_data!A238),"-",apendix_f_data!A238)</f>
        <v>African</v>
      </c>
      <c r="C238" s="1" t="str">
        <f>IF(ISBLANK(apendix_f_data!B238),"-",apendix_f_data!B238)</f>
        <v>Malawi</v>
      </c>
      <c r="D238" s="1">
        <f>IF(ISBLANK(apendix_f_data!C238),"-",apendix_f_data!C238)</f>
        <v>2011</v>
      </c>
      <c r="E238" s="1">
        <f>IF(ISBLANK(apendix_f_data!D238),"-",apendix_f_data!D238)</f>
        <v>14962118</v>
      </c>
      <c r="F238" s="1">
        <f>IF(ISBLANK(apendix_f_data!E238),"-",apendix_f_data!E238)</f>
        <v>4282000</v>
      </c>
      <c r="G238" s="1">
        <f>IF(ISBLANK(apendix_f_data!F238),"-",apendix_f_data!F238)</f>
        <v>5427890</v>
      </c>
      <c r="H238" s="1">
        <f>IF(ISBLANK(apendix_f_data!G238),"-",apendix_f_data!G238)</f>
        <v>6785000</v>
      </c>
      <c r="I238" s="1">
        <f>IF(ISBLANK(apendix_f_data!H238),"-",apendix_f_data!H238)</f>
        <v>8220</v>
      </c>
      <c r="J238" s="1">
        <f>IF(ISBLANK(apendix_f_data!I238),"-",apendix_f_data!I238)</f>
        <v>8674</v>
      </c>
      <c r="K238" s="1">
        <f>IF(ISBLANK(apendix_f_data!J238),"-",apendix_f_data!J238)</f>
        <v>9170</v>
      </c>
    </row>
    <row r="239" ht="15.75" hidden="1" customHeight="1">
      <c r="A239" s="1" t="str">
        <f t="shared" si="1"/>
        <v>Malawi2012</v>
      </c>
      <c r="B239" s="1" t="str">
        <f>IF(ISBLANK(apendix_f_data!A239),"-",apendix_f_data!A239)</f>
        <v>African</v>
      </c>
      <c r="C239" s="1" t="str">
        <f>IF(ISBLANK(apendix_f_data!B239),"-",apendix_f_data!B239)</f>
        <v>Malawi</v>
      </c>
      <c r="D239" s="1">
        <f>IF(ISBLANK(apendix_f_data!C239),"-",apendix_f_data!C239)</f>
        <v>2012</v>
      </c>
      <c r="E239" s="1">
        <f>IF(ISBLANK(apendix_f_data!D239),"-",apendix_f_data!D239)</f>
        <v>15396010</v>
      </c>
      <c r="F239" s="1">
        <f>IF(ISBLANK(apendix_f_data!E239),"-",apendix_f_data!E239)</f>
        <v>3741000</v>
      </c>
      <c r="G239" s="1">
        <f>IF(ISBLANK(apendix_f_data!F239),"-",apendix_f_data!F239)</f>
        <v>4834579</v>
      </c>
      <c r="H239" s="1">
        <f>IF(ISBLANK(apendix_f_data!G239),"-",apendix_f_data!G239)</f>
        <v>6111000</v>
      </c>
      <c r="I239" s="1">
        <f>IF(ISBLANK(apendix_f_data!H239),"-",apendix_f_data!H239)</f>
        <v>7960</v>
      </c>
      <c r="J239" s="1">
        <f>IF(ISBLANK(apendix_f_data!I239),"-",apendix_f_data!I239)</f>
        <v>8420</v>
      </c>
      <c r="K239" s="1">
        <f>IF(ISBLANK(apendix_f_data!J239),"-",apendix_f_data!J239)</f>
        <v>8940</v>
      </c>
    </row>
    <row r="240" ht="15.75" hidden="1" customHeight="1">
      <c r="A240" s="1" t="str">
        <f t="shared" si="1"/>
        <v>Malawi2013</v>
      </c>
      <c r="B240" s="1" t="str">
        <f>IF(ISBLANK(apendix_f_data!A240),"-",apendix_f_data!A240)</f>
        <v>African</v>
      </c>
      <c r="C240" s="1" t="str">
        <f>IF(ISBLANK(apendix_f_data!B240),"-",apendix_f_data!B240)</f>
        <v>Malawi</v>
      </c>
      <c r="D240" s="1">
        <f>IF(ISBLANK(apendix_f_data!C240),"-",apendix_f_data!C240)</f>
        <v>2013</v>
      </c>
      <c r="E240" s="1">
        <f>IF(ISBLANK(apendix_f_data!D240),"-",apendix_f_data!D240)</f>
        <v>15839287</v>
      </c>
      <c r="F240" s="1">
        <f>IF(ISBLANK(apendix_f_data!E240),"-",apendix_f_data!E240)</f>
        <v>3273000</v>
      </c>
      <c r="G240" s="1">
        <f>IF(ISBLANK(apendix_f_data!F240),"-",apendix_f_data!F240)</f>
        <v>4242633</v>
      </c>
      <c r="H240" s="1">
        <f>IF(ISBLANK(apendix_f_data!G240),"-",apendix_f_data!G240)</f>
        <v>5435000</v>
      </c>
      <c r="I240" s="1">
        <f>IF(ISBLANK(apendix_f_data!H240),"-",apendix_f_data!H240)</f>
        <v>7240</v>
      </c>
      <c r="J240" s="1">
        <f>IF(ISBLANK(apendix_f_data!I240),"-",apendix_f_data!I240)</f>
        <v>7682</v>
      </c>
      <c r="K240" s="1">
        <f>IF(ISBLANK(apendix_f_data!J240),"-",apendix_f_data!J240)</f>
        <v>8210</v>
      </c>
    </row>
    <row r="241" ht="15.75" hidden="1" customHeight="1">
      <c r="A241" s="1" t="str">
        <f t="shared" si="1"/>
        <v>Malawi2014</v>
      </c>
      <c r="B241" s="1" t="str">
        <f>IF(ISBLANK(apendix_f_data!A241),"-",apendix_f_data!A241)</f>
        <v>African</v>
      </c>
      <c r="C241" s="1" t="str">
        <f>IF(ISBLANK(apendix_f_data!B241),"-",apendix_f_data!B241)</f>
        <v>Malawi</v>
      </c>
      <c r="D241" s="1">
        <f>IF(ISBLANK(apendix_f_data!C241),"-",apendix_f_data!C241)</f>
        <v>2014</v>
      </c>
      <c r="E241" s="1">
        <f>IF(ISBLANK(apendix_f_data!D241),"-",apendix_f_data!D241)</f>
        <v>16289550</v>
      </c>
      <c r="F241" s="1">
        <f>IF(ISBLANK(apendix_f_data!E241),"-",apendix_f_data!E241)</f>
        <v>2937000</v>
      </c>
      <c r="G241" s="1">
        <f>IF(ISBLANK(apendix_f_data!F241),"-",apendix_f_data!F241)</f>
        <v>3860686</v>
      </c>
      <c r="H241" s="1">
        <f>IF(ISBLANK(apendix_f_data!G241),"-",apendix_f_data!G241)</f>
        <v>4953000</v>
      </c>
      <c r="I241" s="1">
        <f>IF(ISBLANK(apendix_f_data!H241),"-",apendix_f_data!H241)</f>
        <v>6700</v>
      </c>
      <c r="J241" s="1">
        <f>IF(ISBLANK(apendix_f_data!I241),"-",apendix_f_data!I241)</f>
        <v>7192</v>
      </c>
      <c r="K241" s="1">
        <f>IF(ISBLANK(apendix_f_data!J241),"-",apendix_f_data!J241)</f>
        <v>7770</v>
      </c>
    </row>
    <row r="242" ht="15.75" hidden="1" customHeight="1">
      <c r="A242" s="1" t="str">
        <f t="shared" si="1"/>
        <v>Malawi2015</v>
      </c>
      <c r="B242" s="1" t="str">
        <f>IF(ISBLANK(apendix_f_data!A242),"-",apendix_f_data!A242)</f>
        <v>African</v>
      </c>
      <c r="C242" s="1" t="str">
        <f>IF(ISBLANK(apendix_f_data!B242),"-",apendix_f_data!B242)</f>
        <v>Malawi</v>
      </c>
      <c r="D242" s="1">
        <f>IF(ISBLANK(apendix_f_data!C242),"-",apendix_f_data!C242)</f>
        <v>2015</v>
      </c>
      <c r="E242" s="1">
        <f>IF(ISBLANK(apendix_f_data!D242),"-",apendix_f_data!D242)</f>
        <v>16745305</v>
      </c>
      <c r="F242" s="1">
        <f>IF(ISBLANK(apendix_f_data!E242),"-",apendix_f_data!E242)</f>
        <v>2752000</v>
      </c>
      <c r="G242" s="1">
        <f>IF(ISBLANK(apendix_f_data!F242),"-",apendix_f_data!F242)</f>
        <v>3634338</v>
      </c>
      <c r="H242" s="1">
        <f>IF(ISBLANK(apendix_f_data!G242),"-",apendix_f_data!G242)</f>
        <v>4682000</v>
      </c>
      <c r="I242" s="1">
        <f>IF(ISBLANK(apendix_f_data!H242),"-",apendix_f_data!H242)</f>
        <v>6310</v>
      </c>
      <c r="J242" s="1">
        <f>IF(ISBLANK(apendix_f_data!I242),"-",apendix_f_data!I242)</f>
        <v>6846</v>
      </c>
      <c r="K242" s="1">
        <f>IF(ISBLANK(apendix_f_data!J242),"-",apendix_f_data!J242)</f>
        <v>7520</v>
      </c>
    </row>
    <row r="243" ht="15.75" hidden="1" customHeight="1">
      <c r="A243" s="1" t="str">
        <f t="shared" si="1"/>
        <v>Malawi2016</v>
      </c>
      <c r="B243" s="1" t="str">
        <f>IF(ISBLANK(apendix_f_data!A243),"-",apendix_f_data!A243)</f>
        <v>African</v>
      </c>
      <c r="C243" s="1" t="str">
        <f>IF(ISBLANK(apendix_f_data!B243),"-",apendix_f_data!B243)</f>
        <v>Malawi</v>
      </c>
      <c r="D243" s="1">
        <f>IF(ISBLANK(apendix_f_data!C243),"-",apendix_f_data!C243)</f>
        <v>2016</v>
      </c>
      <c r="E243" s="1">
        <f>IF(ISBLANK(apendix_f_data!D243),"-",apendix_f_data!D243)</f>
        <v>17205253</v>
      </c>
      <c r="F243" s="1">
        <f>IF(ISBLANK(apendix_f_data!E243),"-",apendix_f_data!E243)</f>
        <v>2694000</v>
      </c>
      <c r="G243" s="1">
        <f>IF(ISBLANK(apendix_f_data!F243),"-",apendix_f_data!F243)</f>
        <v>3624533</v>
      </c>
      <c r="H243" s="1">
        <f>IF(ISBLANK(apendix_f_data!G243),"-",apendix_f_data!G243)</f>
        <v>4730000</v>
      </c>
      <c r="I243" s="1">
        <f>IF(ISBLANK(apendix_f_data!H243),"-",apendix_f_data!H243)</f>
        <v>6020</v>
      </c>
      <c r="J243" s="1">
        <f>IF(ISBLANK(apendix_f_data!I243),"-",apendix_f_data!I243)</f>
        <v>6614</v>
      </c>
      <c r="K243" s="1">
        <f>IF(ISBLANK(apendix_f_data!J243),"-",apendix_f_data!J243)</f>
        <v>7370</v>
      </c>
    </row>
    <row r="244" ht="15.75" hidden="1" customHeight="1">
      <c r="A244" s="1" t="str">
        <f t="shared" si="1"/>
        <v>Malawi2017</v>
      </c>
      <c r="B244" s="1" t="str">
        <f>IF(ISBLANK(apendix_f_data!A244),"-",apendix_f_data!A244)</f>
        <v>African</v>
      </c>
      <c r="C244" s="1" t="str">
        <f>IF(ISBLANK(apendix_f_data!B244),"-",apendix_f_data!B244)</f>
        <v>Malawi</v>
      </c>
      <c r="D244" s="1">
        <f>IF(ISBLANK(apendix_f_data!C244),"-",apendix_f_data!C244)</f>
        <v>2017</v>
      </c>
      <c r="E244" s="1">
        <f>IF(ISBLANK(apendix_f_data!D244),"-",apendix_f_data!D244)</f>
        <v>17670193</v>
      </c>
      <c r="F244" s="1">
        <f>IF(ISBLANK(apendix_f_data!E244),"-",apendix_f_data!E244)</f>
        <v>2880000</v>
      </c>
      <c r="G244" s="1">
        <f>IF(ISBLANK(apendix_f_data!F244),"-",apendix_f_data!F244)</f>
        <v>3821420</v>
      </c>
      <c r="H244" s="1">
        <f>IF(ISBLANK(apendix_f_data!G244),"-",apendix_f_data!G244)</f>
        <v>4982000</v>
      </c>
      <c r="I244" s="1">
        <f>IF(ISBLANK(apendix_f_data!H244),"-",apendix_f_data!H244)</f>
        <v>5850</v>
      </c>
      <c r="J244" s="1">
        <f>IF(ISBLANK(apendix_f_data!I244),"-",apendix_f_data!I244)</f>
        <v>6495</v>
      </c>
      <c r="K244" s="1">
        <f>IF(ISBLANK(apendix_f_data!J244),"-",apendix_f_data!J244)</f>
        <v>7340</v>
      </c>
    </row>
    <row r="245" ht="15.75" hidden="1" customHeight="1">
      <c r="A245" s="1" t="str">
        <f t="shared" si="1"/>
        <v>Malawi2018</v>
      </c>
      <c r="B245" s="1" t="str">
        <f>IF(ISBLANK(apendix_f_data!A245),"-",apendix_f_data!A245)</f>
        <v>African</v>
      </c>
      <c r="C245" s="1" t="str">
        <f>IF(ISBLANK(apendix_f_data!B245),"-",apendix_f_data!B245)</f>
        <v>Malawi</v>
      </c>
      <c r="D245" s="1">
        <f>IF(ISBLANK(apendix_f_data!C245),"-",apendix_f_data!C245)</f>
        <v>2018</v>
      </c>
      <c r="E245" s="1">
        <f>IF(ISBLANK(apendix_f_data!D245),"-",apendix_f_data!D245)</f>
        <v>18143215</v>
      </c>
      <c r="F245" s="1">
        <f>IF(ISBLANK(apendix_f_data!E245),"-",apendix_f_data!E245)</f>
        <v>2678000</v>
      </c>
      <c r="G245" s="1">
        <f>IF(ISBLANK(apendix_f_data!F245),"-",apendix_f_data!F245)</f>
        <v>3876121</v>
      </c>
      <c r="H245" s="1">
        <f>IF(ISBLANK(apendix_f_data!G245),"-",apendix_f_data!G245)</f>
        <v>5471000</v>
      </c>
      <c r="I245" s="1">
        <f>IF(ISBLANK(apendix_f_data!H245),"-",apendix_f_data!H245)</f>
        <v>5780</v>
      </c>
      <c r="J245" s="1">
        <f>IF(ISBLANK(apendix_f_data!I245),"-",apendix_f_data!I245)</f>
        <v>6478</v>
      </c>
      <c r="K245" s="1">
        <f>IF(ISBLANK(apendix_f_data!J245),"-",apendix_f_data!J245)</f>
        <v>7460</v>
      </c>
    </row>
    <row r="246" ht="15.75" hidden="1" customHeight="1">
      <c r="A246" s="1" t="str">
        <f t="shared" si="1"/>
        <v>Mali2010</v>
      </c>
      <c r="B246" s="1" t="str">
        <f>IF(ISBLANK(apendix_f_data!A246),"-",apendix_f_data!A246)</f>
        <v>African</v>
      </c>
      <c r="C246" s="1" t="str">
        <f>IF(ISBLANK(apendix_f_data!B246),"-",apendix_f_data!B246)</f>
        <v>Mali</v>
      </c>
      <c r="D246" s="1">
        <f>IF(ISBLANK(apendix_f_data!C246),"-",apendix_f_data!C246)</f>
        <v>2010</v>
      </c>
      <c r="E246" s="1">
        <f>IF(ISBLANK(apendix_f_data!D246),"-",apendix_f_data!D246)</f>
        <v>15049352</v>
      </c>
      <c r="F246" s="1">
        <f>IF(ISBLANK(apendix_f_data!E246),"-",apendix_f_data!E246)</f>
        <v>4132000</v>
      </c>
      <c r="G246" s="1">
        <f>IF(ISBLANK(apendix_f_data!F246),"-",apendix_f_data!F246)</f>
        <v>5772983</v>
      </c>
      <c r="H246" s="1">
        <f>IF(ISBLANK(apendix_f_data!G246),"-",apendix_f_data!G246)</f>
        <v>7951000</v>
      </c>
      <c r="I246" s="1">
        <f>IF(ISBLANK(apendix_f_data!H246),"-",apendix_f_data!H246)</f>
        <v>15700</v>
      </c>
      <c r="J246" s="1">
        <f>IF(ISBLANK(apendix_f_data!I246),"-",apendix_f_data!I246)</f>
        <v>16884</v>
      </c>
      <c r="K246" s="1">
        <f>IF(ISBLANK(apendix_f_data!J246),"-",apendix_f_data!J246)</f>
        <v>18200</v>
      </c>
    </row>
    <row r="247" ht="15.75" hidden="1" customHeight="1">
      <c r="A247" s="1" t="str">
        <f t="shared" si="1"/>
        <v>Mali2011</v>
      </c>
      <c r="B247" s="1" t="str">
        <f>IF(ISBLANK(apendix_f_data!A247),"-",apendix_f_data!A247)</f>
        <v>African</v>
      </c>
      <c r="C247" s="1" t="str">
        <f>IF(ISBLANK(apendix_f_data!B247),"-",apendix_f_data!B247)</f>
        <v>Mali</v>
      </c>
      <c r="D247" s="1">
        <f>IF(ISBLANK(apendix_f_data!C247),"-",apendix_f_data!C247)</f>
        <v>2011</v>
      </c>
      <c r="E247" s="1">
        <f>IF(ISBLANK(apendix_f_data!D247),"-",apendix_f_data!D247)</f>
        <v>15514593</v>
      </c>
      <c r="F247" s="1">
        <f>IF(ISBLANK(apendix_f_data!E247),"-",apendix_f_data!E247)</f>
        <v>4471000</v>
      </c>
      <c r="G247" s="1">
        <f>IF(ISBLANK(apendix_f_data!F247),"-",apendix_f_data!F247)</f>
        <v>6279267</v>
      </c>
      <c r="H247" s="1">
        <f>IF(ISBLANK(apendix_f_data!G247),"-",apendix_f_data!G247)</f>
        <v>8582000</v>
      </c>
      <c r="I247" s="1">
        <f>IF(ISBLANK(apendix_f_data!H247),"-",apendix_f_data!H247)</f>
        <v>17300</v>
      </c>
      <c r="J247" s="1">
        <f>IF(ISBLANK(apendix_f_data!I247),"-",apendix_f_data!I247)</f>
        <v>18737</v>
      </c>
      <c r="K247" s="1">
        <f>IF(ISBLANK(apendix_f_data!J247),"-",apendix_f_data!J247)</f>
        <v>20300</v>
      </c>
    </row>
    <row r="248" ht="15.75" hidden="1" customHeight="1">
      <c r="A248" s="1" t="str">
        <f t="shared" si="1"/>
        <v>Mali2012</v>
      </c>
      <c r="B248" s="1" t="str">
        <f>IF(ISBLANK(apendix_f_data!A248),"-",apendix_f_data!A248)</f>
        <v>African</v>
      </c>
      <c r="C248" s="1" t="str">
        <f>IF(ISBLANK(apendix_f_data!B248),"-",apendix_f_data!B248)</f>
        <v>Mali</v>
      </c>
      <c r="D248" s="1">
        <f>IF(ISBLANK(apendix_f_data!C248),"-",apendix_f_data!C248)</f>
        <v>2012</v>
      </c>
      <c r="E248" s="1">
        <f>IF(ISBLANK(apendix_f_data!D248),"-",apendix_f_data!D248)</f>
        <v>15979492</v>
      </c>
      <c r="F248" s="1">
        <f>IF(ISBLANK(apendix_f_data!E248),"-",apendix_f_data!E248)</f>
        <v>4942000</v>
      </c>
      <c r="G248" s="1">
        <f>IF(ISBLANK(apendix_f_data!F248),"-",apendix_f_data!F248)</f>
        <v>6961475</v>
      </c>
      <c r="H248" s="1">
        <f>IF(ISBLANK(apendix_f_data!G248),"-",apendix_f_data!G248)</f>
        <v>9455000</v>
      </c>
      <c r="I248" s="1">
        <f>IF(ISBLANK(apendix_f_data!H248),"-",apendix_f_data!H248)</f>
        <v>17700</v>
      </c>
      <c r="J248" s="1">
        <f>IF(ISBLANK(apendix_f_data!I248),"-",apendix_f_data!I248)</f>
        <v>19306</v>
      </c>
      <c r="K248" s="1">
        <f>IF(ISBLANK(apendix_f_data!J248),"-",apendix_f_data!J248)</f>
        <v>21000</v>
      </c>
    </row>
    <row r="249" ht="15.75" hidden="1" customHeight="1">
      <c r="A249" s="1" t="str">
        <f t="shared" si="1"/>
        <v>Mali2013</v>
      </c>
      <c r="B249" s="1" t="str">
        <f>IF(ISBLANK(apendix_f_data!A249),"-",apendix_f_data!A249)</f>
        <v>African</v>
      </c>
      <c r="C249" s="1" t="str">
        <f>IF(ISBLANK(apendix_f_data!B249),"-",apendix_f_data!B249)</f>
        <v>Mali</v>
      </c>
      <c r="D249" s="1">
        <f>IF(ISBLANK(apendix_f_data!C249),"-",apendix_f_data!C249)</f>
        <v>2013</v>
      </c>
      <c r="E249" s="1">
        <f>IF(ISBLANK(apendix_f_data!D249),"-",apendix_f_data!D249)</f>
        <v>16449854</v>
      </c>
      <c r="F249" s="1">
        <f>IF(ISBLANK(apendix_f_data!E249),"-",apendix_f_data!E249)</f>
        <v>5334000</v>
      </c>
      <c r="G249" s="1">
        <f>IF(ISBLANK(apendix_f_data!F249),"-",apendix_f_data!F249)</f>
        <v>7448756</v>
      </c>
      <c r="H249" s="1">
        <f>IF(ISBLANK(apendix_f_data!G249),"-",apendix_f_data!G249)</f>
        <v>10240000</v>
      </c>
      <c r="I249" s="1">
        <f>IF(ISBLANK(apendix_f_data!H249),"-",apendix_f_data!H249)</f>
        <v>17400</v>
      </c>
      <c r="J249" s="1">
        <f>IF(ISBLANK(apendix_f_data!I249),"-",apendix_f_data!I249)</f>
        <v>19142</v>
      </c>
      <c r="K249" s="1">
        <f>IF(ISBLANK(apendix_f_data!J249),"-",apendix_f_data!J249)</f>
        <v>21000</v>
      </c>
    </row>
    <row r="250" ht="15.75" hidden="1" customHeight="1">
      <c r="A250" s="1" t="str">
        <f t="shared" si="1"/>
        <v>Mali2014</v>
      </c>
      <c r="B250" s="1" t="str">
        <f>IF(ISBLANK(apendix_f_data!A250),"-",apendix_f_data!A250)</f>
        <v>African</v>
      </c>
      <c r="C250" s="1" t="str">
        <f>IF(ISBLANK(apendix_f_data!B250),"-",apendix_f_data!B250)</f>
        <v>Mali</v>
      </c>
      <c r="D250" s="1">
        <f>IF(ISBLANK(apendix_f_data!C250),"-",apendix_f_data!C250)</f>
        <v>2014</v>
      </c>
      <c r="E250" s="1">
        <f>IF(ISBLANK(apendix_f_data!D250),"-",apendix_f_data!D250)</f>
        <v>16934213</v>
      </c>
      <c r="F250" s="1">
        <f>IF(ISBLANK(apendix_f_data!E250),"-",apendix_f_data!E250)</f>
        <v>5365000</v>
      </c>
      <c r="G250" s="1">
        <f>IF(ISBLANK(apendix_f_data!F250),"-",apendix_f_data!F250)</f>
        <v>7468113</v>
      </c>
      <c r="H250" s="1">
        <f>IF(ISBLANK(apendix_f_data!G250),"-",apendix_f_data!G250)</f>
        <v>10370000</v>
      </c>
      <c r="I250" s="1">
        <f>IF(ISBLANK(apendix_f_data!H250),"-",apendix_f_data!H250)</f>
        <v>15800</v>
      </c>
      <c r="J250" s="1">
        <f>IF(ISBLANK(apendix_f_data!I250),"-",apendix_f_data!I250)</f>
        <v>17513</v>
      </c>
      <c r="K250" s="1">
        <f>IF(ISBLANK(apendix_f_data!J250),"-",apendix_f_data!J250)</f>
        <v>19400</v>
      </c>
    </row>
    <row r="251" ht="15.75" hidden="1" customHeight="1">
      <c r="A251" s="1" t="str">
        <f t="shared" si="1"/>
        <v>Mali2015</v>
      </c>
      <c r="B251" s="1" t="str">
        <f>IF(ISBLANK(apendix_f_data!A251),"-",apendix_f_data!A251)</f>
        <v>African</v>
      </c>
      <c r="C251" s="1" t="str">
        <f>IF(ISBLANK(apendix_f_data!B251),"-",apendix_f_data!B251)</f>
        <v>Mali</v>
      </c>
      <c r="D251" s="1">
        <f>IF(ISBLANK(apendix_f_data!C251),"-",apendix_f_data!C251)</f>
        <v>2015</v>
      </c>
      <c r="E251" s="1">
        <f>IF(ISBLANK(apendix_f_data!D251),"-",apendix_f_data!D251)</f>
        <v>17438772</v>
      </c>
      <c r="F251" s="1">
        <f>IF(ISBLANK(apendix_f_data!E251),"-",apendix_f_data!E251)</f>
        <v>4827000</v>
      </c>
      <c r="G251" s="1">
        <f>IF(ISBLANK(apendix_f_data!F251),"-",apendix_f_data!F251)</f>
        <v>6833022</v>
      </c>
      <c r="H251" s="1">
        <f>IF(ISBLANK(apendix_f_data!G251),"-",apendix_f_data!G251)</f>
        <v>9671000</v>
      </c>
      <c r="I251" s="1">
        <f>IF(ISBLANK(apendix_f_data!H251),"-",apendix_f_data!H251)</f>
        <v>13800</v>
      </c>
      <c r="J251" s="1">
        <f>IF(ISBLANK(apendix_f_data!I251),"-",apendix_f_data!I251)</f>
        <v>15478</v>
      </c>
      <c r="K251" s="1">
        <f>IF(ISBLANK(apendix_f_data!J251),"-",apendix_f_data!J251)</f>
        <v>17400</v>
      </c>
    </row>
    <row r="252" ht="15.75" hidden="1" customHeight="1">
      <c r="A252" s="1" t="str">
        <f t="shared" si="1"/>
        <v>Mali2016</v>
      </c>
      <c r="B252" s="1" t="str">
        <f>IF(ISBLANK(apendix_f_data!A252),"-",apendix_f_data!A252)</f>
        <v>African</v>
      </c>
      <c r="C252" s="1" t="str">
        <f>IF(ISBLANK(apendix_f_data!B252),"-",apendix_f_data!B252)</f>
        <v>Mali</v>
      </c>
      <c r="D252" s="1">
        <f>IF(ISBLANK(apendix_f_data!C252),"-",apendix_f_data!C252)</f>
        <v>2016</v>
      </c>
      <c r="E252" s="1">
        <f>IF(ISBLANK(apendix_f_data!D252),"-",apendix_f_data!D252)</f>
        <v>17965448</v>
      </c>
      <c r="F252" s="1">
        <f>IF(ISBLANK(apendix_f_data!E252),"-",apendix_f_data!E252)</f>
        <v>4860000</v>
      </c>
      <c r="G252" s="1">
        <f>IF(ISBLANK(apendix_f_data!F252),"-",apendix_f_data!F252)</f>
        <v>6902717</v>
      </c>
      <c r="H252" s="1">
        <f>IF(ISBLANK(apendix_f_data!G252),"-",apendix_f_data!G252)</f>
        <v>9818000</v>
      </c>
      <c r="I252" s="1">
        <f>IF(ISBLANK(apendix_f_data!H252),"-",apendix_f_data!H252)</f>
        <v>12000</v>
      </c>
      <c r="J252" s="1">
        <f>IF(ISBLANK(apendix_f_data!I252),"-",apendix_f_data!I252)</f>
        <v>13602</v>
      </c>
      <c r="K252" s="1">
        <f>IF(ISBLANK(apendix_f_data!J252),"-",apendix_f_data!J252)</f>
        <v>15500</v>
      </c>
    </row>
    <row r="253" ht="15.75" hidden="1" customHeight="1">
      <c r="A253" s="1" t="str">
        <f t="shared" si="1"/>
        <v>Mali2017</v>
      </c>
      <c r="B253" s="1" t="str">
        <f>IF(ISBLANK(apendix_f_data!A253),"-",apendix_f_data!A253)</f>
        <v>African</v>
      </c>
      <c r="C253" s="1" t="str">
        <f>IF(ISBLANK(apendix_f_data!B253),"-",apendix_f_data!B253)</f>
        <v>Mali</v>
      </c>
      <c r="D253" s="1">
        <f>IF(ISBLANK(apendix_f_data!C253),"-",apendix_f_data!C253)</f>
        <v>2017</v>
      </c>
      <c r="E253" s="1">
        <f>IF(ISBLANK(apendix_f_data!D253),"-",apendix_f_data!D253)</f>
        <v>18512429</v>
      </c>
      <c r="F253" s="1">
        <f>IF(ISBLANK(apendix_f_data!E253),"-",apendix_f_data!E253)</f>
        <v>5057000</v>
      </c>
      <c r="G253" s="1">
        <f>IF(ISBLANK(apendix_f_data!F253),"-",apendix_f_data!F253)</f>
        <v>7160192</v>
      </c>
      <c r="H253" s="1">
        <f>IF(ISBLANK(apendix_f_data!G253),"-",apendix_f_data!G253)</f>
        <v>10190000</v>
      </c>
      <c r="I253" s="1">
        <f>IF(ISBLANK(apendix_f_data!H253),"-",apendix_f_data!H253)</f>
        <v>10400</v>
      </c>
      <c r="J253" s="1">
        <f>IF(ISBLANK(apendix_f_data!I253),"-",apendix_f_data!I253)</f>
        <v>12017</v>
      </c>
      <c r="K253" s="1">
        <f>IF(ISBLANK(apendix_f_data!J253),"-",apendix_f_data!J253)</f>
        <v>13800</v>
      </c>
    </row>
    <row r="254" ht="15.75" hidden="1" customHeight="1">
      <c r="A254" s="1" t="str">
        <f t="shared" si="1"/>
        <v>Mali2018</v>
      </c>
      <c r="B254" s="1" t="str">
        <f>IF(ISBLANK(apendix_f_data!A254),"-",apendix_f_data!A254)</f>
        <v>African</v>
      </c>
      <c r="C254" s="1" t="str">
        <f>IF(ISBLANK(apendix_f_data!B254),"-",apendix_f_data!B254)</f>
        <v>Mali</v>
      </c>
      <c r="D254" s="1">
        <f>IF(ISBLANK(apendix_f_data!C254),"-",apendix_f_data!C254)</f>
        <v>2018</v>
      </c>
      <c r="E254" s="1">
        <f>IF(ISBLANK(apendix_f_data!D254),"-",apendix_f_data!D254)</f>
        <v>19077755</v>
      </c>
      <c r="F254" s="1">
        <f>IF(ISBLANK(apendix_f_data!E254),"-",apendix_f_data!E254)</f>
        <v>5200000</v>
      </c>
      <c r="G254" s="1">
        <f>IF(ISBLANK(apendix_f_data!F254),"-",apendix_f_data!F254)</f>
        <v>7378847</v>
      </c>
      <c r="H254" s="1">
        <f>IF(ISBLANK(apendix_f_data!G254),"-",apendix_f_data!G254)</f>
        <v>10480000</v>
      </c>
      <c r="I254" s="1">
        <f>IF(ISBLANK(apendix_f_data!H254),"-",apendix_f_data!H254)</f>
        <v>10100</v>
      </c>
      <c r="J254" s="1">
        <f>IF(ISBLANK(apendix_f_data!I254),"-",apendix_f_data!I254)</f>
        <v>11848</v>
      </c>
      <c r="K254" s="1">
        <f>IF(ISBLANK(apendix_f_data!J254),"-",apendix_f_data!J254)</f>
        <v>13800</v>
      </c>
    </row>
    <row r="255" ht="15.75" hidden="1" customHeight="1">
      <c r="A255" s="1" t="str">
        <f t="shared" si="1"/>
        <v>Mauritania2010</v>
      </c>
      <c r="B255" s="1" t="str">
        <f>IF(ISBLANK(apendix_f_data!A255),"-",apendix_f_data!A255)</f>
        <v>African</v>
      </c>
      <c r="C255" s="1" t="str">
        <f>IF(ISBLANK(apendix_f_data!B255),"-",apendix_f_data!B255)</f>
        <v>Mauritania</v>
      </c>
      <c r="D255" s="1">
        <f>IF(ISBLANK(apendix_f_data!C255),"-",apendix_f_data!C255)</f>
        <v>2010</v>
      </c>
      <c r="E255" s="1">
        <f>IF(ISBLANK(apendix_f_data!D255),"-",apendix_f_data!D255)</f>
        <v>3494200</v>
      </c>
      <c r="F255" s="1">
        <f>IF(ISBLANK(apendix_f_data!E255),"-",apendix_f_data!E255)</f>
        <v>21000</v>
      </c>
      <c r="G255" s="1">
        <f>IF(ISBLANK(apendix_f_data!F255),"-",apendix_f_data!F255)</f>
        <v>135686</v>
      </c>
      <c r="H255" s="1">
        <f>IF(ISBLANK(apendix_f_data!G255),"-",apendix_f_data!G255)</f>
        <v>297000</v>
      </c>
      <c r="I255" s="1">
        <f>IF(ISBLANK(apendix_f_data!H255),"-",apendix_f_data!H255)</f>
        <v>1030</v>
      </c>
      <c r="J255" s="1">
        <f>IF(ISBLANK(apendix_f_data!I255),"-",apendix_f_data!I255)</f>
        <v>1155</v>
      </c>
      <c r="K255" s="1">
        <f>IF(ISBLANK(apendix_f_data!J255),"-",apendix_f_data!J255)</f>
        <v>1350</v>
      </c>
    </row>
    <row r="256" ht="15.75" hidden="1" customHeight="1">
      <c r="A256" s="1" t="str">
        <f t="shared" si="1"/>
        <v>Mauritania2011</v>
      </c>
      <c r="B256" s="1" t="str">
        <f>IF(ISBLANK(apendix_f_data!A256),"-",apendix_f_data!A256)</f>
        <v>African</v>
      </c>
      <c r="C256" s="1" t="str">
        <f>IF(ISBLANK(apendix_f_data!B256),"-",apendix_f_data!B256)</f>
        <v>Mauritania</v>
      </c>
      <c r="D256" s="1">
        <f>IF(ISBLANK(apendix_f_data!C256),"-",apendix_f_data!C256)</f>
        <v>2011</v>
      </c>
      <c r="E256" s="1">
        <f>IF(ISBLANK(apendix_f_data!D256),"-",apendix_f_data!D256)</f>
        <v>3598646</v>
      </c>
      <c r="F256" s="1">
        <f>IF(ISBLANK(apendix_f_data!E256),"-",apendix_f_data!E256)</f>
        <v>40000</v>
      </c>
      <c r="G256" s="1">
        <f>IF(ISBLANK(apendix_f_data!F256),"-",apendix_f_data!F256)</f>
        <v>171207</v>
      </c>
      <c r="H256" s="1">
        <f>IF(ISBLANK(apendix_f_data!G256),"-",apendix_f_data!G256)</f>
        <v>359000</v>
      </c>
      <c r="I256" s="1">
        <f>IF(ISBLANK(apendix_f_data!H256),"-",apendix_f_data!H256)</f>
        <v>1060</v>
      </c>
      <c r="J256" s="1">
        <f>IF(ISBLANK(apendix_f_data!I256),"-",apendix_f_data!I256)</f>
        <v>1199</v>
      </c>
      <c r="K256" s="1">
        <f>IF(ISBLANK(apendix_f_data!J256),"-",apendix_f_data!J256)</f>
        <v>1420</v>
      </c>
    </row>
    <row r="257" ht="15.75" hidden="1" customHeight="1">
      <c r="A257" s="1" t="str">
        <f t="shared" si="1"/>
        <v>Mauritania2012</v>
      </c>
      <c r="B257" s="1" t="str">
        <f>IF(ISBLANK(apendix_f_data!A257),"-",apendix_f_data!A257)</f>
        <v>African</v>
      </c>
      <c r="C257" s="1" t="str">
        <f>IF(ISBLANK(apendix_f_data!B257),"-",apendix_f_data!B257)</f>
        <v>Mauritania</v>
      </c>
      <c r="D257" s="1">
        <f>IF(ISBLANK(apendix_f_data!C257),"-",apendix_f_data!C257)</f>
        <v>2012</v>
      </c>
      <c r="E257" s="1">
        <f>IF(ISBLANK(apendix_f_data!D257),"-",apendix_f_data!D257)</f>
        <v>3706555</v>
      </c>
      <c r="F257" s="1">
        <f>IF(ISBLANK(apendix_f_data!E257),"-",apendix_f_data!E257)</f>
        <v>24000</v>
      </c>
      <c r="G257" s="1">
        <f>IF(ISBLANK(apendix_f_data!F257),"-",apendix_f_data!F257)</f>
        <v>105342</v>
      </c>
      <c r="H257" s="1">
        <f>IF(ISBLANK(apendix_f_data!G257),"-",apendix_f_data!G257)</f>
        <v>233000</v>
      </c>
      <c r="I257" s="1">
        <f>IF(ISBLANK(apendix_f_data!H257),"-",apendix_f_data!H257)</f>
        <v>1080</v>
      </c>
      <c r="J257" s="1">
        <f>IF(ISBLANK(apendix_f_data!I257),"-",apendix_f_data!I257)</f>
        <v>1241</v>
      </c>
      <c r="K257" s="1">
        <f>IF(ISBLANK(apendix_f_data!J257),"-",apendix_f_data!J257)</f>
        <v>1490</v>
      </c>
    </row>
    <row r="258" ht="15.75" hidden="1" customHeight="1">
      <c r="A258" s="1" t="str">
        <f t="shared" si="1"/>
        <v>Mauritania2013</v>
      </c>
      <c r="B258" s="1" t="str">
        <f>IF(ISBLANK(apendix_f_data!A258),"-",apendix_f_data!A258)</f>
        <v>African</v>
      </c>
      <c r="C258" s="1" t="str">
        <f>IF(ISBLANK(apendix_f_data!B258),"-",apendix_f_data!B258)</f>
        <v>Mauritania</v>
      </c>
      <c r="D258" s="1">
        <f>IF(ISBLANK(apendix_f_data!C258),"-",apendix_f_data!C258)</f>
        <v>2013</v>
      </c>
      <c r="E258" s="1">
        <f>IF(ISBLANK(apendix_f_data!D258),"-",apendix_f_data!D258)</f>
        <v>3817497</v>
      </c>
      <c r="F258" s="1">
        <f>IF(ISBLANK(apendix_f_data!E258),"-",apendix_f_data!E258)</f>
        <v>39000</v>
      </c>
      <c r="G258" s="1">
        <f>IF(ISBLANK(apendix_f_data!F258),"-",apendix_f_data!F258)</f>
        <v>126803</v>
      </c>
      <c r="H258" s="1">
        <f>IF(ISBLANK(apendix_f_data!G258),"-",apendix_f_data!G258)</f>
        <v>264000</v>
      </c>
      <c r="I258" s="1">
        <f>IF(ISBLANK(apendix_f_data!H258),"-",apendix_f_data!H258)</f>
        <v>1100</v>
      </c>
      <c r="J258" s="1">
        <f>IF(ISBLANK(apendix_f_data!I258),"-",apendix_f_data!I258)</f>
        <v>1260</v>
      </c>
      <c r="K258" s="1">
        <f>IF(ISBLANK(apendix_f_data!J258),"-",apendix_f_data!J258)</f>
        <v>1530</v>
      </c>
    </row>
    <row r="259" ht="15.75" hidden="1" customHeight="1">
      <c r="A259" s="1" t="str">
        <f t="shared" si="1"/>
        <v>Mauritania2014</v>
      </c>
      <c r="B259" s="1" t="str">
        <f>IF(ISBLANK(apendix_f_data!A259),"-",apendix_f_data!A259)</f>
        <v>African</v>
      </c>
      <c r="C259" s="1" t="str">
        <f>IF(ISBLANK(apendix_f_data!B259),"-",apendix_f_data!B259)</f>
        <v>Mauritania</v>
      </c>
      <c r="D259" s="1">
        <f>IF(ISBLANK(apendix_f_data!C259),"-",apendix_f_data!C259)</f>
        <v>2014</v>
      </c>
      <c r="E259" s="1">
        <f>IF(ISBLANK(apendix_f_data!D259),"-",apendix_f_data!D259)</f>
        <v>3930894</v>
      </c>
      <c r="F259" s="1">
        <f>IF(ISBLANK(apendix_f_data!E259),"-",apendix_f_data!E259)</f>
        <v>67000</v>
      </c>
      <c r="G259" s="1">
        <f>IF(ISBLANK(apendix_f_data!F259),"-",apendix_f_data!F259)</f>
        <v>193411</v>
      </c>
      <c r="H259" s="1">
        <f>IF(ISBLANK(apendix_f_data!G259),"-",apendix_f_data!G259)</f>
        <v>380000</v>
      </c>
      <c r="I259" s="1">
        <f>IF(ISBLANK(apendix_f_data!H259),"-",apendix_f_data!H259)</f>
        <v>1130</v>
      </c>
      <c r="J259" s="1">
        <f>IF(ISBLANK(apendix_f_data!I259),"-",apendix_f_data!I259)</f>
        <v>1315</v>
      </c>
      <c r="K259" s="1">
        <f>IF(ISBLANK(apendix_f_data!J259),"-",apendix_f_data!J259)</f>
        <v>1630</v>
      </c>
    </row>
    <row r="260" ht="15.75" hidden="1" customHeight="1">
      <c r="A260" s="1" t="str">
        <f t="shared" si="1"/>
        <v>Mauritania2015</v>
      </c>
      <c r="B260" s="1" t="str">
        <f>IF(ISBLANK(apendix_f_data!A260),"-",apendix_f_data!A260)</f>
        <v>African</v>
      </c>
      <c r="C260" s="1" t="str">
        <f>IF(ISBLANK(apendix_f_data!B260),"-",apendix_f_data!B260)</f>
        <v>Mauritania</v>
      </c>
      <c r="D260" s="1">
        <f>IF(ISBLANK(apendix_f_data!C260),"-",apendix_f_data!C260)</f>
        <v>2015</v>
      </c>
      <c r="E260" s="1">
        <f>IF(ISBLANK(apendix_f_data!D260),"-",apendix_f_data!D260)</f>
        <v>4046304</v>
      </c>
      <c r="F260" s="1">
        <f>IF(ISBLANK(apendix_f_data!E260),"-",apendix_f_data!E260)</f>
        <v>98000</v>
      </c>
      <c r="G260" s="1">
        <f>IF(ISBLANK(apendix_f_data!F260),"-",apendix_f_data!F260)</f>
        <v>249288</v>
      </c>
      <c r="H260" s="1">
        <f>IF(ISBLANK(apendix_f_data!G260),"-",apendix_f_data!G260)</f>
        <v>468000</v>
      </c>
      <c r="I260" s="1">
        <f>IF(ISBLANK(apendix_f_data!H260),"-",apendix_f_data!H260)</f>
        <v>1160</v>
      </c>
      <c r="J260" s="1">
        <f>IF(ISBLANK(apendix_f_data!I260),"-",apendix_f_data!I260)</f>
        <v>1350</v>
      </c>
      <c r="K260" s="1">
        <f>IF(ISBLANK(apendix_f_data!J260),"-",apendix_f_data!J260)</f>
        <v>1700</v>
      </c>
    </row>
    <row r="261" ht="15.75" hidden="1" customHeight="1">
      <c r="A261" s="1" t="str">
        <f t="shared" si="1"/>
        <v>Mauritania2016</v>
      </c>
      <c r="B261" s="1" t="str">
        <f>IF(ISBLANK(apendix_f_data!A261),"-",apendix_f_data!A261)</f>
        <v>African</v>
      </c>
      <c r="C261" s="1" t="str">
        <f>IF(ISBLANK(apendix_f_data!B261),"-",apendix_f_data!B261)</f>
        <v>Mauritania</v>
      </c>
      <c r="D261" s="1">
        <f>IF(ISBLANK(apendix_f_data!C261),"-",apendix_f_data!C261)</f>
        <v>2016</v>
      </c>
      <c r="E261" s="1">
        <f>IF(ISBLANK(apendix_f_data!D261),"-",apendix_f_data!D261)</f>
        <v>4163532</v>
      </c>
      <c r="F261" s="1">
        <f>IF(ISBLANK(apendix_f_data!E261),"-",apendix_f_data!E261)</f>
        <v>132000</v>
      </c>
      <c r="G261" s="1">
        <f>IF(ISBLANK(apendix_f_data!F261),"-",apendix_f_data!F261)</f>
        <v>297695</v>
      </c>
      <c r="H261" s="1">
        <f>IF(ISBLANK(apendix_f_data!G261),"-",apendix_f_data!G261)</f>
        <v>546000</v>
      </c>
      <c r="I261" s="1">
        <f>IF(ISBLANK(apendix_f_data!H261),"-",apendix_f_data!H261)</f>
        <v>1170</v>
      </c>
      <c r="J261" s="1">
        <f>IF(ISBLANK(apendix_f_data!I261),"-",apendix_f_data!I261)</f>
        <v>1365</v>
      </c>
      <c r="K261" s="1">
        <f>IF(ISBLANK(apendix_f_data!J261),"-",apendix_f_data!J261)</f>
        <v>1740</v>
      </c>
    </row>
    <row r="262" ht="15.75" hidden="1" customHeight="1">
      <c r="A262" s="1" t="str">
        <f t="shared" si="1"/>
        <v>Mauritania2017</v>
      </c>
      <c r="B262" s="1" t="str">
        <f>IF(ISBLANK(apendix_f_data!A262),"-",apendix_f_data!A262)</f>
        <v>African</v>
      </c>
      <c r="C262" s="1" t="str">
        <f>IF(ISBLANK(apendix_f_data!B262),"-",apendix_f_data!B262)</f>
        <v>Mauritania</v>
      </c>
      <c r="D262" s="1">
        <f>IF(ISBLANK(apendix_f_data!C262),"-",apendix_f_data!C262)</f>
        <v>2017</v>
      </c>
      <c r="E262" s="1">
        <f>IF(ISBLANK(apendix_f_data!D262),"-",apendix_f_data!D262)</f>
        <v>4282582</v>
      </c>
      <c r="F262" s="1">
        <f>IF(ISBLANK(apendix_f_data!E262),"-",apendix_f_data!E262)</f>
        <v>94000</v>
      </c>
      <c r="G262" s="1">
        <f>IF(ISBLANK(apendix_f_data!F262),"-",apendix_f_data!F262)</f>
        <v>237631</v>
      </c>
      <c r="H262" s="1">
        <f>IF(ISBLANK(apendix_f_data!G262),"-",apendix_f_data!G262)</f>
        <v>453000</v>
      </c>
      <c r="I262" s="1">
        <f>IF(ISBLANK(apendix_f_data!H262),"-",apendix_f_data!H262)</f>
        <v>1180</v>
      </c>
      <c r="J262" s="1">
        <f>IF(ISBLANK(apendix_f_data!I262),"-",apendix_f_data!I262)</f>
        <v>1380</v>
      </c>
      <c r="K262" s="1">
        <f>IF(ISBLANK(apendix_f_data!J262),"-",apendix_f_data!J262)</f>
        <v>1770</v>
      </c>
    </row>
    <row r="263" ht="15.75" hidden="1" customHeight="1">
      <c r="A263" s="1" t="str">
        <f t="shared" si="1"/>
        <v>Mauritania2018</v>
      </c>
      <c r="B263" s="1" t="str">
        <f>IF(ISBLANK(apendix_f_data!A263),"-",apendix_f_data!A263)</f>
        <v>African</v>
      </c>
      <c r="C263" s="1" t="str">
        <f>IF(ISBLANK(apendix_f_data!B263),"-",apendix_f_data!B263)</f>
        <v>Mauritania</v>
      </c>
      <c r="D263" s="1">
        <f>IF(ISBLANK(apendix_f_data!C263),"-",apendix_f_data!C263)</f>
        <v>2018</v>
      </c>
      <c r="E263" s="1">
        <f>IF(ISBLANK(apendix_f_data!D263),"-",apendix_f_data!D263)</f>
        <v>4403312</v>
      </c>
      <c r="F263" s="1">
        <f>IF(ISBLANK(apendix_f_data!E263),"-",apendix_f_data!E263)</f>
        <v>81000</v>
      </c>
      <c r="G263" s="1">
        <f>IF(ISBLANK(apendix_f_data!F263),"-",apendix_f_data!F263)</f>
        <v>173555</v>
      </c>
      <c r="H263" s="1">
        <f>IF(ISBLANK(apendix_f_data!G263),"-",apendix_f_data!G263)</f>
        <v>298000</v>
      </c>
      <c r="I263" s="1">
        <f>IF(ISBLANK(apendix_f_data!H263),"-",apendix_f_data!H263)</f>
        <v>1190</v>
      </c>
      <c r="J263" s="1">
        <f>IF(ISBLANK(apendix_f_data!I263),"-",apendix_f_data!I263)</f>
        <v>1397</v>
      </c>
      <c r="K263" s="1">
        <f>IF(ISBLANK(apendix_f_data!J263),"-",apendix_f_data!J263)</f>
        <v>1800</v>
      </c>
    </row>
    <row r="264" ht="15.75" hidden="1" customHeight="1">
      <c r="A264" s="1" t="str">
        <f t="shared" si="1"/>
        <v>Mozambique2010</v>
      </c>
      <c r="B264" s="1" t="str">
        <f>IF(ISBLANK(apendix_f_data!A264),"-",apendix_f_data!A264)</f>
        <v>African</v>
      </c>
      <c r="C264" s="1" t="str">
        <f>IF(ISBLANK(apendix_f_data!B264),"-",apendix_f_data!B264)</f>
        <v>Mozambique</v>
      </c>
      <c r="D264" s="1">
        <f>IF(ISBLANK(apendix_f_data!C264),"-",apendix_f_data!C264)</f>
        <v>2010</v>
      </c>
      <c r="E264" s="1">
        <f>IF(ISBLANK(apendix_f_data!D264),"-",apendix_f_data!D264)</f>
        <v>23531567</v>
      </c>
      <c r="F264" s="1">
        <f>IF(ISBLANK(apendix_f_data!E264),"-",apendix_f_data!E264)</f>
        <v>7707000</v>
      </c>
      <c r="G264" s="1">
        <f>IF(ISBLANK(apendix_f_data!F264),"-",apendix_f_data!F264)</f>
        <v>9375217</v>
      </c>
      <c r="H264" s="1">
        <f>IF(ISBLANK(apendix_f_data!G264),"-",apendix_f_data!G264)</f>
        <v>11280000</v>
      </c>
      <c r="I264" s="1">
        <f>IF(ISBLANK(apendix_f_data!H264),"-",apendix_f_data!H264)</f>
        <v>15500</v>
      </c>
      <c r="J264" s="1">
        <f>IF(ISBLANK(apendix_f_data!I264),"-",apendix_f_data!I264)</f>
        <v>16896</v>
      </c>
      <c r="K264" s="1">
        <f>IF(ISBLANK(apendix_f_data!J264),"-",apendix_f_data!J264)</f>
        <v>18500</v>
      </c>
    </row>
    <row r="265" ht="15.75" hidden="1" customHeight="1">
      <c r="A265" s="1" t="str">
        <f t="shared" si="1"/>
        <v>Mozambique2011</v>
      </c>
      <c r="B265" s="1" t="str">
        <f>IF(ISBLANK(apendix_f_data!A265),"-",apendix_f_data!A265)</f>
        <v>African</v>
      </c>
      <c r="C265" s="1" t="str">
        <f>IF(ISBLANK(apendix_f_data!B265),"-",apendix_f_data!B265)</f>
        <v>Mozambique</v>
      </c>
      <c r="D265" s="1">
        <f>IF(ISBLANK(apendix_f_data!C265),"-",apendix_f_data!C265)</f>
        <v>2011</v>
      </c>
      <c r="E265" s="1">
        <f>IF(ISBLANK(apendix_f_data!D265),"-",apendix_f_data!D265)</f>
        <v>24187500</v>
      </c>
      <c r="F265" s="1">
        <f>IF(ISBLANK(apendix_f_data!E265),"-",apendix_f_data!E265)</f>
        <v>7749000</v>
      </c>
      <c r="G265" s="1">
        <f>IF(ISBLANK(apendix_f_data!F265),"-",apendix_f_data!F265)</f>
        <v>9431228</v>
      </c>
      <c r="H265" s="1">
        <f>IF(ISBLANK(apendix_f_data!G265),"-",apendix_f_data!G265)</f>
        <v>11370000</v>
      </c>
      <c r="I265" s="1">
        <f>IF(ISBLANK(apendix_f_data!H265),"-",apendix_f_data!H265)</f>
        <v>15400</v>
      </c>
      <c r="J265" s="1">
        <f>IF(ISBLANK(apendix_f_data!I265),"-",apendix_f_data!I265)</f>
        <v>16935</v>
      </c>
      <c r="K265" s="1">
        <f>IF(ISBLANK(apendix_f_data!J265),"-",apendix_f_data!J265)</f>
        <v>18800</v>
      </c>
    </row>
    <row r="266" ht="15.75" hidden="1" customHeight="1">
      <c r="A266" s="1" t="str">
        <f t="shared" si="1"/>
        <v>Mozambique2012</v>
      </c>
      <c r="B266" s="1" t="str">
        <f>IF(ISBLANK(apendix_f_data!A266),"-",apendix_f_data!A266)</f>
        <v>African</v>
      </c>
      <c r="C266" s="1" t="str">
        <f>IF(ISBLANK(apendix_f_data!B266),"-",apendix_f_data!B266)</f>
        <v>Mozambique</v>
      </c>
      <c r="D266" s="1">
        <f>IF(ISBLANK(apendix_f_data!C266),"-",apendix_f_data!C266)</f>
        <v>2012</v>
      </c>
      <c r="E266" s="1">
        <f>IF(ISBLANK(apendix_f_data!D266),"-",apendix_f_data!D266)</f>
        <v>24862673</v>
      </c>
      <c r="F266" s="1">
        <f>IF(ISBLANK(apendix_f_data!E266),"-",apendix_f_data!E266)</f>
        <v>7716000</v>
      </c>
      <c r="G266" s="1">
        <f>IF(ISBLANK(apendix_f_data!F266),"-",apendix_f_data!F266)</f>
        <v>9492059</v>
      </c>
      <c r="H266" s="1">
        <f>IF(ISBLANK(apendix_f_data!G266),"-",apendix_f_data!G266)</f>
        <v>11490000</v>
      </c>
      <c r="I266" s="1">
        <f>IF(ISBLANK(apendix_f_data!H266),"-",apendix_f_data!H266)</f>
        <v>15200</v>
      </c>
      <c r="J266" s="1">
        <f>IF(ISBLANK(apendix_f_data!I266),"-",apendix_f_data!I266)</f>
        <v>16940</v>
      </c>
      <c r="K266" s="1">
        <f>IF(ISBLANK(apendix_f_data!J266),"-",apendix_f_data!J266)</f>
        <v>19100</v>
      </c>
    </row>
    <row r="267" ht="15.75" hidden="1" customHeight="1">
      <c r="A267" s="1" t="str">
        <f t="shared" si="1"/>
        <v>Mozambique2013</v>
      </c>
      <c r="B267" s="1" t="str">
        <f>IF(ISBLANK(apendix_f_data!A267),"-",apendix_f_data!A267)</f>
        <v>African</v>
      </c>
      <c r="C267" s="1" t="str">
        <f>IF(ISBLANK(apendix_f_data!B267),"-",apendix_f_data!B267)</f>
        <v>Mozambique</v>
      </c>
      <c r="D267" s="1">
        <f>IF(ISBLANK(apendix_f_data!C267),"-",apendix_f_data!C267)</f>
        <v>2013</v>
      </c>
      <c r="E267" s="1">
        <f>IF(ISBLANK(apendix_f_data!D267),"-",apendix_f_data!D267)</f>
        <v>25560752</v>
      </c>
      <c r="F267" s="1">
        <f>IF(ISBLANK(apendix_f_data!E267),"-",apendix_f_data!E267)</f>
        <v>7710000</v>
      </c>
      <c r="G267" s="1">
        <f>IF(ISBLANK(apendix_f_data!F267),"-",apendix_f_data!F267)</f>
        <v>9635885</v>
      </c>
      <c r="H267" s="1">
        <f>IF(ISBLANK(apendix_f_data!G267),"-",apendix_f_data!G267)</f>
        <v>11850000</v>
      </c>
      <c r="I267" s="1">
        <f>IF(ISBLANK(apendix_f_data!H267),"-",apendix_f_data!H267)</f>
        <v>14900</v>
      </c>
      <c r="J267" s="1">
        <f>IF(ISBLANK(apendix_f_data!I267),"-",apendix_f_data!I267)</f>
        <v>16919</v>
      </c>
      <c r="K267" s="1">
        <f>IF(ISBLANK(apendix_f_data!J267),"-",apendix_f_data!J267)</f>
        <v>19600</v>
      </c>
    </row>
    <row r="268" ht="15.75" hidden="1" customHeight="1">
      <c r="A268" s="1" t="str">
        <f t="shared" si="1"/>
        <v>Mozambique2014</v>
      </c>
      <c r="B268" s="1" t="str">
        <f>IF(ISBLANK(apendix_f_data!A268),"-",apendix_f_data!A268)</f>
        <v>African</v>
      </c>
      <c r="C268" s="1" t="str">
        <f>IF(ISBLANK(apendix_f_data!B268),"-",apendix_f_data!B268)</f>
        <v>Mozambique</v>
      </c>
      <c r="D268" s="1">
        <f>IF(ISBLANK(apendix_f_data!C268),"-",apendix_f_data!C268)</f>
        <v>2014</v>
      </c>
      <c r="E268" s="1">
        <f>IF(ISBLANK(apendix_f_data!D268),"-",apendix_f_data!D268)</f>
        <v>26286192</v>
      </c>
      <c r="F268" s="1">
        <f>IF(ISBLANK(apendix_f_data!E268),"-",apendix_f_data!E268)</f>
        <v>7778000</v>
      </c>
      <c r="G268" s="1">
        <f>IF(ISBLANK(apendix_f_data!F268),"-",apendix_f_data!F268)</f>
        <v>9590106</v>
      </c>
      <c r="H268" s="1">
        <f>IF(ISBLANK(apendix_f_data!G268),"-",apendix_f_data!G268)</f>
        <v>11670000</v>
      </c>
      <c r="I268" s="1">
        <f>IF(ISBLANK(apendix_f_data!H268),"-",apendix_f_data!H268)</f>
        <v>14300</v>
      </c>
      <c r="J268" s="1">
        <f>IF(ISBLANK(apendix_f_data!I268),"-",apendix_f_data!I268)</f>
        <v>16451</v>
      </c>
      <c r="K268" s="1">
        <f>IF(ISBLANK(apendix_f_data!J268),"-",apendix_f_data!J268)</f>
        <v>19400</v>
      </c>
    </row>
    <row r="269" ht="15.75" hidden="1" customHeight="1">
      <c r="A269" s="1" t="str">
        <f t="shared" si="1"/>
        <v>Mozambique2015</v>
      </c>
      <c r="B269" s="1" t="str">
        <f>IF(ISBLANK(apendix_f_data!A269),"-",apendix_f_data!A269)</f>
        <v>African</v>
      </c>
      <c r="C269" s="1" t="str">
        <f>IF(ISBLANK(apendix_f_data!B269),"-",apendix_f_data!B269)</f>
        <v>Mozambique</v>
      </c>
      <c r="D269" s="1">
        <f>IF(ISBLANK(apendix_f_data!C269),"-",apendix_f_data!C269)</f>
        <v>2015</v>
      </c>
      <c r="E269" s="1">
        <f>IF(ISBLANK(apendix_f_data!D269),"-",apendix_f_data!D269)</f>
        <v>27042001</v>
      </c>
      <c r="F269" s="1">
        <f>IF(ISBLANK(apendix_f_data!E269),"-",apendix_f_data!E269)</f>
        <v>7905000</v>
      </c>
      <c r="G269" s="1">
        <f>IF(ISBLANK(apendix_f_data!F269),"-",apendix_f_data!F269)</f>
        <v>9623584</v>
      </c>
      <c r="H269" s="1">
        <f>IF(ISBLANK(apendix_f_data!G269),"-",apendix_f_data!G269)</f>
        <v>11580000</v>
      </c>
      <c r="I269" s="1">
        <f>IF(ISBLANK(apendix_f_data!H269),"-",apendix_f_data!H269)</f>
        <v>13400</v>
      </c>
      <c r="J269" s="1">
        <f>IF(ISBLANK(apendix_f_data!I269),"-",apendix_f_data!I269)</f>
        <v>15644</v>
      </c>
      <c r="K269" s="1">
        <f>IF(ISBLANK(apendix_f_data!J269),"-",apendix_f_data!J269)</f>
        <v>18800</v>
      </c>
    </row>
    <row r="270" ht="15.75" hidden="1" customHeight="1">
      <c r="A270" s="1" t="str">
        <f t="shared" si="1"/>
        <v>Mozambique2016</v>
      </c>
      <c r="B270" s="1" t="str">
        <f>IF(ISBLANK(apendix_f_data!A270),"-",apendix_f_data!A270)</f>
        <v>African</v>
      </c>
      <c r="C270" s="1" t="str">
        <f>IF(ISBLANK(apendix_f_data!B270),"-",apendix_f_data!B270)</f>
        <v>Mozambique</v>
      </c>
      <c r="D270" s="1">
        <f>IF(ISBLANK(apendix_f_data!C270),"-",apendix_f_data!C270)</f>
        <v>2016</v>
      </c>
      <c r="E270" s="1">
        <f>IF(ISBLANK(apendix_f_data!D270),"-",apendix_f_data!D270)</f>
        <v>27829930</v>
      </c>
      <c r="F270" s="1">
        <f>IF(ISBLANK(apendix_f_data!E270),"-",apendix_f_data!E270)</f>
        <v>7844000</v>
      </c>
      <c r="G270" s="1">
        <f>IF(ISBLANK(apendix_f_data!F270),"-",apendix_f_data!F270)</f>
        <v>9596334</v>
      </c>
      <c r="H270" s="1">
        <f>IF(ISBLANK(apendix_f_data!G270),"-",apendix_f_data!G270)</f>
        <v>11620000</v>
      </c>
      <c r="I270" s="1">
        <f>IF(ISBLANK(apendix_f_data!H270),"-",apendix_f_data!H270)</f>
        <v>12700</v>
      </c>
      <c r="J270" s="1">
        <f>IF(ISBLANK(apendix_f_data!I270),"-",apendix_f_data!I270)</f>
        <v>14951</v>
      </c>
      <c r="K270" s="1">
        <f>IF(ISBLANK(apendix_f_data!J270),"-",apendix_f_data!J270)</f>
        <v>18300</v>
      </c>
    </row>
    <row r="271" ht="15.75" hidden="1" customHeight="1">
      <c r="A271" s="1" t="str">
        <f t="shared" si="1"/>
        <v>Mozambique2017</v>
      </c>
      <c r="B271" s="1" t="str">
        <f>IF(ISBLANK(apendix_f_data!A271),"-",apendix_f_data!A271)</f>
        <v>African</v>
      </c>
      <c r="C271" s="1" t="str">
        <f>IF(ISBLANK(apendix_f_data!B271),"-",apendix_f_data!B271)</f>
        <v>Mozambique</v>
      </c>
      <c r="D271" s="1">
        <f>IF(ISBLANK(apendix_f_data!C271),"-",apendix_f_data!C271)</f>
        <v>2017</v>
      </c>
      <c r="E271" s="1">
        <f>IF(ISBLANK(apendix_f_data!D271),"-",apendix_f_data!D271)</f>
        <v>28649007</v>
      </c>
      <c r="F271" s="1">
        <f>IF(ISBLANK(apendix_f_data!E271),"-",apendix_f_data!E271)</f>
        <v>7505000</v>
      </c>
      <c r="G271" s="1">
        <f>IF(ISBLANK(apendix_f_data!F271),"-",apendix_f_data!F271)</f>
        <v>9350958</v>
      </c>
      <c r="H271" s="1">
        <f>IF(ISBLANK(apendix_f_data!G271),"-",apendix_f_data!G271)</f>
        <v>11590000</v>
      </c>
      <c r="I271" s="1">
        <f>IF(ISBLANK(apendix_f_data!H271),"-",apendix_f_data!H271)</f>
        <v>12100</v>
      </c>
      <c r="J271" s="1">
        <f>IF(ISBLANK(apendix_f_data!I271),"-",apendix_f_data!I271)</f>
        <v>14412</v>
      </c>
      <c r="K271" s="1">
        <f>IF(ISBLANK(apendix_f_data!J271),"-",apendix_f_data!J271)</f>
        <v>18000</v>
      </c>
    </row>
    <row r="272" ht="15.75" hidden="1" customHeight="1">
      <c r="A272" s="1" t="str">
        <f t="shared" si="1"/>
        <v>Mozambique2018</v>
      </c>
      <c r="B272" s="1" t="str">
        <f>IF(ISBLANK(apendix_f_data!A272),"-",apendix_f_data!A272)</f>
        <v>African</v>
      </c>
      <c r="C272" s="1" t="str">
        <f>IF(ISBLANK(apendix_f_data!B272),"-",apendix_f_data!B272)</f>
        <v>Mozambique</v>
      </c>
      <c r="D272" s="1">
        <f>IF(ISBLANK(apendix_f_data!C272),"-",apendix_f_data!C272)</f>
        <v>2018</v>
      </c>
      <c r="E272" s="1">
        <f>IF(ISBLANK(apendix_f_data!D272),"-",apendix_f_data!D272)</f>
        <v>29496009</v>
      </c>
      <c r="F272" s="1">
        <f>IF(ISBLANK(apendix_f_data!E272),"-",apendix_f_data!E272)</f>
        <v>7159000</v>
      </c>
      <c r="G272" s="1">
        <f>IF(ISBLANK(apendix_f_data!F272),"-",apendix_f_data!F272)</f>
        <v>9006864</v>
      </c>
      <c r="H272" s="1">
        <f>IF(ISBLANK(apendix_f_data!G272),"-",apendix_f_data!G272)</f>
        <v>11160000</v>
      </c>
      <c r="I272" s="1">
        <f>IF(ISBLANK(apendix_f_data!H272),"-",apendix_f_data!H272)</f>
        <v>11900</v>
      </c>
      <c r="J272" s="1">
        <f>IF(ISBLANK(apendix_f_data!I272),"-",apendix_f_data!I272)</f>
        <v>14426</v>
      </c>
      <c r="K272" s="1">
        <f>IF(ISBLANK(apendix_f_data!J272),"-",apendix_f_data!J272)</f>
        <v>18400</v>
      </c>
    </row>
    <row r="273" ht="15.75" hidden="1" customHeight="1">
      <c r="A273" s="1" t="str">
        <f t="shared" si="1"/>
        <v>Namibia2010</v>
      </c>
      <c r="B273" s="1" t="str">
        <f>IF(ISBLANK(apendix_f_data!A273),"-",apendix_f_data!A273)</f>
        <v>African</v>
      </c>
      <c r="C273" s="1" t="str">
        <f>IF(ISBLANK(apendix_f_data!B273),"-",apendix_f_data!B273)</f>
        <v>Namibia</v>
      </c>
      <c r="D273" s="1">
        <f>IF(ISBLANK(apendix_f_data!C273),"-",apendix_f_data!C273)</f>
        <v>2010</v>
      </c>
      <c r="E273" s="1">
        <f>IF(ISBLANK(apendix_f_data!D273),"-",apendix_f_data!D273)</f>
        <v>1681850</v>
      </c>
      <c r="F273" s="1">
        <f>IF(ISBLANK(apendix_f_data!E273),"-",apendix_f_data!E273)</f>
        <v>800</v>
      </c>
      <c r="G273" s="1">
        <f>IF(ISBLANK(apendix_f_data!F273),"-",apendix_f_data!F273)</f>
        <v>2590</v>
      </c>
      <c r="H273" s="1">
        <f>IF(ISBLANK(apendix_f_data!G273),"-",apendix_f_data!G273)</f>
        <v>6200</v>
      </c>
      <c r="I273" s="1">
        <f>IF(ISBLANK(apendix_f_data!H273),"-",apendix_f_data!H273)</f>
        <v>0</v>
      </c>
      <c r="J273" s="1">
        <f>IF(ISBLANK(apendix_f_data!I273),"-",apendix_f_data!I273)</f>
        <v>6</v>
      </c>
      <c r="K273" s="1">
        <f>IF(ISBLANK(apendix_f_data!J273),"-",apendix_f_data!J273)</f>
        <v>20</v>
      </c>
    </row>
    <row r="274" ht="15.75" hidden="1" customHeight="1">
      <c r="A274" s="1" t="str">
        <f t="shared" si="1"/>
        <v>Namibia2011</v>
      </c>
      <c r="B274" s="1" t="str">
        <f>IF(ISBLANK(apendix_f_data!A274),"-",apendix_f_data!A274)</f>
        <v>African</v>
      </c>
      <c r="C274" s="1" t="str">
        <f>IF(ISBLANK(apendix_f_data!B274),"-",apendix_f_data!B274)</f>
        <v>Namibia</v>
      </c>
      <c r="D274" s="1">
        <f>IF(ISBLANK(apendix_f_data!C274),"-",apendix_f_data!C274)</f>
        <v>2011</v>
      </c>
      <c r="E274" s="1">
        <f>IF(ISBLANK(apendix_f_data!D274),"-",apendix_f_data!D274)</f>
        <v>1711870</v>
      </c>
      <c r="F274" s="1">
        <f>IF(ISBLANK(apendix_f_data!E274),"-",apendix_f_data!E274)</f>
        <v>2600</v>
      </c>
      <c r="G274" s="1">
        <f>IF(ISBLANK(apendix_f_data!F274),"-",apendix_f_data!F274)</f>
        <v>3654</v>
      </c>
      <c r="H274" s="1">
        <f>IF(ISBLANK(apendix_f_data!G274),"-",apendix_f_data!G274)</f>
        <v>5400</v>
      </c>
      <c r="I274" s="1">
        <f>IF(ISBLANK(apendix_f_data!H274),"-",apendix_f_data!H274)</f>
        <v>0</v>
      </c>
      <c r="J274" s="1">
        <f>IF(ISBLANK(apendix_f_data!I274),"-",apendix_f_data!I274)</f>
        <v>9</v>
      </c>
      <c r="K274" s="1">
        <f>IF(ISBLANK(apendix_f_data!J274),"-",apendix_f_data!J274)</f>
        <v>19</v>
      </c>
    </row>
    <row r="275" ht="15.75" hidden="1" customHeight="1">
      <c r="A275" s="1" t="str">
        <f t="shared" si="1"/>
        <v>Namibia2012</v>
      </c>
      <c r="B275" s="1" t="str">
        <f>IF(ISBLANK(apendix_f_data!A275),"-",apendix_f_data!A275)</f>
        <v>African</v>
      </c>
      <c r="C275" s="1" t="str">
        <f>IF(ISBLANK(apendix_f_data!B275),"-",apendix_f_data!B275)</f>
        <v>Namibia</v>
      </c>
      <c r="D275" s="1">
        <f>IF(ISBLANK(apendix_f_data!C275),"-",apendix_f_data!C275)</f>
        <v>2012</v>
      </c>
      <c r="E275" s="1">
        <f>IF(ISBLANK(apendix_f_data!D275),"-",apendix_f_data!D275)</f>
        <v>1742095</v>
      </c>
      <c r="F275" s="1">
        <f>IF(ISBLANK(apendix_f_data!E275),"-",apendix_f_data!E275)</f>
        <v>2700</v>
      </c>
      <c r="G275" s="1">
        <f>IF(ISBLANK(apendix_f_data!F275),"-",apendix_f_data!F275)</f>
        <v>5861</v>
      </c>
      <c r="H275" s="1">
        <f>IF(ISBLANK(apendix_f_data!G275),"-",apendix_f_data!G275)</f>
        <v>9700</v>
      </c>
      <c r="I275" s="1">
        <f>IF(ISBLANK(apendix_f_data!H275),"-",apendix_f_data!H275)</f>
        <v>0</v>
      </c>
      <c r="J275" s="1">
        <f>IF(ISBLANK(apendix_f_data!I275),"-",apendix_f_data!I275)</f>
        <v>15</v>
      </c>
      <c r="K275" s="1">
        <f>IF(ISBLANK(apendix_f_data!J275),"-",apendix_f_data!J275)</f>
        <v>36</v>
      </c>
    </row>
    <row r="276" ht="15.75" hidden="1" customHeight="1">
      <c r="A276" s="1" t="str">
        <f t="shared" si="1"/>
        <v>Namibia2013</v>
      </c>
      <c r="B276" s="1" t="str">
        <f>IF(ISBLANK(apendix_f_data!A276),"-",apendix_f_data!A276)</f>
        <v>African</v>
      </c>
      <c r="C276" s="1" t="str">
        <f>IF(ISBLANK(apendix_f_data!B276),"-",apendix_f_data!B276)</f>
        <v>Namibia</v>
      </c>
      <c r="D276" s="1">
        <f>IF(ISBLANK(apendix_f_data!C276),"-",apendix_f_data!C276)</f>
        <v>2013</v>
      </c>
      <c r="E276" s="1">
        <f>IF(ISBLANK(apendix_f_data!D276),"-",apendix_f_data!D276)</f>
        <v>1772836</v>
      </c>
      <c r="F276" s="1">
        <f>IF(ISBLANK(apendix_f_data!E276),"-",apendix_f_data!E276)</f>
        <v>6400</v>
      </c>
      <c r="G276" s="1">
        <f>IF(ISBLANK(apendix_f_data!F276),"-",apendix_f_data!F276)</f>
        <v>8068</v>
      </c>
      <c r="H276" s="1">
        <f>IF(ISBLANK(apendix_f_data!G276),"-",apendix_f_data!G276)</f>
        <v>9800</v>
      </c>
      <c r="I276" s="1">
        <f>IF(ISBLANK(apendix_f_data!H276),"-",apendix_f_data!H276)</f>
        <v>0</v>
      </c>
      <c r="J276" s="1">
        <f>IF(ISBLANK(apendix_f_data!I276),"-",apendix_f_data!I276)</f>
        <v>20</v>
      </c>
      <c r="K276" s="1">
        <f>IF(ISBLANK(apendix_f_data!J276),"-",apendix_f_data!J276)</f>
        <v>37</v>
      </c>
    </row>
    <row r="277" ht="15.75" hidden="1" customHeight="1">
      <c r="A277" s="1" t="str">
        <f t="shared" si="1"/>
        <v>Namibia2014</v>
      </c>
      <c r="B277" s="1" t="str">
        <f>IF(ISBLANK(apendix_f_data!A277),"-",apendix_f_data!A277)</f>
        <v>African</v>
      </c>
      <c r="C277" s="1" t="str">
        <f>IF(ISBLANK(apendix_f_data!B277),"-",apendix_f_data!B277)</f>
        <v>Namibia</v>
      </c>
      <c r="D277" s="1">
        <f>IF(ISBLANK(apendix_f_data!C277),"-",apendix_f_data!C277)</f>
        <v>2014</v>
      </c>
      <c r="E277" s="1">
        <f>IF(ISBLANK(apendix_f_data!D277),"-",apendix_f_data!D277)</f>
        <v>1804522</v>
      </c>
      <c r="F277" s="1">
        <f>IF(ISBLANK(apendix_f_data!E277),"-",apendix_f_data!E277)</f>
        <v>21000</v>
      </c>
      <c r="G277" s="1">
        <f>IF(ISBLANK(apendix_f_data!F277),"-",apendix_f_data!F277)</f>
        <v>26144</v>
      </c>
      <c r="H277" s="1">
        <f>IF(ISBLANK(apendix_f_data!G277),"-",apendix_f_data!G277)</f>
        <v>32000</v>
      </c>
      <c r="I277" s="1">
        <f>IF(ISBLANK(apendix_f_data!H277),"-",apendix_f_data!H277)</f>
        <v>2</v>
      </c>
      <c r="J277" s="1">
        <f>IF(ISBLANK(apendix_f_data!I277),"-",apendix_f_data!I277)</f>
        <v>66</v>
      </c>
      <c r="K277" s="1">
        <f>IF(ISBLANK(apendix_f_data!J277),"-",apendix_f_data!J277)</f>
        <v>120</v>
      </c>
    </row>
    <row r="278" ht="15.75" hidden="1" customHeight="1">
      <c r="A278" s="1" t="str">
        <f t="shared" si="1"/>
        <v>Namibia2015</v>
      </c>
      <c r="B278" s="1" t="str">
        <f>IF(ISBLANK(apendix_f_data!A278),"-",apendix_f_data!A278)</f>
        <v>African</v>
      </c>
      <c r="C278" s="1" t="str">
        <f>IF(ISBLANK(apendix_f_data!B278),"-",apendix_f_data!B278)</f>
        <v>Namibia</v>
      </c>
      <c r="D278" s="1">
        <f>IF(ISBLANK(apendix_f_data!C278),"-",apendix_f_data!C278)</f>
        <v>2015</v>
      </c>
      <c r="E278" s="1">
        <f>IF(ISBLANK(apendix_f_data!D278),"-",apendix_f_data!D278)</f>
        <v>1837443</v>
      </c>
      <c r="F278" s="1">
        <f>IF(ISBLANK(apendix_f_data!E278),"-",apendix_f_data!E278)</f>
        <v>16000</v>
      </c>
      <c r="G278" s="1">
        <f>IF(ISBLANK(apendix_f_data!F278),"-",apendix_f_data!F278)</f>
        <v>19990</v>
      </c>
      <c r="H278" s="1">
        <f>IF(ISBLANK(apendix_f_data!G278),"-",apendix_f_data!G278)</f>
        <v>24000</v>
      </c>
      <c r="I278" s="1">
        <f>IF(ISBLANK(apendix_f_data!H278),"-",apendix_f_data!H278)</f>
        <v>1</v>
      </c>
      <c r="J278" s="1">
        <f>IF(ISBLANK(apendix_f_data!I278),"-",apendix_f_data!I278)</f>
        <v>51</v>
      </c>
      <c r="K278" s="1">
        <f>IF(ISBLANK(apendix_f_data!J278),"-",apendix_f_data!J278)</f>
        <v>93</v>
      </c>
    </row>
    <row r="279" ht="15.75" hidden="1" customHeight="1">
      <c r="A279" s="1" t="str">
        <f t="shared" si="1"/>
        <v>Namibia2016</v>
      </c>
      <c r="B279" s="1" t="str">
        <f>IF(ISBLANK(apendix_f_data!A279),"-",apendix_f_data!A279)</f>
        <v>African</v>
      </c>
      <c r="C279" s="1" t="str">
        <f>IF(ISBLANK(apendix_f_data!B279),"-",apendix_f_data!B279)</f>
        <v>Namibia</v>
      </c>
      <c r="D279" s="1">
        <f>IF(ISBLANK(apendix_f_data!C279),"-",apendix_f_data!C279)</f>
        <v>2016</v>
      </c>
      <c r="E279" s="1">
        <f>IF(ISBLANK(apendix_f_data!D279),"-",apendix_f_data!D279)</f>
        <v>1871687</v>
      </c>
      <c r="F279" s="1">
        <f>IF(ISBLANK(apendix_f_data!E279),"-",apendix_f_data!E279)</f>
        <v>33000</v>
      </c>
      <c r="G279" s="1">
        <f>IF(ISBLANK(apendix_f_data!F279),"-",apendix_f_data!F279)</f>
        <v>41397</v>
      </c>
      <c r="H279" s="1">
        <f>IF(ISBLANK(apendix_f_data!G279),"-",apendix_f_data!G279)</f>
        <v>51000</v>
      </c>
      <c r="I279" s="1">
        <f>IF(ISBLANK(apendix_f_data!H279),"-",apendix_f_data!H279)</f>
        <v>3</v>
      </c>
      <c r="J279" s="1">
        <f>IF(ISBLANK(apendix_f_data!I279),"-",apendix_f_data!I279)</f>
        <v>105</v>
      </c>
      <c r="K279" s="1">
        <f>IF(ISBLANK(apendix_f_data!J279),"-",apendix_f_data!J279)</f>
        <v>190</v>
      </c>
    </row>
    <row r="280" ht="15.75" hidden="1" customHeight="1">
      <c r="A280" s="1" t="str">
        <f t="shared" si="1"/>
        <v>Namibia2017</v>
      </c>
      <c r="B280" s="1" t="str">
        <f>IF(ISBLANK(apendix_f_data!A280),"-",apendix_f_data!A280)</f>
        <v>African</v>
      </c>
      <c r="C280" s="1" t="str">
        <f>IF(ISBLANK(apendix_f_data!B280),"-",apendix_f_data!B280)</f>
        <v>Namibia</v>
      </c>
      <c r="D280" s="1">
        <f>IF(ISBLANK(apendix_f_data!C280),"-",apendix_f_data!C280)</f>
        <v>2017</v>
      </c>
      <c r="E280" s="1">
        <f>IF(ISBLANK(apendix_f_data!D280),"-",apendix_f_data!D280)</f>
        <v>1907082</v>
      </c>
      <c r="F280" s="1">
        <f>IF(ISBLANK(apendix_f_data!E280),"-",apendix_f_data!E280)</f>
        <v>71000</v>
      </c>
      <c r="G280" s="1">
        <f>IF(ISBLANK(apendix_f_data!F280),"-",apendix_f_data!F280)</f>
        <v>89155</v>
      </c>
      <c r="H280" s="1">
        <f>IF(ISBLANK(apendix_f_data!G280),"-",apendix_f_data!G280)</f>
        <v>109000</v>
      </c>
      <c r="I280" s="1">
        <f>IF(ISBLANK(apendix_f_data!H280),"-",apendix_f_data!H280)</f>
        <v>7</v>
      </c>
      <c r="J280" s="1">
        <f>IF(ISBLANK(apendix_f_data!I280),"-",apendix_f_data!I280)</f>
        <v>228</v>
      </c>
      <c r="K280" s="1">
        <f>IF(ISBLANK(apendix_f_data!J280),"-",apendix_f_data!J280)</f>
        <v>420</v>
      </c>
    </row>
    <row r="281" ht="15.75" hidden="1" customHeight="1">
      <c r="A281" s="1" t="str">
        <f t="shared" si="1"/>
        <v>Namibia2018</v>
      </c>
      <c r="B281" s="1" t="str">
        <f>IF(ISBLANK(apendix_f_data!A281),"-",apendix_f_data!A281)</f>
        <v>African</v>
      </c>
      <c r="C281" s="1" t="str">
        <f>IF(ISBLANK(apendix_f_data!B281),"-",apendix_f_data!B281)</f>
        <v>Namibia</v>
      </c>
      <c r="D281" s="1">
        <f>IF(ISBLANK(apendix_f_data!C281),"-",apendix_f_data!C281)</f>
        <v>2018</v>
      </c>
      <c r="E281" s="1">
        <f>IF(ISBLANK(apendix_f_data!D281),"-",apendix_f_data!D281)</f>
        <v>1943338</v>
      </c>
      <c r="F281" s="1">
        <f>IF(ISBLANK(apendix_f_data!E281),"-",apendix_f_data!E281)</f>
        <v>41000</v>
      </c>
      <c r="G281" s="1">
        <f>IF(ISBLANK(apendix_f_data!F281),"-",apendix_f_data!F281)</f>
        <v>51898</v>
      </c>
      <c r="H281" s="1">
        <f>IF(ISBLANK(apendix_f_data!G281),"-",apendix_f_data!G281)</f>
        <v>64000</v>
      </c>
      <c r="I281" s="1">
        <f>IF(ISBLANK(apendix_f_data!H281),"-",apendix_f_data!H281)</f>
        <v>4</v>
      </c>
      <c r="J281" s="1">
        <f>IF(ISBLANK(apendix_f_data!I281),"-",apendix_f_data!I281)</f>
        <v>132</v>
      </c>
      <c r="K281" s="1">
        <f>IF(ISBLANK(apendix_f_data!J281),"-",apendix_f_data!J281)</f>
        <v>240</v>
      </c>
    </row>
    <row r="282" ht="15.75" hidden="1" customHeight="1">
      <c r="A282" s="1" t="str">
        <f t="shared" si="1"/>
        <v>Niger2010</v>
      </c>
      <c r="B282" s="1" t="str">
        <f>IF(ISBLANK(apendix_f_data!A282),"-",apendix_f_data!A282)</f>
        <v>African</v>
      </c>
      <c r="C282" s="1" t="str">
        <f>IF(ISBLANK(apendix_f_data!B282),"-",apendix_f_data!B282)</f>
        <v>Niger</v>
      </c>
      <c r="D282" s="1">
        <f>IF(ISBLANK(apendix_f_data!C282),"-",apendix_f_data!C282)</f>
        <v>2010</v>
      </c>
      <c r="E282" s="1">
        <f>IF(ISBLANK(apendix_f_data!D282),"-",apendix_f_data!D282)</f>
        <v>16464025</v>
      </c>
      <c r="F282" s="1">
        <f>IF(ISBLANK(apendix_f_data!E282),"-",apendix_f_data!E282)</f>
        <v>3841000</v>
      </c>
      <c r="G282" s="1">
        <f>IF(ISBLANK(apendix_f_data!F282),"-",apendix_f_data!F282)</f>
        <v>7007707</v>
      </c>
      <c r="H282" s="1">
        <f>IF(ISBLANK(apendix_f_data!G282),"-",apendix_f_data!G282)</f>
        <v>10720000</v>
      </c>
      <c r="I282" s="1">
        <f>IF(ISBLANK(apendix_f_data!H282),"-",apendix_f_data!H282)</f>
        <v>18900</v>
      </c>
      <c r="J282" s="1">
        <f>IF(ISBLANK(apendix_f_data!I282),"-",apendix_f_data!I282)</f>
        <v>21543</v>
      </c>
      <c r="K282" s="1">
        <f>IF(ISBLANK(apendix_f_data!J282),"-",apendix_f_data!J282)</f>
        <v>24600</v>
      </c>
    </row>
    <row r="283" ht="15.75" hidden="1" customHeight="1">
      <c r="A283" s="1" t="str">
        <f t="shared" si="1"/>
        <v>Niger2011</v>
      </c>
      <c r="B283" s="1" t="str">
        <f>IF(ISBLANK(apendix_f_data!A283),"-",apendix_f_data!A283)</f>
        <v>African</v>
      </c>
      <c r="C283" s="1" t="str">
        <f>IF(ISBLANK(apendix_f_data!B283),"-",apendix_f_data!B283)</f>
        <v>Niger</v>
      </c>
      <c r="D283" s="1">
        <f>IF(ISBLANK(apendix_f_data!C283),"-",apendix_f_data!C283)</f>
        <v>2011</v>
      </c>
      <c r="E283" s="1">
        <f>IF(ISBLANK(apendix_f_data!D283),"-",apendix_f_data!D283)</f>
        <v>17114770</v>
      </c>
      <c r="F283" s="1">
        <f>IF(ISBLANK(apendix_f_data!E283),"-",apendix_f_data!E283)</f>
        <v>4112000</v>
      </c>
      <c r="G283" s="1">
        <f>IF(ISBLANK(apendix_f_data!F283),"-",apendix_f_data!F283)</f>
        <v>7323097</v>
      </c>
      <c r="H283" s="1">
        <f>IF(ISBLANK(apendix_f_data!G283),"-",apendix_f_data!G283)</f>
        <v>11180000</v>
      </c>
      <c r="I283" s="1">
        <f>IF(ISBLANK(apendix_f_data!H283),"-",apendix_f_data!H283)</f>
        <v>18800</v>
      </c>
      <c r="J283" s="1">
        <f>IF(ISBLANK(apendix_f_data!I283),"-",apendix_f_data!I283)</f>
        <v>21975</v>
      </c>
      <c r="K283" s="1">
        <f>IF(ISBLANK(apendix_f_data!J283),"-",apendix_f_data!J283)</f>
        <v>25600</v>
      </c>
    </row>
    <row r="284" ht="15.75" hidden="1" customHeight="1">
      <c r="A284" s="1" t="str">
        <f t="shared" si="1"/>
        <v>Niger2012</v>
      </c>
      <c r="B284" s="1" t="str">
        <f>IF(ISBLANK(apendix_f_data!A284),"-",apendix_f_data!A284)</f>
        <v>African</v>
      </c>
      <c r="C284" s="1" t="str">
        <f>IF(ISBLANK(apendix_f_data!B284),"-",apendix_f_data!B284)</f>
        <v>Niger</v>
      </c>
      <c r="D284" s="1">
        <f>IF(ISBLANK(apendix_f_data!C284),"-",apendix_f_data!C284)</f>
        <v>2012</v>
      </c>
      <c r="E284" s="1">
        <f>IF(ISBLANK(apendix_f_data!D284),"-",apendix_f_data!D284)</f>
        <v>17795209</v>
      </c>
      <c r="F284" s="1">
        <f>IF(ISBLANK(apendix_f_data!E284),"-",apendix_f_data!E284)</f>
        <v>4442000</v>
      </c>
      <c r="G284" s="1">
        <f>IF(ISBLANK(apendix_f_data!F284),"-",apendix_f_data!F284)</f>
        <v>7660985</v>
      </c>
      <c r="H284" s="1">
        <f>IF(ISBLANK(apendix_f_data!G284),"-",apendix_f_data!G284)</f>
        <v>11850000</v>
      </c>
      <c r="I284" s="1">
        <f>IF(ISBLANK(apendix_f_data!H284),"-",apendix_f_data!H284)</f>
        <v>18100</v>
      </c>
      <c r="J284" s="1">
        <f>IF(ISBLANK(apendix_f_data!I284),"-",apendix_f_data!I284)</f>
        <v>21678</v>
      </c>
      <c r="K284" s="1">
        <f>IF(ISBLANK(apendix_f_data!J284),"-",apendix_f_data!J284)</f>
        <v>25900</v>
      </c>
    </row>
    <row r="285" ht="15.75" hidden="1" customHeight="1">
      <c r="A285" s="1" t="str">
        <f t="shared" si="1"/>
        <v>Niger2013</v>
      </c>
      <c r="B285" s="1" t="str">
        <f>IF(ISBLANK(apendix_f_data!A285),"-",apendix_f_data!A285)</f>
        <v>African</v>
      </c>
      <c r="C285" s="1" t="str">
        <f>IF(ISBLANK(apendix_f_data!B285),"-",apendix_f_data!B285)</f>
        <v>Niger</v>
      </c>
      <c r="D285" s="1">
        <f>IF(ISBLANK(apendix_f_data!C285),"-",apendix_f_data!C285)</f>
        <v>2013</v>
      </c>
      <c r="E285" s="1">
        <f>IF(ISBLANK(apendix_f_data!D285),"-",apendix_f_data!D285)</f>
        <v>18504287</v>
      </c>
      <c r="F285" s="1">
        <f>IF(ISBLANK(apendix_f_data!E285),"-",apendix_f_data!E285)</f>
        <v>4425000</v>
      </c>
      <c r="G285" s="1">
        <f>IF(ISBLANK(apendix_f_data!F285),"-",apendix_f_data!F285)</f>
        <v>7780901</v>
      </c>
      <c r="H285" s="1">
        <f>IF(ISBLANK(apendix_f_data!G285),"-",apendix_f_data!G285)</f>
        <v>12250000</v>
      </c>
      <c r="I285" s="1">
        <f>IF(ISBLANK(apendix_f_data!H285),"-",apendix_f_data!H285)</f>
        <v>17000</v>
      </c>
      <c r="J285" s="1">
        <f>IF(ISBLANK(apendix_f_data!I285),"-",apendix_f_data!I285)</f>
        <v>20907</v>
      </c>
      <c r="K285" s="1">
        <f>IF(ISBLANK(apendix_f_data!J285),"-",apendix_f_data!J285)</f>
        <v>25700</v>
      </c>
    </row>
    <row r="286" ht="15.75" hidden="1" customHeight="1">
      <c r="A286" s="1" t="str">
        <f t="shared" si="1"/>
        <v>Niger2014</v>
      </c>
      <c r="B286" s="1" t="str">
        <f>IF(ISBLANK(apendix_f_data!A286),"-",apendix_f_data!A286)</f>
        <v>African</v>
      </c>
      <c r="C286" s="1" t="str">
        <f>IF(ISBLANK(apendix_f_data!B286),"-",apendix_f_data!B286)</f>
        <v>Niger</v>
      </c>
      <c r="D286" s="1">
        <f>IF(ISBLANK(apendix_f_data!C286),"-",apendix_f_data!C286)</f>
        <v>2014</v>
      </c>
      <c r="E286" s="1">
        <f>IF(ISBLANK(apendix_f_data!D286),"-",apendix_f_data!D286)</f>
        <v>19240182</v>
      </c>
      <c r="F286" s="1">
        <f>IF(ISBLANK(apendix_f_data!E286),"-",apendix_f_data!E286)</f>
        <v>4185000</v>
      </c>
      <c r="G286" s="1">
        <f>IF(ISBLANK(apendix_f_data!F286),"-",apendix_f_data!F286)</f>
        <v>7700900</v>
      </c>
      <c r="H286" s="1">
        <f>IF(ISBLANK(apendix_f_data!G286),"-",apendix_f_data!G286)</f>
        <v>12430000</v>
      </c>
      <c r="I286" s="1">
        <f>IF(ISBLANK(apendix_f_data!H286),"-",apendix_f_data!H286)</f>
        <v>15700</v>
      </c>
      <c r="J286" s="1">
        <f>IF(ISBLANK(apendix_f_data!I286),"-",apendix_f_data!I286)</f>
        <v>19775</v>
      </c>
      <c r="K286" s="1">
        <f>IF(ISBLANK(apendix_f_data!J286),"-",apendix_f_data!J286)</f>
        <v>25000</v>
      </c>
    </row>
    <row r="287" ht="15.75" hidden="1" customHeight="1">
      <c r="A287" s="1" t="str">
        <f t="shared" si="1"/>
        <v>Niger2015</v>
      </c>
      <c r="B287" s="1" t="str">
        <f>IF(ISBLANK(apendix_f_data!A287),"-",apendix_f_data!A287)</f>
        <v>African</v>
      </c>
      <c r="C287" s="1" t="str">
        <f>IF(ISBLANK(apendix_f_data!B287),"-",apendix_f_data!B287)</f>
        <v>Niger</v>
      </c>
      <c r="D287" s="1">
        <f>IF(ISBLANK(apendix_f_data!C287),"-",apendix_f_data!C287)</f>
        <v>2015</v>
      </c>
      <c r="E287" s="1">
        <f>IF(ISBLANK(apendix_f_data!D287),"-",apendix_f_data!D287)</f>
        <v>20001663</v>
      </c>
      <c r="F287" s="1">
        <f>IF(ISBLANK(apendix_f_data!E287),"-",apendix_f_data!E287)</f>
        <v>3920000</v>
      </c>
      <c r="G287" s="1">
        <f>IF(ISBLANK(apendix_f_data!F287),"-",apendix_f_data!F287)</f>
        <v>7397212</v>
      </c>
      <c r="H287" s="1">
        <f>IF(ISBLANK(apendix_f_data!G287),"-",apendix_f_data!G287)</f>
        <v>12220000</v>
      </c>
      <c r="I287" s="1">
        <f>IF(ISBLANK(apendix_f_data!H287),"-",apendix_f_data!H287)</f>
        <v>14200</v>
      </c>
      <c r="J287" s="1">
        <f>IF(ISBLANK(apendix_f_data!I287),"-",apendix_f_data!I287)</f>
        <v>18392</v>
      </c>
      <c r="K287" s="1">
        <f>IF(ISBLANK(apendix_f_data!J287),"-",apendix_f_data!J287)</f>
        <v>24000</v>
      </c>
    </row>
    <row r="288" ht="15.75" hidden="1" customHeight="1">
      <c r="A288" s="1" t="str">
        <f t="shared" si="1"/>
        <v>Niger2016</v>
      </c>
      <c r="B288" s="1" t="str">
        <f>IF(ISBLANK(apendix_f_data!A288),"-",apendix_f_data!A288)</f>
        <v>African</v>
      </c>
      <c r="C288" s="1" t="str">
        <f>IF(ISBLANK(apendix_f_data!B288),"-",apendix_f_data!B288)</f>
        <v>Niger</v>
      </c>
      <c r="D288" s="1">
        <f>IF(ISBLANK(apendix_f_data!C288),"-",apendix_f_data!C288)</f>
        <v>2016</v>
      </c>
      <c r="E288" s="1">
        <f>IF(ISBLANK(apendix_f_data!D288),"-",apendix_f_data!D288)</f>
        <v>20788789</v>
      </c>
      <c r="F288" s="1">
        <f>IF(ISBLANK(apendix_f_data!E288),"-",apendix_f_data!E288)</f>
        <v>3908000</v>
      </c>
      <c r="G288" s="1">
        <f>IF(ISBLANK(apendix_f_data!F288),"-",apendix_f_data!F288)</f>
        <v>7457829</v>
      </c>
      <c r="H288" s="1">
        <f>IF(ISBLANK(apendix_f_data!G288),"-",apendix_f_data!G288)</f>
        <v>12450000</v>
      </c>
      <c r="I288" s="1">
        <f>IF(ISBLANK(apendix_f_data!H288),"-",apendix_f_data!H288)</f>
        <v>13700</v>
      </c>
      <c r="J288" s="1">
        <f>IF(ISBLANK(apendix_f_data!I288),"-",apendix_f_data!I288)</f>
        <v>18164</v>
      </c>
      <c r="K288" s="1">
        <f>IF(ISBLANK(apendix_f_data!J288),"-",apendix_f_data!J288)</f>
        <v>24400</v>
      </c>
    </row>
    <row r="289" ht="15.75" hidden="1" customHeight="1">
      <c r="A289" s="1" t="str">
        <f t="shared" si="1"/>
        <v>Niger2017</v>
      </c>
      <c r="B289" s="1" t="str">
        <f>IF(ISBLANK(apendix_f_data!A289),"-",apendix_f_data!A289)</f>
        <v>African</v>
      </c>
      <c r="C289" s="1" t="str">
        <f>IF(ISBLANK(apendix_f_data!B289),"-",apendix_f_data!B289)</f>
        <v>Niger</v>
      </c>
      <c r="D289" s="1">
        <f>IF(ISBLANK(apendix_f_data!C289),"-",apendix_f_data!C289)</f>
        <v>2017</v>
      </c>
      <c r="E289" s="1">
        <f>IF(ISBLANK(apendix_f_data!D289),"-",apendix_f_data!D289)</f>
        <v>21602388</v>
      </c>
      <c r="F289" s="1">
        <f>IF(ISBLANK(apendix_f_data!E289),"-",apendix_f_data!E289)</f>
        <v>4050000</v>
      </c>
      <c r="G289" s="1">
        <f>IF(ISBLANK(apendix_f_data!F289),"-",apendix_f_data!F289)</f>
        <v>7702777</v>
      </c>
      <c r="H289" s="1">
        <f>IF(ISBLANK(apendix_f_data!G289),"-",apendix_f_data!G289)</f>
        <v>12850000</v>
      </c>
      <c r="I289" s="1">
        <f>IF(ISBLANK(apendix_f_data!H289),"-",apendix_f_data!H289)</f>
        <v>12700</v>
      </c>
      <c r="J289" s="1">
        <f>IF(ISBLANK(apendix_f_data!I289),"-",apendix_f_data!I289)</f>
        <v>17120</v>
      </c>
      <c r="K289" s="1">
        <f>IF(ISBLANK(apendix_f_data!J289),"-",apendix_f_data!J289)</f>
        <v>23700</v>
      </c>
    </row>
    <row r="290" ht="15.75" hidden="1" customHeight="1">
      <c r="A290" s="1" t="str">
        <f t="shared" si="1"/>
        <v>Niger2018</v>
      </c>
      <c r="B290" s="1" t="str">
        <f>IF(ISBLANK(apendix_f_data!A290),"-",apendix_f_data!A290)</f>
        <v>African</v>
      </c>
      <c r="C290" s="1" t="str">
        <f>IF(ISBLANK(apendix_f_data!B290),"-",apendix_f_data!B290)</f>
        <v>Niger</v>
      </c>
      <c r="D290" s="1">
        <f>IF(ISBLANK(apendix_f_data!C290),"-",apendix_f_data!C290)</f>
        <v>2018</v>
      </c>
      <c r="E290" s="1">
        <f>IF(ISBLANK(apendix_f_data!D290),"-",apendix_f_data!D290)</f>
        <v>22442831</v>
      </c>
      <c r="F290" s="1">
        <f>IF(ISBLANK(apendix_f_data!E290),"-",apendix_f_data!E290)</f>
        <v>4215000</v>
      </c>
      <c r="G290" s="1">
        <f>IF(ISBLANK(apendix_f_data!F290),"-",apendix_f_data!F290)</f>
        <v>8002454</v>
      </c>
      <c r="H290" s="1">
        <f>IF(ISBLANK(apendix_f_data!G290),"-",apendix_f_data!G290)</f>
        <v>13360000</v>
      </c>
      <c r="I290" s="1">
        <f>IF(ISBLANK(apendix_f_data!H290),"-",apendix_f_data!H290)</f>
        <v>12300</v>
      </c>
      <c r="J290" s="1">
        <f>IF(ISBLANK(apendix_f_data!I290),"-",apendix_f_data!I290)</f>
        <v>17084</v>
      </c>
      <c r="K290" s="1">
        <f>IF(ISBLANK(apendix_f_data!J290),"-",apendix_f_data!J290)</f>
        <v>24200</v>
      </c>
    </row>
    <row r="291" ht="15.75" hidden="1" customHeight="1">
      <c r="A291" s="1" t="str">
        <f t="shared" si="1"/>
        <v>Nigeria2010</v>
      </c>
      <c r="B291" s="1" t="str">
        <f>IF(ISBLANK(apendix_f_data!A291),"-",apendix_f_data!A291)</f>
        <v>African</v>
      </c>
      <c r="C291" s="1" t="str">
        <f>IF(ISBLANK(apendix_f_data!B291),"-",apendix_f_data!B291)</f>
        <v>Nigeria</v>
      </c>
      <c r="D291" s="1">
        <f>IF(ISBLANK(apendix_f_data!C291),"-",apendix_f_data!C291)</f>
        <v>2010</v>
      </c>
      <c r="E291" s="1">
        <f>IF(ISBLANK(apendix_f_data!D291),"-",apendix_f_data!D291)</f>
        <v>158503203</v>
      </c>
      <c r="F291" s="1">
        <f>IF(ISBLANK(apendix_f_data!E291),"-",apendix_f_data!E291)</f>
        <v>51570000</v>
      </c>
      <c r="G291" s="1">
        <f>IF(ISBLANK(apendix_f_data!F291),"-",apendix_f_data!F291)</f>
        <v>63227343</v>
      </c>
      <c r="H291" s="1">
        <f>IF(ISBLANK(apendix_f_data!G291),"-",apendix_f_data!G291)</f>
        <v>77010000</v>
      </c>
      <c r="I291" s="1">
        <f>IF(ISBLANK(apendix_f_data!H291),"-",apendix_f_data!H291)</f>
        <v>142000</v>
      </c>
      <c r="J291" s="1">
        <f>IF(ISBLANK(apendix_f_data!I291),"-",apendix_f_data!I291)</f>
        <v>153437</v>
      </c>
      <c r="K291" s="1">
        <f>IF(ISBLANK(apendix_f_data!J291),"-",apendix_f_data!J291)</f>
        <v>166000</v>
      </c>
    </row>
    <row r="292" ht="15.75" hidden="1" customHeight="1">
      <c r="A292" s="1" t="str">
        <f t="shared" si="1"/>
        <v>Nigeria2011</v>
      </c>
      <c r="B292" s="1" t="str">
        <f>IF(ISBLANK(apendix_f_data!A292),"-",apendix_f_data!A292)</f>
        <v>African</v>
      </c>
      <c r="C292" s="1" t="str">
        <f>IF(ISBLANK(apendix_f_data!B292),"-",apendix_f_data!B292)</f>
        <v>Nigeria</v>
      </c>
      <c r="D292" s="1">
        <f>IF(ISBLANK(apendix_f_data!C292),"-",apendix_f_data!C292)</f>
        <v>2011</v>
      </c>
      <c r="E292" s="1">
        <f>IF(ISBLANK(apendix_f_data!D292),"-",apendix_f_data!D292)</f>
        <v>162805080</v>
      </c>
      <c r="F292" s="1">
        <f>IF(ISBLANK(apendix_f_data!E292),"-",apendix_f_data!E292)</f>
        <v>49400000</v>
      </c>
      <c r="G292" s="1">
        <f>IF(ISBLANK(apendix_f_data!F292),"-",apendix_f_data!F292)</f>
        <v>60654202</v>
      </c>
      <c r="H292" s="1">
        <f>IF(ISBLANK(apendix_f_data!G292),"-",apendix_f_data!G292)</f>
        <v>73960000</v>
      </c>
      <c r="I292" s="1">
        <f>IF(ISBLANK(apendix_f_data!H292),"-",apendix_f_data!H292)</f>
        <v>132000</v>
      </c>
      <c r="J292" s="1">
        <f>IF(ISBLANK(apendix_f_data!I292),"-",apendix_f_data!I292)</f>
        <v>143660</v>
      </c>
      <c r="K292" s="1">
        <f>IF(ISBLANK(apendix_f_data!J292),"-",apendix_f_data!J292)</f>
        <v>157000</v>
      </c>
    </row>
    <row r="293" ht="15.75" hidden="1" customHeight="1">
      <c r="A293" s="1" t="str">
        <f t="shared" si="1"/>
        <v>Nigeria2012</v>
      </c>
      <c r="B293" s="1" t="str">
        <f>IF(ISBLANK(apendix_f_data!A293),"-",apendix_f_data!A293)</f>
        <v>African</v>
      </c>
      <c r="C293" s="1" t="str">
        <f>IF(ISBLANK(apendix_f_data!B293),"-",apendix_f_data!B293)</f>
        <v>Nigeria</v>
      </c>
      <c r="D293" s="1">
        <f>IF(ISBLANK(apendix_f_data!C293),"-",apendix_f_data!C293)</f>
        <v>2012</v>
      </c>
      <c r="E293" s="1">
        <f>IF(ISBLANK(apendix_f_data!D293),"-",apendix_f_data!D293)</f>
        <v>167228803</v>
      </c>
      <c r="F293" s="1">
        <f>IF(ISBLANK(apendix_f_data!E293),"-",apendix_f_data!E293)</f>
        <v>46370000</v>
      </c>
      <c r="G293" s="1">
        <f>IF(ISBLANK(apendix_f_data!F293),"-",apendix_f_data!F293)</f>
        <v>58151864</v>
      </c>
      <c r="H293" s="1">
        <f>IF(ISBLANK(apendix_f_data!G293),"-",apendix_f_data!G293)</f>
        <v>72090000</v>
      </c>
      <c r="I293" s="1">
        <f>IF(ISBLANK(apendix_f_data!H293),"-",apendix_f_data!H293)</f>
        <v>124000</v>
      </c>
      <c r="J293" s="1">
        <f>IF(ISBLANK(apendix_f_data!I293),"-",apendix_f_data!I293)</f>
        <v>136386</v>
      </c>
      <c r="K293" s="1">
        <f>IF(ISBLANK(apendix_f_data!J293),"-",apendix_f_data!J293)</f>
        <v>150000</v>
      </c>
    </row>
    <row r="294" ht="15.75" hidden="1" customHeight="1">
      <c r="A294" s="1" t="str">
        <f t="shared" si="1"/>
        <v>Nigeria2013</v>
      </c>
      <c r="B294" s="1" t="str">
        <f>IF(ISBLANK(apendix_f_data!A294),"-",apendix_f_data!A294)</f>
        <v>African</v>
      </c>
      <c r="C294" s="1" t="str">
        <f>IF(ISBLANK(apendix_f_data!B294),"-",apendix_f_data!B294)</f>
        <v>Nigeria</v>
      </c>
      <c r="D294" s="1">
        <f>IF(ISBLANK(apendix_f_data!C294),"-",apendix_f_data!C294)</f>
        <v>2013</v>
      </c>
      <c r="E294" s="1">
        <f>IF(ISBLANK(apendix_f_data!D294),"-",apendix_f_data!D294)</f>
        <v>171765819</v>
      </c>
      <c r="F294" s="1">
        <f>IF(ISBLANK(apendix_f_data!E294),"-",apendix_f_data!E294)</f>
        <v>44150000</v>
      </c>
      <c r="G294" s="1">
        <f>IF(ISBLANK(apendix_f_data!F294),"-",apendix_f_data!F294)</f>
        <v>56451623</v>
      </c>
      <c r="H294" s="1">
        <f>IF(ISBLANK(apendix_f_data!G294),"-",apendix_f_data!G294)</f>
        <v>70980000</v>
      </c>
      <c r="I294" s="1">
        <f>IF(ISBLANK(apendix_f_data!H294),"-",apendix_f_data!H294)</f>
        <v>112000</v>
      </c>
      <c r="J294" s="1">
        <f>IF(ISBLANK(apendix_f_data!I294),"-",apendix_f_data!I294)</f>
        <v>123585</v>
      </c>
      <c r="K294" s="1">
        <f>IF(ISBLANK(apendix_f_data!J294),"-",apendix_f_data!J294)</f>
        <v>137000</v>
      </c>
    </row>
    <row r="295" ht="15.75" hidden="1" customHeight="1">
      <c r="A295" s="1" t="str">
        <f t="shared" si="1"/>
        <v>Nigeria2014</v>
      </c>
      <c r="B295" s="1" t="str">
        <f>IF(ISBLANK(apendix_f_data!A295),"-",apendix_f_data!A295)</f>
        <v>African</v>
      </c>
      <c r="C295" s="1" t="str">
        <f>IF(ISBLANK(apendix_f_data!B295),"-",apendix_f_data!B295)</f>
        <v>Nigeria</v>
      </c>
      <c r="D295" s="1">
        <f>IF(ISBLANK(apendix_f_data!C295),"-",apendix_f_data!C295)</f>
        <v>2014</v>
      </c>
      <c r="E295" s="1">
        <f>IF(ISBLANK(apendix_f_data!D295),"-",apendix_f_data!D295)</f>
        <v>176404931</v>
      </c>
      <c r="F295" s="1">
        <f>IF(ISBLANK(apendix_f_data!E295),"-",apendix_f_data!E295)</f>
        <v>43450000</v>
      </c>
      <c r="G295" s="1">
        <f>IF(ISBLANK(apendix_f_data!F295),"-",apendix_f_data!F295)</f>
        <v>55462568</v>
      </c>
      <c r="H295" s="1">
        <f>IF(ISBLANK(apendix_f_data!G295),"-",apendix_f_data!G295)</f>
        <v>69290000</v>
      </c>
      <c r="I295" s="1">
        <f>IF(ISBLANK(apendix_f_data!H295),"-",apendix_f_data!H295)</f>
        <v>108000</v>
      </c>
      <c r="J295" s="1">
        <f>IF(ISBLANK(apendix_f_data!I295),"-",apendix_f_data!I295)</f>
        <v>121382</v>
      </c>
      <c r="K295" s="1">
        <f>IF(ISBLANK(apendix_f_data!J295),"-",apendix_f_data!J295)</f>
        <v>137000</v>
      </c>
    </row>
    <row r="296" ht="15.75" hidden="1" customHeight="1">
      <c r="A296" s="1" t="str">
        <f t="shared" si="1"/>
        <v>Nigeria2015</v>
      </c>
      <c r="B296" s="1" t="str">
        <f>IF(ISBLANK(apendix_f_data!A296),"-",apendix_f_data!A296)</f>
        <v>African</v>
      </c>
      <c r="C296" s="1" t="str">
        <f>IF(ISBLANK(apendix_f_data!B296),"-",apendix_f_data!B296)</f>
        <v>Nigeria</v>
      </c>
      <c r="D296" s="1">
        <f>IF(ISBLANK(apendix_f_data!C296),"-",apendix_f_data!C296)</f>
        <v>2015</v>
      </c>
      <c r="E296" s="1">
        <f>IF(ISBLANK(apendix_f_data!D296),"-",apendix_f_data!D296)</f>
        <v>181137454</v>
      </c>
      <c r="F296" s="1">
        <f>IF(ISBLANK(apendix_f_data!E296),"-",apendix_f_data!E296)</f>
        <v>42460000</v>
      </c>
      <c r="G296" s="1">
        <f>IF(ISBLANK(apendix_f_data!F296),"-",apendix_f_data!F296)</f>
        <v>53631431</v>
      </c>
      <c r="H296" s="1">
        <f>IF(ISBLANK(apendix_f_data!G296),"-",apendix_f_data!G296)</f>
        <v>66830000</v>
      </c>
      <c r="I296" s="1">
        <f>IF(ISBLANK(apendix_f_data!H296),"-",apendix_f_data!H296)</f>
        <v>98300</v>
      </c>
      <c r="J296" s="1">
        <f>IF(ISBLANK(apendix_f_data!I296),"-",apendix_f_data!I296)</f>
        <v>111554</v>
      </c>
      <c r="K296" s="1">
        <f>IF(ISBLANK(apendix_f_data!J296),"-",apendix_f_data!J296)</f>
        <v>128000</v>
      </c>
    </row>
    <row r="297" ht="15.75" hidden="1" customHeight="1">
      <c r="A297" s="1" t="str">
        <f t="shared" si="1"/>
        <v>Nigeria2016</v>
      </c>
      <c r="B297" s="1" t="str">
        <f>IF(ISBLANK(apendix_f_data!A297),"-",apendix_f_data!A297)</f>
        <v>African</v>
      </c>
      <c r="C297" s="1" t="str">
        <f>IF(ISBLANK(apendix_f_data!B297),"-",apendix_f_data!B297)</f>
        <v>Nigeria</v>
      </c>
      <c r="D297" s="1">
        <f>IF(ISBLANK(apendix_f_data!C297),"-",apendix_f_data!C297)</f>
        <v>2016</v>
      </c>
      <c r="E297" s="1">
        <f>IF(ISBLANK(apendix_f_data!D297),"-",apendix_f_data!D297)</f>
        <v>185960244</v>
      </c>
      <c r="F297" s="1">
        <f>IF(ISBLANK(apendix_f_data!E297),"-",apendix_f_data!E297)</f>
        <v>38610000</v>
      </c>
      <c r="G297" s="1">
        <f>IF(ISBLANK(apendix_f_data!F297),"-",apendix_f_data!F297)</f>
        <v>52324868</v>
      </c>
      <c r="H297" s="1">
        <f>IF(ISBLANK(apendix_f_data!G297),"-",apendix_f_data!G297)</f>
        <v>68990000</v>
      </c>
      <c r="I297" s="1">
        <f>IF(ISBLANK(apendix_f_data!H297),"-",apendix_f_data!H297)</f>
        <v>90600</v>
      </c>
      <c r="J297" s="1">
        <f>IF(ISBLANK(apendix_f_data!I297),"-",apendix_f_data!I297)</f>
        <v>104403</v>
      </c>
      <c r="K297" s="1">
        <f>IF(ISBLANK(apendix_f_data!J297),"-",apendix_f_data!J297)</f>
        <v>122000</v>
      </c>
    </row>
    <row r="298" ht="15.75" hidden="1" customHeight="1">
      <c r="A298" s="1" t="str">
        <f t="shared" si="1"/>
        <v>Nigeria2017</v>
      </c>
      <c r="B298" s="1" t="str">
        <f>IF(ISBLANK(apendix_f_data!A298),"-",apendix_f_data!A298)</f>
        <v>African</v>
      </c>
      <c r="C298" s="1" t="str">
        <f>IF(ISBLANK(apendix_f_data!B298),"-",apendix_f_data!B298)</f>
        <v>Nigeria</v>
      </c>
      <c r="D298" s="1">
        <f>IF(ISBLANK(apendix_f_data!C298),"-",apendix_f_data!C298)</f>
        <v>2017</v>
      </c>
      <c r="E298" s="1">
        <f>IF(ISBLANK(apendix_f_data!D298),"-",apendix_f_data!D298)</f>
        <v>190873247</v>
      </c>
      <c r="F298" s="1">
        <f>IF(ISBLANK(apendix_f_data!E298),"-",apendix_f_data!E298)</f>
        <v>37020000</v>
      </c>
      <c r="G298" s="1">
        <f>IF(ISBLANK(apendix_f_data!F298),"-",apendix_f_data!F298)</f>
        <v>54029359</v>
      </c>
      <c r="H298" s="1">
        <f>IF(ISBLANK(apendix_f_data!G298),"-",apendix_f_data!G298)</f>
        <v>76150000</v>
      </c>
      <c r="I298" s="1">
        <f>IF(ISBLANK(apendix_f_data!H298),"-",apendix_f_data!H298)</f>
        <v>82100</v>
      </c>
      <c r="J298" s="1">
        <f>IF(ISBLANK(apendix_f_data!I298),"-",apendix_f_data!I298)</f>
        <v>95916</v>
      </c>
      <c r="K298" s="1">
        <f>IF(ISBLANK(apendix_f_data!J298),"-",apendix_f_data!J298)</f>
        <v>115000</v>
      </c>
    </row>
    <row r="299" ht="15.75" hidden="1" customHeight="1">
      <c r="A299" s="1" t="str">
        <f t="shared" si="1"/>
        <v>Nigeria2018</v>
      </c>
      <c r="B299" s="1" t="str">
        <f>IF(ISBLANK(apendix_f_data!A299),"-",apendix_f_data!A299)</f>
        <v>African</v>
      </c>
      <c r="C299" s="1" t="str">
        <f>IF(ISBLANK(apendix_f_data!B299),"-",apendix_f_data!B299)</f>
        <v>Nigeria</v>
      </c>
      <c r="D299" s="1">
        <f>IF(ISBLANK(apendix_f_data!C299),"-",apendix_f_data!C299)</f>
        <v>2018</v>
      </c>
      <c r="E299" s="1">
        <f>IF(ISBLANK(apendix_f_data!D299),"-",apendix_f_data!D299)</f>
        <v>195874685</v>
      </c>
      <c r="F299" s="1">
        <f>IF(ISBLANK(apendix_f_data!E299),"-",apendix_f_data!E299)</f>
        <v>38940000</v>
      </c>
      <c r="G299" s="1">
        <f>IF(ISBLANK(apendix_f_data!F299),"-",apendix_f_data!F299)</f>
        <v>57184148</v>
      </c>
      <c r="H299" s="1">
        <f>IF(ISBLANK(apendix_f_data!G299),"-",apendix_f_data!G299)</f>
        <v>81230000</v>
      </c>
      <c r="I299" s="1">
        <f>IF(ISBLANK(apendix_f_data!H299),"-",apendix_f_data!H299)</f>
        <v>80800</v>
      </c>
      <c r="J299" s="1">
        <f>IF(ISBLANK(apendix_f_data!I299),"-",apendix_f_data!I299)</f>
        <v>95844</v>
      </c>
      <c r="K299" s="1">
        <f>IF(ISBLANK(apendix_f_data!J299),"-",apendix_f_data!J299)</f>
        <v>117000</v>
      </c>
    </row>
    <row r="300" ht="15.75" hidden="1" customHeight="1">
      <c r="A300" s="1" t="str">
        <f t="shared" si="1"/>
        <v>Rwanda2010</v>
      </c>
      <c r="B300" s="1" t="str">
        <f>IF(ISBLANK(apendix_f_data!A300),"-",apendix_f_data!A300)</f>
        <v>African</v>
      </c>
      <c r="C300" s="1" t="str">
        <f>IF(ISBLANK(apendix_f_data!B300),"-",apendix_f_data!B300)</f>
        <v>Rwanda</v>
      </c>
      <c r="D300" s="1">
        <f>IF(ISBLANK(apendix_f_data!C300),"-",apendix_f_data!C300)</f>
        <v>2010</v>
      </c>
      <c r="E300" s="1">
        <f>IF(ISBLANK(apendix_f_data!D300),"-",apendix_f_data!D300)</f>
        <v>10039338</v>
      </c>
      <c r="F300" s="1">
        <f>IF(ISBLANK(apendix_f_data!E300),"-",apendix_f_data!E300)</f>
        <v>852000</v>
      </c>
      <c r="G300" s="1">
        <f>IF(ISBLANK(apendix_f_data!F300),"-",apendix_f_data!F300)</f>
        <v>1268118</v>
      </c>
      <c r="H300" s="1">
        <f>IF(ISBLANK(apendix_f_data!G300),"-",apendix_f_data!G300)</f>
        <v>1751000</v>
      </c>
      <c r="I300" s="1">
        <f>IF(ISBLANK(apendix_f_data!H300),"-",apendix_f_data!H300)</f>
        <v>3020</v>
      </c>
      <c r="J300" s="1">
        <f>IF(ISBLANK(apendix_f_data!I300),"-",apendix_f_data!I300)</f>
        <v>3132</v>
      </c>
      <c r="K300" s="1">
        <f>IF(ISBLANK(apendix_f_data!J300),"-",apendix_f_data!J300)</f>
        <v>3260</v>
      </c>
    </row>
    <row r="301" ht="15.75" hidden="1" customHeight="1">
      <c r="A301" s="1" t="str">
        <f t="shared" si="1"/>
        <v>Rwanda2011</v>
      </c>
      <c r="B301" s="1" t="str">
        <f>IF(ISBLANK(apendix_f_data!A301),"-",apendix_f_data!A301)</f>
        <v>African</v>
      </c>
      <c r="C301" s="1" t="str">
        <f>IF(ISBLANK(apendix_f_data!B301),"-",apendix_f_data!B301)</f>
        <v>Rwanda</v>
      </c>
      <c r="D301" s="1">
        <f>IF(ISBLANK(apendix_f_data!C301),"-",apendix_f_data!C301)</f>
        <v>2011</v>
      </c>
      <c r="E301" s="1">
        <f>IF(ISBLANK(apendix_f_data!D301),"-",apendix_f_data!D301)</f>
        <v>10293333</v>
      </c>
      <c r="F301" s="1">
        <f>IF(ISBLANK(apendix_f_data!E301),"-",apendix_f_data!E301)</f>
        <v>301000</v>
      </c>
      <c r="G301" s="1">
        <f>IF(ISBLANK(apendix_f_data!F301),"-",apendix_f_data!F301)</f>
        <v>404386</v>
      </c>
      <c r="H301" s="1">
        <f>IF(ISBLANK(apendix_f_data!G301),"-",apendix_f_data!G301)</f>
        <v>514000</v>
      </c>
      <c r="I301" s="1">
        <f>IF(ISBLANK(apendix_f_data!H301),"-",apendix_f_data!H301)</f>
        <v>2970</v>
      </c>
      <c r="J301" s="1">
        <f>IF(ISBLANK(apendix_f_data!I301),"-",apendix_f_data!I301)</f>
        <v>3098</v>
      </c>
      <c r="K301" s="1">
        <f>IF(ISBLANK(apendix_f_data!J301),"-",apendix_f_data!J301)</f>
        <v>3260</v>
      </c>
    </row>
    <row r="302" ht="15.75" hidden="1" customHeight="1">
      <c r="A302" s="1" t="str">
        <f t="shared" si="1"/>
        <v>Rwanda2012</v>
      </c>
      <c r="B302" s="1" t="str">
        <f>IF(ISBLANK(apendix_f_data!A302),"-",apendix_f_data!A302)</f>
        <v>African</v>
      </c>
      <c r="C302" s="1" t="str">
        <f>IF(ISBLANK(apendix_f_data!B302),"-",apendix_f_data!B302)</f>
        <v>Rwanda</v>
      </c>
      <c r="D302" s="1">
        <f>IF(ISBLANK(apendix_f_data!C302),"-",apendix_f_data!C302)</f>
        <v>2012</v>
      </c>
      <c r="E302" s="1">
        <f>IF(ISBLANK(apendix_f_data!D302),"-",apendix_f_data!D302)</f>
        <v>10549668</v>
      </c>
      <c r="F302" s="1">
        <f>IF(ISBLANK(apendix_f_data!E302),"-",apendix_f_data!E302)</f>
        <v>595000</v>
      </c>
      <c r="G302" s="1">
        <f>IF(ISBLANK(apendix_f_data!F302),"-",apendix_f_data!F302)</f>
        <v>753855</v>
      </c>
      <c r="H302" s="1">
        <f>IF(ISBLANK(apendix_f_data!G302),"-",apendix_f_data!G302)</f>
        <v>916000</v>
      </c>
      <c r="I302" s="1">
        <f>IF(ISBLANK(apendix_f_data!H302),"-",apendix_f_data!H302)</f>
        <v>2940</v>
      </c>
      <c r="J302" s="1">
        <f>IF(ISBLANK(apendix_f_data!I302),"-",apendix_f_data!I302)</f>
        <v>3092</v>
      </c>
      <c r="K302" s="1">
        <f>IF(ISBLANK(apendix_f_data!J302),"-",apendix_f_data!J302)</f>
        <v>3290</v>
      </c>
    </row>
    <row r="303" ht="15.75" hidden="1" customHeight="1">
      <c r="A303" s="1" t="str">
        <f t="shared" si="1"/>
        <v>Rwanda2013</v>
      </c>
      <c r="B303" s="1" t="str">
        <f>IF(ISBLANK(apendix_f_data!A303),"-",apendix_f_data!A303)</f>
        <v>African</v>
      </c>
      <c r="C303" s="1" t="str">
        <f>IF(ISBLANK(apendix_f_data!B303),"-",apendix_f_data!B303)</f>
        <v>Rwanda</v>
      </c>
      <c r="D303" s="1">
        <f>IF(ISBLANK(apendix_f_data!C303),"-",apendix_f_data!C303)</f>
        <v>2013</v>
      </c>
      <c r="E303" s="1">
        <f>IF(ISBLANK(apendix_f_data!D303),"-",apendix_f_data!D303)</f>
        <v>10811538</v>
      </c>
      <c r="F303" s="1">
        <f>IF(ISBLANK(apendix_f_data!E303),"-",apendix_f_data!E303)</f>
        <v>1095000</v>
      </c>
      <c r="G303" s="1">
        <f>IF(ISBLANK(apendix_f_data!F303),"-",apendix_f_data!F303)</f>
        <v>1313059</v>
      </c>
      <c r="H303" s="1">
        <f>IF(ISBLANK(apendix_f_data!G303),"-",apendix_f_data!G303)</f>
        <v>1550000</v>
      </c>
      <c r="I303" s="1">
        <f>IF(ISBLANK(apendix_f_data!H303),"-",apendix_f_data!H303)</f>
        <v>2920</v>
      </c>
      <c r="J303" s="1">
        <f>IF(ISBLANK(apendix_f_data!I303),"-",apendix_f_data!I303)</f>
        <v>3088</v>
      </c>
      <c r="K303" s="1">
        <f>IF(ISBLANK(apendix_f_data!J303),"-",apendix_f_data!J303)</f>
        <v>3320</v>
      </c>
    </row>
    <row r="304" ht="15.75" hidden="1" customHeight="1">
      <c r="A304" s="1" t="str">
        <f t="shared" si="1"/>
        <v>Rwanda2014</v>
      </c>
      <c r="B304" s="1" t="str">
        <f>IF(ISBLANK(apendix_f_data!A304),"-",apendix_f_data!A304)</f>
        <v>African</v>
      </c>
      <c r="C304" s="1" t="str">
        <f>IF(ISBLANK(apendix_f_data!B304),"-",apendix_f_data!B304)</f>
        <v>Rwanda</v>
      </c>
      <c r="D304" s="1">
        <f>IF(ISBLANK(apendix_f_data!C304),"-",apendix_f_data!C304)</f>
        <v>2014</v>
      </c>
      <c r="E304" s="1">
        <f>IF(ISBLANK(apendix_f_data!D304),"-",apendix_f_data!D304)</f>
        <v>11083629</v>
      </c>
      <c r="F304" s="1">
        <f>IF(ISBLANK(apendix_f_data!E304),"-",apendix_f_data!E304)</f>
        <v>1827000</v>
      </c>
      <c r="G304" s="1">
        <f>IF(ISBLANK(apendix_f_data!F304),"-",apendix_f_data!F304)</f>
        <v>2436249</v>
      </c>
      <c r="H304" s="1">
        <f>IF(ISBLANK(apendix_f_data!G304),"-",apendix_f_data!G304)</f>
        <v>3069000</v>
      </c>
      <c r="I304" s="1">
        <f>IF(ISBLANK(apendix_f_data!H304),"-",apendix_f_data!H304)</f>
        <v>2920</v>
      </c>
      <c r="J304" s="1">
        <f>IF(ISBLANK(apendix_f_data!I304),"-",apendix_f_data!I304)</f>
        <v>3100</v>
      </c>
      <c r="K304" s="1">
        <f>IF(ISBLANK(apendix_f_data!J304),"-",apendix_f_data!J304)</f>
        <v>3370</v>
      </c>
    </row>
    <row r="305" ht="15.75" hidden="1" customHeight="1">
      <c r="A305" s="1" t="str">
        <f t="shared" si="1"/>
        <v>Rwanda2015</v>
      </c>
      <c r="B305" s="1" t="str">
        <f>IF(ISBLANK(apendix_f_data!A305),"-",apendix_f_data!A305)</f>
        <v>African</v>
      </c>
      <c r="C305" s="1" t="str">
        <f>IF(ISBLANK(apendix_f_data!B305),"-",apendix_f_data!B305)</f>
        <v>Rwanda</v>
      </c>
      <c r="D305" s="1">
        <f>IF(ISBLANK(apendix_f_data!C305),"-",apendix_f_data!C305)</f>
        <v>2015</v>
      </c>
      <c r="E305" s="1">
        <f>IF(ISBLANK(apendix_f_data!D305),"-",apendix_f_data!D305)</f>
        <v>11369066</v>
      </c>
      <c r="F305" s="1">
        <f>IF(ISBLANK(apendix_f_data!E305),"-",apendix_f_data!E305)</f>
        <v>2892000</v>
      </c>
      <c r="G305" s="1">
        <f>IF(ISBLANK(apendix_f_data!F305),"-",apendix_f_data!F305)</f>
        <v>3887798</v>
      </c>
      <c r="H305" s="1">
        <f>IF(ISBLANK(apendix_f_data!G305),"-",apendix_f_data!G305)</f>
        <v>4907000</v>
      </c>
      <c r="I305" s="1">
        <f>IF(ISBLANK(apendix_f_data!H305),"-",apendix_f_data!H305)</f>
        <v>2920</v>
      </c>
      <c r="J305" s="1">
        <f>IF(ISBLANK(apendix_f_data!I305),"-",apendix_f_data!I305)</f>
        <v>3123</v>
      </c>
      <c r="K305" s="1">
        <f>IF(ISBLANK(apendix_f_data!J305),"-",apendix_f_data!J305)</f>
        <v>3420</v>
      </c>
    </row>
    <row r="306" ht="15.75" hidden="1" customHeight="1">
      <c r="A306" s="1" t="str">
        <f t="shared" si="1"/>
        <v>Rwanda2016</v>
      </c>
      <c r="B306" s="1" t="str">
        <f>IF(ISBLANK(apendix_f_data!A306),"-",apendix_f_data!A306)</f>
        <v>African</v>
      </c>
      <c r="C306" s="1" t="str">
        <f>IF(ISBLANK(apendix_f_data!B306),"-",apendix_f_data!B306)</f>
        <v>Rwanda</v>
      </c>
      <c r="D306" s="1">
        <f>IF(ISBLANK(apendix_f_data!C306),"-",apendix_f_data!C306)</f>
        <v>2016</v>
      </c>
      <c r="E306" s="1">
        <f>IF(ISBLANK(apendix_f_data!D306),"-",apendix_f_data!D306)</f>
        <v>11668829</v>
      </c>
      <c r="F306" s="1">
        <f>IF(ISBLANK(apendix_f_data!E306),"-",apendix_f_data!E306)</f>
        <v>5035000</v>
      </c>
      <c r="G306" s="1">
        <f>IF(ISBLANK(apendix_f_data!F306),"-",apendix_f_data!F306)</f>
        <v>6832535</v>
      </c>
      <c r="H306" s="1">
        <f>IF(ISBLANK(apendix_f_data!G306),"-",apendix_f_data!G306)</f>
        <v>8707000</v>
      </c>
      <c r="I306" s="1">
        <f>IF(ISBLANK(apendix_f_data!H306),"-",apendix_f_data!H306)</f>
        <v>2950</v>
      </c>
      <c r="J306" s="1">
        <f>IF(ISBLANK(apendix_f_data!I306),"-",apendix_f_data!I306)</f>
        <v>3153</v>
      </c>
      <c r="K306" s="1">
        <f>IF(ISBLANK(apendix_f_data!J306),"-",apendix_f_data!J306)</f>
        <v>3480</v>
      </c>
    </row>
    <row r="307" ht="15.75" hidden="1" customHeight="1">
      <c r="A307" s="1" t="str">
        <f t="shared" si="1"/>
        <v>Rwanda2017</v>
      </c>
      <c r="B307" s="1" t="str">
        <f>IF(ISBLANK(apendix_f_data!A307),"-",apendix_f_data!A307)</f>
        <v>African</v>
      </c>
      <c r="C307" s="1" t="str">
        <f>IF(ISBLANK(apendix_f_data!B307),"-",apendix_f_data!B307)</f>
        <v>Rwanda</v>
      </c>
      <c r="D307" s="1">
        <f>IF(ISBLANK(apendix_f_data!C307),"-",apendix_f_data!C307)</f>
        <v>2017</v>
      </c>
      <c r="E307" s="1">
        <f>IF(ISBLANK(apendix_f_data!D307),"-",apendix_f_data!D307)</f>
        <v>11980960</v>
      </c>
      <c r="F307" s="1">
        <f>IF(ISBLANK(apendix_f_data!E307),"-",apendix_f_data!E307)</f>
        <v>4706000</v>
      </c>
      <c r="G307" s="1">
        <f>IF(ISBLANK(apendix_f_data!F307),"-",apendix_f_data!F307)</f>
        <v>6449821</v>
      </c>
      <c r="H307" s="1">
        <f>IF(ISBLANK(apendix_f_data!G307),"-",apendix_f_data!G307)</f>
        <v>8267000</v>
      </c>
      <c r="I307" s="1">
        <f>IF(ISBLANK(apendix_f_data!H307),"-",apendix_f_data!H307)</f>
        <v>2980</v>
      </c>
      <c r="J307" s="1">
        <f>IF(ISBLANK(apendix_f_data!I307),"-",apendix_f_data!I307)</f>
        <v>3194</v>
      </c>
      <c r="K307" s="1">
        <f>IF(ISBLANK(apendix_f_data!J307),"-",apendix_f_data!J307)</f>
        <v>3550</v>
      </c>
    </row>
    <row r="308" ht="15.75" hidden="1" customHeight="1">
      <c r="A308" s="1" t="str">
        <f t="shared" si="1"/>
        <v>Rwanda2018</v>
      </c>
      <c r="B308" s="1" t="str">
        <f>IF(ISBLANK(apendix_f_data!A308),"-",apendix_f_data!A308)</f>
        <v>African</v>
      </c>
      <c r="C308" s="1" t="str">
        <f>IF(ISBLANK(apendix_f_data!B308),"-",apendix_f_data!B308)</f>
        <v>Rwanda</v>
      </c>
      <c r="D308" s="1">
        <f>IF(ISBLANK(apendix_f_data!C308),"-",apendix_f_data!C308)</f>
        <v>2018</v>
      </c>
      <c r="E308" s="1">
        <f>IF(ISBLANK(apendix_f_data!D308),"-",apendix_f_data!D308)</f>
        <v>12301969</v>
      </c>
      <c r="F308" s="1">
        <f>IF(ISBLANK(apendix_f_data!E308),"-",apendix_f_data!E308)</f>
        <v>4369000</v>
      </c>
      <c r="G308" s="1">
        <f>IF(ISBLANK(apendix_f_data!F308),"-",apendix_f_data!F308)</f>
        <v>5984752</v>
      </c>
      <c r="H308" s="1">
        <f>IF(ISBLANK(apendix_f_data!G308),"-",apendix_f_data!G308)</f>
        <v>7678000</v>
      </c>
      <c r="I308" s="1">
        <f>IF(ISBLANK(apendix_f_data!H308),"-",apendix_f_data!H308)</f>
        <v>3020</v>
      </c>
      <c r="J308" s="1">
        <f>IF(ISBLANK(apendix_f_data!I308),"-",apendix_f_data!I308)</f>
        <v>3244</v>
      </c>
      <c r="K308" s="1">
        <f>IF(ISBLANK(apendix_f_data!J308),"-",apendix_f_data!J308)</f>
        <v>3630</v>
      </c>
    </row>
    <row r="309" ht="15.75" hidden="1" customHeight="1">
      <c r="A309" s="1" t="str">
        <f t="shared" si="1"/>
        <v>Sao Tome and Principe2010</v>
      </c>
      <c r="B309" s="1" t="str">
        <f>IF(ISBLANK(apendix_f_data!A309),"-",apendix_f_data!A309)</f>
        <v>African</v>
      </c>
      <c r="C309" s="1" t="str">
        <f>IF(ISBLANK(apendix_f_data!B309),"-",apendix_f_data!B309)</f>
        <v>Sao Tome and Principe</v>
      </c>
      <c r="D309" s="1">
        <f>IF(ISBLANK(apendix_f_data!C309),"-",apendix_f_data!C309)</f>
        <v>2010</v>
      </c>
      <c r="E309" s="1">
        <f>IF(ISBLANK(apendix_f_data!D309),"-",apendix_f_data!D309)</f>
        <v>180372</v>
      </c>
      <c r="F309" s="1" t="str">
        <f>IF(ISBLANK(apendix_f_data!E309),"-",apendix_f_data!E309)</f>
        <v>-</v>
      </c>
      <c r="G309" s="1">
        <f>IF(ISBLANK(apendix_f_data!F309),"-",apendix_f_data!F309)</f>
        <v>2740</v>
      </c>
      <c r="H309" s="1" t="str">
        <f>IF(ISBLANK(apendix_f_data!G309),"-",apendix_f_data!G309)</f>
        <v>-</v>
      </c>
      <c r="I309" s="1" t="str">
        <f>IF(ISBLANK(apendix_f_data!H309),"-",apendix_f_data!H309)</f>
        <v>-</v>
      </c>
      <c r="J309" s="1">
        <f>IF(ISBLANK(apendix_f_data!I309),"-",apendix_f_data!I309)</f>
        <v>14</v>
      </c>
      <c r="K309" s="1" t="str">
        <f>IF(ISBLANK(apendix_f_data!J309),"-",apendix_f_data!J309)</f>
        <v>-</v>
      </c>
    </row>
    <row r="310" ht="15.75" hidden="1" customHeight="1">
      <c r="A310" s="1" t="str">
        <f t="shared" si="1"/>
        <v>Sao Tome and Principe2011</v>
      </c>
      <c r="B310" s="1" t="str">
        <f>IF(ISBLANK(apendix_f_data!A310),"-",apendix_f_data!A310)</f>
        <v>African</v>
      </c>
      <c r="C310" s="1" t="str">
        <f>IF(ISBLANK(apendix_f_data!B310),"-",apendix_f_data!B310)</f>
        <v>Sao Tome and Principe</v>
      </c>
      <c r="D310" s="1">
        <f>IF(ISBLANK(apendix_f_data!C310),"-",apendix_f_data!C310)</f>
        <v>2011</v>
      </c>
      <c r="E310" s="1">
        <f>IF(ISBLANK(apendix_f_data!D310),"-",apendix_f_data!D310)</f>
        <v>184521</v>
      </c>
      <c r="F310" s="1" t="str">
        <f>IF(ISBLANK(apendix_f_data!E310),"-",apendix_f_data!E310)</f>
        <v>-</v>
      </c>
      <c r="G310" s="1">
        <f>IF(ISBLANK(apendix_f_data!F310),"-",apendix_f_data!F310)</f>
        <v>8442</v>
      </c>
      <c r="H310" s="1" t="str">
        <f>IF(ISBLANK(apendix_f_data!G310),"-",apendix_f_data!G310)</f>
        <v>-</v>
      </c>
      <c r="I310" s="1" t="str">
        <f>IF(ISBLANK(apendix_f_data!H310),"-",apendix_f_data!H310)</f>
        <v>-</v>
      </c>
      <c r="J310" s="1">
        <f>IF(ISBLANK(apendix_f_data!I310),"-",apendix_f_data!I310)</f>
        <v>19</v>
      </c>
      <c r="K310" s="1" t="str">
        <f>IF(ISBLANK(apendix_f_data!J310),"-",apendix_f_data!J310)</f>
        <v>-</v>
      </c>
    </row>
    <row r="311" ht="15.75" hidden="1" customHeight="1">
      <c r="A311" s="1" t="str">
        <f t="shared" si="1"/>
        <v>Sao Tome and Principe2012</v>
      </c>
      <c r="B311" s="1" t="str">
        <f>IF(ISBLANK(apendix_f_data!A311),"-",apendix_f_data!A311)</f>
        <v>African</v>
      </c>
      <c r="C311" s="1" t="str">
        <f>IF(ISBLANK(apendix_f_data!B311),"-",apendix_f_data!B311)</f>
        <v>Sao Tome and Principe</v>
      </c>
      <c r="D311" s="1">
        <f>IF(ISBLANK(apendix_f_data!C311),"-",apendix_f_data!C311)</f>
        <v>2012</v>
      </c>
      <c r="E311" s="1">
        <f>IF(ISBLANK(apendix_f_data!D311),"-",apendix_f_data!D311)</f>
        <v>188394</v>
      </c>
      <c r="F311" s="1" t="str">
        <f>IF(ISBLANK(apendix_f_data!E311),"-",apendix_f_data!E311)</f>
        <v>-</v>
      </c>
      <c r="G311" s="1">
        <f>IF(ISBLANK(apendix_f_data!F311),"-",apendix_f_data!F311)</f>
        <v>10701</v>
      </c>
      <c r="H311" s="1" t="str">
        <f>IF(ISBLANK(apendix_f_data!G311),"-",apendix_f_data!G311)</f>
        <v>-</v>
      </c>
      <c r="I311" s="1" t="str">
        <f>IF(ISBLANK(apendix_f_data!H311),"-",apendix_f_data!H311)</f>
        <v>-</v>
      </c>
      <c r="J311" s="1">
        <f>IF(ISBLANK(apendix_f_data!I311),"-",apendix_f_data!I311)</f>
        <v>7</v>
      </c>
      <c r="K311" s="1" t="str">
        <f>IF(ISBLANK(apendix_f_data!J311),"-",apendix_f_data!J311)</f>
        <v>-</v>
      </c>
    </row>
    <row r="312" ht="15.75" hidden="1" customHeight="1">
      <c r="A312" s="1" t="str">
        <f t="shared" si="1"/>
        <v>Sao Tome and Principe2013</v>
      </c>
      <c r="B312" s="1" t="str">
        <f>IF(ISBLANK(apendix_f_data!A312),"-",apendix_f_data!A312)</f>
        <v>African</v>
      </c>
      <c r="C312" s="1" t="str">
        <f>IF(ISBLANK(apendix_f_data!B312),"-",apendix_f_data!B312)</f>
        <v>Sao Tome and Principe</v>
      </c>
      <c r="D312" s="1">
        <f>IF(ISBLANK(apendix_f_data!C312),"-",apendix_f_data!C312)</f>
        <v>2013</v>
      </c>
      <c r="E312" s="1">
        <f>IF(ISBLANK(apendix_f_data!D312),"-",apendix_f_data!D312)</f>
        <v>192076</v>
      </c>
      <c r="F312" s="1" t="str">
        <f>IF(ISBLANK(apendix_f_data!E312),"-",apendix_f_data!E312)</f>
        <v>-</v>
      </c>
      <c r="G312" s="1">
        <f>IF(ISBLANK(apendix_f_data!F312),"-",apendix_f_data!F312)</f>
        <v>9243</v>
      </c>
      <c r="H312" s="1" t="str">
        <f>IF(ISBLANK(apendix_f_data!G312),"-",apendix_f_data!G312)</f>
        <v>-</v>
      </c>
      <c r="I312" s="1" t="str">
        <f>IF(ISBLANK(apendix_f_data!H312),"-",apendix_f_data!H312)</f>
        <v>-</v>
      </c>
      <c r="J312" s="1">
        <f>IF(ISBLANK(apendix_f_data!I312),"-",apendix_f_data!I312)</f>
        <v>11</v>
      </c>
      <c r="K312" s="1" t="str">
        <f>IF(ISBLANK(apendix_f_data!J312),"-",apendix_f_data!J312)</f>
        <v>-</v>
      </c>
    </row>
    <row r="313" ht="15.75" hidden="1" customHeight="1">
      <c r="A313" s="1" t="str">
        <f t="shared" si="1"/>
        <v>Sao Tome and Principe2014</v>
      </c>
      <c r="B313" s="1" t="str">
        <f>IF(ISBLANK(apendix_f_data!A313),"-",apendix_f_data!A313)</f>
        <v>African</v>
      </c>
      <c r="C313" s="1" t="str">
        <f>IF(ISBLANK(apendix_f_data!B313),"-",apendix_f_data!B313)</f>
        <v>Sao Tome and Principe</v>
      </c>
      <c r="D313" s="1">
        <f>IF(ISBLANK(apendix_f_data!C313),"-",apendix_f_data!C313)</f>
        <v>2014</v>
      </c>
      <c r="E313" s="1">
        <f>IF(ISBLANK(apendix_f_data!D313),"-",apendix_f_data!D313)</f>
        <v>195727</v>
      </c>
      <c r="F313" s="1" t="str">
        <f>IF(ISBLANK(apendix_f_data!E313),"-",apendix_f_data!E313)</f>
        <v>-</v>
      </c>
      <c r="G313" s="1">
        <f>IF(ISBLANK(apendix_f_data!F313),"-",apendix_f_data!F313)</f>
        <v>1754</v>
      </c>
      <c r="H313" s="1" t="str">
        <f>IF(ISBLANK(apendix_f_data!G313),"-",apendix_f_data!G313)</f>
        <v>-</v>
      </c>
      <c r="I313" s="1" t="str">
        <f>IF(ISBLANK(apendix_f_data!H313),"-",apendix_f_data!H313)</f>
        <v>-</v>
      </c>
      <c r="J313" s="1">
        <f>IF(ISBLANK(apendix_f_data!I313),"-",apendix_f_data!I313)</f>
        <v>0</v>
      </c>
      <c r="K313" s="1" t="str">
        <f>IF(ISBLANK(apendix_f_data!J313),"-",apendix_f_data!J313)</f>
        <v>-</v>
      </c>
    </row>
    <row r="314" ht="15.75" hidden="1" customHeight="1">
      <c r="A314" s="1" t="str">
        <f t="shared" si="1"/>
        <v>Sao Tome and Principe2015</v>
      </c>
      <c r="B314" s="1" t="str">
        <f>IF(ISBLANK(apendix_f_data!A314),"-",apendix_f_data!A314)</f>
        <v>African</v>
      </c>
      <c r="C314" s="1" t="str">
        <f>IF(ISBLANK(apendix_f_data!B314),"-",apendix_f_data!B314)</f>
        <v>Sao Tome and Principe</v>
      </c>
      <c r="D314" s="1">
        <f>IF(ISBLANK(apendix_f_data!C314),"-",apendix_f_data!C314)</f>
        <v>2015</v>
      </c>
      <c r="E314" s="1">
        <f>IF(ISBLANK(apendix_f_data!D314),"-",apendix_f_data!D314)</f>
        <v>199439</v>
      </c>
      <c r="F314" s="1" t="str">
        <f>IF(ISBLANK(apendix_f_data!E314),"-",apendix_f_data!E314)</f>
        <v>-</v>
      </c>
      <c r="G314" s="1">
        <f>IF(ISBLANK(apendix_f_data!F314),"-",apendix_f_data!F314)</f>
        <v>2058</v>
      </c>
      <c r="H314" s="1" t="str">
        <f>IF(ISBLANK(apendix_f_data!G314),"-",apendix_f_data!G314)</f>
        <v>-</v>
      </c>
      <c r="I314" s="1" t="str">
        <f>IF(ISBLANK(apendix_f_data!H314),"-",apendix_f_data!H314)</f>
        <v>-</v>
      </c>
      <c r="J314" s="1">
        <f>IF(ISBLANK(apendix_f_data!I314),"-",apendix_f_data!I314)</f>
        <v>0</v>
      </c>
      <c r="K314" s="1" t="str">
        <f>IF(ISBLANK(apendix_f_data!J314),"-",apendix_f_data!J314)</f>
        <v>-</v>
      </c>
    </row>
    <row r="315" ht="15.75" hidden="1" customHeight="1">
      <c r="A315" s="1" t="str">
        <f t="shared" si="1"/>
        <v>Sao Tome and Principe2016</v>
      </c>
      <c r="B315" s="1" t="str">
        <f>IF(ISBLANK(apendix_f_data!A315),"-",apendix_f_data!A315)</f>
        <v>African</v>
      </c>
      <c r="C315" s="1" t="str">
        <f>IF(ISBLANK(apendix_f_data!B315),"-",apendix_f_data!B315)</f>
        <v>Sao Tome and Principe</v>
      </c>
      <c r="D315" s="1">
        <f>IF(ISBLANK(apendix_f_data!C315),"-",apendix_f_data!C315)</f>
        <v>2016</v>
      </c>
      <c r="E315" s="1">
        <f>IF(ISBLANK(apendix_f_data!D315),"-",apendix_f_data!D315)</f>
        <v>203221</v>
      </c>
      <c r="F315" s="1" t="str">
        <f>IF(ISBLANK(apendix_f_data!E315),"-",apendix_f_data!E315)</f>
        <v>-</v>
      </c>
      <c r="G315" s="1">
        <f>IF(ISBLANK(apendix_f_data!F315),"-",apendix_f_data!F315)</f>
        <v>2238</v>
      </c>
      <c r="H315" s="1" t="str">
        <f>IF(ISBLANK(apendix_f_data!G315),"-",apendix_f_data!G315)</f>
        <v>-</v>
      </c>
      <c r="I315" s="1" t="str">
        <f>IF(ISBLANK(apendix_f_data!H315),"-",apendix_f_data!H315)</f>
        <v>-</v>
      </c>
      <c r="J315" s="1">
        <f>IF(ISBLANK(apendix_f_data!I315),"-",apendix_f_data!I315)</f>
        <v>1</v>
      </c>
      <c r="K315" s="1" t="str">
        <f>IF(ISBLANK(apendix_f_data!J315),"-",apendix_f_data!J315)</f>
        <v>-</v>
      </c>
    </row>
    <row r="316" ht="15.75" hidden="1" customHeight="1">
      <c r="A316" s="1" t="str">
        <f t="shared" si="1"/>
        <v>Sao Tome and Principe2017</v>
      </c>
      <c r="B316" s="1" t="str">
        <f>IF(ISBLANK(apendix_f_data!A316),"-",apendix_f_data!A316)</f>
        <v>African</v>
      </c>
      <c r="C316" s="1" t="str">
        <f>IF(ISBLANK(apendix_f_data!B316),"-",apendix_f_data!B316)</f>
        <v>Sao Tome and Principe</v>
      </c>
      <c r="D316" s="1">
        <f>IF(ISBLANK(apendix_f_data!C316),"-",apendix_f_data!C316)</f>
        <v>2017</v>
      </c>
      <c r="E316" s="1">
        <f>IF(ISBLANK(apendix_f_data!D316),"-",apendix_f_data!D316)</f>
        <v>207086</v>
      </c>
      <c r="F316" s="1" t="str">
        <f>IF(ISBLANK(apendix_f_data!E316),"-",apendix_f_data!E316)</f>
        <v>-</v>
      </c>
      <c r="G316" s="1">
        <f>IF(ISBLANK(apendix_f_data!F316),"-",apendix_f_data!F316)</f>
        <v>2239</v>
      </c>
      <c r="H316" s="1" t="str">
        <f>IF(ISBLANK(apendix_f_data!G316),"-",apendix_f_data!G316)</f>
        <v>-</v>
      </c>
      <c r="I316" s="1" t="str">
        <f>IF(ISBLANK(apendix_f_data!H316),"-",apendix_f_data!H316)</f>
        <v>-</v>
      </c>
      <c r="J316" s="1">
        <f>IF(ISBLANK(apendix_f_data!I316),"-",apendix_f_data!I316)</f>
        <v>1</v>
      </c>
      <c r="K316" s="1" t="str">
        <f>IF(ISBLANK(apendix_f_data!J316),"-",apendix_f_data!J316)</f>
        <v>-</v>
      </c>
    </row>
    <row r="317" ht="15.75" hidden="1" customHeight="1">
      <c r="A317" s="1" t="str">
        <f t="shared" si="1"/>
        <v>Sao Tome and Principe2018</v>
      </c>
      <c r="B317" s="1" t="str">
        <f>IF(ISBLANK(apendix_f_data!A317),"-",apendix_f_data!A317)</f>
        <v>African</v>
      </c>
      <c r="C317" s="1" t="str">
        <f>IF(ISBLANK(apendix_f_data!B317),"-",apendix_f_data!B317)</f>
        <v>Sao Tome and Principe</v>
      </c>
      <c r="D317" s="1">
        <f>IF(ISBLANK(apendix_f_data!C317),"-",apendix_f_data!C317)</f>
        <v>2018</v>
      </c>
      <c r="E317" s="1">
        <f>IF(ISBLANK(apendix_f_data!D317),"-",apendix_f_data!D317)</f>
        <v>211032</v>
      </c>
      <c r="F317" s="1" t="str">
        <f>IF(ISBLANK(apendix_f_data!E317),"-",apendix_f_data!E317)</f>
        <v>-</v>
      </c>
      <c r="G317" s="1">
        <f>IF(ISBLANK(apendix_f_data!F317),"-",apendix_f_data!F317)</f>
        <v>2937</v>
      </c>
      <c r="H317" s="1" t="str">
        <f>IF(ISBLANK(apendix_f_data!G317),"-",apendix_f_data!G317)</f>
        <v>-</v>
      </c>
      <c r="I317" s="1" t="str">
        <f>IF(ISBLANK(apendix_f_data!H317),"-",apendix_f_data!H317)</f>
        <v>-</v>
      </c>
      <c r="J317" s="1">
        <f>IF(ISBLANK(apendix_f_data!I317),"-",apendix_f_data!I317)</f>
        <v>0</v>
      </c>
      <c r="K317" s="1" t="str">
        <f>IF(ISBLANK(apendix_f_data!J317),"-",apendix_f_data!J317)</f>
        <v>-</v>
      </c>
    </row>
    <row r="318" ht="15.75" hidden="1" customHeight="1">
      <c r="A318" s="1" t="str">
        <f t="shared" si="1"/>
        <v>Senegal2010</v>
      </c>
      <c r="B318" s="1" t="str">
        <f>IF(ISBLANK(apendix_f_data!A318),"-",apendix_f_data!A318)</f>
        <v>African</v>
      </c>
      <c r="C318" s="1" t="str">
        <f>IF(ISBLANK(apendix_f_data!B318),"-",apendix_f_data!B318)</f>
        <v>Senegal</v>
      </c>
      <c r="D318" s="1">
        <f>IF(ISBLANK(apendix_f_data!C318),"-",apendix_f_data!C318)</f>
        <v>2010</v>
      </c>
      <c r="E318" s="1">
        <f>IF(ISBLANK(apendix_f_data!D318),"-",apendix_f_data!D318)</f>
        <v>12678143</v>
      </c>
      <c r="F318" s="1">
        <f>IF(ISBLANK(apendix_f_data!E318),"-",apendix_f_data!E318)</f>
        <v>526000</v>
      </c>
      <c r="G318" s="1">
        <f>IF(ISBLANK(apendix_f_data!F318),"-",apendix_f_data!F318)</f>
        <v>751511</v>
      </c>
      <c r="H318" s="1">
        <f>IF(ISBLANK(apendix_f_data!G318),"-",apendix_f_data!G318)</f>
        <v>1001000</v>
      </c>
      <c r="I318" s="1">
        <f>IF(ISBLANK(apendix_f_data!H318),"-",apendix_f_data!H318)</f>
        <v>4090</v>
      </c>
      <c r="J318" s="1">
        <f>IF(ISBLANK(apendix_f_data!I318),"-",apendix_f_data!I318)</f>
        <v>4194</v>
      </c>
      <c r="K318" s="1">
        <f>IF(ISBLANK(apendix_f_data!J318),"-",apendix_f_data!J318)</f>
        <v>4310</v>
      </c>
    </row>
    <row r="319" ht="15.75" hidden="1" customHeight="1">
      <c r="A319" s="1" t="str">
        <f t="shared" si="1"/>
        <v>Senegal2011</v>
      </c>
      <c r="B319" s="1" t="str">
        <f>IF(ISBLANK(apendix_f_data!A319),"-",apendix_f_data!A319)</f>
        <v>African</v>
      </c>
      <c r="C319" s="1" t="str">
        <f>IF(ISBLANK(apendix_f_data!B319),"-",apendix_f_data!B319)</f>
        <v>Senegal</v>
      </c>
      <c r="D319" s="1">
        <f>IF(ISBLANK(apendix_f_data!C319),"-",apendix_f_data!C319)</f>
        <v>2011</v>
      </c>
      <c r="E319" s="1">
        <f>IF(ISBLANK(apendix_f_data!D319),"-",apendix_f_data!D319)</f>
        <v>13033814</v>
      </c>
      <c r="F319" s="1">
        <f>IF(ISBLANK(apendix_f_data!E319),"-",apendix_f_data!E319)</f>
        <v>455000</v>
      </c>
      <c r="G319" s="1">
        <f>IF(ISBLANK(apendix_f_data!F319),"-",apendix_f_data!F319)</f>
        <v>650480</v>
      </c>
      <c r="H319" s="1">
        <f>IF(ISBLANK(apendix_f_data!G319),"-",apendix_f_data!G319)</f>
        <v>867000</v>
      </c>
      <c r="I319" s="1">
        <f>IF(ISBLANK(apendix_f_data!H319),"-",apendix_f_data!H319)</f>
        <v>4080</v>
      </c>
      <c r="J319" s="1">
        <f>IF(ISBLANK(apendix_f_data!I319),"-",apendix_f_data!I319)</f>
        <v>4187</v>
      </c>
      <c r="K319" s="1">
        <f>IF(ISBLANK(apendix_f_data!J319),"-",apendix_f_data!J319)</f>
        <v>4310</v>
      </c>
    </row>
    <row r="320" ht="15.75" hidden="1" customHeight="1">
      <c r="A320" s="1" t="str">
        <f t="shared" si="1"/>
        <v>Senegal2012</v>
      </c>
      <c r="B320" s="1" t="str">
        <f>IF(ISBLANK(apendix_f_data!A320),"-",apendix_f_data!A320)</f>
        <v>African</v>
      </c>
      <c r="C320" s="1" t="str">
        <f>IF(ISBLANK(apendix_f_data!B320),"-",apendix_f_data!B320)</f>
        <v>Senegal</v>
      </c>
      <c r="D320" s="1">
        <f>IF(ISBLANK(apendix_f_data!C320),"-",apendix_f_data!C320)</f>
        <v>2012</v>
      </c>
      <c r="E320" s="1">
        <f>IF(ISBLANK(apendix_f_data!D320),"-",apendix_f_data!D320)</f>
        <v>13401990</v>
      </c>
      <c r="F320" s="1">
        <f>IF(ISBLANK(apendix_f_data!E320),"-",apendix_f_data!E320)</f>
        <v>522000</v>
      </c>
      <c r="G320" s="1">
        <f>IF(ISBLANK(apendix_f_data!F320),"-",apendix_f_data!F320)</f>
        <v>762806</v>
      </c>
      <c r="H320" s="1">
        <f>IF(ISBLANK(apendix_f_data!G320),"-",apendix_f_data!G320)</f>
        <v>1032000</v>
      </c>
      <c r="I320" s="1">
        <f>IF(ISBLANK(apendix_f_data!H320),"-",apendix_f_data!H320)</f>
        <v>4060</v>
      </c>
      <c r="J320" s="1">
        <f>IF(ISBLANK(apendix_f_data!I320),"-",apendix_f_data!I320)</f>
        <v>4166</v>
      </c>
      <c r="K320" s="1">
        <f>IF(ISBLANK(apendix_f_data!J320),"-",apendix_f_data!J320)</f>
        <v>4290</v>
      </c>
    </row>
    <row r="321" ht="15.75" hidden="1" customHeight="1">
      <c r="A321" s="1" t="str">
        <f t="shared" si="1"/>
        <v>Senegal2013</v>
      </c>
      <c r="B321" s="1" t="str">
        <f>IF(ISBLANK(apendix_f_data!A321),"-",apendix_f_data!A321)</f>
        <v>African</v>
      </c>
      <c r="C321" s="1" t="str">
        <f>IF(ISBLANK(apendix_f_data!B321),"-",apendix_f_data!B321)</f>
        <v>Senegal</v>
      </c>
      <c r="D321" s="1">
        <f>IF(ISBLANK(apendix_f_data!C321),"-",apendix_f_data!C321)</f>
        <v>2013</v>
      </c>
      <c r="E321" s="1">
        <f>IF(ISBLANK(apendix_f_data!D321),"-",apendix_f_data!D321)</f>
        <v>13782429</v>
      </c>
      <c r="F321" s="1">
        <f>IF(ISBLANK(apendix_f_data!E321),"-",apendix_f_data!E321)</f>
        <v>659000</v>
      </c>
      <c r="G321" s="1">
        <f>IF(ISBLANK(apendix_f_data!F321),"-",apendix_f_data!F321)</f>
        <v>935859</v>
      </c>
      <c r="H321" s="1">
        <f>IF(ISBLANK(apendix_f_data!G321),"-",apendix_f_data!G321)</f>
        <v>1238000</v>
      </c>
      <c r="I321" s="1">
        <f>IF(ISBLANK(apendix_f_data!H321),"-",apendix_f_data!H321)</f>
        <v>4050</v>
      </c>
      <c r="J321" s="1">
        <f>IF(ISBLANK(apendix_f_data!I321),"-",apendix_f_data!I321)</f>
        <v>4159</v>
      </c>
      <c r="K321" s="1">
        <f>IF(ISBLANK(apendix_f_data!J321),"-",apendix_f_data!J321)</f>
        <v>4290</v>
      </c>
    </row>
    <row r="322" ht="15.75" hidden="1" customHeight="1">
      <c r="A322" s="1" t="str">
        <f t="shared" si="1"/>
        <v>Senegal2014</v>
      </c>
      <c r="B322" s="1" t="str">
        <f>IF(ISBLANK(apendix_f_data!A322),"-",apendix_f_data!A322)</f>
        <v>African</v>
      </c>
      <c r="C322" s="1" t="str">
        <f>IF(ISBLANK(apendix_f_data!B322),"-",apendix_f_data!B322)</f>
        <v>Senegal</v>
      </c>
      <c r="D322" s="1">
        <f>IF(ISBLANK(apendix_f_data!C322),"-",apendix_f_data!C322)</f>
        <v>2014</v>
      </c>
      <c r="E322" s="1">
        <f>IF(ISBLANK(apendix_f_data!D322),"-",apendix_f_data!D322)</f>
        <v>14174740</v>
      </c>
      <c r="F322" s="1">
        <f>IF(ISBLANK(apendix_f_data!E322),"-",apendix_f_data!E322)</f>
        <v>410000</v>
      </c>
      <c r="G322" s="1">
        <f>IF(ISBLANK(apendix_f_data!F322),"-",apendix_f_data!F322)</f>
        <v>560097</v>
      </c>
      <c r="H322" s="1">
        <f>IF(ISBLANK(apendix_f_data!G322),"-",apendix_f_data!G322)</f>
        <v>732000</v>
      </c>
      <c r="I322" s="1">
        <f>IF(ISBLANK(apendix_f_data!H322),"-",apendix_f_data!H322)</f>
        <v>4140</v>
      </c>
      <c r="J322" s="1">
        <f>IF(ISBLANK(apendix_f_data!I322),"-",apendix_f_data!I322)</f>
        <v>4279</v>
      </c>
      <c r="K322" s="1">
        <f>IF(ISBLANK(apendix_f_data!J322),"-",apendix_f_data!J322)</f>
        <v>4450</v>
      </c>
    </row>
    <row r="323" ht="15.75" hidden="1" customHeight="1">
      <c r="A323" s="1" t="str">
        <f t="shared" si="1"/>
        <v>Senegal2015</v>
      </c>
      <c r="B323" s="1" t="str">
        <f>IF(ISBLANK(apendix_f_data!A323),"-",apendix_f_data!A323)</f>
        <v>African</v>
      </c>
      <c r="C323" s="1" t="str">
        <f>IF(ISBLANK(apendix_f_data!B323),"-",apendix_f_data!B323)</f>
        <v>Senegal</v>
      </c>
      <c r="D323" s="1">
        <f>IF(ISBLANK(apendix_f_data!C323),"-",apendix_f_data!C323)</f>
        <v>2015</v>
      </c>
      <c r="E323" s="1">
        <f>IF(ISBLANK(apendix_f_data!D323),"-",apendix_f_data!D323)</f>
        <v>14578450</v>
      </c>
      <c r="F323" s="1">
        <f>IF(ISBLANK(apendix_f_data!E323),"-",apendix_f_data!E323)</f>
        <v>692000</v>
      </c>
      <c r="G323" s="1">
        <f>IF(ISBLANK(apendix_f_data!F323),"-",apendix_f_data!F323)</f>
        <v>1017535</v>
      </c>
      <c r="H323" s="1">
        <f>IF(ISBLANK(apendix_f_data!G323),"-",apendix_f_data!G323)</f>
        <v>1381000</v>
      </c>
      <c r="I323" s="1">
        <f>IF(ISBLANK(apendix_f_data!H323),"-",apendix_f_data!H323)</f>
        <v>4170</v>
      </c>
      <c r="J323" s="1">
        <f>IF(ISBLANK(apendix_f_data!I323),"-",apendix_f_data!I323)</f>
        <v>4331</v>
      </c>
      <c r="K323" s="1">
        <f>IF(ISBLANK(apendix_f_data!J323),"-",apendix_f_data!J323)</f>
        <v>4530</v>
      </c>
    </row>
    <row r="324" ht="15.75" hidden="1" customHeight="1">
      <c r="A324" s="1" t="str">
        <f t="shared" si="1"/>
        <v>Senegal2016</v>
      </c>
      <c r="B324" s="1" t="str">
        <f>IF(ISBLANK(apendix_f_data!A324),"-",apendix_f_data!A324)</f>
        <v>African</v>
      </c>
      <c r="C324" s="1" t="str">
        <f>IF(ISBLANK(apendix_f_data!B324),"-",apendix_f_data!B324)</f>
        <v>Senegal</v>
      </c>
      <c r="D324" s="1">
        <f>IF(ISBLANK(apendix_f_data!C324),"-",apendix_f_data!C324)</f>
        <v>2016</v>
      </c>
      <c r="E324" s="1">
        <f>IF(ISBLANK(apendix_f_data!D324),"-",apendix_f_data!D324)</f>
        <v>14993514</v>
      </c>
      <c r="F324" s="1">
        <f>IF(ISBLANK(apendix_f_data!E324),"-",apendix_f_data!E324)</f>
        <v>468000</v>
      </c>
      <c r="G324" s="1">
        <f>IF(ISBLANK(apendix_f_data!F324),"-",apendix_f_data!F324)</f>
        <v>684544</v>
      </c>
      <c r="H324" s="1">
        <f>IF(ISBLANK(apendix_f_data!G324),"-",apendix_f_data!G324)</f>
        <v>920000</v>
      </c>
      <c r="I324" s="1">
        <f>IF(ISBLANK(apendix_f_data!H324),"-",apendix_f_data!H324)</f>
        <v>4190</v>
      </c>
      <c r="J324" s="1">
        <f>IF(ISBLANK(apendix_f_data!I324),"-",apendix_f_data!I324)</f>
        <v>4373</v>
      </c>
      <c r="K324" s="1">
        <f>IF(ISBLANK(apendix_f_data!J324),"-",apendix_f_data!J324)</f>
        <v>4600</v>
      </c>
    </row>
    <row r="325" ht="15.75" hidden="1" customHeight="1">
      <c r="A325" s="1" t="str">
        <f t="shared" si="1"/>
        <v>Senegal2017</v>
      </c>
      <c r="B325" s="1" t="str">
        <f>IF(ISBLANK(apendix_f_data!A325),"-",apendix_f_data!A325)</f>
        <v>African</v>
      </c>
      <c r="C325" s="1" t="str">
        <f>IF(ISBLANK(apendix_f_data!B325),"-",apendix_f_data!B325)</f>
        <v>Senegal</v>
      </c>
      <c r="D325" s="1">
        <f>IF(ISBLANK(apendix_f_data!C325),"-",apendix_f_data!C325)</f>
        <v>2017</v>
      </c>
      <c r="E325" s="1">
        <f>IF(ISBLANK(apendix_f_data!D325),"-",apendix_f_data!D325)</f>
        <v>15419354</v>
      </c>
      <c r="F325" s="1">
        <f>IF(ISBLANK(apendix_f_data!E325),"-",apendix_f_data!E325)</f>
        <v>561000</v>
      </c>
      <c r="G325" s="1">
        <f>IF(ISBLANK(apendix_f_data!F325),"-",apendix_f_data!F325)</f>
        <v>807277</v>
      </c>
      <c r="H325" s="1">
        <f>IF(ISBLANK(apendix_f_data!G325),"-",apendix_f_data!G325)</f>
        <v>1072000</v>
      </c>
      <c r="I325" s="1">
        <f>IF(ISBLANK(apendix_f_data!H325),"-",apendix_f_data!H325)</f>
        <v>4220</v>
      </c>
      <c r="J325" s="1">
        <f>IF(ISBLANK(apendix_f_data!I325),"-",apendix_f_data!I325)</f>
        <v>4418</v>
      </c>
      <c r="K325" s="1">
        <f>IF(ISBLANK(apendix_f_data!J325),"-",apendix_f_data!J325)</f>
        <v>4680</v>
      </c>
    </row>
    <row r="326" ht="15.75" hidden="1" customHeight="1">
      <c r="A326" s="1" t="str">
        <f t="shared" si="1"/>
        <v>Senegal2018</v>
      </c>
      <c r="B326" s="1" t="str">
        <f>IF(ISBLANK(apendix_f_data!A326),"-",apendix_f_data!A326)</f>
        <v>African</v>
      </c>
      <c r="C326" s="1" t="str">
        <f>IF(ISBLANK(apendix_f_data!B326),"-",apendix_f_data!B326)</f>
        <v>Senegal</v>
      </c>
      <c r="D326" s="1">
        <f>IF(ISBLANK(apendix_f_data!C326),"-",apendix_f_data!C326)</f>
        <v>2018</v>
      </c>
      <c r="E326" s="1">
        <f>IF(ISBLANK(apendix_f_data!D326),"-",apendix_f_data!D326)</f>
        <v>15854324</v>
      </c>
      <c r="F326" s="1">
        <f>IF(ISBLANK(apendix_f_data!E326),"-",apendix_f_data!E326)</f>
        <v>618000</v>
      </c>
      <c r="G326" s="1">
        <f>IF(ISBLANK(apendix_f_data!F326),"-",apendix_f_data!F326)</f>
        <v>883919</v>
      </c>
      <c r="H326" s="1">
        <f>IF(ISBLANK(apendix_f_data!G326),"-",apendix_f_data!G326)</f>
        <v>1163000</v>
      </c>
      <c r="I326" s="1">
        <f>IF(ISBLANK(apendix_f_data!H326),"-",apendix_f_data!H326)</f>
        <v>4260</v>
      </c>
      <c r="J326" s="1">
        <f>IF(ISBLANK(apendix_f_data!I326),"-",apendix_f_data!I326)</f>
        <v>4480</v>
      </c>
      <c r="K326" s="1">
        <f>IF(ISBLANK(apendix_f_data!J326),"-",apendix_f_data!J326)</f>
        <v>4780</v>
      </c>
    </row>
    <row r="327" ht="15.75" hidden="1" customHeight="1">
      <c r="A327" s="1" t="str">
        <f t="shared" si="1"/>
        <v>Sierra Leone2010</v>
      </c>
      <c r="B327" s="1" t="str">
        <f>IF(ISBLANK(apendix_f_data!A327),"-",apendix_f_data!A327)</f>
        <v>African</v>
      </c>
      <c r="C327" s="1" t="str">
        <f>IF(ISBLANK(apendix_f_data!B327),"-",apendix_f_data!B327)</f>
        <v>Sierra Leone</v>
      </c>
      <c r="D327" s="1">
        <f>IF(ISBLANK(apendix_f_data!C327),"-",apendix_f_data!C327)</f>
        <v>2010</v>
      </c>
      <c r="E327" s="1">
        <f>IF(ISBLANK(apendix_f_data!D327),"-",apendix_f_data!D327)</f>
        <v>6415636</v>
      </c>
      <c r="F327" s="1">
        <f>IF(ISBLANK(apendix_f_data!E327),"-",apendix_f_data!E327)</f>
        <v>2295000</v>
      </c>
      <c r="G327" s="1">
        <f>IF(ISBLANK(apendix_f_data!F327),"-",apendix_f_data!F327)</f>
        <v>2943081</v>
      </c>
      <c r="H327" s="1">
        <f>IF(ISBLANK(apendix_f_data!G327),"-",apendix_f_data!G327)</f>
        <v>3698000</v>
      </c>
      <c r="I327" s="1">
        <f>IF(ISBLANK(apendix_f_data!H327),"-",apendix_f_data!H327)</f>
        <v>13100</v>
      </c>
      <c r="J327" s="1">
        <f>IF(ISBLANK(apendix_f_data!I327),"-",apendix_f_data!I327)</f>
        <v>14100</v>
      </c>
      <c r="K327" s="1">
        <f>IF(ISBLANK(apendix_f_data!J327),"-",apendix_f_data!J327)</f>
        <v>15100</v>
      </c>
    </row>
    <row r="328" ht="15.75" hidden="1" customHeight="1">
      <c r="A328" s="1" t="str">
        <f t="shared" si="1"/>
        <v>Sierra Leone2011</v>
      </c>
      <c r="B328" s="1" t="str">
        <f>IF(ISBLANK(apendix_f_data!A328),"-",apendix_f_data!A328)</f>
        <v>African</v>
      </c>
      <c r="C328" s="1" t="str">
        <f>IF(ISBLANK(apendix_f_data!B328),"-",apendix_f_data!B328)</f>
        <v>Sierra Leone</v>
      </c>
      <c r="D328" s="1">
        <f>IF(ISBLANK(apendix_f_data!C328),"-",apendix_f_data!C328)</f>
        <v>2011</v>
      </c>
      <c r="E328" s="1">
        <f>IF(ISBLANK(apendix_f_data!D328),"-",apendix_f_data!D328)</f>
        <v>6563238</v>
      </c>
      <c r="F328" s="1">
        <f>IF(ISBLANK(apendix_f_data!E328),"-",apendix_f_data!E328)</f>
        <v>2319000</v>
      </c>
      <c r="G328" s="1">
        <f>IF(ISBLANK(apendix_f_data!F328),"-",apendix_f_data!F328)</f>
        <v>2977428</v>
      </c>
      <c r="H328" s="1">
        <f>IF(ISBLANK(apendix_f_data!G328),"-",apendix_f_data!G328)</f>
        <v>3753000</v>
      </c>
      <c r="I328" s="1">
        <f>IF(ISBLANK(apendix_f_data!H328),"-",apendix_f_data!H328)</f>
        <v>11800</v>
      </c>
      <c r="J328" s="1">
        <f>IF(ISBLANK(apendix_f_data!I328),"-",apendix_f_data!I328)</f>
        <v>12757</v>
      </c>
      <c r="K328" s="1">
        <f>IF(ISBLANK(apendix_f_data!J328),"-",apendix_f_data!J328)</f>
        <v>13700</v>
      </c>
    </row>
    <row r="329" ht="15.75" hidden="1" customHeight="1">
      <c r="A329" s="1" t="str">
        <f t="shared" si="1"/>
        <v>Sierra Leone2012</v>
      </c>
      <c r="B329" s="1" t="str">
        <f>IF(ISBLANK(apendix_f_data!A329),"-",apendix_f_data!A329)</f>
        <v>African</v>
      </c>
      <c r="C329" s="1" t="str">
        <f>IF(ISBLANK(apendix_f_data!B329),"-",apendix_f_data!B329)</f>
        <v>Sierra Leone</v>
      </c>
      <c r="D329" s="1">
        <f>IF(ISBLANK(apendix_f_data!C329),"-",apendix_f_data!C329)</f>
        <v>2012</v>
      </c>
      <c r="E329" s="1">
        <f>IF(ISBLANK(apendix_f_data!D329),"-",apendix_f_data!D329)</f>
        <v>6712586</v>
      </c>
      <c r="F329" s="1">
        <f>IF(ISBLANK(apendix_f_data!E329),"-",apendix_f_data!E329)</f>
        <v>2390000</v>
      </c>
      <c r="G329" s="1">
        <f>IF(ISBLANK(apendix_f_data!F329),"-",apendix_f_data!F329)</f>
        <v>3003669</v>
      </c>
      <c r="H329" s="1">
        <f>IF(ISBLANK(apendix_f_data!G329),"-",apendix_f_data!G329)</f>
        <v>3738000</v>
      </c>
      <c r="I329" s="1">
        <f>IF(ISBLANK(apendix_f_data!H329),"-",apendix_f_data!H329)</f>
        <v>10000</v>
      </c>
      <c r="J329" s="1">
        <f>IF(ISBLANK(apendix_f_data!I329),"-",apendix_f_data!I329)</f>
        <v>10831</v>
      </c>
      <c r="K329" s="1">
        <f>IF(ISBLANK(apendix_f_data!J329),"-",apendix_f_data!J329)</f>
        <v>11700</v>
      </c>
    </row>
    <row r="330" ht="15.75" hidden="1" customHeight="1">
      <c r="A330" s="1" t="str">
        <f t="shared" si="1"/>
        <v>Sierra Leone2013</v>
      </c>
      <c r="B330" s="1" t="str">
        <f>IF(ISBLANK(apendix_f_data!A330),"-",apendix_f_data!A330)</f>
        <v>African</v>
      </c>
      <c r="C330" s="1" t="str">
        <f>IF(ISBLANK(apendix_f_data!B330),"-",apendix_f_data!B330)</f>
        <v>Sierra Leone</v>
      </c>
      <c r="D330" s="1">
        <f>IF(ISBLANK(apendix_f_data!C330),"-",apendix_f_data!C330)</f>
        <v>2013</v>
      </c>
      <c r="E330" s="1">
        <f>IF(ISBLANK(apendix_f_data!D330),"-",apendix_f_data!D330)</f>
        <v>6863975</v>
      </c>
      <c r="F330" s="1">
        <f>IF(ISBLANK(apendix_f_data!E330),"-",apendix_f_data!E330)</f>
        <v>2304000</v>
      </c>
      <c r="G330" s="1">
        <f>IF(ISBLANK(apendix_f_data!F330),"-",apendix_f_data!F330)</f>
        <v>2970027</v>
      </c>
      <c r="H330" s="1">
        <f>IF(ISBLANK(apendix_f_data!G330),"-",apendix_f_data!G330)</f>
        <v>3765000</v>
      </c>
      <c r="I330" s="1">
        <f>IF(ISBLANK(apendix_f_data!H330),"-",apendix_f_data!H330)</f>
        <v>8390</v>
      </c>
      <c r="J330" s="1">
        <f>IF(ISBLANK(apendix_f_data!I330),"-",apendix_f_data!I330)</f>
        <v>9151</v>
      </c>
      <c r="K330" s="1">
        <f>IF(ISBLANK(apendix_f_data!J330),"-",apendix_f_data!J330)</f>
        <v>9990</v>
      </c>
    </row>
    <row r="331" ht="15.75" hidden="1" customHeight="1">
      <c r="A331" s="1" t="str">
        <f t="shared" si="1"/>
        <v>Sierra Leone2014</v>
      </c>
      <c r="B331" s="1" t="str">
        <f>IF(ISBLANK(apendix_f_data!A331),"-",apendix_f_data!A331)</f>
        <v>African</v>
      </c>
      <c r="C331" s="1" t="str">
        <f>IF(ISBLANK(apendix_f_data!B331),"-",apendix_f_data!B331)</f>
        <v>Sierra Leone</v>
      </c>
      <c r="D331" s="1">
        <f>IF(ISBLANK(apendix_f_data!C331),"-",apendix_f_data!C331)</f>
        <v>2014</v>
      </c>
      <c r="E331" s="1">
        <f>IF(ISBLANK(apendix_f_data!D331),"-",apendix_f_data!D331)</f>
        <v>7017153</v>
      </c>
      <c r="F331" s="1">
        <f>IF(ISBLANK(apendix_f_data!E331),"-",apendix_f_data!E331)</f>
        <v>2187000</v>
      </c>
      <c r="G331" s="1">
        <f>IF(ISBLANK(apendix_f_data!F331),"-",apendix_f_data!F331)</f>
        <v>2872180</v>
      </c>
      <c r="H331" s="1">
        <f>IF(ISBLANK(apendix_f_data!G331),"-",apendix_f_data!G331)</f>
        <v>3698000</v>
      </c>
      <c r="I331" s="1">
        <f>IF(ISBLANK(apendix_f_data!H331),"-",apendix_f_data!H331)</f>
        <v>7220</v>
      </c>
      <c r="J331" s="1">
        <f>IF(ISBLANK(apendix_f_data!I331),"-",apendix_f_data!I331)</f>
        <v>7975</v>
      </c>
      <c r="K331" s="1">
        <f>IF(ISBLANK(apendix_f_data!J331),"-",apendix_f_data!J331)</f>
        <v>8820</v>
      </c>
    </row>
    <row r="332" ht="15.75" hidden="1" customHeight="1">
      <c r="A332" s="1" t="str">
        <f t="shared" si="1"/>
        <v>Sierra Leone2015</v>
      </c>
      <c r="B332" s="1" t="str">
        <f>IF(ISBLANK(apendix_f_data!A332),"-",apendix_f_data!A332)</f>
        <v>African</v>
      </c>
      <c r="C332" s="1" t="str">
        <f>IF(ISBLANK(apendix_f_data!B332),"-",apendix_f_data!B332)</f>
        <v>Sierra Leone</v>
      </c>
      <c r="D332" s="1">
        <f>IF(ISBLANK(apendix_f_data!C332),"-",apendix_f_data!C332)</f>
        <v>2015</v>
      </c>
      <c r="E332" s="1">
        <f>IF(ISBLANK(apendix_f_data!D332),"-",apendix_f_data!D332)</f>
        <v>7171909</v>
      </c>
      <c r="F332" s="1">
        <f>IF(ISBLANK(apendix_f_data!E332),"-",apendix_f_data!E332)</f>
        <v>2255000</v>
      </c>
      <c r="G332" s="1">
        <f>IF(ISBLANK(apendix_f_data!F332),"-",apendix_f_data!F332)</f>
        <v>2895435</v>
      </c>
      <c r="H332" s="1">
        <f>IF(ISBLANK(apendix_f_data!G332),"-",apendix_f_data!G332)</f>
        <v>3672000</v>
      </c>
      <c r="I332" s="1">
        <f>IF(ISBLANK(apendix_f_data!H332),"-",apendix_f_data!H332)</f>
        <v>6530</v>
      </c>
      <c r="J332" s="1">
        <f>IF(ISBLANK(apendix_f_data!I332),"-",apendix_f_data!I332)</f>
        <v>7329</v>
      </c>
      <c r="K332" s="1">
        <f>IF(ISBLANK(apendix_f_data!J332),"-",apendix_f_data!J332)</f>
        <v>8210</v>
      </c>
    </row>
    <row r="333" ht="15.75" hidden="1" customHeight="1">
      <c r="A333" s="1" t="str">
        <f t="shared" si="1"/>
        <v>Sierra Leone2016</v>
      </c>
      <c r="B333" s="1" t="str">
        <f>IF(ISBLANK(apendix_f_data!A333),"-",apendix_f_data!A333)</f>
        <v>African</v>
      </c>
      <c r="C333" s="1" t="str">
        <f>IF(ISBLANK(apendix_f_data!B333),"-",apendix_f_data!B333)</f>
        <v>Sierra Leone</v>
      </c>
      <c r="D333" s="1">
        <f>IF(ISBLANK(apendix_f_data!C333),"-",apendix_f_data!C333)</f>
        <v>2016</v>
      </c>
      <c r="E333" s="1">
        <f>IF(ISBLANK(apendix_f_data!D333),"-",apendix_f_data!D333)</f>
        <v>7328846</v>
      </c>
      <c r="F333" s="1">
        <f>IF(ISBLANK(apendix_f_data!E333),"-",apendix_f_data!E333)</f>
        <v>2311000</v>
      </c>
      <c r="G333" s="1">
        <f>IF(ISBLANK(apendix_f_data!F333),"-",apendix_f_data!F333)</f>
        <v>2868006</v>
      </c>
      <c r="H333" s="1">
        <f>IF(ISBLANK(apendix_f_data!G333),"-",apendix_f_data!G333)</f>
        <v>3530000</v>
      </c>
      <c r="I333" s="1">
        <f>IF(ISBLANK(apendix_f_data!H333),"-",apendix_f_data!H333)</f>
        <v>6110</v>
      </c>
      <c r="J333" s="1">
        <f>IF(ISBLANK(apendix_f_data!I333),"-",apendix_f_data!I333)</f>
        <v>6983</v>
      </c>
      <c r="K333" s="1">
        <f>IF(ISBLANK(apendix_f_data!J333),"-",apendix_f_data!J333)</f>
        <v>7940</v>
      </c>
    </row>
    <row r="334" ht="15.75" hidden="1" customHeight="1">
      <c r="A334" s="1" t="str">
        <f t="shared" si="1"/>
        <v>Sierra Leone2017</v>
      </c>
      <c r="B334" s="1" t="str">
        <f>IF(ISBLANK(apendix_f_data!A334),"-",apendix_f_data!A334)</f>
        <v>African</v>
      </c>
      <c r="C334" s="1" t="str">
        <f>IF(ISBLANK(apendix_f_data!B334),"-",apendix_f_data!B334)</f>
        <v>Sierra Leone</v>
      </c>
      <c r="D334" s="1">
        <f>IF(ISBLANK(apendix_f_data!C334),"-",apendix_f_data!C334)</f>
        <v>2017</v>
      </c>
      <c r="E334" s="1">
        <f>IF(ISBLANK(apendix_f_data!D334),"-",apendix_f_data!D334)</f>
        <v>7488427</v>
      </c>
      <c r="F334" s="1">
        <f>IF(ISBLANK(apendix_f_data!E334),"-",apendix_f_data!E334)</f>
        <v>2000000</v>
      </c>
      <c r="G334" s="1">
        <f>IF(ISBLANK(apendix_f_data!F334),"-",apendix_f_data!F334)</f>
        <v>2726766</v>
      </c>
      <c r="H334" s="1">
        <f>IF(ISBLANK(apendix_f_data!G334),"-",apendix_f_data!G334)</f>
        <v>3625000</v>
      </c>
      <c r="I334" s="1">
        <f>IF(ISBLANK(apendix_f_data!H334),"-",apendix_f_data!H334)</f>
        <v>5830</v>
      </c>
      <c r="J334" s="1">
        <f>IF(ISBLANK(apendix_f_data!I334),"-",apendix_f_data!I334)</f>
        <v>6786</v>
      </c>
      <c r="K334" s="1">
        <f>IF(ISBLANK(apendix_f_data!J334),"-",apendix_f_data!J334)</f>
        <v>7860</v>
      </c>
    </row>
    <row r="335" ht="15.75" hidden="1" customHeight="1">
      <c r="A335" s="1" t="str">
        <f t="shared" si="1"/>
        <v>Sierra Leone2018</v>
      </c>
      <c r="B335" s="1" t="str">
        <f>IF(ISBLANK(apendix_f_data!A335),"-",apendix_f_data!A335)</f>
        <v>African</v>
      </c>
      <c r="C335" s="1" t="str">
        <f>IF(ISBLANK(apendix_f_data!B335),"-",apendix_f_data!B335)</f>
        <v>Sierra Leone</v>
      </c>
      <c r="D335" s="1">
        <f>IF(ISBLANK(apendix_f_data!C335),"-",apendix_f_data!C335)</f>
        <v>2018</v>
      </c>
      <c r="E335" s="1">
        <f>IF(ISBLANK(apendix_f_data!D335),"-",apendix_f_data!D335)</f>
        <v>7650149</v>
      </c>
      <c r="F335" s="1">
        <f>IF(ISBLANK(apendix_f_data!E335),"-",apendix_f_data!E335)</f>
        <v>1433000</v>
      </c>
      <c r="G335" s="1">
        <f>IF(ISBLANK(apendix_f_data!F335),"-",apendix_f_data!F335)</f>
        <v>2451110</v>
      </c>
      <c r="H335" s="1">
        <f>IF(ISBLANK(apendix_f_data!G335),"-",apendix_f_data!G335)</f>
        <v>3979000</v>
      </c>
      <c r="I335" s="1">
        <f>IF(ISBLANK(apendix_f_data!H335),"-",apendix_f_data!H335)</f>
        <v>5520</v>
      </c>
      <c r="J335" s="1">
        <f>IF(ISBLANK(apendix_f_data!I335),"-",apendix_f_data!I335)</f>
        <v>6564</v>
      </c>
      <c r="K335" s="1">
        <f>IF(ISBLANK(apendix_f_data!J335),"-",apendix_f_data!J335)</f>
        <v>7770</v>
      </c>
    </row>
    <row r="336" ht="15.75" hidden="1" customHeight="1">
      <c r="A336" s="1" t="str">
        <f t="shared" si="1"/>
        <v>South Africa2010</v>
      </c>
      <c r="B336" s="1" t="str">
        <f>IF(ISBLANK(apendix_f_data!A336),"-",apendix_f_data!A336)</f>
        <v>African</v>
      </c>
      <c r="C336" s="1" t="str">
        <f>IF(ISBLANK(apendix_f_data!B336),"-",apendix_f_data!B336)</f>
        <v>South Africa</v>
      </c>
      <c r="D336" s="1">
        <f>IF(ISBLANK(apendix_f_data!C336),"-",apendix_f_data!C336)</f>
        <v>2010</v>
      </c>
      <c r="E336" s="1">
        <f>IF(ISBLANK(apendix_f_data!D336),"-",apendix_f_data!D336)</f>
        <v>5121696</v>
      </c>
      <c r="F336" s="1" t="str">
        <f>IF(ISBLANK(apendix_f_data!E336),"-",apendix_f_data!E336)</f>
        <v>-</v>
      </c>
      <c r="G336" s="1">
        <f>IF(ISBLANK(apendix_f_data!F336),"-",apendix_f_data!F336)</f>
        <v>8060</v>
      </c>
      <c r="H336" s="1" t="str">
        <f>IF(ISBLANK(apendix_f_data!G336),"-",apendix_f_data!G336)</f>
        <v>-</v>
      </c>
      <c r="I336" s="1" t="str">
        <f>IF(ISBLANK(apendix_f_data!H336),"-",apendix_f_data!H336)</f>
        <v>-</v>
      </c>
      <c r="J336" s="1">
        <f>IF(ISBLANK(apendix_f_data!I336),"-",apendix_f_data!I336)</f>
        <v>83</v>
      </c>
      <c r="K336" s="1" t="str">
        <f>IF(ISBLANK(apendix_f_data!J336),"-",apendix_f_data!J336)</f>
        <v>-</v>
      </c>
    </row>
    <row r="337" ht="15.75" hidden="1" customHeight="1">
      <c r="A337" s="1" t="str">
        <f t="shared" si="1"/>
        <v>South Africa2011</v>
      </c>
      <c r="B337" s="1" t="str">
        <f>IF(ISBLANK(apendix_f_data!A337),"-",apendix_f_data!A337)</f>
        <v>African</v>
      </c>
      <c r="C337" s="1" t="str">
        <f>IF(ISBLANK(apendix_f_data!B337),"-",apendix_f_data!B337)</f>
        <v>South Africa</v>
      </c>
      <c r="D337" s="1">
        <f>IF(ISBLANK(apendix_f_data!C337),"-",apendix_f_data!C337)</f>
        <v>2011</v>
      </c>
      <c r="E337" s="1">
        <f>IF(ISBLANK(apendix_f_data!D337),"-",apendix_f_data!D337)</f>
        <v>5200375</v>
      </c>
      <c r="F337" s="1" t="str">
        <f>IF(ISBLANK(apendix_f_data!E337),"-",apendix_f_data!E337)</f>
        <v>-</v>
      </c>
      <c r="G337" s="1">
        <f>IF(ISBLANK(apendix_f_data!F337),"-",apendix_f_data!F337)</f>
        <v>9866</v>
      </c>
      <c r="H337" s="1" t="str">
        <f>IF(ISBLANK(apendix_f_data!G337),"-",apendix_f_data!G337)</f>
        <v>-</v>
      </c>
      <c r="I337" s="1" t="str">
        <f>IF(ISBLANK(apendix_f_data!H337),"-",apendix_f_data!H337)</f>
        <v>-</v>
      </c>
      <c r="J337" s="1">
        <f>IF(ISBLANK(apendix_f_data!I337),"-",apendix_f_data!I337)</f>
        <v>54</v>
      </c>
      <c r="K337" s="1" t="str">
        <f>IF(ISBLANK(apendix_f_data!J337),"-",apendix_f_data!J337)</f>
        <v>-</v>
      </c>
    </row>
    <row r="338" ht="15.75" hidden="1" customHeight="1">
      <c r="A338" s="1" t="str">
        <f t="shared" si="1"/>
        <v>South Africa2012</v>
      </c>
      <c r="B338" s="1" t="str">
        <f>IF(ISBLANK(apendix_f_data!A338),"-",apendix_f_data!A338)</f>
        <v>African</v>
      </c>
      <c r="C338" s="1" t="str">
        <f>IF(ISBLANK(apendix_f_data!B338),"-",apendix_f_data!B338)</f>
        <v>South Africa</v>
      </c>
      <c r="D338" s="1">
        <f>IF(ISBLANK(apendix_f_data!C338),"-",apendix_f_data!C338)</f>
        <v>2012</v>
      </c>
      <c r="E338" s="1">
        <f>IF(ISBLANK(apendix_f_data!D338),"-",apendix_f_data!D338)</f>
        <v>5283265</v>
      </c>
      <c r="F338" s="1" t="str">
        <f>IF(ISBLANK(apendix_f_data!E338),"-",apendix_f_data!E338)</f>
        <v>-</v>
      </c>
      <c r="G338" s="1">
        <f>IF(ISBLANK(apendix_f_data!F338),"-",apendix_f_data!F338)</f>
        <v>6621</v>
      </c>
      <c r="H338" s="1" t="str">
        <f>IF(ISBLANK(apendix_f_data!G338),"-",apendix_f_data!G338)</f>
        <v>-</v>
      </c>
      <c r="I338" s="1" t="str">
        <f>IF(ISBLANK(apendix_f_data!H338),"-",apendix_f_data!H338)</f>
        <v>-</v>
      </c>
      <c r="J338" s="1">
        <f>IF(ISBLANK(apendix_f_data!I338),"-",apendix_f_data!I338)</f>
        <v>72</v>
      </c>
      <c r="K338" s="1" t="str">
        <f>IF(ISBLANK(apendix_f_data!J338),"-",apendix_f_data!J338)</f>
        <v>-</v>
      </c>
    </row>
    <row r="339" ht="15.75" hidden="1" customHeight="1">
      <c r="A339" s="1" t="str">
        <f t="shared" si="1"/>
        <v>South Africa2013</v>
      </c>
      <c r="B339" s="1" t="str">
        <f>IF(ISBLANK(apendix_f_data!A339),"-",apendix_f_data!A339)</f>
        <v>African</v>
      </c>
      <c r="C339" s="1" t="str">
        <f>IF(ISBLANK(apendix_f_data!B339),"-",apendix_f_data!B339)</f>
        <v>South Africa</v>
      </c>
      <c r="D339" s="1">
        <f>IF(ISBLANK(apendix_f_data!C339),"-",apendix_f_data!C339)</f>
        <v>2013</v>
      </c>
      <c r="E339" s="1">
        <f>IF(ISBLANK(apendix_f_data!D339),"-",apendix_f_data!D339)</f>
        <v>5368712</v>
      </c>
      <c r="F339" s="1" t="str">
        <f>IF(ISBLANK(apendix_f_data!E339),"-",apendix_f_data!E339)</f>
        <v>-</v>
      </c>
      <c r="G339" s="1">
        <f>IF(ISBLANK(apendix_f_data!F339),"-",apendix_f_data!F339)</f>
        <v>8645</v>
      </c>
      <c r="H339" s="1" t="str">
        <f>IF(ISBLANK(apendix_f_data!G339),"-",apendix_f_data!G339)</f>
        <v>-</v>
      </c>
      <c r="I339" s="1" t="str">
        <f>IF(ISBLANK(apendix_f_data!H339),"-",apendix_f_data!H339)</f>
        <v>-</v>
      </c>
      <c r="J339" s="1">
        <f>IF(ISBLANK(apendix_f_data!I339),"-",apendix_f_data!I339)</f>
        <v>105</v>
      </c>
      <c r="K339" s="1" t="str">
        <f>IF(ISBLANK(apendix_f_data!J339),"-",apendix_f_data!J339)</f>
        <v>-</v>
      </c>
    </row>
    <row r="340" ht="15.75" hidden="1" customHeight="1">
      <c r="A340" s="1" t="str">
        <f t="shared" si="1"/>
        <v>South Africa2014</v>
      </c>
      <c r="B340" s="1" t="str">
        <f>IF(ISBLANK(apendix_f_data!A340),"-",apendix_f_data!A340)</f>
        <v>African</v>
      </c>
      <c r="C340" s="1" t="str">
        <f>IF(ISBLANK(apendix_f_data!B340),"-",apendix_f_data!B340)</f>
        <v>South Africa</v>
      </c>
      <c r="D340" s="1">
        <f>IF(ISBLANK(apendix_f_data!C340),"-",apendix_f_data!C340)</f>
        <v>2014</v>
      </c>
      <c r="E340" s="1">
        <f>IF(ISBLANK(apendix_f_data!D340),"-",apendix_f_data!D340)</f>
        <v>5454418</v>
      </c>
      <c r="F340" s="1" t="str">
        <f>IF(ISBLANK(apendix_f_data!E340),"-",apendix_f_data!E340)</f>
        <v>-</v>
      </c>
      <c r="G340" s="1">
        <f>IF(ISBLANK(apendix_f_data!F340),"-",apendix_f_data!F340)</f>
        <v>11705</v>
      </c>
      <c r="H340" s="1" t="str">
        <f>IF(ISBLANK(apendix_f_data!G340),"-",apendix_f_data!G340)</f>
        <v>-</v>
      </c>
      <c r="I340" s="1" t="str">
        <f>IF(ISBLANK(apendix_f_data!H340),"-",apendix_f_data!H340)</f>
        <v>-</v>
      </c>
      <c r="J340" s="1">
        <f>IF(ISBLANK(apendix_f_data!I340),"-",apendix_f_data!I340)</f>
        <v>174</v>
      </c>
      <c r="K340" s="1" t="str">
        <f>IF(ISBLANK(apendix_f_data!J340),"-",apendix_f_data!J340)</f>
        <v>-</v>
      </c>
    </row>
    <row r="341" ht="15.75" hidden="1" customHeight="1">
      <c r="A341" s="1" t="str">
        <f t="shared" si="1"/>
        <v>South Africa2015</v>
      </c>
      <c r="B341" s="1" t="str">
        <f>IF(ISBLANK(apendix_f_data!A341),"-",apendix_f_data!A341)</f>
        <v>African</v>
      </c>
      <c r="C341" s="1" t="str">
        <f>IF(ISBLANK(apendix_f_data!B341),"-",apendix_f_data!B341)</f>
        <v>South Africa</v>
      </c>
      <c r="D341" s="1">
        <f>IF(ISBLANK(apendix_f_data!C341),"-",apendix_f_data!C341)</f>
        <v>2015</v>
      </c>
      <c r="E341" s="1">
        <f>IF(ISBLANK(apendix_f_data!D341),"-",apendix_f_data!D341)</f>
        <v>5538636</v>
      </c>
      <c r="F341" s="1" t="str">
        <f>IF(ISBLANK(apendix_f_data!E341),"-",apendix_f_data!E341)</f>
        <v>-</v>
      </c>
      <c r="G341" s="1">
        <f>IF(ISBLANK(apendix_f_data!F341),"-",apendix_f_data!F341)</f>
        <v>1157</v>
      </c>
      <c r="H341" s="1" t="str">
        <f>IF(ISBLANK(apendix_f_data!G341),"-",apendix_f_data!G341)</f>
        <v>-</v>
      </c>
      <c r="I341" s="1" t="str">
        <f>IF(ISBLANK(apendix_f_data!H341),"-",apendix_f_data!H341)</f>
        <v>-</v>
      </c>
      <c r="J341" s="1">
        <f>IF(ISBLANK(apendix_f_data!I341),"-",apendix_f_data!I341)</f>
        <v>110</v>
      </c>
      <c r="K341" s="1" t="str">
        <f>IF(ISBLANK(apendix_f_data!J341),"-",apendix_f_data!J341)</f>
        <v>-</v>
      </c>
    </row>
    <row r="342" ht="15.75" hidden="1" customHeight="1">
      <c r="A342" s="1" t="str">
        <f t="shared" si="1"/>
        <v>South Africa2016</v>
      </c>
      <c r="B342" s="1" t="str">
        <f>IF(ISBLANK(apendix_f_data!A342),"-",apendix_f_data!A342)</f>
        <v>African</v>
      </c>
      <c r="C342" s="1" t="str">
        <f>IF(ISBLANK(apendix_f_data!B342),"-",apendix_f_data!B342)</f>
        <v>South Africa</v>
      </c>
      <c r="D342" s="1">
        <f>IF(ISBLANK(apendix_f_data!C342),"-",apendix_f_data!C342)</f>
        <v>2016</v>
      </c>
      <c r="E342" s="1">
        <f>IF(ISBLANK(apendix_f_data!D342),"-",apendix_f_data!D342)</f>
        <v>5620764</v>
      </c>
      <c r="F342" s="1" t="str">
        <f>IF(ISBLANK(apendix_f_data!E342),"-",apendix_f_data!E342)</f>
        <v>-</v>
      </c>
      <c r="G342" s="1">
        <f>IF(ISBLANK(apendix_f_data!F342),"-",apendix_f_data!F342)</f>
        <v>4323</v>
      </c>
      <c r="H342" s="1" t="str">
        <f>IF(ISBLANK(apendix_f_data!G342),"-",apendix_f_data!G342)</f>
        <v>-</v>
      </c>
      <c r="I342" s="1" t="str">
        <f>IF(ISBLANK(apendix_f_data!H342),"-",apendix_f_data!H342)</f>
        <v>-</v>
      </c>
      <c r="J342" s="1">
        <f>IF(ISBLANK(apendix_f_data!I342),"-",apendix_f_data!I342)</f>
        <v>34</v>
      </c>
      <c r="K342" s="1" t="str">
        <f>IF(ISBLANK(apendix_f_data!J342),"-",apendix_f_data!J342)</f>
        <v>-</v>
      </c>
    </row>
    <row r="343" ht="15.75" hidden="1" customHeight="1">
      <c r="A343" s="1" t="str">
        <f t="shared" si="1"/>
        <v>South Africa2017</v>
      </c>
      <c r="B343" s="1" t="str">
        <f>IF(ISBLANK(apendix_f_data!A343),"-",apendix_f_data!A343)</f>
        <v>African</v>
      </c>
      <c r="C343" s="1" t="str">
        <f>IF(ISBLANK(apendix_f_data!B343),"-",apendix_f_data!B343)</f>
        <v>South Africa</v>
      </c>
      <c r="D343" s="1">
        <f>IF(ISBLANK(apendix_f_data!C343),"-",apendix_f_data!C343)</f>
        <v>2017</v>
      </c>
      <c r="E343" s="1">
        <f>IF(ISBLANK(apendix_f_data!D343),"-",apendix_f_data!D343)</f>
        <v>5700975</v>
      </c>
      <c r="F343" s="1" t="str">
        <f>IF(ISBLANK(apendix_f_data!E343),"-",apendix_f_data!E343)</f>
        <v>-</v>
      </c>
      <c r="G343" s="1">
        <f>IF(ISBLANK(apendix_f_data!F343),"-",apendix_f_data!F343)</f>
        <v>22517</v>
      </c>
      <c r="H343" s="1" t="str">
        <f>IF(ISBLANK(apendix_f_data!G343),"-",apendix_f_data!G343)</f>
        <v>-</v>
      </c>
      <c r="I343" s="1" t="str">
        <f>IF(ISBLANK(apendix_f_data!H343),"-",apendix_f_data!H343)</f>
        <v>-</v>
      </c>
      <c r="J343" s="1">
        <f>IF(ISBLANK(apendix_f_data!I343),"-",apendix_f_data!I343)</f>
        <v>301</v>
      </c>
      <c r="K343" s="1" t="str">
        <f>IF(ISBLANK(apendix_f_data!J343),"-",apendix_f_data!J343)</f>
        <v>-</v>
      </c>
    </row>
    <row r="344" ht="15.75" hidden="1" customHeight="1">
      <c r="A344" s="1" t="str">
        <f t="shared" si="1"/>
        <v>South Africa2018</v>
      </c>
      <c r="B344" s="1" t="str">
        <f>IF(ISBLANK(apendix_f_data!A344),"-",apendix_f_data!A344)</f>
        <v>African</v>
      </c>
      <c r="C344" s="1" t="str">
        <f>IF(ISBLANK(apendix_f_data!B344),"-",apendix_f_data!B344)</f>
        <v>South Africa</v>
      </c>
      <c r="D344" s="1">
        <f>IF(ISBLANK(apendix_f_data!C344),"-",apendix_f_data!C344)</f>
        <v>2018</v>
      </c>
      <c r="E344" s="1">
        <f>IF(ISBLANK(apendix_f_data!D344),"-",apendix_f_data!D344)</f>
        <v>5779252</v>
      </c>
      <c r="F344" s="1" t="str">
        <f>IF(ISBLANK(apendix_f_data!E344),"-",apendix_f_data!E344)</f>
        <v>-</v>
      </c>
      <c r="G344" s="1">
        <f>IF(ISBLANK(apendix_f_data!F344),"-",apendix_f_data!F344)</f>
        <v>9540</v>
      </c>
      <c r="H344" s="1" t="str">
        <f>IF(ISBLANK(apendix_f_data!G344),"-",apendix_f_data!G344)</f>
        <v>-</v>
      </c>
      <c r="I344" s="1" t="str">
        <f>IF(ISBLANK(apendix_f_data!H344),"-",apendix_f_data!H344)</f>
        <v>-</v>
      </c>
      <c r="J344" s="1">
        <f>IF(ISBLANK(apendix_f_data!I344),"-",apendix_f_data!I344)</f>
        <v>69</v>
      </c>
      <c r="K344" s="1" t="str">
        <f>IF(ISBLANK(apendix_f_data!J344),"-",apendix_f_data!J344)</f>
        <v>-</v>
      </c>
    </row>
    <row r="345" ht="15.75" hidden="1" customHeight="1">
      <c r="A345" s="1" t="str">
        <f t="shared" si="1"/>
        <v>South Sudan2010</v>
      </c>
      <c r="B345" s="1" t="str">
        <f>IF(ISBLANK(apendix_f_data!A345),"-",apendix_f_data!A345)</f>
        <v>African</v>
      </c>
      <c r="C345" s="1" t="str">
        <f>IF(ISBLANK(apendix_f_data!B345),"-",apendix_f_data!B345)</f>
        <v>South Sudan</v>
      </c>
      <c r="D345" s="1">
        <f>IF(ISBLANK(apendix_f_data!C345),"-",apendix_f_data!C345)</f>
        <v>2010</v>
      </c>
      <c r="E345" s="1">
        <f>IF(ISBLANK(apendix_f_data!D345),"-",apendix_f_data!D345)</f>
        <v>9508372</v>
      </c>
      <c r="F345" s="1">
        <f>IF(ISBLANK(apendix_f_data!E345),"-",apendix_f_data!E345)</f>
        <v>1464000</v>
      </c>
      <c r="G345" s="1">
        <f>IF(ISBLANK(apendix_f_data!F345),"-",apendix_f_data!F345)</f>
        <v>2319793</v>
      </c>
      <c r="H345" s="1">
        <f>IF(ISBLANK(apendix_f_data!G345),"-",apendix_f_data!G345)</f>
        <v>3495000</v>
      </c>
      <c r="I345" s="1">
        <f>IF(ISBLANK(apendix_f_data!H345),"-",apendix_f_data!H345)</f>
        <v>4360</v>
      </c>
      <c r="J345" s="1">
        <f>IF(ISBLANK(apendix_f_data!I345),"-",apendix_f_data!I345)</f>
        <v>5010</v>
      </c>
      <c r="K345" s="1">
        <f>IF(ISBLANK(apendix_f_data!J345),"-",apendix_f_data!J345)</f>
        <v>5810</v>
      </c>
    </row>
    <row r="346" ht="15.75" hidden="1" customHeight="1">
      <c r="A346" s="1" t="str">
        <f t="shared" si="1"/>
        <v>South Sudan2011</v>
      </c>
      <c r="B346" s="1" t="str">
        <f>IF(ISBLANK(apendix_f_data!A346),"-",apendix_f_data!A346)</f>
        <v>African</v>
      </c>
      <c r="C346" s="1" t="str">
        <f>IF(ISBLANK(apendix_f_data!B346),"-",apendix_f_data!B346)</f>
        <v>South Sudan</v>
      </c>
      <c r="D346" s="1">
        <f>IF(ISBLANK(apendix_f_data!C346),"-",apendix_f_data!C346)</f>
        <v>2011</v>
      </c>
      <c r="E346" s="1">
        <f>IF(ISBLANK(apendix_f_data!D346),"-",apendix_f_data!D346)</f>
        <v>9830695</v>
      </c>
      <c r="F346" s="1">
        <f>IF(ISBLANK(apendix_f_data!E346),"-",apendix_f_data!E346)</f>
        <v>1428000</v>
      </c>
      <c r="G346" s="1">
        <f>IF(ISBLANK(apendix_f_data!F346),"-",apendix_f_data!F346)</f>
        <v>2318780</v>
      </c>
      <c r="H346" s="1">
        <f>IF(ISBLANK(apendix_f_data!G346),"-",apendix_f_data!G346)</f>
        <v>3552000</v>
      </c>
      <c r="I346" s="1">
        <f>IF(ISBLANK(apendix_f_data!H346),"-",apendix_f_data!H346)</f>
        <v>4180</v>
      </c>
      <c r="J346" s="1">
        <f>IF(ISBLANK(apendix_f_data!I346),"-",apendix_f_data!I346)</f>
        <v>4841</v>
      </c>
      <c r="K346" s="1">
        <f>IF(ISBLANK(apendix_f_data!J346),"-",apendix_f_data!J346)</f>
        <v>5660</v>
      </c>
    </row>
    <row r="347" ht="15.75" hidden="1" customHeight="1">
      <c r="A347" s="1" t="str">
        <f t="shared" si="1"/>
        <v>South Sudan2012</v>
      </c>
      <c r="B347" s="1" t="str">
        <f>IF(ISBLANK(apendix_f_data!A347),"-",apendix_f_data!A347)</f>
        <v>African</v>
      </c>
      <c r="C347" s="1" t="str">
        <f>IF(ISBLANK(apendix_f_data!B347),"-",apendix_f_data!B347)</f>
        <v>South Sudan</v>
      </c>
      <c r="D347" s="1">
        <f>IF(ISBLANK(apendix_f_data!C347),"-",apendix_f_data!C347)</f>
        <v>2012</v>
      </c>
      <c r="E347" s="1">
        <f>IF(ISBLANK(apendix_f_data!D347),"-",apendix_f_data!D347)</f>
        <v>10113648</v>
      </c>
      <c r="F347" s="1">
        <f>IF(ISBLANK(apendix_f_data!E347),"-",apendix_f_data!E347)</f>
        <v>1449000</v>
      </c>
      <c r="G347" s="1">
        <f>IF(ISBLANK(apendix_f_data!F347),"-",apendix_f_data!F347)</f>
        <v>2353290</v>
      </c>
      <c r="H347" s="1">
        <f>IF(ISBLANK(apendix_f_data!G347),"-",apendix_f_data!G347)</f>
        <v>3599000</v>
      </c>
      <c r="I347" s="1">
        <f>IF(ISBLANK(apendix_f_data!H347),"-",apendix_f_data!H347)</f>
        <v>4020</v>
      </c>
      <c r="J347" s="1">
        <f>IF(ISBLANK(apendix_f_data!I347),"-",apendix_f_data!I347)</f>
        <v>4678</v>
      </c>
      <c r="K347" s="1">
        <f>IF(ISBLANK(apendix_f_data!J347),"-",apendix_f_data!J347)</f>
        <v>5520</v>
      </c>
    </row>
    <row r="348" ht="15.75" hidden="1" customHeight="1">
      <c r="A348" s="1" t="str">
        <f t="shared" si="1"/>
        <v>South Sudan2013</v>
      </c>
      <c r="B348" s="1" t="str">
        <f>IF(ISBLANK(apendix_f_data!A348),"-",apendix_f_data!A348)</f>
        <v>African</v>
      </c>
      <c r="C348" s="1" t="str">
        <f>IF(ISBLANK(apendix_f_data!B348),"-",apendix_f_data!B348)</f>
        <v>South Sudan</v>
      </c>
      <c r="D348" s="1">
        <f>IF(ISBLANK(apendix_f_data!C348),"-",apendix_f_data!C348)</f>
        <v>2013</v>
      </c>
      <c r="E348" s="1">
        <f>IF(ISBLANK(apendix_f_data!D348),"-",apendix_f_data!D348)</f>
        <v>10355030</v>
      </c>
      <c r="F348" s="1">
        <f>IF(ISBLANK(apendix_f_data!E348),"-",apendix_f_data!E348)</f>
        <v>1485000</v>
      </c>
      <c r="G348" s="1">
        <f>IF(ISBLANK(apendix_f_data!F348),"-",apendix_f_data!F348)</f>
        <v>2427031</v>
      </c>
      <c r="H348" s="1">
        <f>IF(ISBLANK(apendix_f_data!G348),"-",apendix_f_data!G348)</f>
        <v>3747000</v>
      </c>
      <c r="I348" s="1">
        <f>IF(ISBLANK(apendix_f_data!H348),"-",apendix_f_data!H348)</f>
        <v>3980</v>
      </c>
      <c r="J348" s="1">
        <f>IF(ISBLANK(apendix_f_data!I348),"-",apendix_f_data!I348)</f>
        <v>4695</v>
      </c>
      <c r="K348" s="1">
        <f>IF(ISBLANK(apendix_f_data!J348),"-",apendix_f_data!J348)</f>
        <v>5620</v>
      </c>
    </row>
    <row r="349" ht="15.75" hidden="1" customHeight="1">
      <c r="A349" s="1" t="str">
        <f t="shared" si="1"/>
        <v>South Sudan2014</v>
      </c>
      <c r="B349" s="1" t="str">
        <f>IF(ISBLANK(apendix_f_data!A349),"-",apendix_f_data!A349)</f>
        <v>African</v>
      </c>
      <c r="C349" s="1" t="str">
        <f>IF(ISBLANK(apendix_f_data!B349),"-",apendix_f_data!B349)</f>
        <v>South Sudan</v>
      </c>
      <c r="D349" s="1">
        <f>IF(ISBLANK(apendix_f_data!C349),"-",apendix_f_data!C349)</f>
        <v>2014</v>
      </c>
      <c r="E349" s="1">
        <f>IF(ISBLANK(apendix_f_data!D349),"-",apendix_f_data!D349)</f>
        <v>10554882</v>
      </c>
      <c r="F349" s="1">
        <f>IF(ISBLANK(apendix_f_data!E349),"-",apendix_f_data!E349)</f>
        <v>1531000</v>
      </c>
      <c r="G349" s="1">
        <f>IF(ISBLANK(apendix_f_data!F349),"-",apendix_f_data!F349)</f>
        <v>2492468</v>
      </c>
      <c r="H349" s="1">
        <f>IF(ISBLANK(apendix_f_data!G349),"-",apendix_f_data!G349)</f>
        <v>3867000</v>
      </c>
      <c r="I349" s="1">
        <f>IF(ISBLANK(apendix_f_data!H349),"-",apendix_f_data!H349)</f>
        <v>4080</v>
      </c>
      <c r="J349" s="1">
        <f>IF(ISBLANK(apendix_f_data!I349),"-",apendix_f_data!I349)</f>
        <v>4910</v>
      </c>
      <c r="K349" s="1">
        <f>IF(ISBLANK(apendix_f_data!J349),"-",apendix_f_data!J349)</f>
        <v>6080</v>
      </c>
    </row>
    <row r="350" ht="15.75" hidden="1" customHeight="1">
      <c r="A350" s="1" t="str">
        <f t="shared" si="1"/>
        <v>South Sudan2015</v>
      </c>
      <c r="B350" s="1" t="str">
        <f>IF(ISBLANK(apendix_f_data!A350),"-",apendix_f_data!A350)</f>
        <v>African</v>
      </c>
      <c r="C350" s="1" t="str">
        <f>IF(ISBLANK(apendix_f_data!B350),"-",apendix_f_data!B350)</f>
        <v>South Sudan</v>
      </c>
      <c r="D350" s="1">
        <f>IF(ISBLANK(apendix_f_data!C350),"-",apendix_f_data!C350)</f>
        <v>2015</v>
      </c>
      <c r="E350" s="1">
        <f>IF(ISBLANK(apendix_f_data!D350),"-",apendix_f_data!D350)</f>
        <v>10715657</v>
      </c>
      <c r="F350" s="1">
        <f>IF(ISBLANK(apendix_f_data!E350),"-",apendix_f_data!E350)</f>
        <v>1576000</v>
      </c>
      <c r="G350" s="1">
        <f>IF(ISBLANK(apendix_f_data!F350),"-",apendix_f_data!F350)</f>
        <v>2575568</v>
      </c>
      <c r="H350" s="1">
        <f>IF(ISBLANK(apendix_f_data!G350),"-",apendix_f_data!G350)</f>
        <v>3926000</v>
      </c>
      <c r="I350" s="1">
        <f>IF(ISBLANK(apendix_f_data!H350),"-",apendix_f_data!H350)</f>
        <v>4100</v>
      </c>
      <c r="J350" s="1">
        <f>IF(ISBLANK(apendix_f_data!I350),"-",apendix_f_data!I350)</f>
        <v>5056</v>
      </c>
      <c r="K350" s="1">
        <f>IF(ISBLANK(apendix_f_data!J350),"-",apendix_f_data!J350)</f>
        <v>6440</v>
      </c>
    </row>
    <row r="351" ht="15.75" hidden="1" customHeight="1">
      <c r="A351" s="1" t="str">
        <f t="shared" si="1"/>
        <v>South Sudan2016</v>
      </c>
      <c r="B351" s="1" t="str">
        <f>IF(ISBLANK(apendix_f_data!A351),"-",apendix_f_data!A351)</f>
        <v>African</v>
      </c>
      <c r="C351" s="1" t="str">
        <f>IF(ISBLANK(apendix_f_data!B351),"-",apendix_f_data!B351)</f>
        <v>South Sudan</v>
      </c>
      <c r="D351" s="1">
        <f>IF(ISBLANK(apendix_f_data!C351),"-",apendix_f_data!C351)</f>
        <v>2016</v>
      </c>
      <c r="E351" s="1">
        <f>IF(ISBLANK(apendix_f_data!D351),"-",apendix_f_data!D351)</f>
        <v>10832520</v>
      </c>
      <c r="F351" s="1">
        <f>IF(ISBLANK(apendix_f_data!E351),"-",apendix_f_data!E351)</f>
        <v>1598000</v>
      </c>
      <c r="G351" s="1">
        <f>IF(ISBLANK(apendix_f_data!F351),"-",apendix_f_data!F351)</f>
        <v>2649109</v>
      </c>
      <c r="H351" s="1">
        <f>IF(ISBLANK(apendix_f_data!G351),"-",apendix_f_data!G351)</f>
        <v>4068000</v>
      </c>
      <c r="I351" s="1">
        <f>IF(ISBLANK(apendix_f_data!H351),"-",apendix_f_data!H351)</f>
        <v>4120</v>
      </c>
      <c r="J351" s="1">
        <f>IF(ISBLANK(apendix_f_data!I351),"-",apendix_f_data!I351)</f>
        <v>5188</v>
      </c>
      <c r="K351" s="1">
        <f>IF(ISBLANK(apendix_f_data!J351),"-",apendix_f_data!J351)</f>
        <v>6800</v>
      </c>
    </row>
    <row r="352" ht="15.75" hidden="1" customHeight="1">
      <c r="A352" s="1" t="str">
        <f t="shared" si="1"/>
        <v>South Sudan2017</v>
      </c>
      <c r="B352" s="1" t="str">
        <f>IF(ISBLANK(apendix_f_data!A352),"-",apendix_f_data!A352)</f>
        <v>African</v>
      </c>
      <c r="C352" s="1" t="str">
        <f>IF(ISBLANK(apendix_f_data!B352),"-",apendix_f_data!B352)</f>
        <v>South Sudan</v>
      </c>
      <c r="D352" s="1">
        <f>IF(ISBLANK(apendix_f_data!C352),"-",apendix_f_data!C352)</f>
        <v>2017</v>
      </c>
      <c r="E352" s="1">
        <f>IF(ISBLANK(apendix_f_data!D352),"-",apendix_f_data!D352)</f>
        <v>10910774</v>
      </c>
      <c r="F352" s="1">
        <f>IF(ISBLANK(apendix_f_data!E352),"-",apendix_f_data!E352)</f>
        <v>1627000</v>
      </c>
      <c r="G352" s="1">
        <f>IF(ISBLANK(apendix_f_data!F352),"-",apendix_f_data!F352)</f>
        <v>2681845</v>
      </c>
      <c r="H352" s="1">
        <f>IF(ISBLANK(apendix_f_data!G352),"-",apendix_f_data!G352)</f>
        <v>4161000</v>
      </c>
      <c r="I352" s="1">
        <f>IF(ISBLANK(apendix_f_data!H352),"-",apendix_f_data!H352)</f>
        <v>4130</v>
      </c>
      <c r="J352" s="1">
        <f>IF(ISBLANK(apendix_f_data!I352),"-",apendix_f_data!I352)</f>
        <v>5328</v>
      </c>
      <c r="K352" s="1">
        <f>IF(ISBLANK(apendix_f_data!J352),"-",apendix_f_data!J352)</f>
        <v>7230</v>
      </c>
    </row>
    <row r="353" ht="15.75" hidden="1" customHeight="1">
      <c r="A353" s="1" t="str">
        <f t="shared" si="1"/>
        <v>South Sudan2018</v>
      </c>
      <c r="B353" s="1" t="str">
        <f>IF(ISBLANK(apendix_f_data!A353),"-",apendix_f_data!A353)</f>
        <v>African</v>
      </c>
      <c r="C353" s="1" t="str">
        <f>IF(ISBLANK(apendix_f_data!B353),"-",apendix_f_data!B353)</f>
        <v>South Sudan</v>
      </c>
      <c r="D353" s="1">
        <f>IF(ISBLANK(apendix_f_data!C353),"-",apendix_f_data!C353)</f>
        <v>2018</v>
      </c>
      <c r="E353" s="1">
        <f>IF(ISBLANK(apendix_f_data!D353),"-",apendix_f_data!D353)</f>
        <v>10975924</v>
      </c>
      <c r="F353" s="1">
        <f>IF(ISBLANK(apendix_f_data!E353),"-",apendix_f_data!E353)</f>
        <v>1578000</v>
      </c>
      <c r="G353" s="1">
        <f>IF(ISBLANK(apendix_f_data!F353),"-",apendix_f_data!F353)</f>
        <v>2589443</v>
      </c>
      <c r="H353" s="1">
        <f>IF(ISBLANK(apendix_f_data!G353),"-",apendix_f_data!G353)</f>
        <v>4048000</v>
      </c>
      <c r="I353" s="1">
        <f>IF(ISBLANK(apendix_f_data!H353),"-",apendix_f_data!H353)</f>
        <v>4080</v>
      </c>
      <c r="J353" s="1">
        <f>IF(ISBLANK(apendix_f_data!I353),"-",apendix_f_data!I353)</f>
        <v>5356</v>
      </c>
      <c r="K353" s="1">
        <f>IF(ISBLANK(apendix_f_data!J353),"-",apendix_f_data!J353)</f>
        <v>7490</v>
      </c>
    </row>
    <row r="354" ht="15.75" hidden="1" customHeight="1">
      <c r="A354" s="1" t="str">
        <f t="shared" si="1"/>
        <v>Togo2010</v>
      </c>
      <c r="B354" s="1" t="str">
        <f>IF(ISBLANK(apendix_f_data!A354),"-",apendix_f_data!A354)</f>
        <v>African</v>
      </c>
      <c r="C354" s="1" t="str">
        <f>IF(ISBLANK(apendix_f_data!B354),"-",apendix_f_data!B354)</f>
        <v>Togo</v>
      </c>
      <c r="D354" s="1">
        <f>IF(ISBLANK(apendix_f_data!C354),"-",apendix_f_data!C354)</f>
        <v>2010</v>
      </c>
      <c r="E354" s="1">
        <f>IF(ISBLANK(apendix_f_data!D354),"-",apendix_f_data!D354)</f>
        <v>6421674</v>
      </c>
      <c r="F354" s="1">
        <f>IF(ISBLANK(apendix_f_data!E354),"-",apendix_f_data!E354)</f>
        <v>1489000</v>
      </c>
      <c r="G354" s="1">
        <f>IF(ISBLANK(apendix_f_data!F354),"-",apendix_f_data!F354)</f>
        <v>1983506</v>
      </c>
      <c r="H354" s="1">
        <f>IF(ISBLANK(apendix_f_data!G354),"-",apendix_f_data!G354)</f>
        <v>2596000</v>
      </c>
      <c r="I354" s="1">
        <f>IF(ISBLANK(apendix_f_data!H354),"-",apendix_f_data!H354)</f>
        <v>4520</v>
      </c>
      <c r="J354" s="1">
        <f>IF(ISBLANK(apendix_f_data!I354),"-",apendix_f_data!I354)</f>
        <v>4947</v>
      </c>
      <c r="K354" s="1">
        <f>IF(ISBLANK(apendix_f_data!J354),"-",apendix_f_data!J354)</f>
        <v>5420</v>
      </c>
    </row>
    <row r="355" ht="15.75" hidden="1" customHeight="1">
      <c r="A355" s="1" t="str">
        <f t="shared" si="1"/>
        <v>Togo2011</v>
      </c>
      <c r="B355" s="1" t="str">
        <f>IF(ISBLANK(apendix_f_data!A355),"-",apendix_f_data!A355)</f>
        <v>African</v>
      </c>
      <c r="C355" s="1" t="str">
        <f>IF(ISBLANK(apendix_f_data!B355),"-",apendix_f_data!B355)</f>
        <v>Togo</v>
      </c>
      <c r="D355" s="1">
        <f>IF(ISBLANK(apendix_f_data!C355),"-",apendix_f_data!C355)</f>
        <v>2011</v>
      </c>
      <c r="E355" s="1">
        <f>IF(ISBLANK(apendix_f_data!D355),"-",apendix_f_data!D355)</f>
        <v>6595939</v>
      </c>
      <c r="F355" s="1">
        <f>IF(ISBLANK(apendix_f_data!E355),"-",apendix_f_data!E355)</f>
        <v>1570000</v>
      </c>
      <c r="G355" s="1">
        <f>IF(ISBLANK(apendix_f_data!F355),"-",apendix_f_data!F355)</f>
        <v>2067173</v>
      </c>
      <c r="H355" s="1">
        <f>IF(ISBLANK(apendix_f_data!G355),"-",apendix_f_data!G355)</f>
        <v>2686000</v>
      </c>
      <c r="I355" s="1">
        <f>IF(ISBLANK(apendix_f_data!H355),"-",apendix_f_data!H355)</f>
        <v>4280</v>
      </c>
      <c r="J355" s="1">
        <f>IF(ISBLANK(apendix_f_data!I355),"-",apendix_f_data!I355)</f>
        <v>4715</v>
      </c>
      <c r="K355" s="1">
        <f>IF(ISBLANK(apendix_f_data!J355),"-",apendix_f_data!J355)</f>
        <v>5200</v>
      </c>
    </row>
    <row r="356" ht="15.75" hidden="1" customHeight="1">
      <c r="A356" s="1" t="str">
        <f t="shared" si="1"/>
        <v>Togo2012</v>
      </c>
      <c r="B356" s="1" t="str">
        <f>IF(ISBLANK(apendix_f_data!A356),"-",apendix_f_data!A356)</f>
        <v>African</v>
      </c>
      <c r="C356" s="1" t="str">
        <f>IF(ISBLANK(apendix_f_data!B356),"-",apendix_f_data!B356)</f>
        <v>Togo</v>
      </c>
      <c r="D356" s="1">
        <f>IF(ISBLANK(apendix_f_data!C356),"-",apendix_f_data!C356)</f>
        <v>2012</v>
      </c>
      <c r="E356" s="1">
        <f>IF(ISBLANK(apendix_f_data!D356),"-",apendix_f_data!D356)</f>
        <v>6773807</v>
      </c>
      <c r="F356" s="1">
        <f>IF(ISBLANK(apendix_f_data!E356),"-",apendix_f_data!E356)</f>
        <v>1855000</v>
      </c>
      <c r="G356" s="1">
        <f>IF(ISBLANK(apendix_f_data!F356),"-",apendix_f_data!F356)</f>
        <v>2368811</v>
      </c>
      <c r="H356" s="1">
        <f>IF(ISBLANK(apendix_f_data!G356),"-",apendix_f_data!G356)</f>
        <v>2987000</v>
      </c>
      <c r="I356" s="1">
        <f>IF(ISBLANK(apendix_f_data!H356),"-",apendix_f_data!H356)</f>
        <v>4100</v>
      </c>
      <c r="J356" s="1">
        <f>IF(ISBLANK(apendix_f_data!I356),"-",apendix_f_data!I356)</f>
        <v>4554</v>
      </c>
      <c r="K356" s="1">
        <f>IF(ISBLANK(apendix_f_data!J356),"-",apendix_f_data!J356)</f>
        <v>5050</v>
      </c>
    </row>
    <row r="357" ht="15.75" hidden="1" customHeight="1">
      <c r="A357" s="1" t="str">
        <f t="shared" si="1"/>
        <v>Togo2013</v>
      </c>
      <c r="B357" s="1" t="str">
        <f>IF(ISBLANK(apendix_f_data!A357),"-",apendix_f_data!A357)</f>
        <v>African</v>
      </c>
      <c r="C357" s="1" t="str">
        <f>IF(ISBLANK(apendix_f_data!B357),"-",apendix_f_data!B357)</f>
        <v>Togo</v>
      </c>
      <c r="D357" s="1">
        <f>IF(ISBLANK(apendix_f_data!C357),"-",apendix_f_data!C357)</f>
        <v>2013</v>
      </c>
      <c r="E357" s="1">
        <f>IF(ISBLANK(apendix_f_data!D357),"-",apendix_f_data!D357)</f>
        <v>6954721</v>
      </c>
      <c r="F357" s="1">
        <f>IF(ISBLANK(apendix_f_data!E357),"-",apendix_f_data!E357)</f>
        <v>2182000</v>
      </c>
      <c r="G357" s="1">
        <f>IF(ISBLANK(apendix_f_data!F357),"-",apendix_f_data!F357)</f>
        <v>2680257</v>
      </c>
      <c r="H357" s="1">
        <f>IF(ISBLANK(apendix_f_data!G357),"-",apendix_f_data!G357)</f>
        <v>3253000</v>
      </c>
      <c r="I357" s="1">
        <f>IF(ISBLANK(apendix_f_data!H357),"-",apendix_f_data!H357)</f>
        <v>4040</v>
      </c>
      <c r="J357" s="1">
        <f>IF(ISBLANK(apendix_f_data!I357),"-",apendix_f_data!I357)</f>
        <v>4532</v>
      </c>
      <c r="K357" s="1">
        <f>IF(ISBLANK(apendix_f_data!J357),"-",apendix_f_data!J357)</f>
        <v>5080</v>
      </c>
    </row>
    <row r="358" ht="15.75" hidden="1" customHeight="1">
      <c r="A358" s="1" t="str">
        <f t="shared" si="1"/>
        <v>Togo2014</v>
      </c>
      <c r="B358" s="1" t="str">
        <f>IF(ISBLANK(apendix_f_data!A358),"-",apendix_f_data!A358)</f>
        <v>African</v>
      </c>
      <c r="C358" s="1" t="str">
        <f>IF(ISBLANK(apendix_f_data!B358),"-",apendix_f_data!B358)</f>
        <v>Togo</v>
      </c>
      <c r="D358" s="1">
        <f>IF(ISBLANK(apendix_f_data!C358),"-",apendix_f_data!C358)</f>
        <v>2014</v>
      </c>
      <c r="E358" s="1">
        <f>IF(ISBLANK(apendix_f_data!D358),"-",apendix_f_data!D358)</f>
        <v>7137997</v>
      </c>
      <c r="F358" s="1">
        <f>IF(ISBLANK(apendix_f_data!E358),"-",apendix_f_data!E358)</f>
        <v>2247000</v>
      </c>
      <c r="G358" s="1">
        <f>IF(ISBLANK(apendix_f_data!F358),"-",apendix_f_data!F358)</f>
        <v>2745866</v>
      </c>
      <c r="H358" s="1">
        <f>IF(ISBLANK(apendix_f_data!G358),"-",apendix_f_data!G358)</f>
        <v>3324000</v>
      </c>
      <c r="I358" s="1">
        <f>IF(ISBLANK(apendix_f_data!H358),"-",apendix_f_data!H358)</f>
        <v>4240</v>
      </c>
      <c r="J358" s="1">
        <f>IF(ISBLANK(apendix_f_data!I358),"-",apendix_f_data!I358)</f>
        <v>4812</v>
      </c>
      <c r="K358" s="1">
        <f>IF(ISBLANK(apendix_f_data!J358),"-",apendix_f_data!J358)</f>
        <v>5470</v>
      </c>
    </row>
    <row r="359" ht="15.75" hidden="1" customHeight="1">
      <c r="A359" s="1" t="str">
        <f t="shared" si="1"/>
        <v>Togo2015</v>
      </c>
      <c r="B359" s="1" t="str">
        <f>IF(ISBLANK(apendix_f_data!A359),"-",apendix_f_data!A359)</f>
        <v>African</v>
      </c>
      <c r="C359" s="1" t="str">
        <f>IF(ISBLANK(apendix_f_data!B359),"-",apendix_f_data!B359)</f>
        <v>Togo</v>
      </c>
      <c r="D359" s="1">
        <f>IF(ISBLANK(apendix_f_data!C359),"-",apendix_f_data!C359)</f>
        <v>2015</v>
      </c>
      <c r="E359" s="1">
        <f>IF(ISBLANK(apendix_f_data!D359),"-",apendix_f_data!D359)</f>
        <v>7323162</v>
      </c>
      <c r="F359" s="1">
        <f>IF(ISBLANK(apendix_f_data!E359),"-",apendix_f_data!E359)</f>
        <v>2170000</v>
      </c>
      <c r="G359" s="1">
        <f>IF(ISBLANK(apendix_f_data!F359),"-",apendix_f_data!F359)</f>
        <v>2667930</v>
      </c>
      <c r="H359" s="1">
        <f>IF(ISBLANK(apendix_f_data!G359),"-",apendix_f_data!G359)</f>
        <v>3237000</v>
      </c>
      <c r="I359" s="1">
        <f>IF(ISBLANK(apendix_f_data!H359),"-",apendix_f_data!H359)</f>
        <v>4430</v>
      </c>
      <c r="J359" s="1">
        <f>IF(ISBLANK(apendix_f_data!I359),"-",apendix_f_data!I359)</f>
        <v>5129</v>
      </c>
      <c r="K359" s="1">
        <f>IF(ISBLANK(apendix_f_data!J359),"-",apendix_f_data!J359)</f>
        <v>5950</v>
      </c>
    </row>
    <row r="360" ht="15.75" hidden="1" customHeight="1">
      <c r="A360" s="1" t="str">
        <f t="shared" si="1"/>
        <v>Togo2016</v>
      </c>
      <c r="B360" s="1" t="str">
        <f>IF(ISBLANK(apendix_f_data!A360),"-",apendix_f_data!A360)</f>
        <v>African</v>
      </c>
      <c r="C360" s="1" t="str">
        <f>IF(ISBLANK(apendix_f_data!B360),"-",apendix_f_data!B360)</f>
        <v>Togo</v>
      </c>
      <c r="D360" s="1">
        <f>IF(ISBLANK(apendix_f_data!C360),"-",apendix_f_data!C360)</f>
        <v>2016</v>
      </c>
      <c r="E360" s="1">
        <f>IF(ISBLANK(apendix_f_data!D360),"-",apendix_f_data!D360)</f>
        <v>7509952</v>
      </c>
      <c r="F360" s="1">
        <f>IF(ISBLANK(apendix_f_data!E360),"-",apendix_f_data!E360)</f>
        <v>1953000</v>
      </c>
      <c r="G360" s="1">
        <f>IF(ISBLANK(apendix_f_data!F360),"-",apendix_f_data!F360)</f>
        <v>2439684</v>
      </c>
      <c r="H360" s="1">
        <f>IF(ISBLANK(apendix_f_data!G360),"-",apendix_f_data!G360)</f>
        <v>3008000</v>
      </c>
      <c r="I360" s="1">
        <f>IF(ISBLANK(apendix_f_data!H360),"-",apendix_f_data!H360)</f>
        <v>4440</v>
      </c>
      <c r="J360" s="1">
        <f>IF(ISBLANK(apendix_f_data!I360),"-",apendix_f_data!I360)</f>
        <v>5244</v>
      </c>
      <c r="K360" s="1">
        <f>IF(ISBLANK(apendix_f_data!J360),"-",apendix_f_data!J360)</f>
        <v>6220</v>
      </c>
    </row>
    <row r="361" ht="15.75" hidden="1" customHeight="1">
      <c r="A361" s="1" t="str">
        <f t="shared" si="1"/>
        <v>Togo2017</v>
      </c>
      <c r="B361" s="1" t="str">
        <f>IF(ISBLANK(apendix_f_data!A361),"-",apendix_f_data!A361)</f>
        <v>African</v>
      </c>
      <c r="C361" s="1" t="str">
        <f>IF(ISBLANK(apendix_f_data!B361),"-",apendix_f_data!B361)</f>
        <v>Togo</v>
      </c>
      <c r="D361" s="1">
        <f>IF(ISBLANK(apendix_f_data!C361),"-",apendix_f_data!C361)</f>
        <v>2017</v>
      </c>
      <c r="E361" s="1">
        <f>IF(ISBLANK(apendix_f_data!D361),"-",apendix_f_data!D361)</f>
        <v>7698476</v>
      </c>
      <c r="F361" s="1">
        <f>IF(ISBLANK(apendix_f_data!E361),"-",apendix_f_data!E361)</f>
        <v>1678000</v>
      </c>
      <c r="G361" s="1">
        <f>IF(ISBLANK(apendix_f_data!F361),"-",apendix_f_data!F361)</f>
        <v>2141714</v>
      </c>
      <c r="H361" s="1">
        <f>IF(ISBLANK(apendix_f_data!G361),"-",apendix_f_data!G361)</f>
        <v>2694000</v>
      </c>
      <c r="I361" s="1">
        <f>IF(ISBLANK(apendix_f_data!H361),"-",apendix_f_data!H361)</f>
        <v>4310</v>
      </c>
      <c r="J361" s="1">
        <f>IF(ISBLANK(apendix_f_data!I361),"-",apendix_f_data!I361)</f>
        <v>5199</v>
      </c>
      <c r="K361" s="1">
        <f>IF(ISBLANK(apendix_f_data!J361),"-",apendix_f_data!J361)</f>
        <v>6320</v>
      </c>
    </row>
    <row r="362" ht="15.75" hidden="1" customHeight="1">
      <c r="A362" s="1" t="str">
        <f t="shared" si="1"/>
        <v>Togo2018</v>
      </c>
      <c r="B362" s="1" t="str">
        <f>IF(ISBLANK(apendix_f_data!A362),"-",apendix_f_data!A362)</f>
        <v>African</v>
      </c>
      <c r="C362" s="1" t="str">
        <f>IF(ISBLANK(apendix_f_data!B362),"-",apendix_f_data!B362)</f>
        <v>Togo</v>
      </c>
      <c r="D362" s="1">
        <f>IF(ISBLANK(apendix_f_data!C362),"-",apendix_f_data!C362)</f>
        <v>2018</v>
      </c>
      <c r="E362" s="1">
        <f>IF(ISBLANK(apendix_f_data!D362),"-",apendix_f_data!D362)</f>
        <v>7889095</v>
      </c>
      <c r="F362" s="1">
        <f>IF(ISBLANK(apendix_f_data!E362),"-",apendix_f_data!E362)</f>
        <v>1508000</v>
      </c>
      <c r="G362" s="1">
        <f>IF(ISBLANK(apendix_f_data!F362),"-",apendix_f_data!F362)</f>
        <v>2108823</v>
      </c>
      <c r="H362" s="1">
        <f>IF(ISBLANK(apendix_f_data!G362),"-",apendix_f_data!G362)</f>
        <v>2901000</v>
      </c>
      <c r="I362" s="1">
        <f>IF(ISBLANK(apendix_f_data!H362),"-",apendix_f_data!H362)</f>
        <v>4170</v>
      </c>
      <c r="J362" s="1">
        <f>IF(ISBLANK(apendix_f_data!I362),"-",apendix_f_data!I362)</f>
        <v>5132</v>
      </c>
      <c r="K362" s="1">
        <f>IF(ISBLANK(apendix_f_data!J362),"-",apendix_f_data!J362)</f>
        <v>6410</v>
      </c>
    </row>
    <row r="363" ht="15.75" hidden="1" customHeight="1">
      <c r="A363" s="1" t="str">
        <f t="shared" si="1"/>
        <v>Uganda2010</v>
      </c>
      <c r="B363" s="1" t="str">
        <f>IF(ISBLANK(apendix_f_data!A363),"-",apendix_f_data!A363)</f>
        <v>African</v>
      </c>
      <c r="C363" s="1" t="str">
        <f>IF(ISBLANK(apendix_f_data!B363),"-",apendix_f_data!B363)</f>
        <v>Uganda</v>
      </c>
      <c r="D363" s="1">
        <f>IF(ISBLANK(apendix_f_data!C363),"-",apendix_f_data!C363)</f>
        <v>2010</v>
      </c>
      <c r="E363" s="1">
        <f>IF(ISBLANK(apendix_f_data!D363),"-",apendix_f_data!D363)</f>
        <v>32428164</v>
      </c>
      <c r="F363" s="1">
        <f>IF(ISBLANK(apendix_f_data!E363),"-",apendix_f_data!E363)</f>
        <v>10870000</v>
      </c>
      <c r="G363" s="1">
        <f>IF(ISBLANK(apendix_f_data!F363),"-",apendix_f_data!F363)</f>
        <v>13533746</v>
      </c>
      <c r="H363" s="1">
        <f>IF(ISBLANK(apendix_f_data!G363),"-",apendix_f_data!G363)</f>
        <v>16620000</v>
      </c>
      <c r="I363" s="1">
        <f>IF(ISBLANK(apendix_f_data!H363),"-",apendix_f_data!H363)</f>
        <v>19300</v>
      </c>
      <c r="J363" s="1">
        <f>IF(ISBLANK(apendix_f_data!I363),"-",apendix_f_data!I363)</f>
        <v>20412</v>
      </c>
      <c r="K363" s="1">
        <f>IF(ISBLANK(apendix_f_data!J363),"-",apendix_f_data!J363)</f>
        <v>21700</v>
      </c>
    </row>
    <row r="364" ht="15.75" hidden="1" customHeight="1">
      <c r="A364" s="1" t="str">
        <f t="shared" si="1"/>
        <v>Uganda2011</v>
      </c>
      <c r="B364" s="1" t="str">
        <f>IF(ISBLANK(apendix_f_data!A364),"-",apendix_f_data!A364)</f>
        <v>African</v>
      </c>
      <c r="C364" s="1" t="str">
        <f>IF(ISBLANK(apendix_f_data!B364),"-",apendix_f_data!B364)</f>
        <v>Uganda</v>
      </c>
      <c r="D364" s="1">
        <f>IF(ISBLANK(apendix_f_data!C364),"-",apendix_f_data!C364)</f>
        <v>2011</v>
      </c>
      <c r="E364" s="1">
        <f>IF(ISBLANK(apendix_f_data!D364),"-",apendix_f_data!D364)</f>
        <v>33476772</v>
      </c>
      <c r="F364" s="1">
        <f>IF(ISBLANK(apendix_f_data!E364),"-",apendix_f_data!E364)</f>
        <v>10210000</v>
      </c>
      <c r="G364" s="1">
        <f>IF(ISBLANK(apendix_f_data!F364),"-",apendix_f_data!F364)</f>
        <v>12912102</v>
      </c>
      <c r="H364" s="1">
        <f>IF(ISBLANK(apendix_f_data!G364),"-",apendix_f_data!G364)</f>
        <v>16120000</v>
      </c>
      <c r="I364" s="1">
        <f>IF(ISBLANK(apendix_f_data!H364),"-",apendix_f_data!H364)</f>
        <v>16400</v>
      </c>
      <c r="J364" s="1">
        <f>IF(ISBLANK(apendix_f_data!I364),"-",apendix_f_data!I364)</f>
        <v>17358</v>
      </c>
      <c r="K364" s="1">
        <f>IF(ISBLANK(apendix_f_data!J364),"-",apendix_f_data!J364)</f>
        <v>18500</v>
      </c>
    </row>
    <row r="365" ht="15.75" hidden="1" customHeight="1">
      <c r="A365" s="1" t="str">
        <f t="shared" si="1"/>
        <v>Uganda2012</v>
      </c>
      <c r="B365" s="1" t="str">
        <f>IF(ISBLANK(apendix_f_data!A365),"-",apendix_f_data!A365)</f>
        <v>African</v>
      </c>
      <c r="C365" s="1" t="str">
        <f>IF(ISBLANK(apendix_f_data!B365),"-",apendix_f_data!B365)</f>
        <v>Uganda</v>
      </c>
      <c r="D365" s="1">
        <f>IF(ISBLANK(apendix_f_data!C365),"-",apendix_f_data!C365)</f>
        <v>2012</v>
      </c>
      <c r="E365" s="1">
        <f>IF(ISBLANK(apendix_f_data!D365),"-",apendix_f_data!D365)</f>
        <v>34558700</v>
      </c>
      <c r="F365" s="1">
        <f>IF(ISBLANK(apendix_f_data!E365),"-",apendix_f_data!E365)</f>
        <v>8748000</v>
      </c>
      <c r="G365" s="1">
        <f>IF(ISBLANK(apendix_f_data!F365),"-",apendix_f_data!F365)</f>
        <v>11465552</v>
      </c>
      <c r="H365" s="1">
        <f>IF(ISBLANK(apendix_f_data!G365),"-",apendix_f_data!G365)</f>
        <v>14640000</v>
      </c>
      <c r="I365" s="1">
        <f>IF(ISBLANK(apendix_f_data!H365),"-",apendix_f_data!H365)</f>
        <v>14000</v>
      </c>
      <c r="J365" s="1">
        <f>IF(ISBLANK(apendix_f_data!I365),"-",apendix_f_data!I365)</f>
        <v>14920</v>
      </c>
      <c r="K365" s="1">
        <f>IF(ISBLANK(apendix_f_data!J365),"-",apendix_f_data!J365)</f>
        <v>15900</v>
      </c>
    </row>
    <row r="366" ht="15.75" hidden="1" customHeight="1">
      <c r="A366" s="1" t="str">
        <f t="shared" si="1"/>
        <v>Uganda2013</v>
      </c>
      <c r="B366" s="1" t="str">
        <f>IF(ISBLANK(apendix_f_data!A366),"-",apendix_f_data!A366)</f>
        <v>African</v>
      </c>
      <c r="C366" s="1" t="str">
        <f>IF(ISBLANK(apendix_f_data!B366),"-",apendix_f_data!B366)</f>
        <v>Uganda</v>
      </c>
      <c r="D366" s="1">
        <f>IF(ISBLANK(apendix_f_data!C366),"-",apendix_f_data!C366)</f>
        <v>2013</v>
      </c>
      <c r="E366" s="1">
        <f>IF(ISBLANK(apendix_f_data!D366),"-",apendix_f_data!D366)</f>
        <v>35694519</v>
      </c>
      <c r="F366" s="1">
        <f>IF(ISBLANK(apendix_f_data!E366),"-",apendix_f_data!E366)</f>
        <v>6542000</v>
      </c>
      <c r="G366" s="1">
        <f>IF(ISBLANK(apendix_f_data!F366),"-",apendix_f_data!F366)</f>
        <v>9074826</v>
      </c>
      <c r="H366" s="1">
        <f>IF(ISBLANK(apendix_f_data!G366),"-",apendix_f_data!G366)</f>
        <v>12200000</v>
      </c>
      <c r="I366" s="1">
        <f>IF(ISBLANK(apendix_f_data!H366),"-",apendix_f_data!H366)</f>
        <v>12600</v>
      </c>
      <c r="J366" s="1">
        <f>IF(ISBLANK(apendix_f_data!I366),"-",apendix_f_data!I366)</f>
        <v>13402</v>
      </c>
      <c r="K366" s="1">
        <f>IF(ISBLANK(apendix_f_data!J366),"-",apendix_f_data!J366)</f>
        <v>14300</v>
      </c>
    </row>
    <row r="367" ht="15.75" hidden="1" customHeight="1">
      <c r="A367" s="1" t="str">
        <f t="shared" si="1"/>
        <v>Uganda2014</v>
      </c>
      <c r="B367" s="1" t="str">
        <f>IF(ISBLANK(apendix_f_data!A367),"-",apendix_f_data!A367)</f>
        <v>African</v>
      </c>
      <c r="C367" s="1" t="str">
        <f>IF(ISBLANK(apendix_f_data!B367),"-",apendix_f_data!B367)</f>
        <v>Uganda</v>
      </c>
      <c r="D367" s="1">
        <f>IF(ISBLANK(apendix_f_data!C367),"-",apendix_f_data!C367)</f>
        <v>2014</v>
      </c>
      <c r="E367" s="1">
        <f>IF(ISBLANK(apendix_f_data!D367),"-",apendix_f_data!D367)</f>
        <v>36911530</v>
      </c>
      <c r="F367" s="1">
        <f>IF(ISBLANK(apendix_f_data!E367),"-",apendix_f_data!E367)</f>
        <v>5749000</v>
      </c>
      <c r="G367" s="1">
        <f>IF(ISBLANK(apendix_f_data!F367),"-",apendix_f_data!F367)</f>
        <v>8143369</v>
      </c>
      <c r="H367" s="1">
        <f>IF(ISBLANK(apendix_f_data!G367),"-",apendix_f_data!G367)</f>
        <v>11020000</v>
      </c>
      <c r="I367" s="1">
        <f>IF(ISBLANK(apendix_f_data!H367),"-",apendix_f_data!H367)</f>
        <v>12100</v>
      </c>
      <c r="J367" s="1">
        <f>IF(ISBLANK(apendix_f_data!I367),"-",apendix_f_data!I367)</f>
        <v>13029</v>
      </c>
      <c r="K367" s="1">
        <f>IF(ISBLANK(apendix_f_data!J367),"-",apendix_f_data!J367)</f>
        <v>14000</v>
      </c>
    </row>
    <row r="368" ht="15.75" hidden="1" customHeight="1">
      <c r="A368" s="1" t="str">
        <f t="shared" si="1"/>
        <v>Uganda2015</v>
      </c>
      <c r="B368" s="1" t="str">
        <f>IF(ISBLANK(apendix_f_data!A368),"-",apendix_f_data!A368)</f>
        <v>African</v>
      </c>
      <c r="C368" s="1" t="str">
        <f>IF(ISBLANK(apendix_f_data!B368),"-",apendix_f_data!B368)</f>
        <v>Uganda</v>
      </c>
      <c r="D368" s="1">
        <f>IF(ISBLANK(apendix_f_data!C368),"-",apendix_f_data!C368)</f>
        <v>2015</v>
      </c>
      <c r="E368" s="1">
        <f>IF(ISBLANK(apendix_f_data!D368),"-",apendix_f_data!D368)</f>
        <v>38225447</v>
      </c>
      <c r="F368" s="1">
        <f>IF(ISBLANK(apendix_f_data!E368),"-",apendix_f_data!E368)</f>
        <v>6554000</v>
      </c>
      <c r="G368" s="1">
        <f>IF(ISBLANK(apendix_f_data!F368),"-",apendix_f_data!F368)</f>
        <v>9025492</v>
      </c>
      <c r="H368" s="1">
        <f>IF(ISBLANK(apendix_f_data!G368),"-",apendix_f_data!G368)</f>
        <v>12200000</v>
      </c>
      <c r="I368" s="1">
        <f>IF(ISBLANK(apendix_f_data!H368),"-",apendix_f_data!H368)</f>
        <v>11800</v>
      </c>
      <c r="J368" s="1">
        <f>IF(ISBLANK(apendix_f_data!I368),"-",apendix_f_data!I368)</f>
        <v>12800</v>
      </c>
      <c r="K368" s="1">
        <f>IF(ISBLANK(apendix_f_data!J368),"-",apendix_f_data!J368)</f>
        <v>14000</v>
      </c>
    </row>
    <row r="369" ht="15.75" hidden="1" customHeight="1">
      <c r="A369" s="1" t="str">
        <f t="shared" si="1"/>
        <v>Uganda2016</v>
      </c>
      <c r="B369" s="1" t="str">
        <f>IF(ISBLANK(apendix_f_data!A369),"-",apendix_f_data!A369)</f>
        <v>African</v>
      </c>
      <c r="C369" s="1" t="str">
        <f>IF(ISBLANK(apendix_f_data!B369),"-",apendix_f_data!B369)</f>
        <v>Uganda</v>
      </c>
      <c r="D369" s="1">
        <f>IF(ISBLANK(apendix_f_data!C369),"-",apendix_f_data!C369)</f>
        <v>2016</v>
      </c>
      <c r="E369" s="1">
        <f>IF(ISBLANK(apendix_f_data!D369),"-",apendix_f_data!D369)</f>
        <v>39649173</v>
      </c>
      <c r="F369" s="1">
        <f>IF(ISBLANK(apendix_f_data!E369),"-",apendix_f_data!E369)</f>
        <v>9342000</v>
      </c>
      <c r="G369" s="1">
        <f>IF(ISBLANK(apendix_f_data!F369),"-",apendix_f_data!F369)</f>
        <v>12069689</v>
      </c>
      <c r="H369" s="1">
        <f>IF(ISBLANK(apendix_f_data!G369),"-",apendix_f_data!G369)</f>
        <v>15300000</v>
      </c>
      <c r="I369" s="1">
        <f>IF(ISBLANK(apendix_f_data!H369),"-",apendix_f_data!H369)</f>
        <v>11800</v>
      </c>
      <c r="J369" s="1">
        <f>IF(ISBLANK(apendix_f_data!I369),"-",apendix_f_data!I369)</f>
        <v>13036</v>
      </c>
      <c r="K369" s="1">
        <f>IF(ISBLANK(apendix_f_data!J369),"-",apendix_f_data!J369)</f>
        <v>14500</v>
      </c>
    </row>
    <row r="370" ht="15.75" hidden="1" customHeight="1">
      <c r="A370" s="1" t="str">
        <f t="shared" si="1"/>
        <v>Uganda2017</v>
      </c>
      <c r="B370" s="1" t="str">
        <f>IF(ISBLANK(apendix_f_data!A370),"-",apendix_f_data!A370)</f>
        <v>African</v>
      </c>
      <c r="C370" s="1" t="str">
        <f>IF(ISBLANK(apendix_f_data!B370),"-",apendix_f_data!B370)</f>
        <v>Uganda</v>
      </c>
      <c r="D370" s="1">
        <f>IF(ISBLANK(apendix_f_data!C370),"-",apendix_f_data!C370)</f>
        <v>2017</v>
      </c>
      <c r="E370" s="1">
        <f>IF(ISBLANK(apendix_f_data!D370),"-",apendix_f_data!D370)</f>
        <v>41166588</v>
      </c>
      <c r="F370" s="1">
        <f>IF(ISBLANK(apendix_f_data!E370),"-",apendix_f_data!E370)</f>
        <v>10840000</v>
      </c>
      <c r="G370" s="1">
        <f>IF(ISBLANK(apendix_f_data!F370),"-",apendix_f_data!F370)</f>
        <v>13863230</v>
      </c>
      <c r="H370" s="1">
        <f>IF(ISBLANK(apendix_f_data!G370),"-",apendix_f_data!G370)</f>
        <v>17470000</v>
      </c>
      <c r="I370" s="1">
        <f>IF(ISBLANK(apendix_f_data!H370),"-",apendix_f_data!H370)</f>
        <v>11800</v>
      </c>
      <c r="J370" s="1">
        <f>IF(ISBLANK(apendix_f_data!I370),"-",apendix_f_data!I370)</f>
        <v>13272</v>
      </c>
      <c r="K370" s="1">
        <f>IF(ISBLANK(apendix_f_data!J370),"-",apendix_f_data!J370)</f>
        <v>15000</v>
      </c>
    </row>
    <row r="371" ht="15.75" hidden="1" customHeight="1">
      <c r="A371" s="1" t="str">
        <f t="shared" si="1"/>
        <v>Uganda2018</v>
      </c>
      <c r="B371" s="1" t="str">
        <f>IF(ISBLANK(apendix_f_data!A371),"-",apendix_f_data!A371)</f>
        <v>African</v>
      </c>
      <c r="C371" s="1" t="str">
        <f>IF(ISBLANK(apendix_f_data!B371),"-",apendix_f_data!B371)</f>
        <v>Uganda</v>
      </c>
      <c r="D371" s="1">
        <f>IF(ISBLANK(apendix_f_data!C371),"-",apendix_f_data!C371)</f>
        <v>2018</v>
      </c>
      <c r="E371" s="1">
        <f>IF(ISBLANK(apendix_f_data!D371),"-",apendix_f_data!D371)</f>
        <v>42729032</v>
      </c>
      <c r="F371" s="1">
        <f>IF(ISBLANK(apendix_f_data!E371),"-",apendix_f_data!E371)</f>
        <v>7623000</v>
      </c>
      <c r="G371" s="1">
        <f>IF(ISBLANK(apendix_f_data!F371),"-",apendix_f_data!F371)</f>
        <v>12356577</v>
      </c>
      <c r="H371" s="1">
        <f>IF(ISBLANK(apendix_f_data!G371),"-",apendix_f_data!G371)</f>
        <v>18970000</v>
      </c>
      <c r="I371" s="1">
        <f>IF(ISBLANK(apendix_f_data!H371),"-",apendix_f_data!H371)</f>
        <v>11700</v>
      </c>
      <c r="J371" s="1">
        <f>IF(ISBLANK(apendix_f_data!I371),"-",apendix_f_data!I371)</f>
        <v>13203</v>
      </c>
      <c r="K371" s="1">
        <f>IF(ISBLANK(apendix_f_data!J371),"-",apendix_f_data!J371)</f>
        <v>15200</v>
      </c>
    </row>
    <row r="372" ht="15.75" hidden="1" customHeight="1">
      <c r="A372" s="1" t="str">
        <f t="shared" si="1"/>
        <v>United Republic of Tanzania2010</v>
      </c>
      <c r="B372" s="1" t="str">
        <f>IF(ISBLANK(apendix_f_data!A372),"-",apendix_f_data!A372)</f>
        <v>African</v>
      </c>
      <c r="C372" s="1" t="str">
        <f>IF(ISBLANK(apendix_f_data!B372),"-",apendix_f_data!B372)</f>
        <v>United Republic of Tanzania</v>
      </c>
      <c r="D372" s="1">
        <f>IF(ISBLANK(apendix_f_data!C372),"-",apendix_f_data!C372)</f>
        <v>2010</v>
      </c>
      <c r="E372" s="1">
        <f>IF(ISBLANK(apendix_f_data!D372),"-",apendix_f_data!D372)</f>
        <v>44346532</v>
      </c>
      <c r="F372" s="1">
        <f>IF(ISBLANK(apendix_f_data!E372),"-",apendix_f_data!E372)</f>
        <v>4688000</v>
      </c>
      <c r="G372" s="1">
        <f>IF(ISBLANK(apendix_f_data!F372),"-",apendix_f_data!F372)</f>
        <v>6450494</v>
      </c>
      <c r="H372" s="1">
        <f>IF(ISBLANK(apendix_f_data!G372),"-",apendix_f_data!G372)</f>
        <v>8725000</v>
      </c>
      <c r="I372" s="1">
        <f>IF(ISBLANK(apendix_f_data!H372),"-",apendix_f_data!H372)</f>
        <v>18600</v>
      </c>
      <c r="J372" s="1">
        <f>IF(ISBLANK(apendix_f_data!I372),"-",apendix_f_data!I372)</f>
        <v>19241</v>
      </c>
      <c r="K372" s="1">
        <f>IF(ISBLANK(apendix_f_data!J372),"-",apendix_f_data!J372)</f>
        <v>20000</v>
      </c>
    </row>
    <row r="373" ht="15.75" hidden="1" customHeight="1">
      <c r="A373" s="1" t="str">
        <f t="shared" si="1"/>
        <v>United Republic of Tanzania2011</v>
      </c>
      <c r="B373" s="1" t="str">
        <f>IF(ISBLANK(apendix_f_data!A373),"-",apendix_f_data!A373)</f>
        <v>African</v>
      </c>
      <c r="C373" s="1" t="str">
        <f>IF(ISBLANK(apendix_f_data!B373),"-",apendix_f_data!B373)</f>
        <v>United Republic of Tanzania</v>
      </c>
      <c r="D373" s="1">
        <f>IF(ISBLANK(apendix_f_data!C373),"-",apendix_f_data!C373)</f>
        <v>2011</v>
      </c>
      <c r="E373" s="1">
        <f>IF(ISBLANK(apendix_f_data!D373),"-",apendix_f_data!D373)</f>
        <v>45673520</v>
      </c>
      <c r="F373" s="1">
        <f>IF(ISBLANK(apendix_f_data!E373),"-",apendix_f_data!E373)</f>
        <v>4389000</v>
      </c>
      <c r="G373" s="1">
        <f>IF(ISBLANK(apendix_f_data!F373),"-",apendix_f_data!F373)</f>
        <v>6050835</v>
      </c>
      <c r="H373" s="1">
        <f>IF(ISBLANK(apendix_f_data!G373),"-",apendix_f_data!G373)</f>
        <v>8096000</v>
      </c>
      <c r="I373" s="1">
        <f>IF(ISBLANK(apendix_f_data!H373),"-",apendix_f_data!H373)</f>
        <v>18500</v>
      </c>
      <c r="J373" s="1">
        <f>IF(ISBLANK(apendix_f_data!I373),"-",apendix_f_data!I373)</f>
        <v>19107</v>
      </c>
      <c r="K373" s="1">
        <f>IF(ISBLANK(apendix_f_data!J373),"-",apendix_f_data!J373)</f>
        <v>19800</v>
      </c>
    </row>
    <row r="374" ht="15.75" hidden="1" customHeight="1">
      <c r="A374" s="1" t="str">
        <f t="shared" si="1"/>
        <v>United Republic of Tanzania2012</v>
      </c>
      <c r="B374" s="1" t="str">
        <f>IF(ISBLANK(apendix_f_data!A374),"-",apendix_f_data!A374)</f>
        <v>African</v>
      </c>
      <c r="C374" s="1" t="str">
        <f>IF(ISBLANK(apendix_f_data!B374),"-",apendix_f_data!B374)</f>
        <v>United Republic of Tanzania</v>
      </c>
      <c r="D374" s="1">
        <f>IF(ISBLANK(apendix_f_data!C374),"-",apendix_f_data!C374)</f>
        <v>2012</v>
      </c>
      <c r="E374" s="1">
        <f>IF(ISBLANK(apendix_f_data!D374),"-",apendix_f_data!D374)</f>
        <v>47053033</v>
      </c>
      <c r="F374" s="1">
        <f>IF(ISBLANK(apendix_f_data!E374),"-",apendix_f_data!E374)</f>
        <v>3992000</v>
      </c>
      <c r="G374" s="1">
        <f>IF(ISBLANK(apendix_f_data!F374),"-",apendix_f_data!F374)</f>
        <v>5469691</v>
      </c>
      <c r="H374" s="1">
        <f>IF(ISBLANK(apendix_f_data!G374),"-",apendix_f_data!G374)</f>
        <v>7351000</v>
      </c>
      <c r="I374" s="1">
        <f>IF(ISBLANK(apendix_f_data!H374),"-",apendix_f_data!H374)</f>
        <v>18400</v>
      </c>
      <c r="J374" s="1">
        <f>IF(ISBLANK(apendix_f_data!I374),"-",apendix_f_data!I374)</f>
        <v>19127</v>
      </c>
      <c r="K374" s="1">
        <f>IF(ISBLANK(apendix_f_data!J374),"-",apendix_f_data!J374)</f>
        <v>19900</v>
      </c>
    </row>
    <row r="375" ht="15.75" hidden="1" customHeight="1">
      <c r="A375" s="1" t="str">
        <f t="shared" si="1"/>
        <v>United Republic of Tanzania2013</v>
      </c>
      <c r="B375" s="1" t="str">
        <f>IF(ISBLANK(apendix_f_data!A375),"-",apendix_f_data!A375)</f>
        <v>African</v>
      </c>
      <c r="C375" s="1" t="str">
        <f>IF(ISBLANK(apendix_f_data!B375),"-",apendix_f_data!B375)</f>
        <v>United Republic of Tanzania</v>
      </c>
      <c r="D375" s="1">
        <f>IF(ISBLANK(apendix_f_data!C375),"-",apendix_f_data!C375)</f>
        <v>2013</v>
      </c>
      <c r="E375" s="1">
        <f>IF(ISBLANK(apendix_f_data!D375),"-",apendix_f_data!D375)</f>
        <v>48483132</v>
      </c>
      <c r="F375" s="1">
        <f>IF(ISBLANK(apendix_f_data!E375),"-",apendix_f_data!E375)</f>
        <v>3944000</v>
      </c>
      <c r="G375" s="1">
        <f>IF(ISBLANK(apendix_f_data!F375),"-",apendix_f_data!F375)</f>
        <v>5419407</v>
      </c>
      <c r="H375" s="1">
        <f>IF(ISBLANK(apendix_f_data!G375),"-",apendix_f_data!G375)</f>
        <v>7268000</v>
      </c>
      <c r="I375" s="1">
        <f>IF(ISBLANK(apendix_f_data!H375),"-",apendix_f_data!H375)</f>
        <v>19100</v>
      </c>
      <c r="J375" s="1">
        <f>IF(ISBLANK(apendix_f_data!I375),"-",apendix_f_data!I375)</f>
        <v>19946</v>
      </c>
      <c r="K375" s="1">
        <f>IF(ISBLANK(apendix_f_data!J375),"-",apendix_f_data!J375)</f>
        <v>20900</v>
      </c>
    </row>
    <row r="376" ht="15.75" hidden="1" customHeight="1">
      <c r="A376" s="1" t="str">
        <f t="shared" si="1"/>
        <v>United Republic of Tanzania2014</v>
      </c>
      <c r="B376" s="1" t="str">
        <f>IF(ISBLANK(apendix_f_data!A376),"-",apendix_f_data!A376)</f>
        <v>African</v>
      </c>
      <c r="C376" s="1" t="str">
        <f>IF(ISBLANK(apendix_f_data!B376),"-",apendix_f_data!B376)</f>
        <v>United Republic of Tanzania</v>
      </c>
      <c r="D376" s="1">
        <f>IF(ISBLANK(apendix_f_data!C376),"-",apendix_f_data!C376)</f>
        <v>2014</v>
      </c>
      <c r="E376" s="1">
        <f>IF(ISBLANK(apendix_f_data!D376),"-",apendix_f_data!D376)</f>
        <v>49960563</v>
      </c>
      <c r="F376" s="1">
        <f>IF(ISBLANK(apendix_f_data!E376),"-",apendix_f_data!E376)</f>
        <v>4368000</v>
      </c>
      <c r="G376" s="1">
        <f>IF(ISBLANK(apendix_f_data!F376),"-",apendix_f_data!F376)</f>
        <v>5942515</v>
      </c>
      <c r="H376" s="1">
        <f>IF(ISBLANK(apendix_f_data!G376),"-",apendix_f_data!G376)</f>
        <v>7966000</v>
      </c>
      <c r="I376" s="1">
        <f>IF(ISBLANK(apendix_f_data!H376),"-",apendix_f_data!H376)</f>
        <v>19300</v>
      </c>
      <c r="J376" s="1">
        <f>IF(ISBLANK(apendix_f_data!I376),"-",apendix_f_data!I376)</f>
        <v>20253</v>
      </c>
      <c r="K376" s="1">
        <f>IF(ISBLANK(apendix_f_data!J376),"-",apendix_f_data!J376)</f>
        <v>21300</v>
      </c>
    </row>
    <row r="377" ht="15.75" hidden="1" customHeight="1">
      <c r="A377" s="1" t="str">
        <f t="shared" si="1"/>
        <v>United Republic of Tanzania2015</v>
      </c>
      <c r="B377" s="1" t="str">
        <f>IF(ISBLANK(apendix_f_data!A377),"-",apendix_f_data!A377)</f>
        <v>African</v>
      </c>
      <c r="C377" s="1" t="str">
        <f>IF(ISBLANK(apendix_f_data!B377),"-",apendix_f_data!B377)</f>
        <v>United Republic of Tanzania</v>
      </c>
      <c r="D377" s="1">
        <f>IF(ISBLANK(apendix_f_data!C377),"-",apendix_f_data!C377)</f>
        <v>2015</v>
      </c>
      <c r="E377" s="1">
        <f>IF(ISBLANK(apendix_f_data!D377),"-",apendix_f_data!D377)</f>
        <v>51482638</v>
      </c>
      <c r="F377" s="1">
        <f>IF(ISBLANK(apendix_f_data!E377),"-",apendix_f_data!E377)</f>
        <v>4569000</v>
      </c>
      <c r="G377" s="1">
        <f>IF(ISBLANK(apendix_f_data!F377),"-",apendix_f_data!F377)</f>
        <v>6267687</v>
      </c>
      <c r="H377" s="1">
        <f>IF(ISBLANK(apendix_f_data!G377),"-",apendix_f_data!G377)</f>
        <v>8287000</v>
      </c>
      <c r="I377" s="1">
        <f>IF(ISBLANK(apendix_f_data!H377),"-",apendix_f_data!H377)</f>
        <v>19600</v>
      </c>
      <c r="J377" s="1">
        <f>IF(ISBLANK(apendix_f_data!I377),"-",apendix_f_data!I377)</f>
        <v>20624</v>
      </c>
      <c r="K377" s="1">
        <f>IF(ISBLANK(apendix_f_data!J377),"-",apendix_f_data!J377)</f>
        <v>21900</v>
      </c>
    </row>
    <row r="378" ht="15.75" hidden="1" customHeight="1">
      <c r="A378" s="1" t="str">
        <f t="shared" si="1"/>
        <v>United Republic of Tanzania2016</v>
      </c>
      <c r="B378" s="1" t="str">
        <f>IF(ISBLANK(apendix_f_data!A378),"-",apendix_f_data!A378)</f>
        <v>African</v>
      </c>
      <c r="C378" s="1" t="str">
        <f>IF(ISBLANK(apendix_f_data!B378),"-",apendix_f_data!B378)</f>
        <v>United Republic of Tanzania</v>
      </c>
      <c r="D378" s="1">
        <f>IF(ISBLANK(apendix_f_data!C378),"-",apendix_f_data!C378)</f>
        <v>2016</v>
      </c>
      <c r="E378" s="1">
        <f>IF(ISBLANK(apendix_f_data!D378),"-",apendix_f_data!D378)</f>
        <v>53049231</v>
      </c>
      <c r="F378" s="1">
        <f>IF(ISBLANK(apendix_f_data!E378),"-",apendix_f_data!E378)</f>
        <v>4818000</v>
      </c>
      <c r="G378" s="1">
        <f>IF(ISBLANK(apendix_f_data!F378),"-",apendix_f_data!F378)</f>
        <v>6555045</v>
      </c>
      <c r="H378" s="1">
        <f>IF(ISBLANK(apendix_f_data!G378),"-",apendix_f_data!G378)</f>
        <v>8675000</v>
      </c>
      <c r="I378" s="1">
        <f>IF(ISBLANK(apendix_f_data!H378),"-",apendix_f_data!H378)</f>
        <v>19800</v>
      </c>
      <c r="J378" s="1">
        <f>IF(ISBLANK(apendix_f_data!I378),"-",apendix_f_data!I378)</f>
        <v>20922</v>
      </c>
      <c r="K378" s="1">
        <f>IF(ISBLANK(apendix_f_data!J378),"-",apendix_f_data!J378)</f>
        <v>22400</v>
      </c>
    </row>
    <row r="379" ht="15.75" hidden="1" customHeight="1">
      <c r="A379" s="1" t="str">
        <f t="shared" si="1"/>
        <v>United Republic of Tanzania2017</v>
      </c>
      <c r="B379" s="1" t="str">
        <f>IF(ISBLANK(apendix_f_data!A379),"-",apendix_f_data!A379)</f>
        <v>African</v>
      </c>
      <c r="C379" s="1" t="str">
        <f>IF(ISBLANK(apendix_f_data!B379),"-",apendix_f_data!B379)</f>
        <v>United Republic of Tanzania</v>
      </c>
      <c r="D379" s="1">
        <f>IF(ISBLANK(apendix_f_data!C379),"-",apendix_f_data!C379)</f>
        <v>2017</v>
      </c>
      <c r="E379" s="1">
        <f>IF(ISBLANK(apendix_f_data!D379),"-",apendix_f_data!D379)</f>
        <v>54660345</v>
      </c>
      <c r="F379" s="1">
        <f>IF(ISBLANK(apendix_f_data!E379),"-",apendix_f_data!E379)</f>
        <v>5025000</v>
      </c>
      <c r="G379" s="1">
        <f>IF(ISBLANK(apendix_f_data!F379),"-",apendix_f_data!F379)</f>
        <v>6775567</v>
      </c>
      <c r="H379" s="1">
        <f>IF(ISBLANK(apendix_f_data!G379),"-",apendix_f_data!G379)</f>
        <v>8955000</v>
      </c>
      <c r="I379" s="1">
        <f>IF(ISBLANK(apendix_f_data!H379),"-",apendix_f_data!H379)</f>
        <v>19900</v>
      </c>
      <c r="J379" s="1">
        <f>IF(ISBLANK(apendix_f_data!I379),"-",apendix_f_data!I379)</f>
        <v>21163</v>
      </c>
      <c r="K379" s="1">
        <f>IF(ISBLANK(apendix_f_data!J379),"-",apendix_f_data!J379)</f>
        <v>22900</v>
      </c>
    </row>
    <row r="380" ht="15.75" hidden="1" customHeight="1">
      <c r="A380" s="1" t="str">
        <f t="shared" si="1"/>
        <v>United Republic of Tanzania2018</v>
      </c>
      <c r="B380" s="1" t="str">
        <f>IF(ISBLANK(apendix_f_data!A380),"-",apendix_f_data!A380)</f>
        <v>African</v>
      </c>
      <c r="C380" s="1" t="str">
        <f>IF(ISBLANK(apendix_f_data!B380),"-",apendix_f_data!B380)</f>
        <v>United Republic of Tanzania</v>
      </c>
      <c r="D380" s="1">
        <f>IF(ISBLANK(apendix_f_data!C380),"-",apendix_f_data!C380)</f>
        <v>2018</v>
      </c>
      <c r="E380" s="1">
        <f>IF(ISBLANK(apendix_f_data!D380),"-",apendix_f_data!D380)</f>
        <v>56313444</v>
      </c>
      <c r="F380" s="1">
        <f>IF(ISBLANK(apendix_f_data!E380),"-",apendix_f_data!E380)</f>
        <v>4677000</v>
      </c>
      <c r="G380" s="1">
        <f>IF(ISBLANK(apendix_f_data!F380),"-",apendix_f_data!F380)</f>
        <v>6997809</v>
      </c>
      <c r="H380" s="1">
        <f>IF(ISBLANK(apendix_f_data!G380),"-",apendix_f_data!G380)</f>
        <v>10090000</v>
      </c>
      <c r="I380" s="1">
        <f>IF(ISBLANK(apendix_f_data!H380),"-",apendix_f_data!H380)</f>
        <v>20100</v>
      </c>
      <c r="J380" s="1">
        <f>IF(ISBLANK(apendix_f_data!I380),"-",apendix_f_data!I380)</f>
        <v>21550</v>
      </c>
      <c r="K380" s="1">
        <f>IF(ISBLANK(apendix_f_data!J380),"-",apendix_f_data!J380)</f>
        <v>23500</v>
      </c>
    </row>
    <row r="381" ht="15.75" hidden="1" customHeight="1">
      <c r="A381" s="1" t="str">
        <f t="shared" si="1"/>
        <v>Zambia2010</v>
      </c>
      <c r="B381" s="1" t="str">
        <f>IF(ISBLANK(apendix_f_data!A381),"-",apendix_f_data!A381)</f>
        <v>African</v>
      </c>
      <c r="C381" s="1" t="str">
        <f>IF(ISBLANK(apendix_f_data!B381),"-",apendix_f_data!B381)</f>
        <v>Zambia</v>
      </c>
      <c r="D381" s="1">
        <f>IF(ISBLANK(apendix_f_data!C381),"-",apendix_f_data!C381)</f>
        <v>2010</v>
      </c>
      <c r="E381" s="1">
        <f>IF(ISBLANK(apendix_f_data!D381),"-",apendix_f_data!D381)</f>
        <v>13605986</v>
      </c>
      <c r="F381" s="1">
        <f>IF(ISBLANK(apendix_f_data!E381),"-",apendix_f_data!E381)</f>
        <v>1885000</v>
      </c>
      <c r="G381" s="1">
        <f>IF(ISBLANK(apendix_f_data!F381),"-",apendix_f_data!F381)</f>
        <v>2408568</v>
      </c>
      <c r="H381" s="1">
        <f>IF(ISBLANK(apendix_f_data!G381),"-",apendix_f_data!G381)</f>
        <v>3042000</v>
      </c>
      <c r="I381" s="1">
        <f>IF(ISBLANK(apendix_f_data!H381),"-",apendix_f_data!H381)</f>
        <v>6080</v>
      </c>
      <c r="J381" s="1">
        <f>IF(ISBLANK(apendix_f_data!I381),"-",apendix_f_data!I381)</f>
        <v>6286</v>
      </c>
      <c r="K381" s="1">
        <f>IF(ISBLANK(apendix_f_data!J381),"-",apendix_f_data!J381)</f>
        <v>6520</v>
      </c>
    </row>
    <row r="382" ht="15.75" hidden="1" customHeight="1">
      <c r="A382" s="1" t="str">
        <f t="shared" si="1"/>
        <v>Zambia2011</v>
      </c>
      <c r="B382" s="1" t="str">
        <f>IF(ISBLANK(apendix_f_data!A382),"-",apendix_f_data!A382)</f>
        <v>African</v>
      </c>
      <c r="C382" s="1" t="str">
        <f>IF(ISBLANK(apendix_f_data!B382),"-",apendix_f_data!B382)</f>
        <v>Zambia</v>
      </c>
      <c r="D382" s="1">
        <f>IF(ISBLANK(apendix_f_data!C382),"-",apendix_f_data!C382)</f>
        <v>2011</v>
      </c>
      <c r="E382" s="1">
        <f>IF(ISBLANK(apendix_f_data!D382),"-",apendix_f_data!D382)</f>
        <v>14023199</v>
      </c>
      <c r="F382" s="1">
        <f>IF(ISBLANK(apendix_f_data!E382),"-",apendix_f_data!E382)</f>
        <v>2067000</v>
      </c>
      <c r="G382" s="1">
        <f>IF(ISBLANK(apendix_f_data!F382),"-",apendix_f_data!F382)</f>
        <v>2618128</v>
      </c>
      <c r="H382" s="1">
        <f>IF(ISBLANK(apendix_f_data!G382),"-",apendix_f_data!G382)</f>
        <v>3274000</v>
      </c>
      <c r="I382" s="1">
        <f>IF(ISBLANK(apendix_f_data!H382),"-",apendix_f_data!H382)</f>
        <v>6250</v>
      </c>
      <c r="J382" s="1">
        <f>IF(ISBLANK(apendix_f_data!I382),"-",apendix_f_data!I382)</f>
        <v>6479</v>
      </c>
      <c r="K382" s="1">
        <f>IF(ISBLANK(apendix_f_data!J382),"-",apendix_f_data!J382)</f>
        <v>6740</v>
      </c>
    </row>
    <row r="383" ht="15.75" hidden="1" customHeight="1">
      <c r="A383" s="1" t="str">
        <f t="shared" si="1"/>
        <v>Zambia2012</v>
      </c>
      <c r="B383" s="1" t="str">
        <f>IF(ISBLANK(apendix_f_data!A383),"-",apendix_f_data!A383)</f>
        <v>African</v>
      </c>
      <c r="C383" s="1" t="str">
        <f>IF(ISBLANK(apendix_f_data!B383),"-",apendix_f_data!B383)</f>
        <v>Zambia</v>
      </c>
      <c r="D383" s="1">
        <f>IF(ISBLANK(apendix_f_data!C383),"-",apendix_f_data!C383)</f>
        <v>2012</v>
      </c>
      <c r="E383" s="1">
        <f>IF(ISBLANK(apendix_f_data!D383),"-",apendix_f_data!D383)</f>
        <v>14465148</v>
      </c>
      <c r="F383" s="1">
        <f>IF(ISBLANK(apendix_f_data!E383),"-",apendix_f_data!E383)</f>
        <v>2270000</v>
      </c>
      <c r="G383" s="1">
        <f>IF(ISBLANK(apendix_f_data!F383),"-",apendix_f_data!F383)</f>
        <v>2937598</v>
      </c>
      <c r="H383" s="1">
        <f>IF(ISBLANK(apendix_f_data!G383),"-",apendix_f_data!G383)</f>
        <v>3724000</v>
      </c>
      <c r="I383" s="1">
        <f>IF(ISBLANK(apendix_f_data!H383),"-",apendix_f_data!H383)</f>
        <v>6480</v>
      </c>
      <c r="J383" s="1">
        <f>IF(ISBLANK(apendix_f_data!I383),"-",apendix_f_data!I383)</f>
        <v>6739</v>
      </c>
      <c r="K383" s="1">
        <f>IF(ISBLANK(apendix_f_data!J383),"-",apendix_f_data!J383)</f>
        <v>7030</v>
      </c>
    </row>
    <row r="384" ht="15.75" hidden="1" customHeight="1">
      <c r="A384" s="1" t="str">
        <f t="shared" si="1"/>
        <v>Zambia2013</v>
      </c>
      <c r="B384" s="1" t="str">
        <f>IF(ISBLANK(apendix_f_data!A384),"-",apendix_f_data!A384)</f>
        <v>African</v>
      </c>
      <c r="C384" s="1" t="str">
        <f>IF(ISBLANK(apendix_f_data!B384),"-",apendix_f_data!B384)</f>
        <v>Zambia</v>
      </c>
      <c r="D384" s="1">
        <f>IF(ISBLANK(apendix_f_data!C384),"-",apendix_f_data!C384)</f>
        <v>2013</v>
      </c>
      <c r="E384" s="1">
        <f>IF(ISBLANK(apendix_f_data!D384),"-",apendix_f_data!D384)</f>
        <v>14926551</v>
      </c>
      <c r="F384" s="1">
        <f>IF(ISBLANK(apendix_f_data!E384),"-",apendix_f_data!E384)</f>
        <v>2599000</v>
      </c>
      <c r="G384" s="1">
        <f>IF(ISBLANK(apendix_f_data!F384),"-",apendix_f_data!F384)</f>
        <v>3369958</v>
      </c>
      <c r="H384" s="1">
        <f>IF(ISBLANK(apendix_f_data!G384),"-",apendix_f_data!G384)</f>
        <v>4296000</v>
      </c>
      <c r="I384" s="1">
        <f>IF(ISBLANK(apendix_f_data!H384),"-",apendix_f_data!H384)</f>
        <v>6640</v>
      </c>
      <c r="J384" s="1">
        <f>IF(ISBLANK(apendix_f_data!I384),"-",apendix_f_data!I384)</f>
        <v>6935</v>
      </c>
      <c r="K384" s="1">
        <f>IF(ISBLANK(apendix_f_data!J384),"-",apendix_f_data!J384)</f>
        <v>7270</v>
      </c>
    </row>
    <row r="385" ht="15.75" hidden="1" customHeight="1">
      <c r="A385" s="1" t="str">
        <f t="shared" si="1"/>
        <v>Zambia2014</v>
      </c>
      <c r="B385" s="1" t="str">
        <f>IF(ISBLANK(apendix_f_data!A385),"-",apendix_f_data!A385)</f>
        <v>African</v>
      </c>
      <c r="C385" s="1" t="str">
        <f>IF(ISBLANK(apendix_f_data!B385),"-",apendix_f_data!B385)</f>
        <v>Zambia</v>
      </c>
      <c r="D385" s="1">
        <f>IF(ISBLANK(apendix_f_data!C385),"-",apendix_f_data!C385)</f>
        <v>2014</v>
      </c>
      <c r="E385" s="1">
        <f>IF(ISBLANK(apendix_f_data!D385),"-",apendix_f_data!D385)</f>
        <v>15399793</v>
      </c>
      <c r="F385" s="1">
        <f>IF(ISBLANK(apendix_f_data!E385),"-",apendix_f_data!E385)</f>
        <v>2632000</v>
      </c>
      <c r="G385" s="1">
        <f>IF(ISBLANK(apendix_f_data!F385),"-",apendix_f_data!F385)</f>
        <v>3433829</v>
      </c>
      <c r="H385" s="1">
        <f>IF(ISBLANK(apendix_f_data!G385),"-",apendix_f_data!G385)</f>
        <v>4420000</v>
      </c>
      <c r="I385" s="1">
        <f>IF(ISBLANK(apendix_f_data!H385),"-",apendix_f_data!H385)</f>
        <v>6930</v>
      </c>
      <c r="J385" s="1">
        <f>IF(ISBLANK(apendix_f_data!I385),"-",apendix_f_data!I385)</f>
        <v>7303</v>
      </c>
      <c r="K385" s="1">
        <f>IF(ISBLANK(apendix_f_data!J385),"-",apendix_f_data!J385)</f>
        <v>7720</v>
      </c>
    </row>
    <row r="386" ht="15.75" hidden="1" customHeight="1">
      <c r="A386" s="1" t="str">
        <f t="shared" si="1"/>
        <v>Zambia2015</v>
      </c>
      <c r="B386" s="1" t="str">
        <f>IF(ISBLANK(apendix_f_data!A386),"-",apendix_f_data!A386)</f>
        <v>African</v>
      </c>
      <c r="C386" s="1" t="str">
        <f>IF(ISBLANK(apendix_f_data!B386),"-",apendix_f_data!B386)</f>
        <v>Zambia</v>
      </c>
      <c r="D386" s="1">
        <f>IF(ISBLANK(apendix_f_data!C386),"-",apendix_f_data!C386)</f>
        <v>2015</v>
      </c>
      <c r="E386" s="1">
        <f>IF(ISBLANK(apendix_f_data!D386),"-",apendix_f_data!D386)</f>
        <v>15879370</v>
      </c>
      <c r="F386" s="1">
        <f>IF(ISBLANK(apendix_f_data!E386),"-",apendix_f_data!E386)</f>
        <v>2410000</v>
      </c>
      <c r="G386" s="1">
        <f>IF(ISBLANK(apendix_f_data!F386),"-",apendix_f_data!F386)</f>
        <v>3216354</v>
      </c>
      <c r="H386" s="1">
        <f>IF(ISBLANK(apendix_f_data!G386),"-",apendix_f_data!G386)</f>
        <v>4211000</v>
      </c>
      <c r="I386" s="1">
        <f>IF(ISBLANK(apendix_f_data!H386),"-",apendix_f_data!H386)</f>
        <v>6960</v>
      </c>
      <c r="J386" s="1">
        <f>IF(ISBLANK(apendix_f_data!I386),"-",apendix_f_data!I386)</f>
        <v>7389</v>
      </c>
      <c r="K386" s="1">
        <f>IF(ISBLANK(apendix_f_data!J386),"-",apendix_f_data!J386)</f>
        <v>7890</v>
      </c>
    </row>
    <row r="387" ht="15.75" hidden="1" customHeight="1">
      <c r="A387" s="1" t="str">
        <f t="shared" si="1"/>
        <v>Zambia2016</v>
      </c>
      <c r="B387" s="1" t="str">
        <f>IF(ISBLANK(apendix_f_data!A387),"-",apendix_f_data!A387)</f>
        <v>African</v>
      </c>
      <c r="C387" s="1" t="str">
        <f>IF(ISBLANK(apendix_f_data!B387),"-",apendix_f_data!B387)</f>
        <v>Zambia</v>
      </c>
      <c r="D387" s="1">
        <f>IF(ISBLANK(apendix_f_data!C387),"-",apendix_f_data!C387)</f>
        <v>2016</v>
      </c>
      <c r="E387" s="1">
        <f>IF(ISBLANK(apendix_f_data!D387),"-",apendix_f_data!D387)</f>
        <v>16363449</v>
      </c>
      <c r="F387" s="1">
        <f>IF(ISBLANK(apendix_f_data!E387),"-",apendix_f_data!E387)</f>
        <v>2042000</v>
      </c>
      <c r="G387" s="1">
        <f>IF(ISBLANK(apendix_f_data!F387),"-",apendix_f_data!F387)</f>
        <v>2968175</v>
      </c>
      <c r="H387" s="1">
        <f>IF(ISBLANK(apendix_f_data!G387),"-",apendix_f_data!G387)</f>
        <v>4180000</v>
      </c>
      <c r="I387" s="1">
        <f>IF(ISBLANK(apendix_f_data!H387),"-",apendix_f_data!H387)</f>
        <v>6930</v>
      </c>
      <c r="J387" s="1">
        <f>IF(ISBLANK(apendix_f_data!I387),"-",apendix_f_data!I387)</f>
        <v>7417</v>
      </c>
      <c r="K387" s="1">
        <f>IF(ISBLANK(apendix_f_data!J387),"-",apendix_f_data!J387)</f>
        <v>8030</v>
      </c>
    </row>
    <row r="388" ht="15.75" hidden="1" customHeight="1">
      <c r="A388" s="1" t="str">
        <f t="shared" si="1"/>
        <v>Zambia2017</v>
      </c>
      <c r="B388" s="1" t="str">
        <f>IF(ISBLANK(apendix_f_data!A388),"-",apendix_f_data!A388)</f>
        <v>African</v>
      </c>
      <c r="C388" s="1" t="str">
        <f>IF(ISBLANK(apendix_f_data!B388),"-",apendix_f_data!B388)</f>
        <v>Zambia</v>
      </c>
      <c r="D388" s="1">
        <f>IF(ISBLANK(apendix_f_data!C388),"-",apendix_f_data!C388)</f>
        <v>2017</v>
      </c>
      <c r="E388" s="1">
        <f>IF(ISBLANK(apendix_f_data!D388),"-",apendix_f_data!D388)</f>
        <v>16853608</v>
      </c>
      <c r="F388" s="1">
        <f>IF(ISBLANK(apendix_f_data!E388),"-",apendix_f_data!E388)</f>
        <v>1730000</v>
      </c>
      <c r="G388" s="1">
        <f>IF(ISBLANK(apendix_f_data!F388),"-",apendix_f_data!F388)</f>
        <v>2697352</v>
      </c>
      <c r="H388" s="1">
        <f>IF(ISBLANK(apendix_f_data!G388),"-",apendix_f_data!G388)</f>
        <v>3997000</v>
      </c>
      <c r="I388" s="1">
        <f>IF(ISBLANK(apendix_f_data!H388),"-",apendix_f_data!H388)</f>
        <v>6860</v>
      </c>
      <c r="J388" s="1">
        <f>IF(ISBLANK(apendix_f_data!I388),"-",apendix_f_data!I388)</f>
        <v>7419</v>
      </c>
      <c r="K388" s="1">
        <f>IF(ISBLANK(apendix_f_data!J388),"-",apendix_f_data!J388)</f>
        <v>8140</v>
      </c>
    </row>
    <row r="389" ht="15.75" hidden="1" customHeight="1">
      <c r="A389" s="1" t="str">
        <f t="shared" si="1"/>
        <v>Zambia2018</v>
      </c>
      <c r="B389" s="1" t="str">
        <f>IF(ISBLANK(apendix_f_data!A389),"-",apendix_f_data!A389)</f>
        <v>African</v>
      </c>
      <c r="C389" s="1" t="str">
        <f>IF(ISBLANK(apendix_f_data!B389),"-",apendix_f_data!B389)</f>
        <v>Zambia</v>
      </c>
      <c r="D389" s="1">
        <f>IF(ISBLANK(apendix_f_data!C389),"-",apendix_f_data!C389)</f>
        <v>2018</v>
      </c>
      <c r="E389" s="1">
        <f>IF(ISBLANK(apendix_f_data!D389),"-",apendix_f_data!D389)</f>
        <v>17351714</v>
      </c>
      <c r="F389" s="1">
        <f>IF(ISBLANK(apendix_f_data!E389),"-",apendix_f_data!E389)</f>
        <v>1709000</v>
      </c>
      <c r="G389" s="1">
        <f>IF(ISBLANK(apendix_f_data!F389),"-",apendix_f_data!F389)</f>
        <v>2719036</v>
      </c>
      <c r="H389" s="1">
        <f>IF(ISBLANK(apendix_f_data!G389),"-",apendix_f_data!G389)</f>
        <v>4096000</v>
      </c>
      <c r="I389" s="1">
        <f>IF(ISBLANK(apendix_f_data!H389),"-",apendix_f_data!H389)</f>
        <v>6890</v>
      </c>
      <c r="J389" s="1">
        <f>IF(ISBLANK(apendix_f_data!I389),"-",apendix_f_data!I389)</f>
        <v>7519</v>
      </c>
      <c r="K389" s="1">
        <f>IF(ISBLANK(apendix_f_data!J389),"-",apendix_f_data!J389)</f>
        <v>8390</v>
      </c>
    </row>
    <row r="390" ht="15.75" hidden="1" customHeight="1">
      <c r="A390" s="1" t="str">
        <f t="shared" si="1"/>
        <v>Zimbabwe2010</v>
      </c>
      <c r="B390" s="1" t="str">
        <f>IF(ISBLANK(apendix_f_data!A390),"-",apendix_f_data!A390)</f>
        <v>African</v>
      </c>
      <c r="C390" s="1" t="str">
        <f>IF(ISBLANK(apendix_f_data!B390),"-",apendix_f_data!B390)</f>
        <v>Zimbabwe</v>
      </c>
      <c r="D390" s="1">
        <f>IF(ISBLANK(apendix_f_data!C390),"-",apendix_f_data!C390)</f>
        <v>2010</v>
      </c>
      <c r="E390" s="1">
        <f>IF(ISBLANK(apendix_f_data!D390),"-",apendix_f_data!D390)</f>
        <v>9998533</v>
      </c>
      <c r="F390" s="1">
        <f>IF(ISBLANK(apendix_f_data!E390),"-",apendix_f_data!E390)</f>
        <v>606000</v>
      </c>
      <c r="G390" s="1">
        <f>IF(ISBLANK(apendix_f_data!F390),"-",apendix_f_data!F390)</f>
        <v>1094108</v>
      </c>
      <c r="H390" s="1">
        <f>IF(ISBLANK(apendix_f_data!G390),"-",apendix_f_data!G390)</f>
        <v>1709000</v>
      </c>
      <c r="I390" s="1">
        <f>IF(ISBLANK(apendix_f_data!H390),"-",apendix_f_data!H390)</f>
        <v>73</v>
      </c>
      <c r="J390" s="1">
        <f>IF(ISBLANK(apendix_f_data!I390),"-",apendix_f_data!I390)</f>
        <v>2800</v>
      </c>
      <c r="K390" s="1">
        <f>IF(ISBLANK(apendix_f_data!J390),"-",apendix_f_data!J390)</f>
        <v>6220</v>
      </c>
    </row>
    <row r="391" ht="15.75" hidden="1" customHeight="1">
      <c r="A391" s="1" t="str">
        <f t="shared" si="1"/>
        <v>Zimbabwe2011</v>
      </c>
      <c r="B391" s="1" t="str">
        <f>IF(ISBLANK(apendix_f_data!A391),"-",apendix_f_data!A391)</f>
        <v>African</v>
      </c>
      <c r="C391" s="1" t="str">
        <f>IF(ISBLANK(apendix_f_data!B391),"-",apendix_f_data!B391)</f>
        <v>Zimbabwe</v>
      </c>
      <c r="D391" s="1">
        <f>IF(ISBLANK(apendix_f_data!C391),"-",apendix_f_data!C391)</f>
        <v>2011</v>
      </c>
      <c r="E391" s="1">
        <f>IF(ISBLANK(apendix_f_data!D391),"-",apendix_f_data!D391)</f>
        <v>10153338</v>
      </c>
      <c r="F391" s="1">
        <f>IF(ISBLANK(apendix_f_data!E391),"-",apendix_f_data!E391)</f>
        <v>468000</v>
      </c>
      <c r="G391" s="1">
        <f>IF(ISBLANK(apendix_f_data!F391),"-",apendix_f_data!F391)</f>
        <v>717620</v>
      </c>
      <c r="H391" s="1">
        <f>IF(ISBLANK(apendix_f_data!G391),"-",apendix_f_data!G391)</f>
        <v>989000</v>
      </c>
      <c r="I391" s="1">
        <f>IF(ISBLANK(apendix_f_data!H391),"-",apendix_f_data!H391)</f>
        <v>52</v>
      </c>
      <c r="J391" s="1">
        <f>IF(ISBLANK(apendix_f_data!I391),"-",apendix_f_data!I391)</f>
        <v>1837</v>
      </c>
      <c r="K391" s="1">
        <f>IF(ISBLANK(apendix_f_data!J391),"-",apendix_f_data!J391)</f>
        <v>3690</v>
      </c>
    </row>
    <row r="392" ht="15.75" hidden="1" customHeight="1">
      <c r="A392" s="1" t="str">
        <f t="shared" si="1"/>
        <v>Zimbabwe2012</v>
      </c>
      <c r="B392" s="1" t="str">
        <f>IF(ISBLANK(apendix_f_data!A392),"-",apendix_f_data!A392)</f>
        <v>African</v>
      </c>
      <c r="C392" s="1" t="str">
        <f>IF(ISBLANK(apendix_f_data!B392),"-",apendix_f_data!B392)</f>
        <v>Zimbabwe</v>
      </c>
      <c r="D392" s="1">
        <f>IF(ISBLANK(apendix_f_data!C392),"-",apendix_f_data!C392)</f>
        <v>2012</v>
      </c>
      <c r="E392" s="1">
        <f>IF(ISBLANK(apendix_f_data!D392),"-",apendix_f_data!D392)</f>
        <v>10327222</v>
      </c>
      <c r="F392" s="1">
        <f>IF(ISBLANK(apendix_f_data!E392),"-",apendix_f_data!E392)</f>
        <v>402000</v>
      </c>
      <c r="G392" s="1">
        <f>IF(ISBLANK(apendix_f_data!F392),"-",apendix_f_data!F392)</f>
        <v>590910</v>
      </c>
      <c r="H392" s="1">
        <f>IF(ISBLANK(apendix_f_data!G392),"-",apendix_f_data!G392)</f>
        <v>793000</v>
      </c>
      <c r="I392" s="1">
        <f>IF(ISBLANK(apendix_f_data!H392),"-",apendix_f_data!H392)</f>
        <v>44</v>
      </c>
      <c r="J392" s="1">
        <f>IF(ISBLANK(apendix_f_data!I392),"-",apendix_f_data!I392)</f>
        <v>1512</v>
      </c>
      <c r="K392" s="1">
        <f>IF(ISBLANK(apendix_f_data!J392),"-",apendix_f_data!J392)</f>
        <v>3010</v>
      </c>
    </row>
    <row r="393" ht="15.75" hidden="1" customHeight="1">
      <c r="A393" s="1" t="str">
        <f t="shared" si="1"/>
        <v>Zimbabwe2013</v>
      </c>
      <c r="B393" s="1" t="str">
        <f>IF(ISBLANK(apendix_f_data!A393),"-",apendix_f_data!A393)</f>
        <v>African</v>
      </c>
      <c r="C393" s="1" t="str">
        <f>IF(ISBLANK(apendix_f_data!B393),"-",apendix_f_data!B393)</f>
        <v>Zimbabwe</v>
      </c>
      <c r="D393" s="1">
        <f>IF(ISBLANK(apendix_f_data!C393),"-",apendix_f_data!C393)</f>
        <v>2013</v>
      </c>
      <c r="E393" s="1">
        <f>IF(ISBLANK(apendix_f_data!D393),"-",apendix_f_data!D393)</f>
        <v>10512448</v>
      </c>
      <c r="F393" s="1">
        <f>IF(ISBLANK(apendix_f_data!E393),"-",apendix_f_data!E393)</f>
        <v>613000</v>
      </c>
      <c r="G393" s="1">
        <f>IF(ISBLANK(apendix_f_data!F393),"-",apendix_f_data!F393)</f>
        <v>861512</v>
      </c>
      <c r="H393" s="1">
        <f>IF(ISBLANK(apendix_f_data!G393),"-",apendix_f_data!G393)</f>
        <v>1122000</v>
      </c>
      <c r="I393" s="1">
        <f>IF(ISBLANK(apendix_f_data!H393),"-",apendix_f_data!H393)</f>
        <v>66</v>
      </c>
      <c r="J393" s="1">
        <f>IF(ISBLANK(apendix_f_data!I393),"-",apendix_f_data!I393)</f>
        <v>2205</v>
      </c>
      <c r="K393" s="1">
        <f>IF(ISBLANK(apendix_f_data!J393),"-",apendix_f_data!J393)</f>
        <v>4280</v>
      </c>
    </row>
    <row r="394" ht="15.75" hidden="1" customHeight="1">
      <c r="A394" s="1" t="str">
        <f t="shared" si="1"/>
        <v>Zimbabwe2014</v>
      </c>
      <c r="B394" s="1" t="str">
        <f>IF(ISBLANK(apendix_f_data!A394),"-",apendix_f_data!A394)</f>
        <v>African</v>
      </c>
      <c r="C394" s="1" t="str">
        <f>IF(ISBLANK(apendix_f_data!B394),"-",apendix_f_data!B394)</f>
        <v>Zimbabwe</v>
      </c>
      <c r="D394" s="1">
        <f>IF(ISBLANK(apendix_f_data!C394),"-",apendix_f_data!C394)</f>
        <v>2014</v>
      </c>
      <c r="E394" s="1">
        <f>IF(ISBLANK(apendix_f_data!D394),"-",apendix_f_data!D394)</f>
        <v>10698542</v>
      </c>
      <c r="F394" s="1">
        <f>IF(ISBLANK(apendix_f_data!E394),"-",apendix_f_data!E394)</f>
        <v>805000</v>
      </c>
      <c r="G394" s="1">
        <f>IF(ISBLANK(apendix_f_data!F394),"-",apendix_f_data!F394)</f>
        <v>1090113</v>
      </c>
      <c r="H394" s="1">
        <f>IF(ISBLANK(apendix_f_data!G394),"-",apendix_f_data!G394)</f>
        <v>1397000</v>
      </c>
      <c r="I394" s="1">
        <f>IF(ISBLANK(apendix_f_data!H394),"-",apendix_f_data!H394)</f>
        <v>86</v>
      </c>
      <c r="J394" s="1">
        <f>IF(ISBLANK(apendix_f_data!I394),"-",apendix_f_data!I394)</f>
        <v>2790</v>
      </c>
      <c r="K394" s="1">
        <f>IF(ISBLANK(apendix_f_data!J394),"-",apendix_f_data!J394)</f>
        <v>5320</v>
      </c>
    </row>
    <row r="395" ht="15.75" hidden="1" customHeight="1">
      <c r="A395" s="1" t="str">
        <f t="shared" si="1"/>
        <v>Zimbabwe2015</v>
      </c>
      <c r="B395" s="1" t="str">
        <f>IF(ISBLANK(apendix_f_data!A395),"-",apendix_f_data!A395)</f>
        <v>African</v>
      </c>
      <c r="C395" s="1" t="str">
        <f>IF(ISBLANK(apendix_f_data!B395),"-",apendix_f_data!B395)</f>
        <v>Zimbabwe</v>
      </c>
      <c r="D395" s="1">
        <f>IF(ISBLANK(apendix_f_data!C395),"-",apendix_f_data!C395)</f>
        <v>2015</v>
      </c>
      <c r="E395" s="1">
        <f>IF(ISBLANK(apendix_f_data!D395),"-",apendix_f_data!D395)</f>
        <v>10878022</v>
      </c>
      <c r="F395" s="1">
        <f>IF(ISBLANK(apendix_f_data!E395),"-",apendix_f_data!E395)</f>
        <v>717000</v>
      </c>
      <c r="G395" s="1">
        <f>IF(ISBLANK(apendix_f_data!F395),"-",apendix_f_data!F395)</f>
        <v>1062200</v>
      </c>
      <c r="H395" s="1">
        <f>IF(ISBLANK(apendix_f_data!G395),"-",apendix_f_data!G395)</f>
        <v>1448000</v>
      </c>
      <c r="I395" s="1">
        <f>IF(ISBLANK(apendix_f_data!H395),"-",apendix_f_data!H395)</f>
        <v>80</v>
      </c>
      <c r="J395" s="1">
        <f>IF(ISBLANK(apendix_f_data!I395),"-",apendix_f_data!I395)</f>
        <v>2719</v>
      </c>
      <c r="K395" s="1">
        <f>IF(ISBLANK(apendix_f_data!J395),"-",apendix_f_data!J395)</f>
        <v>5430</v>
      </c>
    </row>
    <row r="396" ht="15.75" hidden="1" customHeight="1">
      <c r="A396" s="1" t="str">
        <f t="shared" si="1"/>
        <v>Zimbabwe2016</v>
      </c>
      <c r="B396" s="1" t="str">
        <f>IF(ISBLANK(apendix_f_data!A396),"-",apendix_f_data!A396)</f>
        <v>African</v>
      </c>
      <c r="C396" s="1" t="str">
        <f>IF(ISBLANK(apendix_f_data!B396),"-",apendix_f_data!B396)</f>
        <v>Zimbabwe</v>
      </c>
      <c r="D396" s="1">
        <f>IF(ISBLANK(apendix_f_data!C396),"-",apendix_f_data!C396)</f>
        <v>2016</v>
      </c>
      <c r="E396" s="1">
        <f>IF(ISBLANK(apendix_f_data!D396),"-",apendix_f_data!D396)</f>
        <v>11047866</v>
      </c>
      <c r="F396" s="1">
        <f>IF(ISBLANK(apendix_f_data!E396),"-",apendix_f_data!E396)</f>
        <v>489000</v>
      </c>
      <c r="G396" s="1">
        <f>IF(ISBLANK(apendix_f_data!F396),"-",apendix_f_data!F396)</f>
        <v>726722</v>
      </c>
      <c r="H396" s="1">
        <f>IF(ISBLANK(apendix_f_data!G396),"-",apendix_f_data!G396)</f>
        <v>995000</v>
      </c>
      <c r="I396" s="1">
        <f>IF(ISBLANK(apendix_f_data!H396),"-",apendix_f_data!H396)</f>
        <v>54</v>
      </c>
      <c r="J396" s="1">
        <f>IF(ISBLANK(apendix_f_data!I396),"-",apendix_f_data!I396)</f>
        <v>1860</v>
      </c>
      <c r="K396" s="1">
        <f>IF(ISBLANK(apendix_f_data!J396),"-",apendix_f_data!J396)</f>
        <v>3740</v>
      </c>
    </row>
    <row r="397" ht="15.75" hidden="1" customHeight="1">
      <c r="A397" s="1" t="str">
        <f t="shared" si="1"/>
        <v>Zimbabwe2017</v>
      </c>
      <c r="B397" s="1" t="str">
        <f>IF(ISBLANK(apendix_f_data!A397),"-",apendix_f_data!A397)</f>
        <v>African</v>
      </c>
      <c r="C397" s="1" t="str">
        <f>IF(ISBLANK(apendix_f_data!B397),"-",apendix_f_data!B397)</f>
        <v>Zimbabwe</v>
      </c>
      <c r="D397" s="1">
        <f>IF(ISBLANK(apendix_f_data!C397),"-",apendix_f_data!C397)</f>
        <v>2017</v>
      </c>
      <c r="E397" s="1">
        <f>IF(ISBLANK(apendix_f_data!D397),"-",apendix_f_data!D397)</f>
        <v>11210282</v>
      </c>
      <c r="F397" s="1">
        <f>IF(ISBLANK(apendix_f_data!E397),"-",apendix_f_data!E397)</f>
        <v>805000</v>
      </c>
      <c r="G397" s="1">
        <f>IF(ISBLANK(apendix_f_data!F397),"-",apendix_f_data!F397)</f>
        <v>1216876</v>
      </c>
      <c r="H397" s="1">
        <f>IF(ISBLANK(apendix_f_data!G397),"-",apendix_f_data!G397)</f>
        <v>1710000</v>
      </c>
      <c r="I397" s="1">
        <f>IF(ISBLANK(apendix_f_data!H397),"-",apendix_f_data!H397)</f>
        <v>90</v>
      </c>
      <c r="J397" s="1">
        <f>IF(ISBLANK(apendix_f_data!I397),"-",apendix_f_data!I397)</f>
        <v>3115</v>
      </c>
      <c r="K397" s="1">
        <f>IF(ISBLANK(apendix_f_data!J397),"-",apendix_f_data!J397)</f>
        <v>6410</v>
      </c>
    </row>
    <row r="398" ht="15.75" hidden="1" customHeight="1">
      <c r="A398" s="1" t="str">
        <f t="shared" si="1"/>
        <v>Zimbabwe2018</v>
      </c>
      <c r="B398" s="1" t="str">
        <f>IF(ISBLANK(apendix_f_data!A398),"-",apendix_f_data!A398)</f>
        <v>African</v>
      </c>
      <c r="C398" s="1" t="str">
        <f>IF(ISBLANK(apendix_f_data!B398),"-",apendix_f_data!B398)</f>
        <v>Zimbabwe</v>
      </c>
      <c r="D398" s="1">
        <f>IF(ISBLANK(apendix_f_data!C398),"-",apendix_f_data!C398)</f>
        <v>2018</v>
      </c>
      <c r="E398" s="1">
        <f>IF(ISBLANK(apendix_f_data!D398),"-",apendix_f_data!D398)</f>
        <v>11369510</v>
      </c>
      <c r="F398" s="1">
        <f>IF(ISBLANK(apendix_f_data!E398),"-",apendix_f_data!E398)</f>
        <v>393000</v>
      </c>
      <c r="G398" s="1">
        <f>IF(ISBLANK(apendix_f_data!F398),"-",apendix_f_data!F398)</f>
        <v>579888</v>
      </c>
      <c r="H398" s="1">
        <f>IF(ISBLANK(apendix_f_data!G398),"-",apendix_f_data!G398)</f>
        <v>789000</v>
      </c>
      <c r="I398" s="1">
        <f>IF(ISBLANK(apendix_f_data!H398),"-",apendix_f_data!H398)</f>
        <v>43</v>
      </c>
      <c r="J398" s="1">
        <f>IF(ISBLANK(apendix_f_data!I398),"-",apendix_f_data!I398)</f>
        <v>1484</v>
      </c>
      <c r="K398" s="1">
        <f>IF(ISBLANK(apendix_f_data!J398),"-",apendix_f_data!J398)</f>
        <v>2960</v>
      </c>
    </row>
    <row r="399" ht="15.75" hidden="1" customHeight="1">
      <c r="A399" s="1" t="str">
        <f t="shared" si="1"/>
        <v>Argentina2010</v>
      </c>
      <c r="B399" s="1" t="str">
        <f>IF(ISBLANK(apendix_f_data!A399),"-",apendix_f_data!A399)</f>
        <v>Americas</v>
      </c>
      <c r="C399" s="1" t="str">
        <f>IF(ISBLANK(apendix_f_data!B399),"-",apendix_f_data!B399)</f>
        <v>Argentina</v>
      </c>
      <c r="D399" s="1">
        <f>IF(ISBLANK(apendix_f_data!C399),"-",apendix_f_data!C399)</f>
        <v>2010</v>
      </c>
      <c r="E399" s="1">
        <f>IF(ISBLANK(apendix_f_data!D399),"-",apendix_f_data!D399)</f>
        <v>204478</v>
      </c>
      <c r="F399" s="1" t="str">
        <f>IF(ISBLANK(apendix_f_data!E399),"-",apendix_f_data!E399)</f>
        <v>-</v>
      </c>
      <c r="G399" s="1">
        <f>IF(ISBLANK(apendix_f_data!F399),"-",apendix_f_data!F399)</f>
        <v>14</v>
      </c>
      <c r="H399" s="1" t="str">
        <f>IF(ISBLANK(apendix_f_data!G399),"-",apendix_f_data!G399)</f>
        <v>-</v>
      </c>
      <c r="I399" s="1" t="str">
        <f>IF(ISBLANK(apendix_f_data!H399),"-",apendix_f_data!H399)</f>
        <v>-</v>
      </c>
      <c r="J399" s="1">
        <f>IF(ISBLANK(apendix_f_data!I399),"-",apendix_f_data!I399)</f>
        <v>0</v>
      </c>
      <c r="K399" s="1" t="str">
        <f>IF(ISBLANK(apendix_f_data!J399),"-",apendix_f_data!J399)</f>
        <v>-</v>
      </c>
    </row>
    <row r="400" ht="15.75" hidden="1" customHeight="1">
      <c r="A400" s="1" t="str">
        <f t="shared" si="1"/>
        <v>Argentina2011</v>
      </c>
      <c r="B400" s="1" t="str">
        <f>IF(ISBLANK(apendix_f_data!A400),"-",apendix_f_data!A400)</f>
        <v>Americas</v>
      </c>
      <c r="C400" s="1" t="str">
        <f>IF(ISBLANK(apendix_f_data!B400),"-",apendix_f_data!B400)</f>
        <v>Argentina</v>
      </c>
      <c r="D400" s="1">
        <f>IF(ISBLANK(apendix_f_data!C400),"-",apendix_f_data!C400)</f>
        <v>2011</v>
      </c>
      <c r="E400" s="1">
        <f>IF(ISBLANK(apendix_f_data!D400),"-",apendix_f_data!D400)</f>
        <v>206602</v>
      </c>
      <c r="F400" s="1" t="str">
        <f>IF(ISBLANK(apendix_f_data!E400),"-",apendix_f_data!E400)</f>
        <v>-</v>
      </c>
      <c r="G400" s="1">
        <f>IF(ISBLANK(apendix_f_data!F400),"-",apendix_f_data!F400)</f>
        <v>0</v>
      </c>
      <c r="H400" s="1" t="str">
        <f>IF(ISBLANK(apendix_f_data!G400),"-",apendix_f_data!G400)</f>
        <v>-</v>
      </c>
      <c r="I400" s="1" t="str">
        <f>IF(ISBLANK(apendix_f_data!H400),"-",apendix_f_data!H400)</f>
        <v>-</v>
      </c>
      <c r="J400" s="1">
        <f>IF(ISBLANK(apendix_f_data!I400),"-",apendix_f_data!I400)</f>
        <v>0</v>
      </c>
      <c r="K400" s="1" t="str">
        <f>IF(ISBLANK(apendix_f_data!J400),"-",apendix_f_data!J400)</f>
        <v>-</v>
      </c>
    </row>
    <row r="401" ht="15.75" hidden="1" customHeight="1">
      <c r="A401" s="1" t="str">
        <f t="shared" si="1"/>
        <v>Argentina2012</v>
      </c>
      <c r="B401" s="1" t="str">
        <f>IF(ISBLANK(apendix_f_data!A401),"-",apendix_f_data!A401)</f>
        <v>Americas</v>
      </c>
      <c r="C401" s="1" t="str">
        <f>IF(ISBLANK(apendix_f_data!B401),"-",apendix_f_data!B401)</f>
        <v>Argentina</v>
      </c>
      <c r="D401" s="1">
        <f>IF(ISBLANK(apendix_f_data!C401),"-",apendix_f_data!C401)</f>
        <v>2012</v>
      </c>
      <c r="E401" s="1">
        <f>IF(ISBLANK(apendix_f_data!D401),"-",apendix_f_data!D401)</f>
        <v>208775</v>
      </c>
      <c r="F401" s="1" t="str">
        <f>IF(ISBLANK(apendix_f_data!E401),"-",apendix_f_data!E401)</f>
        <v>-</v>
      </c>
      <c r="G401" s="1">
        <f>IF(ISBLANK(apendix_f_data!F401),"-",apendix_f_data!F401)</f>
        <v>0</v>
      </c>
      <c r="H401" s="1" t="str">
        <f>IF(ISBLANK(apendix_f_data!G401),"-",apendix_f_data!G401)</f>
        <v>-</v>
      </c>
      <c r="I401" s="1" t="str">
        <f>IF(ISBLANK(apendix_f_data!H401),"-",apendix_f_data!H401)</f>
        <v>-</v>
      </c>
      <c r="J401" s="1">
        <f>IF(ISBLANK(apendix_f_data!I401),"-",apendix_f_data!I401)</f>
        <v>0</v>
      </c>
      <c r="K401" s="1" t="str">
        <f>IF(ISBLANK(apendix_f_data!J401),"-",apendix_f_data!J401)</f>
        <v>-</v>
      </c>
    </row>
    <row r="402" ht="15.75" hidden="1" customHeight="1">
      <c r="A402" s="1" t="str">
        <f t="shared" si="1"/>
        <v>Argentina2013</v>
      </c>
      <c r="B402" s="1" t="str">
        <f>IF(ISBLANK(apendix_f_data!A402),"-",apendix_f_data!A402)</f>
        <v>Americas</v>
      </c>
      <c r="C402" s="1" t="str">
        <f>IF(ISBLANK(apendix_f_data!B402),"-",apendix_f_data!B402)</f>
        <v>Argentina</v>
      </c>
      <c r="D402" s="1">
        <f>IF(ISBLANK(apendix_f_data!C402),"-",apendix_f_data!C402)</f>
        <v>2013</v>
      </c>
      <c r="E402" s="1">
        <f>IF(ISBLANK(apendix_f_data!D402),"-",apendix_f_data!D402)</f>
        <v>210980</v>
      </c>
      <c r="F402" s="1" t="str">
        <f>IF(ISBLANK(apendix_f_data!E402),"-",apendix_f_data!E402)</f>
        <v>-</v>
      </c>
      <c r="G402" s="1">
        <f>IF(ISBLANK(apendix_f_data!F402),"-",apendix_f_data!F402)</f>
        <v>0</v>
      </c>
      <c r="H402" s="1" t="str">
        <f>IF(ISBLANK(apendix_f_data!G402),"-",apendix_f_data!G402)</f>
        <v>-</v>
      </c>
      <c r="I402" s="1" t="str">
        <f>IF(ISBLANK(apendix_f_data!H402),"-",apendix_f_data!H402)</f>
        <v>-</v>
      </c>
      <c r="J402" s="1">
        <f>IF(ISBLANK(apendix_f_data!I402),"-",apendix_f_data!I402)</f>
        <v>0</v>
      </c>
      <c r="K402" s="1" t="str">
        <f>IF(ISBLANK(apendix_f_data!J402),"-",apendix_f_data!J402)</f>
        <v>-</v>
      </c>
    </row>
    <row r="403" ht="15.75" hidden="1" customHeight="1">
      <c r="A403" s="1" t="str">
        <f t="shared" si="1"/>
        <v>Argentina2014</v>
      </c>
      <c r="B403" s="1" t="str">
        <f>IF(ISBLANK(apendix_f_data!A403),"-",apendix_f_data!A403)</f>
        <v>Americas</v>
      </c>
      <c r="C403" s="1" t="str">
        <f>IF(ISBLANK(apendix_f_data!B403),"-",apendix_f_data!B403)</f>
        <v>Argentina</v>
      </c>
      <c r="D403" s="1">
        <f>IF(ISBLANK(apendix_f_data!C403),"-",apendix_f_data!C403)</f>
        <v>2014</v>
      </c>
      <c r="E403" s="1">
        <f>IF(ISBLANK(apendix_f_data!D403),"-",apendix_f_data!D403)</f>
        <v>213187</v>
      </c>
      <c r="F403" s="1" t="str">
        <f>IF(ISBLANK(apendix_f_data!E403),"-",apendix_f_data!E403)</f>
        <v>-</v>
      </c>
      <c r="G403" s="1">
        <f>IF(ISBLANK(apendix_f_data!F403),"-",apendix_f_data!F403)</f>
        <v>0</v>
      </c>
      <c r="H403" s="1" t="str">
        <f>IF(ISBLANK(apendix_f_data!G403),"-",apendix_f_data!G403)</f>
        <v>-</v>
      </c>
      <c r="I403" s="1" t="str">
        <f>IF(ISBLANK(apendix_f_data!H403),"-",apendix_f_data!H403)</f>
        <v>-</v>
      </c>
      <c r="J403" s="1">
        <f>IF(ISBLANK(apendix_f_data!I403),"-",apendix_f_data!I403)</f>
        <v>0</v>
      </c>
      <c r="K403" s="1" t="str">
        <f>IF(ISBLANK(apendix_f_data!J403),"-",apendix_f_data!J403)</f>
        <v>-</v>
      </c>
    </row>
    <row r="404" ht="15.75" hidden="1" customHeight="1">
      <c r="A404" s="1" t="str">
        <f t="shared" si="1"/>
        <v>Argentina2015</v>
      </c>
      <c r="B404" s="1" t="str">
        <f>IF(ISBLANK(apendix_f_data!A404),"-",apendix_f_data!A404)</f>
        <v>Americas</v>
      </c>
      <c r="C404" s="1" t="str">
        <f>IF(ISBLANK(apendix_f_data!B404),"-",apendix_f_data!B404)</f>
        <v>Argentina</v>
      </c>
      <c r="D404" s="1">
        <f>IF(ISBLANK(apendix_f_data!C404),"-",apendix_f_data!C404)</f>
        <v>2015</v>
      </c>
      <c r="E404" s="1">
        <f>IF(ISBLANK(apendix_f_data!D404),"-",apendix_f_data!D404)</f>
        <v>215377</v>
      </c>
      <c r="F404" s="1" t="str">
        <f>IF(ISBLANK(apendix_f_data!E404),"-",apendix_f_data!E404)</f>
        <v>-</v>
      </c>
      <c r="G404" s="1">
        <f>IF(ISBLANK(apendix_f_data!F404),"-",apendix_f_data!F404)</f>
        <v>0</v>
      </c>
      <c r="H404" s="1" t="str">
        <f>IF(ISBLANK(apendix_f_data!G404),"-",apendix_f_data!G404)</f>
        <v>-</v>
      </c>
      <c r="I404" s="1" t="str">
        <f>IF(ISBLANK(apendix_f_data!H404),"-",apendix_f_data!H404)</f>
        <v>-</v>
      </c>
      <c r="J404" s="1">
        <f>IF(ISBLANK(apendix_f_data!I404),"-",apendix_f_data!I404)</f>
        <v>0</v>
      </c>
      <c r="K404" s="1" t="str">
        <f>IF(ISBLANK(apendix_f_data!J404),"-",apendix_f_data!J404)</f>
        <v>-</v>
      </c>
    </row>
    <row r="405" ht="15.75" hidden="1" customHeight="1">
      <c r="A405" s="1" t="str">
        <f t="shared" si="1"/>
        <v>Argentina2016</v>
      </c>
      <c r="B405" s="1" t="str">
        <f>IF(ISBLANK(apendix_f_data!A405),"-",apendix_f_data!A405)</f>
        <v>Americas</v>
      </c>
      <c r="C405" s="1" t="str">
        <f>IF(ISBLANK(apendix_f_data!B405),"-",apendix_f_data!B405)</f>
        <v>Argentina</v>
      </c>
      <c r="D405" s="1">
        <f>IF(ISBLANK(apendix_f_data!C405),"-",apendix_f_data!C405)</f>
        <v>2016</v>
      </c>
      <c r="E405" s="1">
        <f>IF(ISBLANK(apendix_f_data!D405),"-",apendix_f_data!D405)</f>
        <v>217542</v>
      </c>
      <c r="F405" s="1" t="str">
        <f>IF(ISBLANK(apendix_f_data!E405),"-",apendix_f_data!E405)</f>
        <v>-</v>
      </c>
      <c r="G405" s="1">
        <f>IF(ISBLANK(apendix_f_data!F405),"-",apendix_f_data!F405)</f>
        <v>0</v>
      </c>
      <c r="H405" s="1" t="str">
        <f>IF(ISBLANK(apendix_f_data!G405),"-",apendix_f_data!G405)</f>
        <v>-</v>
      </c>
      <c r="I405" s="1" t="str">
        <f>IF(ISBLANK(apendix_f_data!H405),"-",apendix_f_data!H405)</f>
        <v>-</v>
      </c>
      <c r="J405" s="1">
        <f>IF(ISBLANK(apendix_f_data!I405),"-",apendix_f_data!I405)</f>
        <v>0</v>
      </c>
      <c r="K405" s="1" t="str">
        <f>IF(ISBLANK(apendix_f_data!J405),"-",apendix_f_data!J405)</f>
        <v>-</v>
      </c>
    </row>
    <row r="406" ht="15.75" hidden="1" customHeight="1">
      <c r="A406" s="1" t="str">
        <f t="shared" si="1"/>
        <v>Argentina2017</v>
      </c>
      <c r="B406" s="1" t="str">
        <f>IF(ISBLANK(apendix_f_data!A406),"-",apendix_f_data!A406)</f>
        <v>Americas</v>
      </c>
      <c r="C406" s="1" t="str">
        <f>IF(ISBLANK(apendix_f_data!B406),"-",apendix_f_data!B406)</f>
        <v>Argentina</v>
      </c>
      <c r="D406" s="1">
        <f>IF(ISBLANK(apendix_f_data!C406),"-",apendix_f_data!C406)</f>
        <v>2017</v>
      </c>
      <c r="E406" s="1">
        <f>IF(ISBLANK(apendix_f_data!D406),"-",apendix_f_data!D406)</f>
        <v>219685</v>
      </c>
      <c r="F406" s="1" t="str">
        <f>IF(ISBLANK(apendix_f_data!E406),"-",apendix_f_data!E406)</f>
        <v>-</v>
      </c>
      <c r="G406" s="1">
        <f>IF(ISBLANK(apendix_f_data!F406),"-",apendix_f_data!F406)</f>
        <v>0</v>
      </c>
      <c r="H406" s="1" t="str">
        <f>IF(ISBLANK(apendix_f_data!G406),"-",apendix_f_data!G406)</f>
        <v>-</v>
      </c>
      <c r="I406" s="1" t="str">
        <f>IF(ISBLANK(apendix_f_data!H406),"-",apendix_f_data!H406)</f>
        <v>-</v>
      </c>
      <c r="J406" s="1">
        <f>IF(ISBLANK(apendix_f_data!I406),"-",apendix_f_data!I406)</f>
        <v>0</v>
      </c>
      <c r="K406" s="1" t="str">
        <f>IF(ISBLANK(apendix_f_data!J406),"-",apendix_f_data!J406)</f>
        <v>-</v>
      </c>
    </row>
    <row r="407" ht="15.75" hidden="1" customHeight="1">
      <c r="A407" s="1" t="str">
        <f t="shared" si="1"/>
        <v>Argentina2018</v>
      </c>
      <c r="B407" s="1" t="str">
        <f>IF(ISBLANK(apendix_f_data!A407),"-",apendix_f_data!A407)</f>
        <v>Americas</v>
      </c>
      <c r="C407" s="1" t="str">
        <f>IF(ISBLANK(apendix_f_data!B407),"-",apendix_f_data!B407)</f>
        <v>Argentina</v>
      </c>
      <c r="D407" s="1">
        <f>IF(ISBLANK(apendix_f_data!C407),"-",apendix_f_data!C407)</f>
        <v>2018</v>
      </c>
      <c r="E407" s="1">
        <f>IF(ISBLANK(apendix_f_data!D407),"-",apendix_f_data!D407)</f>
        <v>221805</v>
      </c>
      <c r="F407" s="1" t="str">
        <f>IF(ISBLANK(apendix_f_data!E407),"-",apendix_f_data!E407)</f>
        <v>-</v>
      </c>
      <c r="G407" s="1">
        <f>IF(ISBLANK(apendix_f_data!F407),"-",apendix_f_data!F407)</f>
        <v>0</v>
      </c>
      <c r="H407" s="1" t="str">
        <f>IF(ISBLANK(apendix_f_data!G407),"-",apendix_f_data!G407)</f>
        <v>-</v>
      </c>
      <c r="I407" s="1" t="str">
        <f>IF(ISBLANK(apendix_f_data!H407),"-",apendix_f_data!H407)</f>
        <v>-</v>
      </c>
      <c r="J407" s="1">
        <f>IF(ISBLANK(apendix_f_data!I407),"-",apendix_f_data!I407)</f>
        <v>0</v>
      </c>
      <c r="K407" s="1" t="str">
        <f>IF(ISBLANK(apendix_f_data!J407),"-",apendix_f_data!J407)</f>
        <v>-</v>
      </c>
    </row>
    <row r="408" ht="15.75" hidden="1" customHeight="1">
      <c r="A408" s="1" t="str">
        <f t="shared" si="1"/>
        <v>Belize2010</v>
      </c>
      <c r="B408" s="1" t="str">
        <f>IF(ISBLANK(apendix_f_data!A408),"-",apendix_f_data!A408)</f>
        <v>Americas</v>
      </c>
      <c r="C408" s="1" t="str">
        <f>IF(ISBLANK(apendix_f_data!B408),"-",apendix_f_data!B408)</f>
        <v>Belize</v>
      </c>
      <c r="D408" s="1">
        <f>IF(ISBLANK(apendix_f_data!C408),"-",apendix_f_data!C408)</f>
        <v>2010</v>
      </c>
      <c r="E408" s="1">
        <f>IF(ISBLANK(apendix_f_data!D408),"-",apendix_f_data!D408)</f>
        <v>222500</v>
      </c>
      <c r="F408" s="1" t="str">
        <f>IF(ISBLANK(apendix_f_data!E408),"-",apendix_f_data!E408)</f>
        <v>-</v>
      </c>
      <c r="G408" s="1">
        <f>IF(ISBLANK(apendix_f_data!F408),"-",apendix_f_data!F408)</f>
        <v>150</v>
      </c>
      <c r="H408" s="1" t="str">
        <f>IF(ISBLANK(apendix_f_data!G408),"-",apendix_f_data!G408)</f>
        <v>-</v>
      </c>
      <c r="I408" s="1" t="str">
        <f>IF(ISBLANK(apendix_f_data!H408),"-",apendix_f_data!H408)</f>
        <v>-</v>
      </c>
      <c r="J408" s="1">
        <f>IF(ISBLANK(apendix_f_data!I408),"-",apendix_f_data!I408)</f>
        <v>0</v>
      </c>
      <c r="K408" s="1" t="str">
        <f>IF(ISBLANK(apendix_f_data!J408),"-",apendix_f_data!J408)</f>
        <v>-</v>
      </c>
    </row>
    <row r="409" ht="15.75" hidden="1" customHeight="1">
      <c r="A409" s="1" t="str">
        <f t="shared" si="1"/>
        <v>Belize2011</v>
      </c>
      <c r="B409" s="1" t="str">
        <f>IF(ISBLANK(apendix_f_data!A409),"-",apendix_f_data!A409)</f>
        <v>Americas</v>
      </c>
      <c r="C409" s="1" t="str">
        <f>IF(ISBLANK(apendix_f_data!B409),"-",apendix_f_data!B409)</f>
        <v>Belize</v>
      </c>
      <c r="D409" s="1">
        <f>IF(ISBLANK(apendix_f_data!C409),"-",apendix_f_data!C409)</f>
        <v>2011</v>
      </c>
      <c r="E409" s="1">
        <f>IF(ISBLANK(apendix_f_data!D409),"-",apendix_f_data!D409)</f>
        <v>227862</v>
      </c>
      <c r="F409" s="1" t="str">
        <f>IF(ISBLANK(apendix_f_data!E409),"-",apendix_f_data!E409)</f>
        <v>-</v>
      </c>
      <c r="G409" s="1">
        <f>IF(ISBLANK(apendix_f_data!F409),"-",apendix_f_data!F409)</f>
        <v>72</v>
      </c>
      <c r="H409" s="1" t="str">
        <f>IF(ISBLANK(apendix_f_data!G409),"-",apendix_f_data!G409)</f>
        <v>-</v>
      </c>
      <c r="I409" s="1" t="str">
        <f>IF(ISBLANK(apendix_f_data!H409),"-",apendix_f_data!H409)</f>
        <v>-</v>
      </c>
      <c r="J409" s="1">
        <f>IF(ISBLANK(apendix_f_data!I409),"-",apendix_f_data!I409)</f>
        <v>0</v>
      </c>
      <c r="K409" s="1" t="str">
        <f>IF(ISBLANK(apendix_f_data!J409),"-",apendix_f_data!J409)</f>
        <v>-</v>
      </c>
    </row>
    <row r="410" ht="15.75" hidden="1" customHeight="1">
      <c r="A410" s="1" t="str">
        <f t="shared" si="1"/>
        <v>Belize2012</v>
      </c>
      <c r="B410" s="1" t="str">
        <f>IF(ISBLANK(apendix_f_data!A410),"-",apendix_f_data!A410)</f>
        <v>Americas</v>
      </c>
      <c r="C410" s="1" t="str">
        <f>IF(ISBLANK(apendix_f_data!B410),"-",apendix_f_data!B410)</f>
        <v>Belize</v>
      </c>
      <c r="D410" s="1">
        <f>IF(ISBLANK(apendix_f_data!C410),"-",apendix_f_data!C410)</f>
        <v>2012</v>
      </c>
      <c r="E410" s="1">
        <f>IF(ISBLANK(apendix_f_data!D410),"-",apendix_f_data!D410)</f>
        <v>233220</v>
      </c>
      <c r="F410" s="1" t="str">
        <f>IF(ISBLANK(apendix_f_data!E410),"-",apendix_f_data!E410)</f>
        <v>-</v>
      </c>
      <c r="G410" s="1">
        <f>IF(ISBLANK(apendix_f_data!F410),"-",apendix_f_data!F410)</f>
        <v>33</v>
      </c>
      <c r="H410" s="1" t="str">
        <f>IF(ISBLANK(apendix_f_data!G410),"-",apendix_f_data!G410)</f>
        <v>-</v>
      </c>
      <c r="I410" s="1" t="str">
        <f>IF(ISBLANK(apendix_f_data!H410),"-",apendix_f_data!H410)</f>
        <v>-</v>
      </c>
      <c r="J410" s="1">
        <f>IF(ISBLANK(apendix_f_data!I410),"-",apendix_f_data!I410)</f>
        <v>0</v>
      </c>
      <c r="K410" s="1" t="str">
        <f>IF(ISBLANK(apendix_f_data!J410),"-",apendix_f_data!J410)</f>
        <v>-</v>
      </c>
    </row>
    <row r="411" ht="15.75" hidden="1" customHeight="1">
      <c r="A411" s="1" t="str">
        <f t="shared" si="1"/>
        <v>Belize2013</v>
      </c>
      <c r="B411" s="1" t="str">
        <f>IF(ISBLANK(apendix_f_data!A411),"-",apendix_f_data!A411)</f>
        <v>Americas</v>
      </c>
      <c r="C411" s="1" t="str">
        <f>IF(ISBLANK(apendix_f_data!B411),"-",apendix_f_data!B411)</f>
        <v>Belize</v>
      </c>
      <c r="D411" s="1">
        <f>IF(ISBLANK(apendix_f_data!C411),"-",apendix_f_data!C411)</f>
        <v>2013</v>
      </c>
      <c r="E411" s="1">
        <f>IF(ISBLANK(apendix_f_data!D411),"-",apendix_f_data!D411)</f>
        <v>238537</v>
      </c>
      <c r="F411" s="1" t="str">
        <f>IF(ISBLANK(apendix_f_data!E411),"-",apendix_f_data!E411)</f>
        <v>-</v>
      </c>
      <c r="G411" s="1">
        <f>IF(ISBLANK(apendix_f_data!F411),"-",apendix_f_data!F411)</f>
        <v>20</v>
      </c>
      <c r="H411" s="1" t="str">
        <f>IF(ISBLANK(apendix_f_data!G411),"-",apendix_f_data!G411)</f>
        <v>-</v>
      </c>
      <c r="I411" s="1" t="str">
        <f>IF(ISBLANK(apendix_f_data!H411),"-",apendix_f_data!H411)</f>
        <v>-</v>
      </c>
      <c r="J411" s="1">
        <f>IF(ISBLANK(apendix_f_data!I411),"-",apendix_f_data!I411)</f>
        <v>0</v>
      </c>
      <c r="K411" s="1" t="str">
        <f>IF(ISBLANK(apendix_f_data!J411),"-",apendix_f_data!J411)</f>
        <v>-</v>
      </c>
    </row>
    <row r="412" ht="15.75" hidden="1" customHeight="1">
      <c r="A412" s="1" t="str">
        <f t="shared" si="1"/>
        <v>Belize2014</v>
      </c>
      <c r="B412" s="1" t="str">
        <f>IF(ISBLANK(apendix_f_data!A412),"-",apendix_f_data!A412)</f>
        <v>Americas</v>
      </c>
      <c r="C412" s="1" t="str">
        <f>IF(ISBLANK(apendix_f_data!B412),"-",apendix_f_data!B412)</f>
        <v>Belize</v>
      </c>
      <c r="D412" s="1">
        <f>IF(ISBLANK(apendix_f_data!C412),"-",apendix_f_data!C412)</f>
        <v>2014</v>
      </c>
      <c r="E412" s="1">
        <f>IF(ISBLANK(apendix_f_data!D412),"-",apendix_f_data!D412)</f>
        <v>243822</v>
      </c>
      <c r="F412" s="1" t="str">
        <f>IF(ISBLANK(apendix_f_data!E412),"-",apendix_f_data!E412)</f>
        <v>-</v>
      </c>
      <c r="G412" s="1">
        <f>IF(ISBLANK(apendix_f_data!F412),"-",apendix_f_data!F412)</f>
        <v>19</v>
      </c>
      <c r="H412" s="1" t="str">
        <f>IF(ISBLANK(apendix_f_data!G412),"-",apendix_f_data!G412)</f>
        <v>-</v>
      </c>
      <c r="I412" s="1" t="str">
        <f>IF(ISBLANK(apendix_f_data!H412),"-",apendix_f_data!H412)</f>
        <v>-</v>
      </c>
      <c r="J412" s="1">
        <f>IF(ISBLANK(apendix_f_data!I412),"-",apendix_f_data!I412)</f>
        <v>0</v>
      </c>
      <c r="K412" s="1" t="str">
        <f>IF(ISBLANK(apendix_f_data!J412),"-",apendix_f_data!J412)</f>
        <v>-</v>
      </c>
    </row>
    <row r="413" ht="15.75" hidden="1" customHeight="1">
      <c r="A413" s="1" t="str">
        <f t="shared" si="1"/>
        <v>Belize2015</v>
      </c>
      <c r="B413" s="1" t="str">
        <f>IF(ISBLANK(apendix_f_data!A413),"-",apendix_f_data!A413)</f>
        <v>Americas</v>
      </c>
      <c r="C413" s="1" t="str">
        <f>IF(ISBLANK(apendix_f_data!B413),"-",apendix_f_data!B413)</f>
        <v>Belize</v>
      </c>
      <c r="D413" s="1">
        <f>IF(ISBLANK(apendix_f_data!C413),"-",apendix_f_data!C413)</f>
        <v>2015</v>
      </c>
      <c r="E413" s="1">
        <f>IF(ISBLANK(apendix_f_data!D413),"-",apendix_f_data!D413)</f>
        <v>249038</v>
      </c>
      <c r="F413" s="1" t="str">
        <f>IF(ISBLANK(apendix_f_data!E413),"-",apendix_f_data!E413)</f>
        <v>-</v>
      </c>
      <c r="G413" s="1">
        <f>IF(ISBLANK(apendix_f_data!F413),"-",apendix_f_data!F413)</f>
        <v>9</v>
      </c>
      <c r="H413" s="1" t="str">
        <f>IF(ISBLANK(apendix_f_data!G413),"-",apendix_f_data!G413)</f>
        <v>-</v>
      </c>
      <c r="I413" s="1" t="str">
        <f>IF(ISBLANK(apendix_f_data!H413),"-",apendix_f_data!H413)</f>
        <v>-</v>
      </c>
      <c r="J413" s="1">
        <f>IF(ISBLANK(apendix_f_data!I413),"-",apendix_f_data!I413)</f>
        <v>0</v>
      </c>
      <c r="K413" s="1" t="str">
        <f>IF(ISBLANK(apendix_f_data!J413),"-",apendix_f_data!J413)</f>
        <v>-</v>
      </c>
    </row>
    <row r="414" ht="15.75" hidden="1" customHeight="1">
      <c r="A414" s="1" t="str">
        <f t="shared" si="1"/>
        <v>Belize2016</v>
      </c>
      <c r="B414" s="1" t="str">
        <f>IF(ISBLANK(apendix_f_data!A414),"-",apendix_f_data!A414)</f>
        <v>Americas</v>
      </c>
      <c r="C414" s="1" t="str">
        <f>IF(ISBLANK(apendix_f_data!B414),"-",apendix_f_data!B414)</f>
        <v>Belize</v>
      </c>
      <c r="D414" s="1">
        <f>IF(ISBLANK(apendix_f_data!C414),"-",apendix_f_data!C414)</f>
        <v>2016</v>
      </c>
      <c r="E414" s="1">
        <f>IF(ISBLANK(apendix_f_data!D414),"-",apendix_f_data!D414)</f>
        <v>254195</v>
      </c>
      <c r="F414" s="1" t="str">
        <f>IF(ISBLANK(apendix_f_data!E414),"-",apendix_f_data!E414)</f>
        <v>-</v>
      </c>
      <c r="G414" s="1">
        <f>IF(ISBLANK(apendix_f_data!F414),"-",apendix_f_data!F414)</f>
        <v>4</v>
      </c>
      <c r="H414" s="1" t="str">
        <f>IF(ISBLANK(apendix_f_data!G414),"-",apendix_f_data!G414)</f>
        <v>-</v>
      </c>
      <c r="I414" s="1" t="str">
        <f>IF(ISBLANK(apendix_f_data!H414),"-",apendix_f_data!H414)</f>
        <v>-</v>
      </c>
      <c r="J414" s="1">
        <f>IF(ISBLANK(apendix_f_data!I414),"-",apendix_f_data!I414)</f>
        <v>0</v>
      </c>
      <c r="K414" s="1" t="str">
        <f>IF(ISBLANK(apendix_f_data!J414),"-",apendix_f_data!J414)</f>
        <v>-</v>
      </c>
    </row>
    <row r="415" ht="15.75" hidden="1" customHeight="1">
      <c r="A415" s="1" t="str">
        <f t="shared" si="1"/>
        <v>Belize2017</v>
      </c>
      <c r="B415" s="1" t="str">
        <f>IF(ISBLANK(apendix_f_data!A415),"-",apendix_f_data!A415)</f>
        <v>Americas</v>
      </c>
      <c r="C415" s="1" t="str">
        <f>IF(ISBLANK(apendix_f_data!B415),"-",apendix_f_data!B415)</f>
        <v>Belize</v>
      </c>
      <c r="D415" s="1">
        <f>IF(ISBLANK(apendix_f_data!C415),"-",apendix_f_data!C415)</f>
        <v>2017</v>
      </c>
      <c r="E415" s="1">
        <f>IF(ISBLANK(apendix_f_data!D415),"-",apendix_f_data!D415)</f>
        <v>259284</v>
      </c>
      <c r="F415" s="1" t="str">
        <f>IF(ISBLANK(apendix_f_data!E415),"-",apendix_f_data!E415)</f>
        <v>-</v>
      </c>
      <c r="G415" s="1">
        <f>IF(ISBLANK(apendix_f_data!F415),"-",apendix_f_data!F415)</f>
        <v>7</v>
      </c>
      <c r="H415" s="1" t="str">
        <f>IF(ISBLANK(apendix_f_data!G415),"-",apendix_f_data!G415)</f>
        <v>-</v>
      </c>
      <c r="I415" s="1" t="str">
        <f>IF(ISBLANK(apendix_f_data!H415),"-",apendix_f_data!H415)</f>
        <v>-</v>
      </c>
      <c r="J415" s="1">
        <f>IF(ISBLANK(apendix_f_data!I415),"-",apendix_f_data!I415)</f>
        <v>0</v>
      </c>
      <c r="K415" s="1" t="str">
        <f>IF(ISBLANK(apendix_f_data!J415),"-",apendix_f_data!J415)</f>
        <v>-</v>
      </c>
    </row>
    <row r="416" ht="15.75" hidden="1" customHeight="1">
      <c r="A416" s="1" t="str">
        <f t="shared" si="1"/>
        <v>Belize2018</v>
      </c>
      <c r="B416" s="1" t="str">
        <f>IF(ISBLANK(apendix_f_data!A416),"-",apendix_f_data!A416)</f>
        <v>Americas</v>
      </c>
      <c r="C416" s="1" t="str">
        <f>IF(ISBLANK(apendix_f_data!B416),"-",apendix_f_data!B416)</f>
        <v>Belize</v>
      </c>
      <c r="D416" s="1">
        <f>IF(ISBLANK(apendix_f_data!C416),"-",apendix_f_data!C416)</f>
        <v>2018</v>
      </c>
      <c r="E416" s="1">
        <f>IF(ISBLANK(apendix_f_data!D416),"-",apendix_f_data!D416)</f>
        <v>264318</v>
      </c>
      <c r="F416" s="1" t="str">
        <f>IF(ISBLANK(apendix_f_data!E416),"-",apendix_f_data!E416)</f>
        <v>-</v>
      </c>
      <c r="G416" s="1">
        <f>IF(ISBLANK(apendix_f_data!F416),"-",apendix_f_data!F416)</f>
        <v>3</v>
      </c>
      <c r="H416" s="1" t="str">
        <f>IF(ISBLANK(apendix_f_data!G416),"-",apendix_f_data!G416)</f>
        <v>-</v>
      </c>
      <c r="I416" s="1" t="str">
        <f>IF(ISBLANK(apendix_f_data!H416),"-",apendix_f_data!H416)</f>
        <v>-</v>
      </c>
      <c r="J416" s="1">
        <f>IF(ISBLANK(apendix_f_data!I416),"-",apendix_f_data!I416)</f>
        <v>0</v>
      </c>
      <c r="K416" s="1" t="str">
        <f>IF(ISBLANK(apendix_f_data!J416),"-",apendix_f_data!J416)</f>
        <v>-</v>
      </c>
    </row>
    <row r="417" ht="15.75" hidden="1" customHeight="1">
      <c r="A417" s="1" t="str">
        <f t="shared" si="1"/>
        <v>Bolivia (Plurinational State of)2010</v>
      </c>
      <c r="B417" s="1" t="str">
        <f>IF(ISBLANK(apendix_f_data!A417),"-",apendix_f_data!A417)</f>
        <v>Americas</v>
      </c>
      <c r="C417" s="1" t="str">
        <f>IF(ISBLANK(apendix_f_data!B417),"-",apendix_f_data!B417)</f>
        <v>Bolivia (Plurinational State of)</v>
      </c>
      <c r="D417" s="1">
        <f>IF(ISBLANK(apendix_f_data!C417),"-",apendix_f_data!C417)</f>
        <v>2010</v>
      </c>
      <c r="E417" s="1">
        <f>IF(ISBLANK(apendix_f_data!D417),"-",apendix_f_data!D417)</f>
        <v>4558757</v>
      </c>
      <c r="F417" s="1">
        <f>IF(ISBLANK(apendix_f_data!E417),"-",apendix_f_data!E417)</f>
        <v>15000</v>
      </c>
      <c r="G417" s="1">
        <f>IF(ISBLANK(apendix_f_data!F417),"-",apendix_f_data!F417)</f>
        <v>18659</v>
      </c>
      <c r="H417" s="1">
        <f>IF(ISBLANK(apendix_f_data!G417),"-",apendix_f_data!G417)</f>
        <v>23000</v>
      </c>
      <c r="I417" s="1">
        <f>IF(ISBLANK(apendix_f_data!H417),"-",apendix_f_data!H417)</f>
        <v>2</v>
      </c>
      <c r="J417" s="1">
        <f>IF(ISBLANK(apendix_f_data!I417),"-",apendix_f_data!I417)</f>
        <v>10</v>
      </c>
      <c r="K417" s="1">
        <f>IF(ISBLANK(apendix_f_data!J417),"-",apendix_f_data!J417)</f>
        <v>18</v>
      </c>
    </row>
    <row r="418" ht="15.75" hidden="1" customHeight="1">
      <c r="A418" s="1" t="str">
        <f t="shared" si="1"/>
        <v>Bolivia (Plurinational State of)2011</v>
      </c>
      <c r="B418" s="1" t="str">
        <f>IF(ISBLANK(apendix_f_data!A418),"-",apendix_f_data!A418)</f>
        <v>Americas</v>
      </c>
      <c r="C418" s="1" t="str">
        <f>IF(ISBLANK(apendix_f_data!B418),"-",apendix_f_data!B418)</f>
        <v>Bolivia (Plurinational State of)</v>
      </c>
      <c r="D418" s="1">
        <f>IF(ISBLANK(apendix_f_data!C418),"-",apendix_f_data!C418)</f>
        <v>2011</v>
      </c>
      <c r="E418" s="1">
        <f>IF(ISBLANK(apendix_f_data!D418),"-",apendix_f_data!D418)</f>
        <v>4633319</v>
      </c>
      <c r="F418" s="1">
        <f>IF(ISBLANK(apendix_f_data!E418),"-",apendix_f_data!E418)</f>
        <v>7600</v>
      </c>
      <c r="G418" s="1">
        <f>IF(ISBLANK(apendix_f_data!F418),"-",apendix_f_data!F418)</f>
        <v>9680</v>
      </c>
      <c r="H418" s="1">
        <f>IF(ISBLANK(apendix_f_data!G418),"-",apendix_f_data!G418)</f>
        <v>12000</v>
      </c>
      <c r="I418" s="1">
        <f>IF(ISBLANK(apendix_f_data!H418),"-",apendix_f_data!H418)</f>
        <v>1</v>
      </c>
      <c r="J418" s="1">
        <f>IF(ISBLANK(apendix_f_data!I418),"-",apendix_f_data!I418)</f>
        <v>4</v>
      </c>
      <c r="K418" s="1">
        <f>IF(ISBLANK(apendix_f_data!J418),"-",apendix_f_data!J418)</f>
        <v>8</v>
      </c>
    </row>
    <row r="419" ht="15.75" hidden="1" customHeight="1">
      <c r="A419" s="1" t="str">
        <f t="shared" si="1"/>
        <v>Bolivia (Plurinational State of)2012</v>
      </c>
      <c r="B419" s="1" t="str">
        <f>IF(ISBLANK(apendix_f_data!A419),"-",apendix_f_data!A419)</f>
        <v>Americas</v>
      </c>
      <c r="C419" s="1" t="str">
        <f>IF(ISBLANK(apendix_f_data!B419),"-",apendix_f_data!B419)</f>
        <v>Bolivia (Plurinational State of)</v>
      </c>
      <c r="D419" s="1">
        <f>IF(ISBLANK(apendix_f_data!C419),"-",apendix_f_data!C419)</f>
        <v>2012</v>
      </c>
      <c r="E419" s="1">
        <f>IF(ISBLANK(apendix_f_data!D419),"-",apendix_f_data!D419)</f>
        <v>4708051</v>
      </c>
      <c r="F419" s="1">
        <f>IF(ISBLANK(apendix_f_data!E419),"-",apendix_f_data!E419)</f>
        <v>8600</v>
      </c>
      <c r="G419" s="1">
        <f>IF(ISBLANK(apendix_f_data!F419),"-",apendix_f_data!F419)</f>
        <v>10972</v>
      </c>
      <c r="H419" s="1">
        <f>IF(ISBLANK(apendix_f_data!G419),"-",apendix_f_data!G419)</f>
        <v>13000</v>
      </c>
      <c r="I419" s="1">
        <f>IF(ISBLANK(apendix_f_data!H419),"-",apendix_f_data!H419)</f>
        <v>1</v>
      </c>
      <c r="J419" s="1">
        <f>IF(ISBLANK(apendix_f_data!I419),"-",apendix_f_data!I419)</f>
        <v>4</v>
      </c>
      <c r="K419" s="1">
        <f>IF(ISBLANK(apendix_f_data!J419),"-",apendix_f_data!J419)</f>
        <v>8</v>
      </c>
    </row>
    <row r="420" ht="15.75" hidden="1" customHeight="1">
      <c r="A420" s="1" t="str">
        <f t="shared" si="1"/>
        <v>Bolivia (Plurinational State of)2013</v>
      </c>
      <c r="B420" s="1" t="str">
        <f>IF(ISBLANK(apendix_f_data!A420),"-",apendix_f_data!A420)</f>
        <v>Americas</v>
      </c>
      <c r="C420" s="1" t="str">
        <f>IF(ISBLANK(apendix_f_data!B420),"-",apendix_f_data!B420)</f>
        <v>Bolivia (Plurinational State of)</v>
      </c>
      <c r="D420" s="1">
        <f>IF(ISBLANK(apendix_f_data!C420),"-",apendix_f_data!C420)</f>
        <v>2013</v>
      </c>
      <c r="E420" s="1">
        <f>IF(ISBLANK(apendix_f_data!D420),"-",apendix_f_data!D420)</f>
        <v>4782769</v>
      </c>
      <c r="F420" s="1">
        <f>IF(ISBLANK(apendix_f_data!E420),"-",apendix_f_data!E420)</f>
        <v>8500</v>
      </c>
      <c r="G420" s="1">
        <f>IF(ISBLANK(apendix_f_data!F420),"-",apendix_f_data!F420)</f>
        <v>10804</v>
      </c>
      <c r="H420" s="1">
        <f>IF(ISBLANK(apendix_f_data!G420),"-",apendix_f_data!G420)</f>
        <v>13000</v>
      </c>
      <c r="I420" s="1">
        <f>IF(ISBLANK(apendix_f_data!H420),"-",apendix_f_data!H420)</f>
        <v>1</v>
      </c>
      <c r="J420" s="1">
        <f>IF(ISBLANK(apendix_f_data!I420),"-",apendix_f_data!I420)</f>
        <v>6</v>
      </c>
      <c r="K420" s="1">
        <f>IF(ISBLANK(apendix_f_data!J420),"-",apendix_f_data!J420)</f>
        <v>11</v>
      </c>
    </row>
    <row r="421" ht="15.75" hidden="1" customHeight="1">
      <c r="A421" s="1" t="str">
        <f t="shared" si="1"/>
        <v>Bolivia (Plurinational State of)2014</v>
      </c>
      <c r="B421" s="1" t="str">
        <f>IF(ISBLANK(apendix_f_data!A421),"-",apendix_f_data!A421)</f>
        <v>Americas</v>
      </c>
      <c r="C421" s="1" t="str">
        <f>IF(ISBLANK(apendix_f_data!B421),"-",apendix_f_data!B421)</f>
        <v>Bolivia (Plurinational State of)</v>
      </c>
      <c r="D421" s="1">
        <f>IF(ISBLANK(apendix_f_data!C421),"-",apendix_f_data!C421)</f>
        <v>2014</v>
      </c>
      <c r="E421" s="1">
        <f>IF(ISBLANK(apendix_f_data!D421),"-",apendix_f_data!D421)</f>
        <v>4857236</v>
      </c>
      <c r="F421" s="1">
        <f>IF(ISBLANK(apendix_f_data!E421),"-",apendix_f_data!E421)</f>
        <v>8500</v>
      </c>
      <c r="G421" s="1">
        <f>IF(ISBLANK(apendix_f_data!F421),"-",apendix_f_data!F421)</f>
        <v>10952</v>
      </c>
      <c r="H421" s="1">
        <f>IF(ISBLANK(apendix_f_data!G421),"-",apendix_f_data!G421)</f>
        <v>13000</v>
      </c>
      <c r="I421" s="1">
        <f>IF(ISBLANK(apendix_f_data!H421),"-",apendix_f_data!H421)</f>
        <v>1</v>
      </c>
      <c r="J421" s="1">
        <f>IF(ISBLANK(apendix_f_data!I421),"-",apendix_f_data!I421)</f>
        <v>4</v>
      </c>
      <c r="K421" s="1">
        <f>IF(ISBLANK(apendix_f_data!J421),"-",apendix_f_data!J421)</f>
        <v>8</v>
      </c>
    </row>
    <row r="422" ht="15.75" hidden="1" customHeight="1">
      <c r="A422" s="1" t="str">
        <f t="shared" si="1"/>
        <v>Bolivia (Plurinational State of)2015</v>
      </c>
      <c r="B422" s="1" t="str">
        <f>IF(ISBLANK(apendix_f_data!A422),"-",apendix_f_data!A422)</f>
        <v>Americas</v>
      </c>
      <c r="C422" s="1" t="str">
        <f>IF(ISBLANK(apendix_f_data!B422),"-",apendix_f_data!B422)</f>
        <v>Bolivia (Plurinational State of)</v>
      </c>
      <c r="D422" s="1">
        <f>IF(ISBLANK(apendix_f_data!C422),"-",apendix_f_data!C422)</f>
        <v>2015</v>
      </c>
      <c r="E422" s="1">
        <f>IF(ISBLANK(apendix_f_data!D422),"-",apendix_f_data!D422)</f>
        <v>4931282</v>
      </c>
      <c r="F422" s="1">
        <f>IF(ISBLANK(apendix_f_data!E422),"-",apendix_f_data!E422)</f>
        <v>7300</v>
      </c>
      <c r="G422" s="1">
        <f>IF(ISBLANK(apendix_f_data!F422),"-",apendix_f_data!F422)</f>
        <v>9315</v>
      </c>
      <c r="H422" s="1">
        <f>IF(ISBLANK(apendix_f_data!G422),"-",apendix_f_data!G422)</f>
        <v>11000</v>
      </c>
      <c r="I422" s="1">
        <f>IF(ISBLANK(apendix_f_data!H422),"-",apendix_f_data!H422)</f>
        <v>1</v>
      </c>
      <c r="J422" s="1">
        <f>IF(ISBLANK(apendix_f_data!I422),"-",apendix_f_data!I422)</f>
        <v>3</v>
      </c>
      <c r="K422" s="1">
        <f>IF(ISBLANK(apendix_f_data!J422),"-",apendix_f_data!J422)</f>
        <v>6</v>
      </c>
    </row>
    <row r="423" ht="15.75" hidden="1" customHeight="1">
      <c r="A423" s="1" t="str">
        <f t="shared" si="1"/>
        <v>Bolivia (Plurinational State of)2016</v>
      </c>
      <c r="B423" s="1" t="str">
        <f>IF(ISBLANK(apendix_f_data!A423),"-",apendix_f_data!A423)</f>
        <v>Americas</v>
      </c>
      <c r="C423" s="1" t="str">
        <f>IF(ISBLANK(apendix_f_data!B423),"-",apendix_f_data!B423)</f>
        <v>Bolivia (Plurinational State of)</v>
      </c>
      <c r="D423" s="1">
        <f>IF(ISBLANK(apendix_f_data!C423),"-",apendix_f_data!C423)</f>
        <v>2016</v>
      </c>
      <c r="E423" s="1">
        <f>IF(ISBLANK(apendix_f_data!D423),"-",apendix_f_data!D423)</f>
        <v>5004817</v>
      </c>
      <c r="F423" s="1">
        <f>IF(ISBLANK(apendix_f_data!E423),"-",apendix_f_data!E423)</f>
        <v>5900</v>
      </c>
      <c r="G423" s="1">
        <f>IF(ISBLANK(apendix_f_data!F423),"-",apendix_f_data!F423)</f>
        <v>7510</v>
      </c>
      <c r="H423" s="1">
        <f>IF(ISBLANK(apendix_f_data!G423),"-",apendix_f_data!G423)</f>
        <v>9200</v>
      </c>
      <c r="I423" s="1">
        <f>IF(ISBLANK(apendix_f_data!H423),"-",apendix_f_data!H423)</f>
        <v>0</v>
      </c>
      <c r="J423" s="1">
        <f>IF(ISBLANK(apendix_f_data!I423),"-",apendix_f_data!I423)</f>
        <v>2</v>
      </c>
      <c r="K423" s="1">
        <f>IF(ISBLANK(apendix_f_data!J423),"-",apendix_f_data!J423)</f>
        <v>5</v>
      </c>
    </row>
    <row r="424" ht="15.75" hidden="1" customHeight="1">
      <c r="A424" s="1" t="str">
        <f t="shared" si="1"/>
        <v>Bolivia (Plurinational State of)2017</v>
      </c>
      <c r="B424" s="1" t="str">
        <f>IF(ISBLANK(apendix_f_data!A424),"-",apendix_f_data!A424)</f>
        <v>Americas</v>
      </c>
      <c r="C424" s="1" t="str">
        <f>IF(ISBLANK(apendix_f_data!B424),"-",apendix_f_data!B424)</f>
        <v>Bolivia (Plurinational State of)</v>
      </c>
      <c r="D424" s="1">
        <f>IF(ISBLANK(apendix_f_data!C424),"-",apendix_f_data!C424)</f>
        <v>2017</v>
      </c>
      <c r="E424" s="1">
        <f>IF(ISBLANK(apendix_f_data!D424),"-",apendix_f_data!D424)</f>
        <v>5077861</v>
      </c>
      <c r="F424" s="1">
        <f>IF(ISBLANK(apendix_f_data!E424),"-",apendix_f_data!E424)</f>
        <v>4800</v>
      </c>
      <c r="G424" s="1">
        <f>IF(ISBLANK(apendix_f_data!F424),"-",apendix_f_data!F424)</f>
        <v>6195</v>
      </c>
      <c r="H424" s="1">
        <f>IF(ISBLANK(apendix_f_data!G424),"-",apendix_f_data!G424)</f>
        <v>7600</v>
      </c>
      <c r="I424" s="1">
        <f>IF(ISBLANK(apendix_f_data!H424),"-",apendix_f_data!H424)</f>
        <v>0</v>
      </c>
      <c r="J424" s="1">
        <f>IF(ISBLANK(apendix_f_data!I424),"-",apendix_f_data!I424)</f>
        <v>2</v>
      </c>
      <c r="K424" s="1">
        <f>IF(ISBLANK(apendix_f_data!J424),"-",apendix_f_data!J424)</f>
        <v>4</v>
      </c>
    </row>
    <row r="425" ht="15.75" hidden="1" customHeight="1">
      <c r="A425" s="1" t="str">
        <f t="shared" si="1"/>
        <v>Bolivia (Plurinational State of)2018</v>
      </c>
      <c r="B425" s="1" t="str">
        <f>IF(ISBLANK(apendix_f_data!A425),"-",apendix_f_data!A425)</f>
        <v>Americas</v>
      </c>
      <c r="C425" s="1" t="str">
        <f>IF(ISBLANK(apendix_f_data!B425),"-",apendix_f_data!B425)</f>
        <v>Bolivia (Plurinational State of)</v>
      </c>
      <c r="D425" s="1">
        <f>IF(ISBLANK(apendix_f_data!C425),"-",apendix_f_data!C425)</f>
        <v>2018</v>
      </c>
      <c r="E425" s="1">
        <f>IF(ISBLANK(apendix_f_data!D425),"-",apendix_f_data!D425)</f>
        <v>5150579</v>
      </c>
      <c r="F425" s="1">
        <f>IF(ISBLANK(apendix_f_data!E425),"-",apendix_f_data!E425)</f>
        <v>5700</v>
      </c>
      <c r="G425" s="1">
        <f>IF(ISBLANK(apendix_f_data!F425),"-",apendix_f_data!F425)</f>
        <v>7239</v>
      </c>
      <c r="H425" s="1">
        <f>IF(ISBLANK(apendix_f_data!G425),"-",apendix_f_data!G425)</f>
        <v>8900</v>
      </c>
      <c r="I425" s="1">
        <f>IF(ISBLANK(apendix_f_data!H425),"-",apendix_f_data!H425)</f>
        <v>0</v>
      </c>
      <c r="J425" s="1">
        <f>IF(ISBLANK(apendix_f_data!I425),"-",apendix_f_data!I425)</f>
        <v>2</v>
      </c>
      <c r="K425" s="1">
        <f>IF(ISBLANK(apendix_f_data!J425),"-",apendix_f_data!J425)</f>
        <v>4</v>
      </c>
    </row>
    <row r="426" ht="15.75" hidden="1" customHeight="1">
      <c r="A426" s="1" t="str">
        <f t="shared" si="1"/>
        <v>Brazil2010</v>
      </c>
      <c r="B426" s="1" t="str">
        <f>IF(ISBLANK(apendix_f_data!A426),"-",apendix_f_data!A426)</f>
        <v>Americas</v>
      </c>
      <c r="C426" s="1" t="str">
        <f>IF(ISBLANK(apendix_f_data!B426),"-",apendix_f_data!B426)</f>
        <v>Brazil</v>
      </c>
      <c r="D426" s="1">
        <f>IF(ISBLANK(apendix_f_data!C426),"-",apendix_f_data!C426)</f>
        <v>2010</v>
      </c>
      <c r="E426" s="1">
        <f>IF(ISBLANK(apendix_f_data!D426),"-",apendix_f_data!D426)</f>
        <v>39729868</v>
      </c>
      <c r="F426" s="1">
        <f>IF(ISBLANK(apendix_f_data!E426),"-",apendix_f_data!E426)</f>
        <v>349000</v>
      </c>
      <c r="G426" s="1">
        <f>IF(ISBLANK(apendix_f_data!F426),"-",apendix_f_data!F426)</f>
        <v>389809</v>
      </c>
      <c r="H426" s="1">
        <f>IF(ISBLANK(apendix_f_data!G426),"-",apendix_f_data!G426)</f>
        <v>422000</v>
      </c>
      <c r="I426" s="1" t="str">
        <f>IF(ISBLANK(apendix_f_data!H426),"-",apendix_f_data!H426)</f>
        <v>-</v>
      </c>
      <c r="J426" s="1">
        <f>IF(ISBLANK(apendix_f_data!I426),"-",apendix_f_data!I426)</f>
        <v>76</v>
      </c>
      <c r="K426" s="1" t="str">
        <f>IF(ISBLANK(apendix_f_data!J426),"-",apendix_f_data!J426)</f>
        <v>-</v>
      </c>
    </row>
    <row r="427" ht="15.75" hidden="1" customHeight="1">
      <c r="A427" s="1" t="str">
        <f t="shared" si="1"/>
        <v>Brazil2011</v>
      </c>
      <c r="B427" s="1" t="str">
        <f>IF(ISBLANK(apendix_f_data!A427),"-",apendix_f_data!A427)</f>
        <v>Americas</v>
      </c>
      <c r="C427" s="1" t="str">
        <f>IF(ISBLANK(apendix_f_data!B427),"-",apendix_f_data!B427)</f>
        <v>Brazil</v>
      </c>
      <c r="D427" s="1">
        <f>IF(ISBLANK(apendix_f_data!C427),"-",apendix_f_data!C427)</f>
        <v>2011</v>
      </c>
      <c r="E427" s="1">
        <f>IF(ISBLANK(apendix_f_data!D427),"-",apendix_f_data!D427)</f>
        <v>40095451</v>
      </c>
      <c r="F427" s="1">
        <f>IF(ISBLANK(apendix_f_data!E427),"-",apendix_f_data!E427)</f>
        <v>273000</v>
      </c>
      <c r="G427" s="1">
        <f>IF(ISBLANK(apendix_f_data!F427),"-",apendix_f_data!F427)</f>
        <v>284024</v>
      </c>
      <c r="H427" s="1">
        <f>IF(ISBLANK(apendix_f_data!G427),"-",apendix_f_data!G427)</f>
        <v>303000</v>
      </c>
      <c r="I427" s="1" t="str">
        <f>IF(ISBLANK(apendix_f_data!H427),"-",apendix_f_data!H427)</f>
        <v>-</v>
      </c>
      <c r="J427" s="1">
        <f>IF(ISBLANK(apendix_f_data!I427),"-",apendix_f_data!I427)</f>
        <v>70</v>
      </c>
      <c r="K427" s="1" t="str">
        <f>IF(ISBLANK(apendix_f_data!J427),"-",apendix_f_data!J427)</f>
        <v>-</v>
      </c>
    </row>
    <row r="428" ht="15.75" hidden="1" customHeight="1">
      <c r="A428" s="1" t="str">
        <f t="shared" si="1"/>
        <v>Brazil2012</v>
      </c>
      <c r="B428" s="1" t="str">
        <f>IF(ISBLANK(apendix_f_data!A428),"-",apendix_f_data!A428)</f>
        <v>Americas</v>
      </c>
      <c r="C428" s="1" t="str">
        <f>IF(ISBLANK(apendix_f_data!B428),"-",apendix_f_data!B428)</f>
        <v>Brazil</v>
      </c>
      <c r="D428" s="1">
        <f>IF(ISBLANK(apendix_f_data!C428),"-",apendix_f_data!C428)</f>
        <v>2012</v>
      </c>
      <c r="E428" s="1">
        <f>IF(ISBLANK(apendix_f_data!D428),"-",apendix_f_data!D428)</f>
        <v>40455320</v>
      </c>
      <c r="F428" s="1">
        <f>IF(ISBLANK(apendix_f_data!E428),"-",apendix_f_data!E428)</f>
        <v>248000</v>
      </c>
      <c r="G428" s="1">
        <f>IF(ISBLANK(apendix_f_data!F428),"-",apendix_f_data!F428)</f>
        <v>258095</v>
      </c>
      <c r="H428" s="1">
        <f>IF(ISBLANK(apendix_f_data!G428),"-",apendix_f_data!G428)</f>
        <v>275000</v>
      </c>
      <c r="I428" s="1" t="str">
        <f>IF(ISBLANK(apendix_f_data!H428),"-",apendix_f_data!H428)</f>
        <v>-</v>
      </c>
      <c r="J428" s="1">
        <f>IF(ISBLANK(apendix_f_data!I428),"-",apendix_f_data!I428)</f>
        <v>60</v>
      </c>
      <c r="K428" s="1" t="str">
        <f>IF(ISBLANK(apendix_f_data!J428),"-",apendix_f_data!J428)</f>
        <v>-</v>
      </c>
    </row>
    <row r="429" ht="15.75" hidden="1" customHeight="1">
      <c r="A429" s="1" t="str">
        <f t="shared" si="1"/>
        <v>Brazil2013</v>
      </c>
      <c r="B429" s="1" t="str">
        <f>IF(ISBLANK(apendix_f_data!A429),"-",apendix_f_data!A429)</f>
        <v>Americas</v>
      </c>
      <c r="C429" s="1" t="str">
        <f>IF(ISBLANK(apendix_f_data!B429),"-",apendix_f_data!B429)</f>
        <v>Brazil</v>
      </c>
      <c r="D429" s="1">
        <f>IF(ISBLANK(apendix_f_data!C429),"-",apendix_f_data!C429)</f>
        <v>2013</v>
      </c>
      <c r="E429" s="1">
        <f>IF(ISBLANK(apendix_f_data!D429),"-",apendix_f_data!D429)</f>
        <v>40810288</v>
      </c>
      <c r="F429" s="1">
        <f>IF(ISBLANK(apendix_f_data!E429),"-",apendix_f_data!E429)</f>
        <v>176000</v>
      </c>
      <c r="G429" s="1">
        <f>IF(ISBLANK(apendix_f_data!F429),"-",apendix_f_data!F429)</f>
        <v>196793</v>
      </c>
      <c r="H429" s="1">
        <f>IF(ISBLANK(apendix_f_data!G429),"-",apendix_f_data!G429)</f>
        <v>213000</v>
      </c>
      <c r="I429" s="1" t="str">
        <f>IF(ISBLANK(apendix_f_data!H429),"-",apendix_f_data!H429)</f>
        <v>-</v>
      </c>
      <c r="J429" s="1">
        <f>IF(ISBLANK(apendix_f_data!I429),"-",apendix_f_data!I429)</f>
        <v>40</v>
      </c>
      <c r="K429" s="1" t="str">
        <f>IF(ISBLANK(apendix_f_data!J429),"-",apendix_f_data!J429)</f>
        <v>-</v>
      </c>
    </row>
    <row r="430" ht="15.75" hidden="1" customHeight="1">
      <c r="A430" s="1" t="str">
        <f t="shared" si="1"/>
        <v>Brazil2014</v>
      </c>
      <c r="B430" s="1" t="str">
        <f>IF(ISBLANK(apendix_f_data!A430),"-",apendix_f_data!A430)</f>
        <v>Americas</v>
      </c>
      <c r="C430" s="1" t="str">
        <f>IF(ISBLANK(apendix_f_data!B430),"-",apendix_f_data!B430)</f>
        <v>Brazil</v>
      </c>
      <c r="D430" s="1">
        <f>IF(ISBLANK(apendix_f_data!C430),"-",apendix_f_data!C430)</f>
        <v>2014</v>
      </c>
      <c r="E430" s="1">
        <f>IF(ISBLANK(apendix_f_data!D430),"-",apendix_f_data!D430)</f>
        <v>41161040</v>
      </c>
      <c r="F430" s="1">
        <f>IF(ISBLANK(apendix_f_data!E430),"-",apendix_f_data!E430)</f>
        <v>142000</v>
      </c>
      <c r="G430" s="1">
        <f>IF(ISBLANK(apendix_f_data!F430),"-",apendix_f_data!F430)</f>
        <v>148071</v>
      </c>
      <c r="H430" s="1">
        <f>IF(ISBLANK(apendix_f_data!G430),"-",apendix_f_data!G430)</f>
        <v>158000</v>
      </c>
      <c r="I430" s="1" t="str">
        <f>IF(ISBLANK(apendix_f_data!H430),"-",apendix_f_data!H430)</f>
        <v>-</v>
      </c>
      <c r="J430" s="1">
        <f>IF(ISBLANK(apendix_f_data!I430),"-",apendix_f_data!I430)</f>
        <v>36</v>
      </c>
      <c r="K430" s="1" t="str">
        <f>IF(ISBLANK(apendix_f_data!J430),"-",apendix_f_data!J430)</f>
        <v>-</v>
      </c>
    </row>
    <row r="431" ht="15.75" hidden="1" customHeight="1">
      <c r="A431" s="1" t="str">
        <f t="shared" si="1"/>
        <v>Brazil2015</v>
      </c>
      <c r="B431" s="1" t="str">
        <f>IF(ISBLANK(apendix_f_data!A431),"-",apendix_f_data!A431)</f>
        <v>Americas</v>
      </c>
      <c r="C431" s="1" t="str">
        <f>IF(ISBLANK(apendix_f_data!B431),"-",apendix_f_data!B431)</f>
        <v>Brazil</v>
      </c>
      <c r="D431" s="1">
        <f>IF(ISBLANK(apendix_f_data!C431),"-",apendix_f_data!C431)</f>
        <v>2015</v>
      </c>
      <c r="E431" s="1">
        <f>IF(ISBLANK(apendix_f_data!D431),"-",apendix_f_data!D431)</f>
        <v>41507767</v>
      </c>
      <c r="F431" s="1">
        <f>IF(ISBLANK(apendix_f_data!E431),"-",apendix_f_data!E431)</f>
        <v>144000</v>
      </c>
      <c r="G431" s="1">
        <f>IF(ISBLANK(apendix_f_data!F431),"-",apendix_f_data!F431)</f>
        <v>161093</v>
      </c>
      <c r="H431" s="1">
        <f>IF(ISBLANK(apendix_f_data!G431),"-",apendix_f_data!G431)</f>
        <v>174000</v>
      </c>
      <c r="I431" s="1" t="str">
        <f>IF(ISBLANK(apendix_f_data!H431),"-",apendix_f_data!H431)</f>
        <v>-</v>
      </c>
      <c r="J431" s="1">
        <f>IF(ISBLANK(apendix_f_data!I431),"-",apendix_f_data!I431)</f>
        <v>35</v>
      </c>
      <c r="K431" s="1" t="str">
        <f>IF(ISBLANK(apendix_f_data!J431),"-",apendix_f_data!J431)</f>
        <v>-</v>
      </c>
    </row>
    <row r="432" ht="15.75" hidden="1" customHeight="1">
      <c r="A432" s="1" t="str">
        <f t="shared" si="1"/>
        <v>Brazil2016</v>
      </c>
      <c r="B432" s="1" t="str">
        <f>IF(ISBLANK(apendix_f_data!A432),"-",apendix_f_data!A432)</f>
        <v>Americas</v>
      </c>
      <c r="C432" s="1" t="str">
        <f>IF(ISBLANK(apendix_f_data!B432),"-",apendix_f_data!B432)</f>
        <v>Brazil</v>
      </c>
      <c r="D432" s="1">
        <f>IF(ISBLANK(apendix_f_data!C432),"-",apendix_f_data!C432)</f>
        <v>2016</v>
      </c>
      <c r="E432" s="1">
        <f>IF(ISBLANK(apendix_f_data!D432),"-",apendix_f_data!D432)</f>
        <v>41851100</v>
      </c>
      <c r="F432" s="1">
        <f>IF(ISBLANK(apendix_f_data!E432),"-",apendix_f_data!E432)</f>
        <v>129000</v>
      </c>
      <c r="G432" s="1">
        <f>IF(ISBLANK(apendix_f_data!F432),"-",apendix_f_data!F432)</f>
        <v>134862</v>
      </c>
      <c r="H432" s="1">
        <f>IF(ISBLANK(apendix_f_data!G432),"-",apendix_f_data!G432)</f>
        <v>144000</v>
      </c>
      <c r="I432" s="1" t="str">
        <f>IF(ISBLANK(apendix_f_data!H432),"-",apendix_f_data!H432)</f>
        <v>-</v>
      </c>
      <c r="J432" s="1">
        <f>IF(ISBLANK(apendix_f_data!I432),"-",apendix_f_data!I432)</f>
        <v>35</v>
      </c>
      <c r="K432" s="1" t="str">
        <f>IF(ISBLANK(apendix_f_data!J432),"-",apendix_f_data!J432)</f>
        <v>-</v>
      </c>
    </row>
    <row r="433" ht="15.75" hidden="1" customHeight="1">
      <c r="A433" s="1" t="str">
        <f t="shared" si="1"/>
        <v>Brazil2017</v>
      </c>
      <c r="B433" s="1" t="str">
        <f>IF(ISBLANK(apendix_f_data!A433),"-",apendix_f_data!A433)</f>
        <v>Americas</v>
      </c>
      <c r="C433" s="1" t="str">
        <f>IF(ISBLANK(apendix_f_data!B433),"-",apendix_f_data!B433)</f>
        <v>Brazil</v>
      </c>
      <c r="D433" s="1">
        <f>IF(ISBLANK(apendix_f_data!C433),"-",apendix_f_data!C433)</f>
        <v>2017</v>
      </c>
      <c r="E433" s="1">
        <f>IF(ISBLANK(apendix_f_data!D433),"-",apendix_f_data!D433)</f>
        <v>42190266</v>
      </c>
      <c r="F433" s="1">
        <f>IF(ISBLANK(apendix_f_data!E433),"-",apendix_f_data!E433)</f>
        <v>197000</v>
      </c>
      <c r="G433" s="1">
        <f>IF(ISBLANK(apendix_f_data!F433),"-",apendix_f_data!F433)</f>
        <v>220848</v>
      </c>
      <c r="H433" s="1">
        <f>IF(ISBLANK(apendix_f_data!G433),"-",apendix_f_data!G433)</f>
        <v>239000</v>
      </c>
      <c r="I433" s="1" t="str">
        <f>IF(ISBLANK(apendix_f_data!H433),"-",apendix_f_data!H433)</f>
        <v>-</v>
      </c>
      <c r="J433" s="1">
        <f>IF(ISBLANK(apendix_f_data!I433),"-",apendix_f_data!I433)</f>
        <v>34</v>
      </c>
      <c r="K433" s="1" t="str">
        <f>IF(ISBLANK(apendix_f_data!J433),"-",apendix_f_data!J433)</f>
        <v>-</v>
      </c>
    </row>
    <row r="434" ht="15.75" hidden="1" customHeight="1">
      <c r="A434" s="1" t="str">
        <f t="shared" si="1"/>
        <v>Brazil2018</v>
      </c>
      <c r="B434" s="1" t="str">
        <f>IF(ISBLANK(apendix_f_data!A434),"-",apendix_f_data!A434)</f>
        <v>Americas</v>
      </c>
      <c r="C434" s="1" t="str">
        <f>IF(ISBLANK(apendix_f_data!B434),"-",apendix_f_data!B434)</f>
        <v>Brazil</v>
      </c>
      <c r="D434" s="1">
        <f>IF(ISBLANK(apendix_f_data!C434),"-",apendix_f_data!C434)</f>
        <v>2018</v>
      </c>
      <c r="E434" s="1">
        <f>IF(ISBLANK(apendix_f_data!D434),"-",apendix_f_data!D434)</f>
        <v>42522271</v>
      </c>
      <c r="F434" s="1">
        <f>IF(ISBLANK(apendix_f_data!E434),"-",apendix_f_data!E434)</f>
        <v>207000</v>
      </c>
      <c r="G434" s="1">
        <f>IF(ISBLANK(apendix_f_data!F434),"-",apendix_f_data!F434)</f>
        <v>217900</v>
      </c>
      <c r="H434" s="1">
        <f>IF(ISBLANK(apendix_f_data!G434),"-",apendix_f_data!G434)</f>
        <v>232000</v>
      </c>
      <c r="I434" s="1" t="str">
        <f>IF(ISBLANK(apendix_f_data!H434),"-",apendix_f_data!H434)</f>
        <v>-</v>
      </c>
      <c r="J434" s="1">
        <f>IF(ISBLANK(apendix_f_data!I434),"-",apendix_f_data!I434)</f>
        <v>44</v>
      </c>
      <c r="K434" s="1" t="str">
        <f>IF(ISBLANK(apendix_f_data!J434),"-",apendix_f_data!J434)</f>
        <v>-</v>
      </c>
    </row>
    <row r="435" ht="15.75" hidden="1" customHeight="1">
      <c r="A435" s="1" t="str">
        <f t="shared" si="1"/>
        <v>Colombia2010</v>
      </c>
      <c r="B435" s="1" t="str">
        <f>IF(ISBLANK(apendix_f_data!A435),"-",apendix_f_data!A435)</f>
        <v>Americas</v>
      </c>
      <c r="C435" s="1" t="str">
        <f>IF(ISBLANK(apendix_f_data!B435),"-",apendix_f_data!B435)</f>
        <v>Colombia</v>
      </c>
      <c r="D435" s="1">
        <f>IF(ISBLANK(apendix_f_data!C435),"-",apendix_f_data!C435)</f>
        <v>2010</v>
      </c>
      <c r="E435" s="1">
        <f>IF(ISBLANK(apendix_f_data!D435),"-",apendix_f_data!D435)</f>
        <v>10011898</v>
      </c>
      <c r="F435" s="1">
        <f>IF(ISBLANK(apendix_f_data!E435),"-",apendix_f_data!E435)</f>
        <v>125000</v>
      </c>
      <c r="G435" s="1">
        <f>IF(ISBLANK(apendix_f_data!F435),"-",apendix_f_data!F435)</f>
        <v>164479</v>
      </c>
      <c r="H435" s="1">
        <f>IF(ISBLANK(apendix_f_data!G435),"-",apendix_f_data!G435)</f>
        <v>206000</v>
      </c>
      <c r="I435" s="1" t="str">
        <f>IF(ISBLANK(apendix_f_data!H435),"-",apendix_f_data!H435)</f>
        <v>-</v>
      </c>
      <c r="J435" s="1">
        <f>IF(ISBLANK(apendix_f_data!I435),"-",apendix_f_data!I435)</f>
        <v>42</v>
      </c>
      <c r="K435" s="1" t="str">
        <f>IF(ISBLANK(apendix_f_data!J435),"-",apendix_f_data!J435)</f>
        <v>-</v>
      </c>
    </row>
    <row r="436" ht="15.75" hidden="1" customHeight="1">
      <c r="A436" s="1" t="str">
        <f t="shared" si="1"/>
        <v>Colombia2011</v>
      </c>
      <c r="B436" s="1" t="str">
        <f>IF(ISBLANK(apendix_f_data!A436),"-",apendix_f_data!A436)</f>
        <v>Americas</v>
      </c>
      <c r="C436" s="1" t="str">
        <f>IF(ISBLANK(apendix_f_data!B436),"-",apendix_f_data!B436)</f>
        <v>Colombia</v>
      </c>
      <c r="D436" s="1">
        <f>IF(ISBLANK(apendix_f_data!C436),"-",apendix_f_data!C436)</f>
        <v>2011</v>
      </c>
      <c r="E436" s="1">
        <f>IF(ISBLANK(apendix_f_data!D436),"-",apendix_f_data!D436)</f>
        <v>10109321</v>
      </c>
      <c r="F436" s="1">
        <f>IF(ISBLANK(apendix_f_data!E436),"-",apendix_f_data!E436)</f>
        <v>64000</v>
      </c>
      <c r="G436" s="1">
        <f>IF(ISBLANK(apendix_f_data!F436),"-",apendix_f_data!F436)</f>
        <v>84072</v>
      </c>
      <c r="H436" s="1">
        <f>IF(ISBLANK(apendix_f_data!G436),"-",apendix_f_data!G436)</f>
        <v>105000</v>
      </c>
      <c r="I436" s="1" t="str">
        <f>IF(ISBLANK(apendix_f_data!H436),"-",apendix_f_data!H436)</f>
        <v>-</v>
      </c>
      <c r="J436" s="1">
        <f>IF(ISBLANK(apendix_f_data!I436),"-",apendix_f_data!I436)</f>
        <v>23</v>
      </c>
      <c r="K436" s="1" t="str">
        <f>IF(ISBLANK(apendix_f_data!J436),"-",apendix_f_data!J436)</f>
        <v>-</v>
      </c>
    </row>
    <row r="437" ht="15.75" hidden="1" customHeight="1">
      <c r="A437" s="1" t="str">
        <f t="shared" si="1"/>
        <v>Colombia2012</v>
      </c>
      <c r="B437" s="1" t="str">
        <f>IF(ISBLANK(apendix_f_data!A437),"-",apendix_f_data!A437)</f>
        <v>Americas</v>
      </c>
      <c r="C437" s="1" t="str">
        <f>IF(ISBLANK(apendix_f_data!B437),"-",apendix_f_data!B437)</f>
        <v>Colombia</v>
      </c>
      <c r="D437" s="1">
        <f>IF(ISBLANK(apendix_f_data!C437),"-",apendix_f_data!C437)</f>
        <v>2012</v>
      </c>
      <c r="E437" s="1">
        <f>IF(ISBLANK(apendix_f_data!D437),"-",apendix_f_data!D437)</f>
        <v>10200749</v>
      </c>
      <c r="F437" s="1">
        <f>IF(ISBLANK(apendix_f_data!E437),"-",apendix_f_data!E437)</f>
        <v>64000</v>
      </c>
      <c r="G437" s="1">
        <f>IF(ISBLANK(apendix_f_data!F437),"-",apendix_f_data!F437)</f>
        <v>84176</v>
      </c>
      <c r="H437" s="1">
        <f>IF(ISBLANK(apendix_f_data!G437),"-",apendix_f_data!G437)</f>
        <v>105000</v>
      </c>
      <c r="I437" s="1" t="str">
        <f>IF(ISBLANK(apendix_f_data!H437),"-",apendix_f_data!H437)</f>
        <v>-</v>
      </c>
      <c r="J437" s="1">
        <f>IF(ISBLANK(apendix_f_data!I437),"-",apendix_f_data!I437)</f>
        <v>24</v>
      </c>
      <c r="K437" s="1" t="str">
        <f>IF(ISBLANK(apendix_f_data!J437),"-",apendix_f_data!J437)</f>
        <v>-</v>
      </c>
    </row>
    <row r="438" ht="15.75" hidden="1" customHeight="1">
      <c r="A438" s="1" t="str">
        <f t="shared" si="1"/>
        <v>Colombia2013</v>
      </c>
      <c r="B438" s="1" t="str">
        <f>IF(ISBLANK(apendix_f_data!A438),"-",apendix_f_data!A438)</f>
        <v>Americas</v>
      </c>
      <c r="C438" s="1" t="str">
        <f>IF(ISBLANK(apendix_f_data!B438),"-",apendix_f_data!B438)</f>
        <v>Colombia</v>
      </c>
      <c r="D438" s="1">
        <f>IF(ISBLANK(apendix_f_data!C438),"-",apendix_f_data!C438)</f>
        <v>2013</v>
      </c>
      <c r="E438" s="1">
        <f>IF(ISBLANK(apendix_f_data!D438),"-",apendix_f_data!D438)</f>
        <v>10293683</v>
      </c>
      <c r="F438" s="1">
        <f>IF(ISBLANK(apendix_f_data!E438),"-",apendix_f_data!E438)</f>
        <v>55000</v>
      </c>
      <c r="G438" s="1">
        <f>IF(ISBLANK(apendix_f_data!F438),"-",apendix_f_data!F438)</f>
        <v>72310</v>
      </c>
      <c r="H438" s="1">
        <f>IF(ISBLANK(apendix_f_data!G438),"-",apendix_f_data!G438)</f>
        <v>91000</v>
      </c>
      <c r="I438" s="1" t="str">
        <f>IF(ISBLANK(apendix_f_data!H438),"-",apendix_f_data!H438)</f>
        <v>-</v>
      </c>
      <c r="J438" s="1">
        <f>IF(ISBLANK(apendix_f_data!I438),"-",apendix_f_data!I438)</f>
        <v>10</v>
      </c>
      <c r="K438" s="1" t="str">
        <f>IF(ISBLANK(apendix_f_data!J438),"-",apendix_f_data!J438)</f>
        <v>-</v>
      </c>
    </row>
    <row r="439" ht="15.75" hidden="1" customHeight="1">
      <c r="A439" s="1" t="str">
        <f t="shared" si="1"/>
        <v>Colombia2014</v>
      </c>
      <c r="B439" s="1" t="str">
        <f>IF(ISBLANK(apendix_f_data!A439),"-",apendix_f_data!A439)</f>
        <v>Americas</v>
      </c>
      <c r="C439" s="1" t="str">
        <f>IF(ISBLANK(apendix_f_data!B439),"-",apendix_f_data!B439)</f>
        <v>Colombia</v>
      </c>
      <c r="D439" s="1">
        <f>IF(ISBLANK(apendix_f_data!C439),"-",apendix_f_data!C439)</f>
        <v>2014</v>
      </c>
      <c r="E439" s="1">
        <f>IF(ISBLANK(apendix_f_data!D439),"-",apendix_f_data!D439)</f>
        <v>10398227</v>
      </c>
      <c r="F439" s="1">
        <f>IF(ISBLANK(apendix_f_data!E439),"-",apendix_f_data!E439)</f>
        <v>43000</v>
      </c>
      <c r="G439" s="1">
        <f>IF(ISBLANK(apendix_f_data!F439),"-",apendix_f_data!F439)</f>
        <v>57024</v>
      </c>
      <c r="H439" s="1">
        <f>IF(ISBLANK(apendix_f_data!G439),"-",apendix_f_data!G439)</f>
        <v>71000</v>
      </c>
      <c r="I439" s="1" t="str">
        <f>IF(ISBLANK(apendix_f_data!H439),"-",apendix_f_data!H439)</f>
        <v>-</v>
      </c>
      <c r="J439" s="1">
        <f>IF(ISBLANK(apendix_f_data!I439),"-",apendix_f_data!I439)</f>
        <v>17</v>
      </c>
      <c r="K439" s="1" t="str">
        <f>IF(ISBLANK(apendix_f_data!J439),"-",apendix_f_data!J439)</f>
        <v>-</v>
      </c>
    </row>
    <row r="440" ht="15.75" hidden="1" customHeight="1">
      <c r="A440" s="1" t="str">
        <f t="shared" si="1"/>
        <v>Colombia2015</v>
      </c>
      <c r="B440" s="1" t="str">
        <f>IF(ISBLANK(apendix_f_data!A440),"-",apendix_f_data!A440)</f>
        <v>Americas</v>
      </c>
      <c r="C440" s="1" t="str">
        <f>IF(ISBLANK(apendix_f_data!B440),"-",apendix_f_data!B440)</f>
        <v>Colombia</v>
      </c>
      <c r="D440" s="1">
        <f>IF(ISBLANK(apendix_f_data!C440),"-",apendix_f_data!C440)</f>
        <v>2015</v>
      </c>
      <c r="E440" s="1">
        <f>IF(ISBLANK(apendix_f_data!D440),"-",apendix_f_data!D440)</f>
        <v>10520647</v>
      </c>
      <c r="F440" s="1">
        <f>IF(ISBLANK(apendix_f_data!E440),"-",apendix_f_data!E440)</f>
        <v>54000</v>
      </c>
      <c r="G440" s="1">
        <f>IF(ISBLANK(apendix_f_data!F440),"-",apendix_f_data!F440)</f>
        <v>73007</v>
      </c>
      <c r="H440" s="1">
        <f>IF(ISBLANK(apendix_f_data!G440),"-",apendix_f_data!G440)</f>
        <v>94000</v>
      </c>
      <c r="I440" s="1" t="str">
        <f>IF(ISBLANK(apendix_f_data!H440),"-",apendix_f_data!H440)</f>
        <v>-</v>
      </c>
      <c r="J440" s="1">
        <f>IF(ISBLANK(apendix_f_data!I440),"-",apendix_f_data!I440)</f>
        <v>18</v>
      </c>
      <c r="K440" s="1" t="str">
        <f>IF(ISBLANK(apendix_f_data!J440),"-",apendix_f_data!J440)</f>
        <v>-</v>
      </c>
    </row>
    <row r="441" ht="15.75" hidden="1" customHeight="1">
      <c r="A441" s="1" t="str">
        <f t="shared" si="1"/>
        <v>Colombia2016</v>
      </c>
      <c r="B441" s="1" t="str">
        <f>IF(ISBLANK(apendix_f_data!A441),"-",apendix_f_data!A441)</f>
        <v>Americas</v>
      </c>
      <c r="C441" s="1" t="str">
        <f>IF(ISBLANK(apendix_f_data!B441),"-",apendix_f_data!B441)</f>
        <v>Colombia</v>
      </c>
      <c r="D441" s="1">
        <f>IF(ISBLANK(apendix_f_data!C441),"-",apendix_f_data!C441)</f>
        <v>2016</v>
      </c>
      <c r="E441" s="1">
        <f>IF(ISBLANK(apendix_f_data!D441),"-",apendix_f_data!D441)</f>
        <v>10665522</v>
      </c>
      <c r="F441" s="1">
        <f>IF(ISBLANK(apendix_f_data!E441),"-",apendix_f_data!E441)</f>
        <v>88000</v>
      </c>
      <c r="G441" s="1">
        <f>IF(ISBLANK(apendix_f_data!F441),"-",apendix_f_data!F441)</f>
        <v>115550</v>
      </c>
      <c r="H441" s="1">
        <f>IF(ISBLANK(apendix_f_data!G441),"-",apendix_f_data!G441)</f>
        <v>145000</v>
      </c>
      <c r="I441" s="1" t="str">
        <f>IF(ISBLANK(apendix_f_data!H441),"-",apendix_f_data!H441)</f>
        <v>-</v>
      </c>
      <c r="J441" s="1">
        <f>IF(ISBLANK(apendix_f_data!I441),"-",apendix_f_data!I441)</f>
        <v>36</v>
      </c>
      <c r="K441" s="1" t="str">
        <f>IF(ISBLANK(apendix_f_data!J441),"-",apendix_f_data!J441)</f>
        <v>-</v>
      </c>
    </row>
    <row r="442" ht="15.75" hidden="1" customHeight="1">
      <c r="A442" s="1" t="str">
        <f t="shared" si="1"/>
        <v>Colombia2017</v>
      </c>
      <c r="B442" s="1" t="str">
        <f>IF(ISBLANK(apendix_f_data!A442),"-",apendix_f_data!A442)</f>
        <v>Americas</v>
      </c>
      <c r="C442" s="1" t="str">
        <f>IF(ISBLANK(apendix_f_data!B442),"-",apendix_f_data!B442)</f>
        <v>Colombia</v>
      </c>
      <c r="D442" s="1">
        <f>IF(ISBLANK(apendix_f_data!C442),"-",apendix_f_data!C442)</f>
        <v>2017</v>
      </c>
      <c r="E442" s="1">
        <f>IF(ISBLANK(apendix_f_data!D442),"-",apendix_f_data!D442)</f>
        <v>10828150</v>
      </c>
      <c r="F442" s="1">
        <f>IF(ISBLANK(apendix_f_data!E442),"-",apendix_f_data!E442)</f>
        <v>60000</v>
      </c>
      <c r="G442" s="1">
        <f>IF(ISBLANK(apendix_f_data!F442),"-",apendix_f_data!F442)</f>
        <v>80963</v>
      </c>
      <c r="H442" s="1">
        <f>IF(ISBLANK(apendix_f_data!G442),"-",apendix_f_data!G442)</f>
        <v>104000</v>
      </c>
      <c r="I442" s="1" t="str">
        <f>IF(ISBLANK(apendix_f_data!H442),"-",apendix_f_data!H442)</f>
        <v>-</v>
      </c>
      <c r="J442" s="1">
        <f>IF(ISBLANK(apendix_f_data!I442),"-",apendix_f_data!I442)</f>
        <v>19</v>
      </c>
      <c r="K442" s="1" t="str">
        <f>IF(ISBLANK(apendix_f_data!J442),"-",apendix_f_data!J442)</f>
        <v>-</v>
      </c>
    </row>
    <row r="443" ht="15.75" hidden="1" customHeight="1">
      <c r="A443" s="1" t="str">
        <f t="shared" si="1"/>
        <v>Colombia2018</v>
      </c>
      <c r="B443" s="1" t="str">
        <f>IF(ISBLANK(apendix_f_data!A443),"-",apendix_f_data!A443)</f>
        <v>Americas</v>
      </c>
      <c r="C443" s="1" t="str">
        <f>IF(ISBLANK(apendix_f_data!B443),"-",apendix_f_data!B443)</f>
        <v>Colombia</v>
      </c>
      <c r="D443" s="1">
        <f>IF(ISBLANK(apendix_f_data!C443),"-",apendix_f_data!C443)</f>
        <v>2018</v>
      </c>
      <c r="E443" s="1">
        <f>IF(ISBLANK(apendix_f_data!D443),"-",apendix_f_data!D443)</f>
        <v>10994461</v>
      </c>
      <c r="F443" s="1">
        <f>IF(ISBLANK(apendix_f_data!E443),"-",apendix_f_data!E443)</f>
        <v>71000</v>
      </c>
      <c r="G443" s="1">
        <f>IF(ISBLANK(apendix_f_data!F443),"-",apendix_f_data!F443)</f>
        <v>93468</v>
      </c>
      <c r="H443" s="1">
        <f>IF(ISBLANK(apendix_f_data!G443),"-",apendix_f_data!G443)</f>
        <v>117000</v>
      </c>
      <c r="I443" s="1" t="str">
        <f>IF(ISBLANK(apendix_f_data!H443),"-",apendix_f_data!H443)</f>
        <v>-</v>
      </c>
      <c r="J443" s="1">
        <f>IF(ISBLANK(apendix_f_data!I443),"-",apendix_f_data!I443)</f>
        <v>9</v>
      </c>
      <c r="K443" s="1" t="str">
        <f>IF(ISBLANK(apendix_f_data!J443),"-",apendix_f_data!J443)</f>
        <v>-</v>
      </c>
    </row>
    <row r="444" ht="15.75" hidden="1" customHeight="1">
      <c r="A444" s="1" t="str">
        <f t="shared" si="1"/>
        <v>Costa Rica2010</v>
      </c>
      <c r="B444" s="1" t="str">
        <f>IF(ISBLANK(apendix_f_data!A444),"-",apendix_f_data!A444)</f>
        <v>Americas</v>
      </c>
      <c r="C444" s="1" t="str">
        <f>IF(ISBLANK(apendix_f_data!B444),"-",apendix_f_data!B444)</f>
        <v>Costa Rica</v>
      </c>
      <c r="D444" s="1">
        <f>IF(ISBLANK(apendix_f_data!C444),"-",apendix_f_data!C444)</f>
        <v>2010</v>
      </c>
      <c r="E444" s="1">
        <f>IF(ISBLANK(apendix_f_data!D444),"-",apendix_f_data!D444)</f>
        <v>1602079</v>
      </c>
      <c r="F444" s="1" t="str">
        <f>IF(ISBLANK(apendix_f_data!E444),"-",apendix_f_data!E444)</f>
        <v>-</v>
      </c>
      <c r="G444" s="1">
        <f>IF(ISBLANK(apendix_f_data!F444),"-",apendix_f_data!F444)</f>
        <v>110</v>
      </c>
      <c r="H444" s="1" t="str">
        <f>IF(ISBLANK(apendix_f_data!G444),"-",apendix_f_data!G444)</f>
        <v>-</v>
      </c>
      <c r="I444" s="1" t="str">
        <f>IF(ISBLANK(apendix_f_data!H444),"-",apendix_f_data!H444)</f>
        <v>-</v>
      </c>
      <c r="J444" s="1">
        <f>IF(ISBLANK(apendix_f_data!I444),"-",apendix_f_data!I444)</f>
        <v>0</v>
      </c>
      <c r="K444" s="1" t="str">
        <f>IF(ISBLANK(apendix_f_data!J444),"-",apendix_f_data!J444)</f>
        <v>-</v>
      </c>
    </row>
    <row r="445" ht="15.75" hidden="1" customHeight="1">
      <c r="A445" s="1" t="str">
        <f t="shared" si="1"/>
        <v>Costa Rica2011</v>
      </c>
      <c r="B445" s="1" t="str">
        <f>IF(ISBLANK(apendix_f_data!A445),"-",apendix_f_data!A445)</f>
        <v>Americas</v>
      </c>
      <c r="C445" s="1" t="str">
        <f>IF(ISBLANK(apendix_f_data!B445),"-",apendix_f_data!B445)</f>
        <v>Costa Rica</v>
      </c>
      <c r="D445" s="1">
        <f>IF(ISBLANK(apendix_f_data!C445),"-",apendix_f_data!C445)</f>
        <v>2011</v>
      </c>
      <c r="E445" s="1">
        <f>IF(ISBLANK(apendix_f_data!D445),"-",apendix_f_data!D445)</f>
        <v>1621580</v>
      </c>
      <c r="F445" s="1" t="str">
        <f>IF(ISBLANK(apendix_f_data!E445),"-",apendix_f_data!E445)</f>
        <v>-</v>
      </c>
      <c r="G445" s="1">
        <f>IF(ISBLANK(apendix_f_data!F445),"-",apendix_f_data!F445)</f>
        <v>10</v>
      </c>
      <c r="H445" s="1" t="str">
        <f>IF(ISBLANK(apendix_f_data!G445),"-",apendix_f_data!G445)</f>
        <v>-</v>
      </c>
      <c r="I445" s="1" t="str">
        <f>IF(ISBLANK(apendix_f_data!H445),"-",apendix_f_data!H445)</f>
        <v>-</v>
      </c>
      <c r="J445" s="1">
        <f>IF(ISBLANK(apendix_f_data!I445),"-",apendix_f_data!I445)</f>
        <v>0</v>
      </c>
      <c r="K445" s="1" t="str">
        <f>IF(ISBLANK(apendix_f_data!J445),"-",apendix_f_data!J445)</f>
        <v>-</v>
      </c>
    </row>
    <row r="446" ht="15.75" hidden="1" customHeight="1">
      <c r="A446" s="1" t="str">
        <f t="shared" si="1"/>
        <v>Costa Rica2012</v>
      </c>
      <c r="B446" s="1" t="str">
        <f>IF(ISBLANK(apendix_f_data!A446),"-",apendix_f_data!A446)</f>
        <v>Americas</v>
      </c>
      <c r="C446" s="1" t="str">
        <f>IF(ISBLANK(apendix_f_data!B446),"-",apendix_f_data!B446)</f>
        <v>Costa Rica</v>
      </c>
      <c r="D446" s="1">
        <f>IF(ISBLANK(apendix_f_data!C446),"-",apendix_f_data!C446)</f>
        <v>2012</v>
      </c>
      <c r="E446" s="1">
        <f>IF(ISBLANK(apendix_f_data!D446),"-",apendix_f_data!D446)</f>
        <v>1640801</v>
      </c>
      <c r="F446" s="1" t="str">
        <f>IF(ISBLANK(apendix_f_data!E446),"-",apendix_f_data!E446)</f>
        <v>-</v>
      </c>
      <c r="G446" s="1">
        <f>IF(ISBLANK(apendix_f_data!F446),"-",apendix_f_data!F446)</f>
        <v>6</v>
      </c>
      <c r="H446" s="1" t="str">
        <f>IF(ISBLANK(apendix_f_data!G446),"-",apendix_f_data!G446)</f>
        <v>-</v>
      </c>
      <c r="I446" s="1" t="str">
        <f>IF(ISBLANK(apendix_f_data!H446),"-",apendix_f_data!H446)</f>
        <v>-</v>
      </c>
      <c r="J446" s="1">
        <f>IF(ISBLANK(apendix_f_data!I446),"-",apendix_f_data!I446)</f>
        <v>0</v>
      </c>
      <c r="K446" s="1" t="str">
        <f>IF(ISBLANK(apendix_f_data!J446),"-",apendix_f_data!J446)</f>
        <v>-</v>
      </c>
    </row>
    <row r="447" ht="15.75" hidden="1" customHeight="1">
      <c r="A447" s="1" t="str">
        <f t="shared" si="1"/>
        <v>Costa Rica2013</v>
      </c>
      <c r="B447" s="1" t="str">
        <f>IF(ISBLANK(apendix_f_data!A447),"-",apendix_f_data!A447)</f>
        <v>Americas</v>
      </c>
      <c r="C447" s="1" t="str">
        <f>IF(ISBLANK(apendix_f_data!B447),"-",apendix_f_data!B447)</f>
        <v>Costa Rica</v>
      </c>
      <c r="D447" s="1">
        <f>IF(ISBLANK(apendix_f_data!C447),"-",apendix_f_data!C447)</f>
        <v>2013</v>
      </c>
      <c r="E447" s="1">
        <f>IF(ISBLANK(apendix_f_data!D447),"-",apendix_f_data!D447)</f>
        <v>1659738</v>
      </c>
      <c r="F447" s="1" t="str">
        <f>IF(ISBLANK(apendix_f_data!E447),"-",apendix_f_data!E447)</f>
        <v>-</v>
      </c>
      <c r="G447" s="1">
        <f>IF(ISBLANK(apendix_f_data!F447),"-",apendix_f_data!F447)</f>
        <v>0</v>
      </c>
      <c r="H447" s="1" t="str">
        <f>IF(ISBLANK(apendix_f_data!G447),"-",apendix_f_data!G447)</f>
        <v>-</v>
      </c>
      <c r="I447" s="1" t="str">
        <f>IF(ISBLANK(apendix_f_data!H447),"-",apendix_f_data!H447)</f>
        <v>-</v>
      </c>
      <c r="J447" s="1">
        <f>IF(ISBLANK(apendix_f_data!I447),"-",apendix_f_data!I447)</f>
        <v>0</v>
      </c>
      <c r="K447" s="1" t="str">
        <f>IF(ISBLANK(apendix_f_data!J447),"-",apendix_f_data!J447)</f>
        <v>-</v>
      </c>
    </row>
    <row r="448" ht="15.75" hidden="1" customHeight="1">
      <c r="A448" s="1" t="str">
        <f t="shared" si="1"/>
        <v>Costa Rica2014</v>
      </c>
      <c r="B448" s="1" t="str">
        <f>IF(ISBLANK(apendix_f_data!A448),"-",apendix_f_data!A448)</f>
        <v>Americas</v>
      </c>
      <c r="C448" s="1" t="str">
        <f>IF(ISBLANK(apendix_f_data!B448),"-",apendix_f_data!B448)</f>
        <v>Costa Rica</v>
      </c>
      <c r="D448" s="1">
        <f>IF(ISBLANK(apendix_f_data!C448),"-",apendix_f_data!C448)</f>
        <v>2014</v>
      </c>
      <c r="E448" s="1">
        <f>IF(ISBLANK(apendix_f_data!D448),"-",apendix_f_data!D448)</f>
        <v>1678386</v>
      </c>
      <c r="F448" s="1" t="str">
        <f>IF(ISBLANK(apendix_f_data!E448),"-",apendix_f_data!E448)</f>
        <v>-</v>
      </c>
      <c r="G448" s="1">
        <f>IF(ISBLANK(apendix_f_data!F448),"-",apendix_f_data!F448)</f>
        <v>0</v>
      </c>
      <c r="H448" s="1" t="str">
        <f>IF(ISBLANK(apendix_f_data!G448),"-",apendix_f_data!G448)</f>
        <v>-</v>
      </c>
      <c r="I448" s="1" t="str">
        <f>IF(ISBLANK(apendix_f_data!H448),"-",apendix_f_data!H448)</f>
        <v>-</v>
      </c>
      <c r="J448" s="1">
        <f>IF(ISBLANK(apendix_f_data!I448),"-",apendix_f_data!I448)</f>
        <v>0</v>
      </c>
      <c r="K448" s="1" t="str">
        <f>IF(ISBLANK(apendix_f_data!J448),"-",apendix_f_data!J448)</f>
        <v>-</v>
      </c>
    </row>
    <row r="449" ht="15.75" hidden="1" customHeight="1">
      <c r="A449" s="1" t="str">
        <f t="shared" si="1"/>
        <v>Costa Rica2015</v>
      </c>
      <c r="B449" s="1" t="str">
        <f>IF(ISBLANK(apendix_f_data!A449),"-",apendix_f_data!A449)</f>
        <v>Americas</v>
      </c>
      <c r="C449" s="1" t="str">
        <f>IF(ISBLANK(apendix_f_data!B449),"-",apendix_f_data!B449)</f>
        <v>Costa Rica</v>
      </c>
      <c r="D449" s="1">
        <f>IF(ISBLANK(apendix_f_data!C449),"-",apendix_f_data!C449)</f>
        <v>2015</v>
      </c>
      <c r="E449" s="1">
        <f>IF(ISBLANK(apendix_f_data!D449),"-",apendix_f_data!D449)</f>
        <v>1696731</v>
      </c>
      <c r="F449" s="1" t="str">
        <f>IF(ISBLANK(apendix_f_data!E449),"-",apendix_f_data!E449)</f>
        <v>-</v>
      </c>
      <c r="G449" s="1">
        <f>IF(ISBLANK(apendix_f_data!F449),"-",apendix_f_data!F449)</f>
        <v>0</v>
      </c>
      <c r="H449" s="1" t="str">
        <f>IF(ISBLANK(apendix_f_data!G449),"-",apendix_f_data!G449)</f>
        <v>-</v>
      </c>
      <c r="I449" s="1" t="str">
        <f>IF(ISBLANK(apendix_f_data!H449),"-",apendix_f_data!H449)</f>
        <v>-</v>
      </c>
      <c r="J449" s="1">
        <f>IF(ISBLANK(apendix_f_data!I449),"-",apendix_f_data!I449)</f>
        <v>0</v>
      </c>
      <c r="K449" s="1" t="str">
        <f>IF(ISBLANK(apendix_f_data!J449),"-",apendix_f_data!J449)</f>
        <v>-</v>
      </c>
    </row>
    <row r="450" ht="15.75" hidden="1" customHeight="1">
      <c r="A450" s="1" t="str">
        <f t="shared" si="1"/>
        <v>Costa Rica2016</v>
      </c>
      <c r="B450" s="1" t="str">
        <f>IF(ISBLANK(apendix_f_data!A450),"-",apendix_f_data!A450)</f>
        <v>Americas</v>
      </c>
      <c r="C450" s="1" t="str">
        <f>IF(ISBLANK(apendix_f_data!B450),"-",apendix_f_data!B450)</f>
        <v>Costa Rica</v>
      </c>
      <c r="D450" s="1">
        <f>IF(ISBLANK(apendix_f_data!C450),"-",apendix_f_data!C450)</f>
        <v>2016</v>
      </c>
      <c r="E450" s="1">
        <f>IF(ISBLANK(apendix_f_data!D450),"-",apendix_f_data!D450)</f>
        <v>1714767</v>
      </c>
      <c r="F450" s="1" t="str">
        <f>IF(ISBLANK(apendix_f_data!E450),"-",apendix_f_data!E450)</f>
        <v>-</v>
      </c>
      <c r="G450" s="1">
        <f>IF(ISBLANK(apendix_f_data!F450),"-",apendix_f_data!F450)</f>
        <v>4</v>
      </c>
      <c r="H450" s="1" t="str">
        <f>IF(ISBLANK(apendix_f_data!G450),"-",apendix_f_data!G450)</f>
        <v>-</v>
      </c>
      <c r="I450" s="1" t="str">
        <f>IF(ISBLANK(apendix_f_data!H450),"-",apendix_f_data!H450)</f>
        <v>-</v>
      </c>
      <c r="J450" s="1">
        <f>IF(ISBLANK(apendix_f_data!I450),"-",apendix_f_data!I450)</f>
        <v>0</v>
      </c>
      <c r="K450" s="1" t="str">
        <f>IF(ISBLANK(apendix_f_data!J450),"-",apendix_f_data!J450)</f>
        <v>-</v>
      </c>
    </row>
    <row r="451" ht="15.75" hidden="1" customHeight="1">
      <c r="A451" s="1" t="str">
        <f t="shared" si="1"/>
        <v>Costa Rica2017</v>
      </c>
      <c r="B451" s="1" t="str">
        <f>IF(ISBLANK(apendix_f_data!A451),"-",apendix_f_data!A451)</f>
        <v>Americas</v>
      </c>
      <c r="C451" s="1" t="str">
        <f>IF(ISBLANK(apendix_f_data!B451),"-",apendix_f_data!B451)</f>
        <v>Costa Rica</v>
      </c>
      <c r="D451" s="1">
        <f>IF(ISBLANK(apendix_f_data!C451),"-",apendix_f_data!C451)</f>
        <v>2017</v>
      </c>
      <c r="E451" s="1">
        <f>IF(ISBLANK(apendix_f_data!D451),"-",apendix_f_data!D451)</f>
        <v>1732484</v>
      </c>
      <c r="F451" s="1" t="str">
        <f>IF(ISBLANK(apendix_f_data!E451),"-",apendix_f_data!E451)</f>
        <v>-</v>
      </c>
      <c r="G451" s="1">
        <f>IF(ISBLANK(apendix_f_data!F451),"-",apendix_f_data!F451)</f>
        <v>12</v>
      </c>
      <c r="H451" s="1" t="str">
        <f>IF(ISBLANK(apendix_f_data!G451),"-",apendix_f_data!G451)</f>
        <v>-</v>
      </c>
      <c r="I451" s="1" t="str">
        <f>IF(ISBLANK(apendix_f_data!H451),"-",apendix_f_data!H451)</f>
        <v>-</v>
      </c>
      <c r="J451" s="1">
        <f>IF(ISBLANK(apendix_f_data!I451),"-",apendix_f_data!I451)</f>
        <v>0</v>
      </c>
      <c r="K451" s="1" t="str">
        <f>IF(ISBLANK(apendix_f_data!J451),"-",apendix_f_data!J451)</f>
        <v>-</v>
      </c>
    </row>
    <row r="452" ht="15.75" hidden="1" customHeight="1">
      <c r="A452" s="1" t="str">
        <f t="shared" si="1"/>
        <v>Costa Rica2018</v>
      </c>
      <c r="B452" s="1" t="str">
        <f>IF(ISBLANK(apendix_f_data!A452),"-",apendix_f_data!A452)</f>
        <v>Americas</v>
      </c>
      <c r="C452" s="1" t="str">
        <f>IF(ISBLANK(apendix_f_data!B452),"-",apendix_f_data!B452)</f>
        <v>Costa Rica</v>
      </c>
      <c r="D452" s="1">
        <f>IF(ISBLANK(apendix_f_data!C452),"-",apendix_f_data!C452)</f>
        <v>2018</v>
      </c>
      <c r="E452" s="1">
        <f>IF(ISBLANK(apendix_f_data!D452),"-",apendix_f_data!D452)</f>
        <v>1749805</v>
      </c>
      <c r="F452" s="1" t="str">
        <f>IF(ISBLANK(apendix_f_data!E452),"-",apendix_f_data!E452)</f>
        <v>-</v>
      </c>
      <c r="G452" s="1">
        <f>IF(ISBLANK(apendix_f_data!F452),"-",apendix_f_data!F452)</f>
        <v>70</v>
      </c>
      <c r="H452" s="1" t="str">
        <f>IF(ISBLANK(apendix_f_data!G452),"-",apendix_f_data!G452)</f>
        <v>-</v>
      </c>
      <c r="I452" s="1" t="str">
        <f>IF(ISBLANK(apendix_f_data!H452),"-",apendix_f_data!H452)</f>
        <v>-</v>
      </c>
      <c r="J452" s="1">
        <f>IF(ISBLANK(apendix_f_data!I452),"-",apendix_f_data!I452)</f>
        <v>0</v>
      </c>
      <c r="K452" s="1" t="str">
        <f>IF(ISBLANK(apendix_f_data!J452),"-",apendix_f_data!J452)</f>
        <v>-</v>
      </c>
    </row>
    <row r="453" ht="15.75" hidden="1" customHeight="1">
      <c r="A453" s="1" t="str">
        <f t="shared" si="1"/>
        <v>Dominican Republic2010</v>
      </c>
      <c r="B453" s="1" t="str">
        <f>IF(ISBLANK(apendix_f_data!A453),"-",apendix_f_data!A453)</f>
        <v>Americas</v>
      </c>
      <c r="C453" s="1" t="str">
        <f>IF(ISBLANK(apendix_f_data!B453),"-",apendix_f_data!B453)</f>
        <v>Dominican Republic</v>
      </c>
      <c r="D453" s="1">
        <f>IF(ISBLANK(apendix_f_data!C453),"-",apendix_f_data!C453)</f>
        <v>2010</v>
      </c>
      <c r="E453" s="1">
        <f>IF(ISBLANK(apendix_f_data!D453),"-",apendix_f_data!D453)</f>
        <v>5340225</v>
      </c>
      <c r="F453" s="1">
        <f>IF(ISBLANK(apendix_f_data!E453),"-",apendix_f_data!E453)</f>
        <v>2600</v>
      </c>
      <c r="G453" s="1">
        <f>IF(ISBLANK(apendix_f_data!F453),"-",apendix_f_data!F453)</f>
        <v>3202</v>
      </c>
      <c r="H453" s="1">
        <f>IF(ISBLANK(apendix_f_data!G453),"-",apendix_f_data!G453)</f>
        <v>3800</v>
      </c>
      <c r="I453" s="1">
        <f>IF(ISBLANK(apendix_f_data!H453),"-",apendix_f_data!H453)</f>
        <v>0</v>
      </c>
      <c r="J453" s="1">
        <f>IF(ISBLANK(apendix_f_data!I453),"-",apendix_f_data!I453)</f>
        <v>8</v>
      </c>
      <c r="K453" s="1">
        <f>IF(ISBLANK(apendix_f_data!J453),"-",apendix_f_data!J453)</f>
        <v>14</v>
      </c>
    </row>
    <row r="454" ht="15.75" hidden="1" customHeight="1">
      <c r="A454" s="1" t="str">
        <f t="shared" si="1"/>
        <v>Dominican Republic2011</v>
      </c>
      <c r="B454" s="1" t="str">
        <f>IF(ISBLANK(apendix_f_data!A454),"-",apendix_f_data!A454)</f>
        <v>Americas</v>
      </c>
      <c r="C454" s="1" t="str">
        <f>IF(ISBLANK(apendix_f_data!B454),"-",apendix_f_data!B454)</f>
        <v>Dominican Republic</v>
      </c>
      <c r="D454" s="1">
        <f>IF(ISBLANK(apendix_f_data!C454),"-",apendix_f_data!C454)</f>
        <v>2011</v>
      </c>
      <c r="E454" s="1">
        <f>IF(ISBLANK(apendix_f_data!D454),"-",apendix_f_data!D454)</f>
        <v>5405278</v>
      </c>
      <c r="F454" s="1">
        <f>IF(ISBLANK(apendix_f_data!E454),"-",apendix_f_data!E454)</f>
        <v>1700</v>
      </c>
      <c r="G454" s="1">
        <f>IF(ISBLANK(apendix_f_data!F454),"-",apendix_f_data!F454)</f>
        <v>2088</v>
      </c>
      <c r="H454" s="1">
        <f>IF(ISBLANK(apendix_f_data!G454),"-",apendix_f_data!G454)</f>
        <v>2500</v>
      </c>
      <c r="I454" s="1">
        <f>IF(ISBLANK(apendix_f_data!H454),"-",apendix_f_data!H454)</f>
        <v>0</v>
      </c>
      <c r="J454" s="1">
        <f>IF(ISBLANK(apendix_f_data!I454),"-",apendix_f_data!I454)</f>
        <v>5</v>
      </c>
      <c r="K454" s="1">
        <f>IF(ISBLANK(apendix_f_data!J454),"-",apendix_f_data!J454)</f>
        <v>9</v>
      </c>
    </row>
    <row r="455" ht="15.75" hidden="1" customHeight="1">
      <c r="A455" s="1" t="str">
        <f t="shared" si="1"/>
        <v>Dominican Republic2012</v>
      </c>
      <c r="B455" s="1" t="str">
        <f>IF(ISBLANK(apendix_f_data!A455),"-",apendix_f_data!A455)</f>
        <v>Americas</v>
      </c>
      <c r="C455" s="1" t="str">
        <f>IF(ISBLANK(apendix_f_data!B455),"-",apendix_f_data!B455)</f>
        <v>Dominican Republic</v>
      </c>
      <c r="D455" s="1">
        <f>IF(ISBLANK(apendix_f_data!C455),"-",apendix_f_data!C455)</f>
        <v>2012</v>
      </c>
      <c r="E455" s="1">
        <f>IF(ISBLANK(apendix_f_data!D455),"-",apendix_f_data!D455)</f>
        <v>5470107</v>
      </c>
      <c r="F455" s="1">
        <f>IF(ISBLANK(apendix_f_data!E455),"-",apendix_f_data!E455)</f>
        <v>1000</v>
      </c>
      <c r="G455" s="1">
        <f>IF(ISBLANK(apendix_f_data!F455),"-",apendix_f_data!F455)</f>
        <v>1232</v>
      </c>
      <c r="H455" s="1">
        <f>IF(ISBLANK(apendix_f_data!G455),"-",apendix_f_data!G455)</f>
        <v>1500</v>
      </c>
      <c r="I455" s="1">
        <f>IF(ISBLANK(apendix_f_data!H455),"-",apendix_f_data!H455)</f>
        <v>0</v>
      </c>
      <c r="J455" s="1">
        <f>IF(ISBLANK(apendix_f_data!I455),"-",apendix_f_data!I455)</f>
        <v>3</v>
      </c>
      <c r="K455" s="1">
        <f>IF(ISBLANK(apendix_f_data!J455),"-",apendix_f_data!J455)</f>
        <v>5</v>
      </c>
    </row>
    <row r="456" ht="15.75" hidden="1" customHeight="1">
      <c r="A456" s="1" t="str">
        <f t="shared" si="1"/>
        <v>Dominican Republic2013</v>
      </c>
      <c r="B456" s="1" t="str">
        <f>IF(ISBLANK(apendix_f_data!A456),"-",apendix_f_data!A456)</f>
        <v>Americas</v>
      </c>
      <c r="C456" s="1" t="str">
        <f>IF(ISBLANK(apendix_f_data!B456),"-",apendix_f_data!B456)</f>
        <v>Dominican Republic</v>
      </c>
      <c r="D456" s="1">
        <f>IF(ISBLANK(apendix_f_data!C456),"-",apendix_f_data!C456)</f>
        <v>2013</v>
      </c>
      <c r="E456" s="1">
        <f>IF(ISBLANK(apendix_f_data!D456),"-",apendix_f_data!D456)</f>
        <v>5534723</v>
      </c>
      <c r="F456" s="1">
        <f>IF(ISBLANK(apendix_f_data!E456),"-",apendix_f_data!E456)</f>
        <v>610</v>
      </c>
      <c r="G456" s="1">
        <f>IF(ISBLANK(apendix_f_data!F456),"-",apendix_f_data!F456)</f>
        <v>751</v>
      </c>
      <c r="H456" s="1">
        <f>IF(ISBLANK(apendix_f_data!G456),"-",apendix_f_data!G456)</f>
        <v>900</v>
      </c>
      <c r="I456" s="1">
        <f>IF(ISBLANK(apendix_f_data!H456),"-",apendix_f_data!H456)</f>
        <v>0</v>
      </c>
      <c r="J456" s="1">
        <f>IF(ISBLANK(apendix_f_data!I456),"-",apendix_f_data!I456)</f>
        <v>1</v>
      </c>
      <c r="K456" s="1">
        <f>IF(ISBLANK(apendix_f_data!J456),"-",apendix_f_data!J456)</f>
        <v>3</v>
      </c>
    </row>
    <row r="457" ht="15.75" hidden="1" customHeight="1">
      <c r="A457" s="1" t="str">
        <f t="shared" si="1"/>
        <v>Dominican Republic2014</v>
      </c>
      <c r="B457" s="1" t="str">
        <f>IF(ISBLANK(apendix_f_data!A457),"-",apendix_f_data!A457)</f>
        <v>Americas</v>
      </c>
      <c r="C457" s="1" t="str">
        <f>IF(ISBLANK(apendix_f_data!B457),"-",apendix_f_data!B457)</f>
        <v>Dominican Republic</v>
      </c>
      <c r="D457" s="1">
        <f>IF(ISBLANK(apendix_f_data!C457),"-",apendix_f_data!C457)</f>
        <v>2014</v>
      </c>
      <c r="E457" s="1">
        <f>IF(ISBLANK(apendix_f_data!D457),"-",apendix_f_data!D457)</f>
        <v>5599144</v>
      </c>
      <c r="F457" s="1">
        <f>IF(ISBLANK(apendix_f_data!E457),"-",apendix_f_data!E457)</f>
        <v>480</v>
      </c>
      <c r="G457" s="1">
        <f>IF(ISBLANK(apendix_f_data!F457),"-",apendix_f_data!F457)</f>
        <v>566</v>
      </c>
      <c r="H457" s="1">
        <f>IF(ISBLANK(apendix_f_data!G457),"-",apendix_f_data!G457)</f>
        <v>660</v>
      </c>
      <c r="I457" s="1">
        <f>IF(ISBLANK(apendix_f_data!H457),"-",apendix_f_data!H457)</f>
        <v>0</v>
      </c>
      <c r="J457" s="1">
        <f>IF(ISBLANK(apendix_f_data!I457),"-",apendix_f_data!I457)</f>
        <v>1</v>
      </c>
      <c r="K457" s="1">
        <f>IF(ISBLANK(apendix_f_data!J457),"-",apendix_f_data!J457)</f>
        <v>2</v>
      </c>
    </row>
    <row r="458" ht="15.75" hidden="1" customHeight="1">
      <c r="A458" s="1" t="str">
        <f t="shared" si="1"/>
        <v>Dominican Republic2015</v>
      </c>
      <c r="B458" s="1" t="str">
        <f>IF(ISBLANK(apendix_f_data!A458),"-",apendix_f_data!A458)</f>
        <v>Americas</v>
      </c>
      <c r="C458" s="1" t="str">
        <f>IF(ISBLANK(apendix_f_data!B458),"-",apendix_f_data!B458)</f>
        <v>Dominican Republic</v>
      </c>
      <c r="D458" s="1">
        <f>IF(ISBLANK(apendix_f_data!C458),"-",apendix_f_data!C458)</f>
        <v>2015</v>
      </c>
      <c r="E458" s="1">
        <f>IF(ISBLANK(apendix_f_data!D458),"-",apendix_f_data!D458)</f>
        <v>5663311</v>
      </c>
      <c r="F458" s="1">
        <f>IF(ISBLANK(apendix_f_data!E458),"-",apendix_f_data!E458)</f>
        <v>660</v>
      </c>
      <c r="G458" s="1">
        <f>IF(ISBLANK(apendix_f_data!F458),"-",apendix_f_data!F458)</f>
        <v>779</v>
      </c>
      <c r="H458" s="1">
        <f>IF(ISBLANK(apendix_f_data!G458),"-",apendix_f_data!G458)</f>
        <v>910</v>
      </c>
      <c r="I458" s="1">
        <f>IF(ISBLANK(apendix_f_data!H458),"-",apendix_f_data!H458)</f>
        <v>0</v>
      </c>
      <c r="J458" s="1">
        <f>IF(ISBLANK(apendix_f_data!I458),"-",apendix_f_data!I458)</f>
        <v>1</v>
      </c>
      <c r="K458" s="1">
        <f>IF(ISBLANK(apendix_f_data!J458),"-",apendix_f_data!J458)</f>
        <v>3</v>
      </c>
    </row>
    <row r="459" ht="15.75" hidden="1" customHeight="1">
      <c r="A459" s="1" t="str">
        <f t="shared" si="1"/>
        <v>Dominican Republic2016</v>
      </c>
      <c r="B459" s="1" t="str">
        <f>IF(ISBLANK(apendix_f_data!A459),"-",apendix_f_data!A459)</f>
        <v>Americas</v>
      </c>
      <c r="C459" s="1" t="str">
        <f>IF(ISBLANK(apendix_f_data!B459),"-",apendix_f_data!B459)</f>
        <v>Dominican Republic</v>
      </c>
      <c r="D459" s="1">
        <f>IF(ISBLANK(apendix_f_data!C459),"-",apendix_f_data!C459)</f>
        <v>2016</v>
      </c>
      <c r="E459" s="1">
        <f>IF(ISBLANK(apendix_f_data!D459),"-",apendix_f_data!D459)</f>
        <v>5727240</v>
      </c>
      <c r="F459" s="1">
        <f>IF(ISBLANK(apendix_f_data!E459),"-",apendix_f_data!E459)</f>
        <v>760</v>
      </c>
      <c r="G459" s="1">
        <f>IF(ISBLANK(apendix_f_data!F459),"-",apendix_f_data!F459)</f>
        <v>933</v>
      </c>
      <c r="H459" s="1">
        <f>IF(ISBLANK(apendix_f_data!G459),"-",apendix_f_data!G459)</f>
        <v>1100</v>
      </c>
      <c r="I459" s="1">
        <f>IF(ISBLANK(apendix_f_data!H459),"-",apendix_f_data!H459)</f>
        <v>0</v>
      </c>
      <c r="J459" s="1">
        <f>IF(ISBLANK(apendix_f_data!I459),"-",apendix_f_data!I459)</f>
        <v>2</v>
      </c>
      <c r="K459" s="1">
        <f>IF(ISBLANK(apendix_f_data!J459),"-",apendix_f_data!J459)</f>
        <v>4</v>
      </c>
    </row>
    <row r="460" ht="15.75" hidden="1" customHeight="1">
      <c r="A460" s="1" t="str">
        <f t="shared" si="1"/>
        <v>Dominican Republic2017</v>
      </c>
      <c r="B460" s="1" t="str">
        <f>IF(ISBLANK(apendix_f_data!A460),"-",apendix_f_data!A460)</f>
        <v>Americas</v>
      </c>
      <c r="C460" s="1" t="str">
        <f>IF(ISBLANK(apendix_f_data!B460),"-",apendix_f_data!B460)</f>
        <v>Dominican Republic</v>
      </c>
      <c r="D460" s="1">
        <f>IF(ISBLANK(apendix_f_data!C460),"-",apendix_f_data!C460)</f>
        <v>2017</v>
      </c>
      <c r="E460" s="1">
        <f>IF(ISBLANK(apendix_f_data!D460),"-",apendix_f_data!D460)</f>
        <v>5790831</v>
      </c>
      <c r="F460" s="1">
        <f>IF(ISBLANK(apendix_f_data!E460),"-",apendix_f_data!E460)</f>
        <v>300</v>
      </c>
      <c r="G460" s="1">
        <f>IF(ISBLANK(apendix_f_data!F460),"-",apendix_f_data!F460)</f>
        <v>349</v>
      </c>
      <c r="H460" s="1">
        <f>IF(ISBLANK(apendix_f_data!G460),"-",apendix_f_data!G460)</f>
        <v>400</v>
      </c>
      <c r="I460" s="1">
        <f>IF(ISBLANK(apendix_f_data!H460),"-",apendix_f_data!H460)</f>
        <v>0</v>
      </c>
      <c r="J460" s="1">
        <f>IF(ISBLANK(apendix_f_data!I460),"-",apendix_f_data!I460)</f>
        <v>0</v>
      </c>
      <c r="K460" s="1">
        <f>IF(ISBLANK(apendix_f_data!J460),"-",apendix_f_data!J460)</f>
        <v>1</v>
      </c>
    </row>
    <row r="461" ht="15.75" hidden="1" customHeight="1">
      <c r="A461" s="1" t="str">
        <f t="shared" si="1"/>
        <v>Dominican Republic2018</v>
      </c>
      <c r="B461" s="1" t="str">
        <f>IF(ISBLANK(apendix_f_data!A461),"-",apendix_f_data!A461)</f>
        <v>Americas</v>
      </c>
      <c r="C461" s="1" t="str">
        <f>IF(ISBLANK(apendix_f_data!B461),"-",apendix_f_data!B461)</f>
        <v>Dominican Republic</v>
      </c>
      <c r="D461" s="1">
        <f>IF(ISBLANK(apendix_f_data!C461),"-",apendix_f_data!C461)</f>
        <v>2018</v>
      </c>
      <c r="E461" s="1">
        <f>IF(ISBLANK(apendix_f_data!D461),"-",apendix_f_data!D461)</f>
        <v>5853645</v>
      </c>
      <c r="F461" s="1">
        <f>IF(ISBLANK(apendix_f_data!E461),"-",apendix_f_data!E461)</f>
        <v>600</v>
      </c>
      <c r="G461" s="1">
        <f>IF(ISBLANK(apendix_f_data!F461),"-",apendix_f_data!F461)</f>
        <v>704</v>
      </c>
      <c r="H461" s="1">
        <f>IF(ISBLANK(apendix_f_data!G461),"-",apendix_f_data!G461)</f>
        <v>820</v>
      </c>
      <c r="I461" s="1">
        <f>IF(ISBLANK(apendix_f_data!H461),"-",apendix_f_data!H461)</f>
        <v>0</v>
      </c>
      <c r="J461" s="1">
        <f>IF(ISBLANK(apendix_f_data!I461),"-",apendix_f_data!I461)</f>
        <v>1</v>
      </c>
      <c r="K461" s="1">
        <f>IF(ISBLANK(apendix_f_data!J461),"-",apendix_f_data!J461)</f>
        <v>3</v>
      </c>
    </row>
    <row r="462" ht="15.75" hidden="1" customHeight="1">
      <c r="A462" s="1" t="str">
        <f t="shared" si="1"/>
        <v>Ecuador2010</v>
      </c>
      <c r="B462" s="1" t="str">
        <f>IF(ISBLANK(apendix_f_data!A462),"-",apendix_f_data!A462)</f>
        <v>Americas</v>
      </c>
      <c r="C462" s="1" t="str">
        <f>IF(ISBLANK(apendix_f_data!B462),"-",apendix_f_data!B462)</f>
        <v>Ecuador</v>
      </c>
      <c r="D462" s="1">
        <f>IF(ISBLANK(apendix_f_data!C462),"-",apendix_f_data!C462)</f>
        <v>2010</v>
      </c>
      <c r="E462" s="1">
        <f>IF(ISBLANK(apendix_f_data!D462),"-",apendix_f_data!D462)</f>
        <v>437453</v>
      </c>
      <c r="F462" s="1" t="str">
        <f>IF(ISBLANK(apendix_f_data!E462),"-",apendix_f_data!E462)</f>
        <v>-</v>
      </c>
      <c r="G462" s="1">
        <f>IF(ISBLANK(apendix_f_data!F462),"-",apendix_f_data!F462)</f>
        <v>1871</v>
      </c>
      <c r="H462" s="1" t="str">
        <f>IF(ISBLANK(apendix_f_data!G462),"-",apendix_f_data!G462)</f>
        <v>-</v>
      </c>
      <c r="I462" s="1" t="str">
        <f>IF(ISBLANK(apendix_f_data!H462),"-",apendix_f_data!H462)</f>
        <v>-</v>
      </c>
      <c r="J462" s="1">
        <f>IF(ISBLANK(apendix_f_data!I462),"-",apendix_f_data!I462)</f>
        <v>0</v>
      </c>
      <c r="K462" s="1" t="str">
        <f>IF(ISBLANK(apendix_f_data!J462),"-",apendix_f_data!J462)</f>
        <v>-</v>
      </c>
    </row>
    <row r="463" ht="15.75" hidden="1" customHeight="1">
      <c r="A463" s="1" t="str">
        <f t="shared" si="1"/>
        <v>Ecuador2011</v>
      </c>
      <c r="B463" s="1" t="str">
        <f>IF(ISBLANK(apendix_f_data!A463),"-",apendix_f_data!A463)</f>
        <v>Americas</v>
      </c>
      <c r="C463" s="1" t="str">
        <f>IF(ISBLANK(apendix_f_data!B463),"-",apendix_f_data!B463)</f>
        <v>Ecuador</v>
      </c>
      <c r="D463" s="1">
        <f>IF(ISBLANK(apendix_f_data!C463),"-",apendix_f_data!C463)</f>
        <v>2011</v>
      </c>
      <c r="E463" s="1">
        <f>IF(ISBLANK(apendix_f_data!D463),"-",apendix_f_data!D463)</f>
        <v>444237</v>
      </c>
      <c r="F463" s="1" t="str">
        <f>IF(ISBLANK(apendix_f_data!E463),"-",apendix_f_data!E463)</f>
        <v>-</v>
      </c>
      <c r="G463" s="1">
        <f>IF(ISBLANK(apendix_f_data!F463),"-",apendix_f_data!F463)</f>
        <v>1219</v>
      </c>
      <c r="H463" s="1" t="str">
        <f>IF(ISBLANK(apendix_f_data!G463),"-",apendix_f_data!G463)</f>
        <v>-</v>
      </c>
      <c r="I463" s="1" t="str">
        <f>IF(ISBLANK(apendix_f_data!H463),"-",apendix_f_data!H463)</f>
        <v>-</v>
      </c>
      <c r="J463" s="1">
        <f>IF(ISBLANK(apendix_f_data!I463),"-",apendix_f_data!I463)</f>
        <v>0</v>
      </c>
      <c r="K463" s="1" t="str">
        <f>IF(ISBLANK(apendix_f_data!J463),"-",apendix_f_data!J463)</f>
        <v>-</v>
      </c>
    </row>
    <row r="464" ht="15.75" hidden="1" customHeight="1">
      <c r="A464" s="1" t="str">
        <f t="shared" si="1"/>
        <v>Ecuador2012</v>
      </c>
      <c r="B464" s="1" t="str">
        <f>IF(ISBLANK(apendix_f_data!A464),"-",apendix_f_data!A464)</f>
        <v>Americas</v>
      </c>
      <c r="C464" s="1" t="str">
        <f>IF(ISBLANK(apendix_f_data!B464),"-",apendix_f_data!B464)</f>
        <v>Ecuador</v>
      </c>
      <c r="D464" s="1">
        <f>IF(ISBLANK(apendix_f_data!C464),"-",apendix_f_data!C464)</f>
        <v>2012</v>
      </c>
      <c r="E464" s="1">
        <f>IF(ISBLANK(apendix_f_data!D464),"-",apendix_f_data!D464)</f>
        <v>450946</v>
      </c>
      <c r="F464" s="1" t="str">
        <f>IF(ISBLANK(apendix_f_data!E464),"-",apendix_f_data!E464)</f>
        <v>-</v>
      </c>
      <c r="G464" s="1">
        <f>IF(ISBLANK(apendix_f_data!F464),"-",apendix_f_data!F464)</f>
        <v>544</v>
      </c>
      <c r="H464" s="1" t="str">
        <f>IF(ISBLANK(apendix_f_data!G464),"-",apendix_f_data!G464)</f>
        <v>-</v>
      </c>
      <c r="I464" s="1" t="str">
        <f>IF(ISBLANK(apendix_f_data!H464),"-",apendix_f_data!H464)</f>
        <v>-</v>
      </c>
      <c r="J464" s="1">
        <f>IF(ISBLANK(apendix_f_data!I464),"-",apendix_f_data!I464)</f>
        <v>0</v>
      </c>
      <c r="K464" s="1" t="str">
        <f>IF(ISBLANK(apendix_f_data!J464),"-",apendix_f_data!J464)</f>
        <v>-</v>
      </c>
    </row>
    <row r="465" ht="15.75" hidden="1" customHeight="1">
      <c r="A465" s="1" t="str">
        <f t="shared" si="1"/>
        <v>Ecuador2013</v>
      </c>
      <c r="B465" s="1" t="str">
        <f>IF(ISBLANK(apendix_f_data!A465),"-",apendix_f_data!A465)</f>
        <v>Americas</v>
      </c>
      <c r="C465" s="1" t="str">
        <f>IF(ISBLANK(apendix_f_data!B465),"-",apendix_f_data!B465)</f>
        <v>Ecuador</v>
      </c>
      <c r="D465" s="1">
        <f>IF(ISBLANK(apendix_f_data!C465),"-",apendix_f_data!C465)</f>
        <v>2013</v>
      </c>
      <c r="E465" s="1">
        <f>IF(ISBLANK(apendix_f_data!D465),"-",apendix_f_data!D465)</f>
        <v>457747</v>
      </c>
      <c r="F465" s="1" t="str">
        <f>IF(ISBLANK(apendix_f_data!E465),"-",apendix_f_data!E465)</f>
        <v>-</v>
      </c>
      <c r="G465" s="1">
        <f>IF(ISBLANK(apendix_f_data!F465),"-",apendix_f_data!F465)</f>
        <v>368</v>
      </c>
      <c r="H465" s="1" t="str">
        <f>IF(ISBLANK(apendix_f_data!G465),"-",apendix_f_data!G465)</f>
        <v>-</v>
      </c>
      <c r="I465" s="1" t="str">
        <f>IF(ISBLANK(apendix_f_data!H465),"-",apendix_f_data!H465)</f>
        <v>-</v>
      </c>
      <c r="J465" s="1">
        <f>IF(ISBLANK(apendix_f_data!I465),"-",apendix_f_data!I465)</f>
        <v>0</v>
      </c>
      <c r="K465" s="1" t="str">
        <f>IF(ISBLANK(apendix_f_data!J465),"-",apendix_f_data!J465)</f>
        <v>-</v>
      </c>
    </row>
    <row r="466" ht="15.75" hidden="1" customHeight="1">
      <c r="A466" s="1" t="str">
        <f t="shared" si="1"/>
        <v>Ecuador2014</v>
      </c>
      <c r="B466" s="1" t="str">
        <f>IF(ISBLANK(apendix_f_data!A466),"-",apendix_f_data!A466)</f>
        <v>Americas</v>
      </c>
      <c r="C466" s="1" t="str">
        <f>IF(ISBLANK(apendix_f_data!B466),"-",apendix_f_data!B466)</f>
        <v>Ecuador</v>
      </c>
      <c r="D466" s="1">
        <f>IF(ISBLANK(apendix_f_data!C466),"-",apendix_f_data!C466)</f>
        <v>2014</v>
      </c>
      <c r="E466" s="1">
        <f>IF(ISBLANK(apendix_f_data!D466),"-",apendix_f_data!D466)</f>
        <v>464868</v>
      </c>
      <c r="F466" s="1" t="str">
        <f>IF(ISBLANK(apendix_f_data!E466),"-",apendix_f_data!E466)</f>
        <v>-</v>
      </c>
      <c r="G466" s="1">
        <f>IF(ISBLANK(apendix_f_data!F466),"-",apendix_f_data!F466)</f>
        <v>242</v>
      </c>
      <c r="H466" s="1" t="str">
        <f>IF(ISBLANK(apendix_f_data!G466),"-",apendix_f_data!G466)</f>
        <v>-</v>
      </c>
      <c r="I466" s="1" t="str">
        <f>IF(ISBLANK(apendix_f_data!H466),"-",apendix_f_data!H466)</f>
        <v>-</v>
      </c>
      <c r="J466" s="1">
        <f>IF(ISBLANK(apendix_f_data!I466),"-",apendix_f_data!I466)</f>
        <v>0</v>
      </c>
      <c r="K466" s="1" t="str">
        <f>IF(ISBLANK(apendix_f_data!J466),"-",apendix_f_data!J466)</f>
        <v>-</v>
      </c>
    </row>
    <row r="467" ht="15.75" hidden="1" customHeight="1">
      <c r="A467" s="1" t="str">
        <f t="shared" si="1"/>
        <v>Ecuador2015</v>
      </c>
      <c r="B467" s="1" t="str">
        <f>IF(ISBLANK(apendix_f_data!A467),"-",apendix_f_data!A467)</f>
        <v>Americas</v>
      </c>
      <c r="C467" s="1" t="str">
        <f>IF(ISBLANK(apendix_f_data!B467),"-",apendix_f_data!B467)</f>
        <v>Ecuador</v>
      </c>
      <c r="D467" s="1">
        <f>IF(ISBLANK(apendix_f_data!C467),"-",apendix_f_data!C467)</f>
        <v>2015</v>
      </c>
      <c r="E467" s="1">
        <f>IF(ISBLANK(apendix_f_data!D467),"-",apendix_f_data!D467)</f>
        <v>472450</v>
      </c>
      <c r="F467" s="1" t="str">
        <f>IF(ISBLANK(apendix_f_data!E467),"-",apendix_f_data!E467)</f>
        <v>-</v>
      </c>
      <c r="G467" s="1">
        <f>IF(ISBLANK(apendix_f_data!F467),"-",apendix_f_data!F467)</f>
        <v>618</v>
      </c>
      <c r="H467" s="1" t="str">
        <f>IF(ISBLANK(apendix_f_data!G467),"-",apendix_f_data!G467)</f>
        <v>-</v>
      </c>
      <c r="I467" s="1" t="str">
        <f>IF(ISBLANK(apendix_f_data!H467),"-",apendix_f_data!H467)</f>
        <v>-</v>
      </c>
      <c r="J467" s="1">
        <f>IF(ISBLANK(apendix_f_data!I467),"-",apendix_f_data!I467)</f>
        <v>0</v>
      </c>
      <c r="K467" s="1" t="str">
        <f>IF(ISBLANK(apendix_f_data!J467),"-",apendix_f_data!J467)</f>
        <v>-</v>
      </c>
    </row>
    <row r="468" ht="15.75" hidden="1" customHeight="1">
      <c r="A468" s="1" t="str">
        <f t="shared" si="1"/>
        <v>Ecuador2016</v>
      </c>
      <c r="B468" s="1" t="str">
        <f>IF(ISBLANK(apendix_f_data!A468),"-",apendix_f_data!A468)</f>
        <v>Americas</v>
      </c>
      <c r="C468" s="1" t="str">
        <f>IF(ISBLANK(apendix_f_data!B468),"-",apendix_f_data!B468)</f>
        <v>Ecuador</v>
      </c>
      <c r="D468" s="1">
        <f>IF(ISBLANK(apendix_f_data!C468),"-",apendix_f_data!C468)</f>
        <v>2016</v>
      </c>
      <c r="E468" s="1">
        <f>IF(ISBLANK(apendix_f_data!D468),"-",apendix_f_data!D468)</f>
        <v>480584</v>
      </c>
      <c r="F468" s="1" t="str">
        <f>IF(ISBLANK(apendix_f_data!E468),"-",apendix_f_data!E468)</f>
        <v>-</v>
      </c>
      <c r="G468" s="1">
        <f>IF(ISBLANK(apendix_f_data!F468),"-",apendix_f_data!F468)</f>
        <v>1191</v>
      </c>
      <c r="H468" s="1" t="str">
        <f>IF(ISBLANK(apendix_f_data!G468),"-",apendix_f_data!G468)</f>
        <v>-</v>
      </c>
      <c r="I468" s="1" t="str">
        <f>IF(ISBLANK(apendix_f_data!H468),"-",apendix_f_data!H468)</f>
        <v>-</v>
      </c>
      <c r="J468" s="1">
        <f>IF(ISBLANK(apendix_f_data!I468),"-",apendix_f_data!I468)</f>
        <v>0</v>
      </c>
      <c r="K468" s="1" t="str">
        <f>IF(ISBLANK(apendix_f_data!J468),"-",apendix_f_data!J468)</f>
        <v>-</v>
      </c>
    </row>
    <row r="469" ht="15.75" hidden="1" customHeight="1">
      <c r="A469" s="1" t="str">
        <f t="shared" si="1"/>
        <v>Ecuador2017</v>
      </c>
      <c r="B469" s="1" t="str">
        <f>IF(ISBLANK(apendix_f_data!A469),"-",apendix_f_data!A469)</f>
        <v>Americas</v>
      </c>
      <c r="C469" s="1" t="str">
        <f>IF(ISBLANK(apendix_f_data!B469),"-",apendix_f_data!B469)</f>
        <v>Ecuador</v>
      </c>
      <c r="D469" s="1">
        <f>IF(ISBLANK(apendix_f_data!C469),"-",apendix_f_data!C469)</f>
        <v>2017</v>
      </c>
      <c r="E469" s="1">
        <f>IF(ISBLANK(apendix_f_data!D469),"-",apendix_f_data!D469)</f>
        <v>489125</v>
      </c>
      <c r="F469" s="1" t="str">
        <f>IF(ISBLANK(apendix_f_data!E469),"-",apendix_f_data!E469)</f>
        <v>-</v>
      </c>
      <c r="G469" s="1">
        <f>IF(ISBLANK(apendix_f_data!F469),"-",apendix_f_data!F469)</f>
        <v>1275</v>
      </c>
      <c r="H469" s="1" t="str">
        <f>IF(ISBLANK(apendix_f_data!G469),"-",apendix_f_data!G469)</f>
        <v>-</v>
      </c>
      <c r="I469" s="1" t="str">
        <f>IF(ISBLANK(apendix_f_data!H469),"-",apendix_f_data!H469)</f>
        <v>-</v>
      </c>
      <c r="J469" s="1">
        <f>IF(ISBLANK(apendix_f_data!I469),"-",apendix_f_data!I469)</f>
        <v>0</v>
      </c>
      <c r="K469" s="1" t="str">
        <f>IF(ISBLANK(apendix_f_data!J469),"-",apendix_f_data!J469)</f>
        <v>-</v>
      </c>
    </row>
    <row r="470" ht="15.75" hidden="1" customHeight="1">
      <c r="A470" s="1" t="str">
        <f t="shared" si="1"/>
        <v>Ecuador2018</v>
      </c>
      <c r="B470" s="1" t="str">
        <f>IF(ISBLANK(apendix_f_data!A470),"-",apendix_f_data!A470)</f>
        <v>Americas</v>
      </c>
      <c r="C470" s="1" t="str">
        <f>IF(ISBLANK(apendix_f_data!B470),"-",apendix_f_data!B470)</f>
        <v>Ecuador</v>
      </c>
      <c r="D470" s="1">
        <f>IF(ISBLANK(apendix_f_data!C470),"-",apendix_f_data!C470)</f>
        <v>2018</v>
      </c>
      <c r="E470" s="1">
        <f>IF(ISBLANK(apendix_f_data!D470),"-",apendix_f_data!D470)</f>
        <v>497838</v>
      </c>
      <c r="F470" s="1" t="str">
        <f>IF(ISBLANK(apendix_f_data!E470),"-",apendix_f_data!E470)</f>
        <v>-</v>
      </c>
      <c r="G470" s="1">
        <f>IF(ISBLANK(apendix_f_data!F470),"-",apendix_f_data!F470)</f>
        <v>1653</v>
      </c>
      <c r="H470" s="1" t="str">
        <f>IF(ISBLANK(apendix_f_data!G470),"-",apendix_f_data!G470)</f>
        <v>-</v>
      </c>
      <c r="I470" s="1" t="str">
        <f>IF(ISBLANK(apendix_f_data!H470),"-",apendix_f_data!H470)</f>
        <v>-</v>
      </c>
      <c r="J470" s="1">
        <f>IF(ISBLANK(apendix_f_data!I470),"-",apendix_f_data!I470)</f>
        <v>0</v>
      </c>
      <c r="K470" s="1" t="str">
        <f>IF(ISBLANK(apendix_f_data!J470),"-",apendix_f_data!J470)</f>
        <v>-</v>
      </c>
    </row>
    <row r="471" ht="15.75" hidden="1" customHeight="1">
      <c r="A471" s="1" t="str">
        <f t="shared" si="1"/>
        <v>El Salvador2010</v>
      </c>
      <c r="B471" s="1" t="str">
        <f>IF(ISBLANK(apendix_f_data!A471),"-",apendix_f_data!A471)</f>
        <v>Americas</v>
      </c>
      <c r="C471" s="1" t="str">
        <f>IF(ISBLANK(apendix_f_data!B471),"-",apendix_f_data!B471)</f>
        <v>El Salvador</v>
      </c>
      <c r="D471" s="1">
        <f>IF(ISBLANK(apendix_f_data!C471),"-",apendix_f_data!C471)</f>
        <v>2010</v>
      </c>
      <c r="E471" s="1">
        <f>IF(ISBLANK(apendix_f_data!D471),"-",apendix_f_data!D471)</f>
        <v>1255327</v>
      </c>
      <c r="F471" s="1" t="str">
        <f>IF(ISBLANK(apendix_f_data!E471),"-",apendix_f_data!E471)</f>
        <v>-</v>
      </c>
      <c r="G471" s="1">
        <f>IF(ISBLANK(apendix_f_data!F471),"-",apendix_f_data!F471)</f>
        <v>19</v>
      </c>
      <c r="H471" s="1" t="str">
        <f>IF(ISBLANK(apendix_f_data!G471),"-",apendix_f_data!G471)</f>
        <v>-</v>
      </c>
      <c r="I471" s="1" t="str">
        <f>IF(ISBLANK(apendix_f_data!H471),"-",apendix_f_data!H471)</f>
        <v>-</v>
      </c>
      <c r="J471" s="1">
        <f>IF(ISBLANK(apendix_f_data!I471),"-",apendix_f_data!I471)</f>
        <v>0</v>
      </c>
      <c r="K471" s="1" t="str">
        <f>IF(ISBLANK(apendix_f_data!J471),"-",apendix_f_data!J471)</f>
        <v>-</v>
      </c>
    </row>
    <row r="472" ht="15.75" hidden="1" customHeight="1">
      <c r="A472" s="1" t="str">
        <f t="shared" si="1"/>
        <v>El Salvador2011</v>
      </c>
      <c r="B472" s="1" t="str">
        <f>IF(ISBLANK(apendix_f_data!A472),"-",apendix_f_data!A472)</f>
        <v>Americas</v>
      </c>
      <c r="C472" s="1" t="str">
        <f>IF(ISBLANK(apendix_f_data!B472),"-",apendix_f_data!B472)</f>
        <v>El Salvador</v>
      </c>
      <c r="D472" s="1">
        <f>IF(ISBLANK(apendix_f_data!C472),"-",apendix_f_data!C472)</f>
        <v>2011</v>
      </c>
      <c r="E472" s="1">
        <f>IF(ISBLANK(apendix_f_data!D472),"-",apendix_f_data!D472)</f>
        <v>1260745</v>
      </c>
      <c r="F472" s="1" t="str">
        <f>IF(ISBLANK(apendix_f_data!E472),"-",apendix_f_data!E472)</f>
        <v>-</v>
      </c>
      <c r="G472" s="1">
        <f>IF(ISBLANK(apendix_f_data!F472),"-",apendix_f_data!F472)</f>
        <v>10</v>
      </c>
      <c r="H472" s="1" t="str">
        <f>IF(ISBLANK(apendix_f_data!G472),"-",apendix_f_data!G472)</f>
        <v>-</v>
      </c>
      <c r="I472" s="1" t="str">
        <f>IF(ISBLANK(apendix_f_data!H472),"-",apendix_f_data!H472)</f>
        <v>-</v>
      </c>
      <c r="J472" s="1">
        <f>IF(ISBLANK(apendix_f_data!I472),"-",apendix_f_data!I472)</f>
        <v>0</v>
      </c>
      <c r="K472" s="1" t="str">
        <f>IF(ISBLANK(apendix_f_data!J472),"-",apendix_f_data!J472)</f>
        <v>-</v>
      </c>
    </row>
    <row r="473" ht="15.75" hidden="1" customHeight="1">
      <c r="A473" s="1" t="str">
        <f t="shared" si="1"/>
        <v>El Salvador2012</v>
      </c>
      <c r="B473" s="1" t="str">
        <f>IF(ISBLANK(apendix_f_data!A473),"-",apendix_f_data!A473)</f>
        <v>Americas</v>
      </c>
      <c r="C473" s="1" t="str">
        <f>IF(ISBLANK(apendix_f_data!B473),"-",apendix_f_data!B473)</f>
        <v>El Salvador</v>
      </c>
      <c r="D473" s="1">
        <f>IF(ISBLANK(apendix_f_data!C473),"-",apendix_f_data!C473)</f>
        <v>2012</v>
      </c>
      <c r="E473" s="1">
        <f>IF(ISBLANK(apendix_f_data!D473),"-",apendix_f_data!D473)</f>
        <v>1266298</v>
      </c>
      <c r="F473" s="1" t="str">
        <f>IF(ISBLANK(apendix_f_data!E473),"-",apendix_f_data!E473)</f>
        <v>-</v>
      </c>
      <c r="G473" s="1">
        <f>IF(ISBLANK(apendix_f_data!F473),"-",apendix_f_data!F473)</f>
        <v>13</v>
      </c>
      <c r="H473" s="1" t="str">
        <f>IF(ISBLANK(apendix_f_data!G473),"-",apendix_f_data!G473)</f>
        <v>-</v>
      </c>
      <c r="I473" s="1" t="str">
        <f>IF(ISBLANK(apendix_f_data!H473),"-",apendix_f_data!H473)</f>
        <v>-</v>
      </c>
      <c r="J473" s="1">
        <f>IF(ISBLANK(apendix_f_data!I473),"-",apendix_f_data!I473)</f>
        <v>0</v>
      </c>
      <c r="K473" s="1" t="str">
        <f>IF(ISBLANK(apendix_f_data!J473),"-",apendix_f_data!J473)</f>
        <v>-</v>
      </c>
    </row>
    <row r="474" ht="15.75" hidden="1" customHeight="1">
      <c r="A474" s="1" t="str">
        <f t="shared" si="1"/>
        <v>El Salvador2013</v>
      </c>
      <c r="B474" s="1" t="str">
        <f>IF(ISBLANK(apendix_f_data!A474),"-",apendix_f_data!A474)</f>
        <v>Americas</v>
      </c>
      <c r="C474" s="1" t="str">
        <f>IF(ISBLANK(apendix_f_data!B474),"-",apendix_f_data!B474)</f>
        <v>El Salvador</v>
      </c>
      <c r="D474" s="1">
        <f>IF(ISBLANK(apendix_f_data!C474),"-",apendix_f_data!C474)</f>
        <v>2013</v>
      </c>
      <c r="E474" s="1">
        <f>IF(ISBLANK(apendix_f_data!D474),"-",apendix_f_data!D474)</f>
        <v>1272013</v>
      </c>
      <c r="F474" s="1" t="str">
        <f>IF(ISBLANK(apendix_f_data!E474),"-",apendix_f_data!E474)</f>
        <v>-</v>
      </c>
      <c r="G474" s="1">
        <f>IF(ISBLANK(apendix_f_data!F474),"-",apendix_f_data!F474)</f>
        <v>6</v>
      </c>
      <c r="H474" s="1" t="str">
        <f>IF(ISBLANK(apendix_f_data!G474),"-",apendix_f_data!G474)</f>
        <v>-</v>
      </c>
      <c r="I474" s="1" t="str">
        <f>IF(ISBLANK(apendix_f_data!H474),"-",apendix_f_data!H474)</f>
        <v>-</v>
      </c>
      <c r="J474" s="1">
        <f>IF(ISBLANK(apendix_f_data!I474),"-",apendix_f_data!I474)</f>
        <v>0</v>
      </c>
      <c r="K474" s="1" t="str">
        <f>IF(ISBLANK(apendix_f_data!J474),"-",apendix_f_data!J474)</f>
        <v>-</v>
      </c>
    </row>
    <row r="475" ht="15.75" hidden="1" customHeight="1">
      <c r="A475" s="1" t="str">
        <f t="shared" si="1"/>
        <v>El Salvador2014</v>
      </c>
      <c r="B475" s="1" t="str">
        <f>IF(ISBLANK(apendix_f_data!A475),"-",apendix_f_data!A475)</f>
        <v>Americas</v>
      </c>
      <c r="C475" s="1" t="str">
        <f>IF(ISBLANK(apendix_f_data!B475),"-",apendix_f_data!B475)</f>
        <v>El Salvador</v>
      </c>
      <c r="D475" s="1">
        <f>IF(ISBLANK(apendix_f_data!C475),"-",apendix_f_data!C475)</f>
        <v>2014</v>
      </c>
      <c r="E475" s="1">
        <f>IF(ISBLANK(apendix_f_data!D475),"-",apendix_f_data!D475)</f>
        <v>1277910</v>
      </c>
      <c r="F475" s="1" t="str">
        <f>IF(ISBLANK(apendix_f_data!E475),"-",apendix_f_data!E475)</f>
        <v>-</v>
      </c>
      <c r="G475" s="1">
        <f>IF(ISBLANK(apendix_f_data!F475),"-",apendix_f_data!F475)</f>
        <v>6</v>
      </c>
      <c r="H475" s="1" t="str">
        <f>IF(ISBLANK(apendix_f_data!G475),"-",apendix_f_data!G475)</f>
        <v>-</v>
      </c>
      <c r="I475" s="1" t="str">
        <f>IF(ISBLANK(apendix_f_data!H475),"-",apendix_f_data!H475)</f>
        <v>-</v>
      </c>
      <c r="J475" s="1">
        <f>IF(ISBLANK(apendix_f_data!I475),"-",apendix_f_data!I475)</f>
        <v>0</v>
      </c>
      <c r="K475" s="1" t="str">
        <f>IF(ISBLANK(apendix_f_data!J475),"-",apendix_f_data!J475)</f>
        <v>-</v>
      </c>
    </row>
    <row r="476" ht="15.75" hidden="1" customHeight="1">
      <c r="A476" s="1" t="str">
        <f t="shared" si="1"/>
        <v>El Salvador2015</v>
      </c>
      <c r="B476" s="1" t="str">
        <f>IF(ISBLANK(apendix_f_data!A476),"-",apendix_f_data!A476)</f>
        <v>Americas</v>
      </c>
      <c r="C476" s="1" t="str">
        <f>IF(ISBLANK(apendix_f_data!B476),"-",apendix_f_data!B476)</f>
        <v>El Salvador</v>
      </c>
      <c r="D476" s="1">
        <f>IF(ISBLANK(apendix_f_data!C476),"-",apendix_f_data!C476)</f>
        <v>2015</v>
      </c>
      <c r="E476" s="1">
        <f>IF(ISBLANK(apendix_f_data!D476),"-",apendix_f_data!D476)</f>
        <v>1283999</v>
      </c>
      <c r="F476" s="1" t="str">
        <f>IF(ISBLANK(apendix_f_data!E476),"-",apendix_f_data!E476)</f>
        <v>-</v>
      </c>
      <c r="G476" s="1">
        <f>IF(ISBLANK(apendix_f_data!F476),"-",apendix_f_data!F476)</f>
        <v>2</v>
      </c>
      <c r="H476" s="1" t="str">
        <f>IF(ISBLANK(apendix_f_data!G476),"-",apendix_f_data!G476)</f>
        <v>-</v>
      </c>
      <c r="I476" s="1" t="str">
        <f>IF(ISBLANK(apendix_f_data!H476),"-",apendix_f_data!H476)</f>
        <v>-</v>
      </c>
      <c r="J476" s="1">
        <f>IF(ISBLANK(apendix_f_data!I476),"-",apendix_f_data!I476)</f>
        <v>0</v>
      </c>
      <c r="K476" s="1" t="str">
        <f>IF(ISBLANK(apendix_f_data!J476),"-",apendix_f_data!J476)</f>
        <v>-</v>
      </c>
    </row>
    <row r="477" ht="15.75" hidden="1" customHeight="1">
      <c r="A477" s="1" t="str">
        <f t="shared" si="1"/>
        <v>El Salvador2016</v>
      </c>
      <c r="B477" s="1" t="str">
        <f>IF(ISBLANK(apendix_f_data!A477),"-",apendix_f_data!A477)</f>
        <v>Americas</v>
      </c>
      <c r="C477" s="1" t="str">
        <f>IF(ISBLANK(apendix_f_data!B477),"-",apendix_f_data!B477)</f>
        <v>El Salvador</v>
      </c>
      <c r="D477" s="1">
        <f>IF(ISBLANK(apendix_f_data!C477),"-",apendix_f_data!C477)</f>
        <v>2016</v>
      </c>
      <c r="E477" s="1">
        <f>IF(ISBLANK(apendix_f_data!D477),"-",apendix_f_data!D477)</f>
        <v>1290295</v>
      </c>
      <c r="F477" s="1" t="str">
        <f>IF(ISBLANK(apendix_f_data!E477),"-",apendix_f_data!E477)</f>
        <v>-</v>
      </c>
      <c r="G477" s="1">
        <f>IF(ISBLANK(apendix_f_data!F477),"-",apendix_f_data!F477)</f>
        <v>12</v>
      </c>
      <c r="H477" s="1" t="str">
        <f>IF(ISBLANK(apendix_f_data!G477),"-",apendix_f_data!G477)</f>
        <v>-</v>
      </c>
      <c r="I477" s="1" t="str">
        <f>IF(ISBLANK(apendix_f_data!H477),"-",apendix_f_data!H477)</f>
        <v>-</v>
      </c>
      <c r="J477" s="1">
        <f>IF(ISBLANK(apendix_f_data!I477),"-",apendix_f_data!I477)</f>
        <v>0</v>
      </c>
      <c r="K477" s="1" t="str">
        <f>IF(ISBLANK(apendix_f_data!J477),"-",apendix_f_data!J477)</f>
        <v>-</v>
      </c>
    </row>
    <row r="478" ht="15.75" hidden="1" customHeight="1">
      <c r="A478" s="1" t="str">
        <f t="shared" si="1"/>
        <v>El Salvador2017</v>
      </c>
      <c r="B478" s="1" t="str">
        <f>IF(ISBLANK(apendix_f_data!A478),"-",apendix_f_data!A478)</f>
        <v>Americas</v>
      </c>
      <c r="C478" s="1" t="str">
        <f>IF(ISBLANK(apendix_f_data!B478),"-",apendix_f_data!B478)</f>
        <v>El Salvador</v>
      </c>
      <c r="D478" s="1">
        <f>IF(ISBLANK(apendix_f_data!C478),"-",apendix_f_data!C478)</f>
        <v>2017</v>
      </c>
      <c r="E478" s="1">
        <f>IF(ISBLANK(apendix_f_data!D478),"-",apendix_f_data!D478)</f>
        <v>1296789</v>
      </c>
      <c r="F478" s="1" t="str">
        <f>IF(ISBLANK(apendix_f_data!E478),"-",apendix_f_data!E478)</f>
        <v>-</v>
      </c>
      <c r="G478" s="1">
        <f>IF(ISBLANK(apendix_f_data!F478),"-",apendix_f_data!F478)</f>
        <v>0</v>
      </c>
      <c r="H478" s="1" t="str">
        <f>IF(ISBLANK(apendix_f_data!G478),"-",apendix_f_data!G478)</f>
        <v>-</v>
      </c>
      <c r="I478" s="1" t="str">
        <f>IF(ISBLANK(apendix_f_data!H478),"-",apendix_f_data!H478)</f>
        <v>-</v>
      </c>
      <c r="J478" s="1">
        <f>IF(ISBLANK(apendix_f_data!I478),"-",apendix_f_data!I478)</f>
        <v>0</v>
      </c>
      <c r="K478" s="1" t="str">
        <f>IF(ISBLANK(apendix_f_data!J478),"-",apendix_f_data!J478)</f>
        <v>-</v>
      </c>
    </row>
    <row r="479" ht="15.75" hidden="1" customHeight="1">
      <c r="A479" s="1" t="str">
        <f t="shared" si="1"/>
        <v>El Salvador2018</v>
      </c>
      <c r="B479" s="1" t="str">
        <f>IF(ISBLANK(apendix_f_data!A479),"-",apendix_f_data!A479)</f>
        <v>Americas</v>
      </c>
      <c r="C479" s="1" t="str">
        <f>IF(ISBLANK(apendix_f_data!B479),"-",apendix_f_data!B479)</f>
        <v>El Salvador</v>
      </c>
      <c r="D479" s="1">
        <f>IF(ISBLANK(apendix_f_data!C479),"-",apendix_f_data!C479)</f>
        <v>2018</v>
      </c>
      <c r="E479" s="1">
        <f>IF(ISBLANK(apendix_f_data!D479),"-",apendix_f_data!D479)</f>
        <v>1303410</v>
      </c>
      <c r="F479" s="1" t="str">
        <f>IF(ISBLANK(apendix_f_data!E479),"-",apendix_f_data!E479)</f>
        <v>-</v>
      </c>
      <c r="G479" s="1">
        <f>IF(ISBLANK(apendix_f_data!F479),"-",apendix_f_data!F479)</f>
        <v>0</v>
      </c>
      <c r="H479" s="1" t="str">
        <f>IF(ISBLANK(apendix_f_data!G479),"-",apendix_f_data!G479)</f>
        <v>-</v>
      </c>
      <c r="I479" s="1" t="str">
        <f>IF(ISBLANK(apendix_f_data!H479),"-",apendix_f_data!H479)</f>
        <v>-</v>
      </c>
      <c r="J479" s="1">
        <f>IF(ISBLANK(apendix_f_data!I479),"-",apendix_f_data!I479)</f>
        <v>0</v>
      </c>
      <c r="K479" s="1" t="str">
        <f>IF(ISBLANK(apendix_f_data!J479),"-",apendix_f_data!J479)</f>
        <v>-</v>
      </c>
    </row>
    <row r="480" ht="15.75" hidden="1" customHeight="1">
      <c r="A480" s="1" t="str">
        <f t="shared" si="1"/>
        <v>French Guiana2010</v>
      </c>
      <c r="B480" s="1" t="str">
        <f>IF(ISBLANK(apendix_f_data!A480),"-",apendix_f_data!A480)</f>
        <v>Americas</v>
      </c>
      <c r="C480" s="1" t="str">
        <f>IF(ISBLANK(apendix_f_data!B480),"-",apendix_f_data!B480)</f>
        <v>French Guiana</v>
      </c>
      <c r="D480" s="1">
        <f>IF(ISBLANK(apendix_f_data!C480),"-",apendix_f_data!C480)</f>
        <v>2010</v>
      </c>
      <c r="E480" s="1">
        <f>IF(ISBLANK(apendix_f_data!D480),"-",apendix_f_data!D480)</f>
        <v>128915</v>
      </c>
      <c r="F480" s="1">
        <f>IF(ISBLANK(apendix_f_data!E480),"-",apendix_f_data!E480)</f>
        <v>1800</v>
      </c>
      <c r="G480" s="1">
        <f>IF(ISBLANK(apendix_f_data!F480),"-",apendix_f_data!F480)</f>
        <v>2260</v>
      </c>
      <c r="H480" s="1">
        <f>IF(ISBLANK(apendix_f_data!G480),"-",apendix_f_data!G480)</f>
        <v>2900</v>
      </c>
      <c r="I480" s="1">
        <f>IF(ISBLANK(apendix_f_data!H480),"-",apendix_f_data!H480)</f>
        <v>0</v>
      </c>
      <c r="J480" s="1">
        <f>IF(ISBLANK(apendix_f_data!I480),"-",apendix_f_data!I480)</f>
        <v>4</v>
      </c>
      <c r="K480" s="1">
        <f>IF(ISBLANK(apendix_f_data!J480),"-",apendix_f_data!J480)</f>
        <v>8</v>
      </c>
    </row>
    <row r="481" ht="15.75" hidden="1" customHeight="1">
      <c r="A481" s="1" t="str">
        <f t="shared" si="1"/>
        <v>French Guiana2011</v>
      </c>
      <c r="B481" s="1" t="str">
        <f>IF(ISBLANK(apendix_f_data!A481),"-",apendix_f_data!A481)</f>
        <v>Americas</v>
      </c>
      <c r="C481" s="1" t="str">
        <f>IF(ISBLANK(apendix_f_data!B481),"-",apendix_f_data!B481)</f>
        <v>French Guiana</v>
      </c>
      <c r="D481" s="1">
        <f>IF(ISBLANK(apendix_f_data!C481),"-",apendix_f_data!C481)</f>
        <v>2011</v>
      </c>
      <c r="E481" s="1">
        <f>IF(ISBLANK(apendix_f_data!D481),"-",apendix_f_data!D481)</f>
        <v>131893</v>
      </c>
      <c r="F481" s="1">
        <f>IF(ISBLANK(apendix_f_data!E481),"-",apendix_f_data!E481)</f>
        <v>1300</v>
      </c>
      <c r="G481" s="1">
        <f>IF(ISBLANK(apendix_f_data!F481),"-",apendix_f_data!F481)</f>
        <v>1412</v>
      </c>
      <c r="H481" s="1">
        <f>IF(ISBLANK(apendix_f_data!G481),"-",apendix_f_data!G481)</f>
        <v>1600</v>
      </c>
      <c r="I481" s="1">
        <f>IF(ISBLANK(apendix_f_data!H481),"-",apendix_f_data!H481)</f>
        <v>0</v>
      </c>
      <c r="J481" s="1">
        <f>IF(ISBLANK(apendix_f_data!I481),"-",apendix_f_data!I481)</f>
        <v>2</v>
      </c>
      <c r="K481" s="1">
        <f>IF(ISBLANK(apendix_f_data!J481),"-",apendix_f_data!J481)</f>
        <v>4</v>
      </c>
    </row>
    <row r="482" ht="15.75" hidden="1" customHeight="1">
      <c r="A482" s="1" t="str">
        <f t="shared" si="1"/>
        <v>French Guiana2012</v>
      </c>
      <c r="B482" s="1" t="str">
        <f>IF(ISBLANK(apendix_f_data!A482),"-",apendix_f_data!A482)</f>
        <v>Americas</v>
      </c>
      <c r="C482" s="1" t="str">
        <f>IF(ISBLANK(apendix_f_data!B482),"-",apendix_f_data!B482)</f>
        <v>French Guiana</v>
      </c>
      <c r="D482" s="1">
        <f>IF(ISBLANK(apendix_f_data!C482),"-",apendix_f_data!C482)</f>
        <v>2012</v>
      </c>
      <c r="E482" s="1">
        <f>IF(ISBLANK(apendix_f_data!D482),"-",apendix_f_data!D482)</f>
        <v>134816</v>
      </c>
      <c r="F482" s="1">
        <f>IF(ISBLANK(apendix_f_data!E482),"-",apendix_f_data!E482)</f>
        <v>940</v>
      </c>
      <c r="G482" s="1">
        <f>IF(ISBLANK(apendix_f_data!F482),"-",apendix_f_data!F482)</f>
        <v>1052</v>
      </c>
      <c r="H482" s="1">
        <f>IF(ISBLANK(apendix_f_data!G482),"-",apendix_f_data!G482)</f>
        <v>1200</v>
      </c>
      <c r="I482" s="1">
        <f>IF(ISBLANK(apendix_f_data!H482),"-",apendix_f_data!H482)</f>
        <v>0</v>
      </c>
      <c r="J482" s="1">
        <f>IF(ISBLANK(apendix_f_data!I482),"-",apendix_f_data!I482)</f>
        <v>2</v>
      </c>
      <c r="K482" s="1">
        <f>IF(ISBLANK(apendix_f_data!J482),"-",apendix_f_data!J482)</f>
        <v>3</v>
      </c>
    </row>
    <row r="483" ht="15.75" hidden="1" customHeight="1">
      <c r="A483" s="1" t="str">
        <f t="shared" si="1"/>
        <v>French Guiana2013</v>
      </c>
      <c r="B483" s="1" t="str">
        <f>IF(ISBLANK(apendix_f_data!A483),"-",apendix_f_data!A483)</f>
        <v>Americas</v>
      </c>
      <c r="C483" s="1" t="str">
        <f>IF(ISBLANK(apendix_f_data!B483),"-",apendix_f_data!B483)</f>
        <v>French Guiana</v>
      </c>
      <c r="D483" s="1">
        <f>IF(ISBLANK(apendix_f_data!C483),"-",apendix_f_data!C483)</f>
        <v>2013</v>
      </c>
      <c r="E483" s="1">
        <f>IF(ISBLANK(apendix_f_data!D483),"-",apendix_f_data!D483)</f>
        <v>137797</v>
      </c>
      <c r="F483" s="1">
        <f>IF(ISBLANK(apendix_f_data!E483),"-",apendix_f_data!E483)</f>
        <v>960</v>
      </c>
      <c r="G483" s="1">
        <f>IF(ISBLANK(apendix_f_data!F483),"-",apendix_f_data!F483)</f>
        <v>1123</v>
      </c>
      <c r="H483" s="1">
        <f>IF(ISBLANK(apendix_f_data!G483),"-",apendix_f_data!G483)</f>
        <v>1300</v>
      </c>
      <c r="I483" s="1">
        <f>IF(ISBLANK(apendix_f_data!H483),"-",apendix_f_data!H483)</f>
        <v>0</v>
      </c>
      <c r="J483" s="1">
        <f>IF(ISBLANK(apendix_f_data!I483),"-",apendix_f_data!I483)</f>
        <v>2</v>
      </c>
      <c r="K483" s="1">
        <f>IF(ISBLANK(apendix_f_data!J483),"-",apendix_f_data!J483)</f>
        <v>3</v>
      </c>
    </row>
    <row r="484" ht="15.75" hidden="1" customHeight="1">
      <c r="A484" s="1" t="str">
        <f t="shared" si="1"/>
        <v>French Guiana2014</v>
      </c>
      <c r="B484" s="1" t="str">
        <f>IF(ISBLANK(apendix_f_data!A484),"-",apendix_f_data!A484)</f>
        <v>Americas</v>
      </c>
      <c r="C484" s="1" t="str">
        <f>IF(ISBLANK(apendix_f_data!B484),"-",apendix_f_data!B484)</f>
        <v>French Guiana</v>
      </c>
      <c r="D484" s="1">
        <f>IF(ISBLANK(apendix_f_data!C484),"-",apendix_f_data!C484)</f>
        <v>2014</v>
      </c>
      <c r="E484" s="1">
        <f>IF(ISBLANK(apendix_f_data!D484),"-",apendix_f_data!D484)</f>
        <v>140961</v>
      </c>
      <c r="F484" s="1">
        <f>IF(ISBLANK(apendix_f_data!E484),"-",apendix_f_data!E484)</f>
        <v>480</v>
      </c>
      <c r="G484" s="1">
        <f>IF(ISBLANK(apendix_f_data!F484),"-",apendix_f_data!F484)</f>
        <v>541</v>
      </c>
      <c r="H484" s="1">
        <f>IF(ISBLANK(apendix_f_data!G484),"-",apendix_f_data!G484)</f>
        <v>620</v>
      </c>
      <c r="I484" s="1">
        <f>IF(ISBLANK(apendix_f_data!H484),"-",apendix_f_data!H484)</f>
        <v>0</v>
      </c>
      <c r="J484" s="1">
        <f>IF(ISBLANK(apendix_f_data!I484),"-",apendix_f_data!I484)</f>
        <v>0</v>
      </c>
      <c r="K484" s="1">
        <f>IF(ISBLANK(apendix_f_data!J484),"-",apendix_f_data!J484)</f>
        <v>1</v>
      </c>
    </row>
    <row r="485" ht="15.75" hidden="1" customHeight="1">
      <c r="A485" s="1" t="str">
        <f t="shared" si="1"/>
        <v>French Guiana2015</v>
      </c>
      <c r="B485" s="1" t="str">
        <f>IF(ISBLANK(apendix_f_data!A485),"-",apendix_f_data!A485)</f>
        <v>Americas</v>
      </c>
      <c r="C485" s="1" t="str">
        <f>IF(ISBLANK(apendix_f_data!B485),"-",apendix_f_data!B485)</f>
        <v>French Guiana</v>
      </c>
      <c r="D485" s="1">
        <f>IF(ISBLANK(apendix_f_data!C485),"-",apendix_f_data!C485)</f>
        <v>2015</v>
      </c>
      <c r="E485" s="1">
        <f>IF(ISBLANK(apendix_f_data!D485),"-",apendix_f_data!D485)</f>
        <v>144406</v>
      </c>
      <c r="F485" s="1">
        <f>IF(ISBLANK(apendix_f_data!E485),"-",apendix_f_data!E485)</f>
        <v>410</v>
      </c>
      <c r="G485" s="1">
        <f>IF(ISBLANK(apendix_f_data!F485),"-",apendix_f_data!F485)</f>
        <v>460</v>
      </c>
      <c r="H485" s="1">
        <f>IF(ISBLANK(apendix_f_data!G485),"-",apendix_f_data!G485)</f>
        <v>530</v>
      </c>
      <c r="I485" s="1" t="str">
        <f>IF(ISBLANK(apendix_f_data!H485),"-",apendix_f_data!H485)</f>
        <v>-</v>
      </c>
      <c r="J485" s="1">
        <f>IF(ISBLANK(apendix_f_data!I485),"-",apendix_f_data!I485)</f>
        <v>0</v>
      </c>
      <c r="K485" s="1" t="str">
        <f>IF(ISBLANK(apendix_f_data!J485),"-",apendix_f_data!J485)</f>
        <v>-</v>
      </c>
    </row>
    <row r="486" ht="15.75" hidden="1" customHeight="1">
      <c r="A486" s="1" t="str">
        <f t="shared" si="1"/>
        <v>French Guiana2016</v>
      </c>
      <c r="B486" s="1" t="str">
        <f>IF(ISBLANK(apendix_f_data!A486),"-",apendix_f_data!A486)</f>
        <v>Americas</v>
      </c>
      <c r="C486" s="1" t="str">
        <f>IF(ISBLANK(apendix_f_data!B486),"-",apendix_f_data!B486)</f>
        <v>French Guiana</v>
      </c>
      <c r="D486" s="1">
        <f>IF(ISBLANK(apendix_f_data!C486),"-",apendix_f_data!C486)</f>
        <v>2016</v>
      </c>
      <c r="E486" s="1">
        <f>IF(ISBLANK(apendix_f_data!D486),"-",apendix_f_data!D486)</f>
        <v>148180</v>
      </c>
      <c r="F486" s="1">
        <f>IF(ISBLANK(apendix_f_data!E486),"-",apendix_f_data!E486)</f>
        <v>240</v>
      </c>
      <c r="G486" s="1">
        <f>IF(ISBLANK(apendix_f_data!F486),"-",apendix_f_data!F486)</f>
        <v>267</v>
      </c>
      <c r="H486" s="1">
        <f>IF(ISBLANK(apendix_f_data!G486),"-",apendix_f_data!G486)</f>
        <v>310</v>
      </c>
      <c r="I486" s="1" t="str">
        <f>IF(ISBLANK(apendix_f_data!H486),"-",apendix_f_data!H486)</f>
        <v>-</v>
      </c>
      <c r="J486" s="1">
        <f>IF(ISBLANK(apendix_f_data!I486),"-",apendix_f_data!I486)</f>
        <v>0</v>
      </c>
      <c r="K486" s="1" t="str">
        <f>IF(ISBLANK(apendix_f_data!J486),"-",apendix_f_data!J486)</f>
        <v>-</v>
      </c>
    </row>
    <row r="487" ht="15.75" hidden="1" customHeight="1">
      <c r="A487" s="1" t="str">
        <f t="shared" si="1"/>
        <v>French Guiana2017</v>
      </c>
      <c r="B487" s="1" t="str">
        <f>IF(ISBLANK(apendix_f_data!A487),"-",apendix_f_data!A487)</f>
        <v>Americas</v>
      </c>
      <c r="C487" s="1" t="str">
        <f>IF(ISBLANK(apendix_f_data!B487),"-",apendix_f_data!B487)</f>
        <v>French Guiana</v>
      </c>
      <c r="D487" s="1">
        <f>IF(ISBLANK(apendix_f_data!C487),"-",apendix_f_data!C487)</f>
        <v>2017</v>
      </c>
      <c r="E487" s="1">
        <f>IF(ISBLANK(apendix_f_data!D487),"-",apendix_f_data!D487)</f>
        <v>152257</v>
      </c>
      <c r="F487" s="1">
        <f>IF(ISBLANK(apendix_f_data!E487),"-",apendix_f_data!E487)</f>
        <v>610</v>
      </c>
      <c r="G487" s="1">
        <f>IF(ISBLANK(apendix_f_data!F487),"-",apendix_f_data!F487)</f>
        <v>681</v>
      </c>
      <c r="H487" s="1">
        <f>IF(ISBLANK(apendix_f_data!G487),"-",apendix_f_data!G487)</f>
        <v>780</v>
      </c>
      <c r="I487" s="1" t="str">
        <f>IF(ISBLANK(apendix_f_data!H487),"-",apendix_f_data!H487)</f>
        <v>-</v>
      </c>
      <c r="J487" s="1">
        <f>IF(ISBLANK(apendix_f_data!I487),"-",apendix_f_data!I487)</f>
        <v>0</v>
      </c>
      <c r="K487" s="1" t="str">
        <f>IF(ISBLANK(apendix_f_data!J487),"-",apendix_f_data!J487)</f>
        <v>-</v>
      </c>
    </row>
    <row r="488" ht="15.75" hidden="1" customHeight="1">
      <c r="A488" s="1" t="str">
        <f t="shared" si="1"/>
        <v>French Guiana2018</v>
      </c>
      <c r="B488" s="1" t="str">
        <f>IF(ISBLANK(apendix_f_data!A488),"-",apendix_f_data!A488)</f>
        <v>Americas</v>
      </c>
      <c r="C488" s="1" t="str">
        <f>IF(ISBLANK(apendix_f_data!B488),"-",apendix_f_data!B488)</f>
        <v>French Guiana</v>
      </c>
      <c r="D488" s="1">
        <f>IF(ISBLANK(apendix_f_data!C488),"-",apendix_f_data!C488)</f>
        <v>2018</v>
      </c>
      <c r="E488" s="1">
        <f>IF(ISBLANK(apendix_f_data!D488),"-",apendix_f_data!D488)</f>
        <v>156543</v>
      </c>
      <c r="F488" s="1">
        <f>IF(ISBLANK(apendix_f_data!E488),"-",apendix_f_data!E488)</f>
        <v>230</v>
      </c>
      <c r="G488" s="1">
        <f>IF(ISBLANK(apendix_f_data!F488),"-",apendix_f_data!F488)</f>
        <v>444</v>
      </c>
      <c r="H488" s="1">
        <f>IF(ISBLANK(apendix_f_data!G488),"-",apendix_f_data!G488)</f>
        <v>710</v>
      </c>
      <c r="I488" s="1" t="str">
        <f>IF(ISBLANK(apendix_f_data!H488),"-",apendix_f_data!H488)</f>
        <v>-</v>
      </c>
      <c r="J488" s="1">
        <f>IF(ISBLANK(apendix_f_data!I488),"-",apendix_f_data!I488)</f>
        <v>0</v>
      </c>
      <c r="K488" s="1" t="str">
        <f>IF(ISBLANK(apendix_f_data!J488),"-",apendix_f_data!J488)</f>
        <v>-</v>
      </c>
    </row>
    <row r="489" ht="15.75" hidden="1" customHeight="1">
      <c r="A489" s="1" t="str">
        <f t="shared" si="1"/>
        <v>Guatemala2010</v>
      </c>
      <c r="B489" s="1" t="str">
        <f>IF(ISBLANK(apendix_f_data!A489),"-",apendix_f_data!A489)</f>
        <v>Americas</v>
      </c>
      <c r="C489" s="1" t="str">
        <f>IF(ISBLANK(apendix_f_data!B489),"-",apendix_f_data!B489)</f>
        <v>Guatemala</v>
      </c>
      <c r="D489" s="1">
        <f>IF(ISBLANK(apendix_f_data!C489),"-",apendix_f_data!C489)</f>
        <v>2010</v>
      </c>
      <c r="E489" s="1">
        <f>IF(ISBLANK(apendix_f_data!D489),"-",apendix_f_data!D489)</f>
        <v>11044796</v>
      </c>
      <c r="F489" s="1">
        <f>IF(ISBLANK(apendix_f_data!E489),"-",apendix_f_data!E489)</f>
        <v>7900</v>
      </c>
      <c r="G489" s="1">
        <f>IF(ISBLANK(apendix_f_data!F489),"-",apendix_f_data!F489)</f>
        <v>9657</v>
      </c>
      <c r="H489" s="1">
        <f>IF(ISBLANK(apendix_f_data!G489),"-",apendix_f_data!G489)</f>
        <v>12000</v>
      </c>
      <c r="I489" s="1">
        <f>IF(ISBLANK(apendix_f_data!H489),"-",apendix_f_data!H489)</f>
        <v>1</v>
      </c>
      <c r="J489" s="1">
        <f>IF(ISBLANK(apendix_f_data!I489),"-",apendix_f_data!I489)</f>
        <v>3</v>
      </c>
      <c r="K489" s="1">
        <f>IF(ISBLANK(apendix_f_data!J489),"-",apendix_f_data!J489)</f>
        <v>6</v>
      </c>
    </row>
    <row r="490" ht="15.75" hidden="1" customHeight="1">
      <c r="A490" s="1" t="str">
        <f t="shared" si="1"/>
        <v>Guatemala2011</v>
      </c>
      <c r="B490" s="1" t="str">
        <f>IF(ISBLANK(apendix_f_data!A490),"-",apendix_f_data!A490)</f>
        <v>Americas</v>
      </c>
      <c r="C490" s="1" t="str">
        <f>IF(ISBLANK(apendix_f_data!B490),"-",apendix_f_data!B490)</f>
        <v>Guatemala</v>
      </c>
      <c r="D490" s="1">
        <f>IF(ISBLANK(apendix_f_data!C490),"-",apendix_f_data!C490)</f>
        <v>2011</v>
      </c>
      <c r="E490" s="1">
        <f>IF(ISBLANK(apendix_f_data!D490),"-",apendix_f_data!D490)</f>
        <v>11285142</v>
      </c>
      <c r="F490" s="1">
        <f>IF(ISBLANK(apendix_f_data!E490),"-",apendix_f_data!E490)</f>
        <v>7100</v>
      </c>
      <c r="G490" s="1">
        <f>IF(ISBLANK(apendix_f_data!F490),"-",apendix_f_data!F490)</f>
        <v>7961</v>
      </c>
      <c r="H490" s="1">
        <f>IF(ISBLANK(apendix_f_data!G490),"-",apendix_f_data!G490)</f>
        <v>9200</v>
      </c>
      <c r="I490" s="1">
        <f>IF(ISBLANK(apendix_f_data!H490),"-",apendix_f_data!H490)</f>
        <v>1</v>
      </c>
      <c r="J490" s="1">
        <f>IF(ISBLANK(apendix_f_data!I490),"-",apendix_f_data!I490)</f>
        <v>2</v>
      </c>
      <c r="K490" s="1">
        <f>IF(ISBLANK(apendix_f_data!J490),"-",apendix_f_data!J490)</f>
        <v>5</v>
      </c>
    </row>
    <row r="491" ht="15.75" hidden="1" customHeight="1">
      <c r="A491" s="1" t="str">
        <f t="shared" si="1"/>
        <v>Guatemala2012</v>
      </c>
      <c r="B491" s="1" t="str">
        <f>IF(ISBLANK(apendix_f_data!A491),"-",apendix_f_data!A491)</f>
        <v>Americas</v>
      </c>
      <c r="C491" s="1" t="str">
        <f>IF(ISBLANK(apendix_f_data!B491),"-",apendix_f_data!B491)</f>
        <v>Guatemala</v>
      </c>
      <c r="D491" s="1">
        <f>IF(ISBLANK(apendix_f_data!C491),"-",apendix_f_data!C491)</f>
        <v>2012</v>
      </c>
      <c r="E491" s="1">
        <f>IF(ISBLANK(apendix_f_data!D491),"-",apendix_f_data!D491)</f>
        <v>11528212</v>
      </c>
      <c r="F491" s="1">
        <f>IF(ISBLANK(apendix_f_data!E491),"-",apendix_f_data!E491)</f>
        <v>5600</v>
      </c>
      <c r="G491" s="1">
        <f>IF(ISBLANK(apendix_f_data!F491),"-",apendix_f_data!F491)</f>
        <v>6251</v>
      </c>
      <c r="H491" s="1">
        <f>IF(ISBLANK(apendix_f_data!G491),"-",apendix_f_data!G491)</f>
        <v>7200</v>
      </c>
      <c r="I491" s="1">
        <f>IF(ISBLANK(apendix_f_data!H491),"-",apendix_f_data!H491)</f>
        <v>0</v>
      </c>
      <c r="J491" s="1">
        <f>IF(ISBLANK(apendix_f_data!I491),"-",apendix_f_data!I491)</f>
        <v>2</v>
      </c>
      <c r="K491" s="1">
        <f>IF(ISBLANK(apendix_f_data!J491),"-",apendix_f_data!J491)</f>
        <v>3</v>
      </c>
    </row>
    <row r="492" ht="15.75" hidden="1" customHeight="1">
      <c r="A492" s="1" t="str">
        <f t="shared" si="1"/>
        <v>Guatemala2013</v>
      </c>
      <c r="B492" s="1" t="str">
        <f>IF(ISBLANK(apendix_f_data!A492),"-",apendix_f_data!A492)</f>
        <v>Americas</v>
      </c>
      <c r="C492" s="1" t="str">
        <f>IF(ISBLANK(apendix_f_data!B492),"-",apendix_f_data!B492)</f>
        <v>Guatemala</v>
      </c>
      <c r="D492" s="1">
        <f>IF(ISBLANK(apendix_f_data!C492),"-",apendix_f_data!C492)</f>
        <v>2013</v>
      </c>
      <c r="E492" s="1">
        <f>IF(ISBLANK(apendix_f_data!D492),"-",apendix_f_data!D492)</f>
        <v>11773597</v>
      </c>
      <c r="F492" s="1">
        <f>IF(ISBLANK(apendix_f_data!E492),"-",apendix_f_data!E492)</f>
        <v>6500</v>
      </c>
      <c r="G492" s="1">
        <f>IF(ISBLANK(apendix_f_data!F492),"-",apendix_f_data!F492)</f>
        <v>7263</v>
      </c>
      <c r="H492" s="1">
        <f>IF(ISBLANK(apendix_f_data!G492),"-",apendix_f_data!G492)</f>
        <v>8400</v>
      </c>
      <c r="I492" s="1">
        <f>IF(ISBLANK(apendix_f_data!H492),"-",apendix_f_data!H492)</f>
        <v>0</v>
      </c>
      <c r="J492" s="1">
        <f>IF(ISBLANK(apendix_f_data!I492),"-",apendix_f_data!I492)</f>
        <v>2</v>
      </c>
      <c r="K492" s="1">
        <f>IF(ISBLANK(apendix_f_data!J492),"-",apendix_f_data!J492)</f>
        <v>4</v>
      </c>
    </row>
    <row r="493" ht="15.75" hidden="1" customHeight="1">
      <c r="A493" s="1" t="str">
        <f t="shared" si="1"/>
        <v>Guatemala2014</v>
      </c>
      <c r="B493" s="1" t="str">
        <f>IF(ISBLANK(apendix_f_data!A493),"-",apendix_f_data!A493)</f>
        <v>Americas</v>
      </c>
      <c r="C493" s="1" t="str">
        <f>IF(ISBLANK(apendix_f_data!B493),"-",apendix_f_data!B493)</f>
        <v>Guatemala</v>
      </c>
      <c r="D493" s="1">
        <f>IF(ISBLANK(apendix_f_data!C493),"-",apendix_f_data!C493)</f>
        <v>2014</v>
      </c>
      <c r="E493" s="1">
        <f>IF(ISBLANK(apendix_f_data!D493),"-",apendix_f_data!D493)</f>
        <v>12020770</v>
      </c>
      <c r="F493" s="1">
        <f>IF(ISBLANK(apendix_f_data!E493),"-",apendix_f_data!E493)</f>
        <v>5900</v>
      </c>
      <c r="G493" s="1">
        <f>IF(ISBLANK(apendix_f_data!F493),"-",apendix_f_data!F493)</f>
        <v>6625</v>
      </c>
      <c r="H493" s="1">
        <f>IF(ISBLANK(apendix_f_data!G493),"-",apendix_f_data!G493)</f>
        <v>7600</v>
      </c>
      <c r="I493" s="1">
        <f>IF(ISBLANK(apendix_f_data!H493),"-",apendix_f_data!H493)</f>
        <v>0</v>
      </c>
      <c r="J493" s="1">
        <f>IF(ISBLANK(apendix_f_data!I493),"-",apendix_f_data!I493)</f>
        <v>2</v>
      </c>
      <c r="K493" s="1">
        <f>IF(ISBLANK(apendix_f_data!J493),"-",apendix_f_data!J493)</f>
        <v>4</v>
      </c>
    </row>
    <row r="494" ht="15.75" hidden="1" customHeight="1">
      <c r="A494" s="1" t="str">
        <f t="shared" si="1"/>
        <v>Guatemala2015</v>
      </c>
      <c r="B494" s="1" t="str">
        <f>IF(ISBLANK(apendix_f_data!A494),"-",apendix_f_data!A494)</f>
        <v>Americas</v>
      </c>
      <c r="C494" s="1" t="str">
        <f>IF(ISBLANK(apendix_f_data!B494),"-",apendix_f_data!B494)</f>
        <v>Guatemala</v>
      </c>
      <c r="D494" s="1">
        <f>IF(ISBLANK(apendix_f_data!C494),"-",apendix_f_data!C494)</f>
        <v>2015</v>
      </c>
      <c r="E494" s="1">
        <f>IF(ISBLANK(apendix_f_data!D494),"-",apendix_f_data!D494)</f>
        <v>12269280</v>
      </c>
      <c r="F494" s="1">
        <f>IF(ISBLANK(apendix_f_data!E494),"-",apendix_f_data!E494)</f>
        <v>7100</v>
      </c>
      <c r="G494" s="1">
        <f>IF(ISBLANK(apendix_f_data!F494),"-",apendix_f_data!F494)</f>
        <v>7967</v>
      </c>
      <c r="H494" s="1">
        <f>IF(ISBLANK(apendix_f_data!G494),"-",apendix_f_data!G494)</f>
        <v>9200</v>
      </c>
      <c r="I494" s="1">
        <f>IF(ISBLANK(apendix_f_data!H494),"-",apendix_f_data!H494)</f>
        <v>1</v>
      </c>
      <c r="J494" s="1">
        <f>IF(ISBLANK(apendix_f_data!I494),"-",apendix_f_data!I494)</f>
        <v>2</v>
      </c>
      <c r="K494" s="1">
        <f>IF(ISBLANK(apendix_f_data!J494),"-",apendix_f_data!J494)</f>
        <v>5</v>
      </c>
    </row>
    <row r="495" ht="15.75" hidden="1" customHeight="1">
      <c r="A495" s="1" t="str">
        <f t="shared" si="1"/>
        <v>Guatemala2016</v>
      </c>
      <c r="B495" s="1" t="str">
        <f>IF(ISBLANK(apendix_f_data!A495),"-",apendix_f_data!A495)</f>
        <v>Americas</v>
      </c>
      <c r="C495" s="1" t="str">
        <f>IF(ISBLANK(apendix_f_data!B495),"-",apendix_f_data!B495)</f>
        <v>Guatemala</v>
      </c>
      <c r="D495" s="1">
        <f>IF(ISBLANK(apendix_f_data!C495),"-",apendix_f_data!C495)</f>
        <v>2016</v>
      </c>
      <c r="E495" s="1">
        <f>IF(ISBLANK(apendix_f_data!D495),"-",apendix_f_data!D495)</f>
        <v>12518897</v>
      </c>
      <c r="F495" s="1">
        <f>IF(ISBLANK(apendix_f_data!E495),"-",apendix_f_data!E495)</f>
        <v>5100</v>
      </c>
      <c r="G495" s="1">
        <f>IF(ISBLANK(apendix_f_data!F495),"-",apendix_f_data!F495)</f>
        <v>5656</v>
      </c>
      <c r="H495" s="1">
        <f>IF(ISBLANK(apendix_f_data!G495),"-",apendix_f_data!G495)</f>
        <v>6500</v>
      </c>
      <c r="I495" s="1">
        <f>IF(ISBLANK(apendix_f_data!H495),"-",apendix_f_data!H495)</f>
        <v>0</v>
      </c>
      <c r="J495" s="1">
        <f>IF(ISBLANK(apendix_f_data!I495),"-",apendix_f_data!I495)</f>
        <v>2</v>
      </c>
      <c r="K495" s="1">
        <f>IF(ISBLANK(apendix_f_data!J495),"-",apendix_f_data!J495)</f>
        <v>3</v>
      </c>
    </row>
    <row r="496" ht="15.75" hidden="1" customHeight="1">
      <c r="A496" s="1" t="str">
        <f t="shared" si="1"/>
        <v>Guatemala2017</v>
      </c>
      <c r="B496" s="1" t="str">
        <f>IF(ISBLANK(apendix_f_data!A496),"-",apendix_f_data!A496)</f>
        <v>Americas</v>
      </c>
      <c r="C496" s="1" t="str">
        <f>IF(ISBLANK(apendix_f_data!B496),"-",apendix_f_data!B496)</f>
        <v>Guatemala</v>
      </c>
      <c r="D496" s="1">
        <f>IF(ISBLANK(apendix_f_data!C496),"-",apendix_f_data!C496)</f>
        <v>2017</v>
      </c>
      <c r="E496" s="1">
        <f>IF(ISBLANK(apendix_f_data!D496),"-",apendix_f_data!D496)</f>
        <v>12769455</v>
      </c>
      <c r="F496" s="1">
        <f>IF(ISBLANK(apendix_f_data!E496),"-",apendix_f_data!E496)</f>
        <v>3900</v>
      </c>
      <c r="G496" s="1">
        <f>IF(ISBLANK(apendix_f_data!F496),"-",apendix_f_data!F496)</f>
        <v>4380</v>
      </c>
      <c r="H496" s="1">
        <f>IF(ISBLANK(apendix_f_data!G496),"-",apendix_f_data!G496)</f>
        <v>5000</v>
      </c>
      <c r="I496" s="1">
        <f>IF(ISBLANK(apendix_f_data!H496),"-",apendix_f_data!H496)</f>
        <v>0</v>
      </c>
      <c r="J496" s="1">
        <f>IF(ISBLANK(apendix_f_data!I496),"-",apendix_f_data!I496)</f>
        <v>1</v>
      </c>
      <c r="K496" s="1">
        <f>IF(ISBLANK(apendix_f_data!J496),"-",apendix_f_data!J496)</f>
        <v>2</v>
      </c>
    </row>
    <row r="497" ht="15.75" hidden="1" customHeight="1">
      <c r="A497" s="1" t="str">
        <f t="shared" si="1"/>
        <v>Guatemala2018</v>
      </c>
      <c r="B497" s="1" t="str">
        <f>IF(ISBLANK(apendix_f_data!A497),"-",apendix_f_data!A497)</f>
        <v>Americas</v>
      </c>
      <c r="C497" s="1" t="str">
        <f>IF(ISBLANK(apendix_f_data!B497),"-",apendix_f_data!B497)</f>
        <v>Guatemala</v>
      </c>
      <c r="D497" s="1">
        <f>IF(ISBLANK(apendix_f_data!C497),"-",apendix_f_data!C497)</f>
        <v>2018</v>
      </c>
      <c r="E497" s="1">
        <f>IF(ISBLANK(apendix_f_data!D497),"-",apendix_f_data!D497)</f>
        <v>13020750</v>
      </c>
      <c r="F497" s="1">
        <f>IF(ISBLANK(apendix_f_data!E497),"-",apendix_f_data!E497)</f>
        <v>3100</v>
      </c>
      <c r="G497" s="1">
        <f>IF(ISBLANK(apendix_f_data!F497),"-",apendix_f_data!F497)</f>
        <v>3521</v>
      </c>
      <c r="H497" s="1">
        <f>IF(ISBLANK(apendix_f_data!G497),"-",apendix_f_data!G497)</f>
        <v>4000</v>
      </c>
      <c r="I497" s="1">
        <f>IF(ISBLANK(apendix_f_data!H497),"-",apendix_f_data!H497)</f>
        <v>0</v>
      </c>
      <c r="J497" s="1">
        <f>IF(ISBLANK(apendix_f_data!I497),"-",apendix_f_data!I497)</f>
        <v>1</v>
      </c>
      <c r="K497" s="1">
        <f>IF(ISBLANK(apendix_f_data!J497),"-",apendix_f_data!J497)</f>
        <v>2</v>
      </c>
    </row>
    <row r="498" ht="15.75" hidden="1" customHeight="1">
      <c r="A498" s="1" t="str">
        <f t="shared" si="1"/>
        <v>Guyana2010</v>
      </c>
      <c r="B498" s="1" t="str">
        <f>IF(ISBLANK(apendix_f_data!A498),"-",apendix_f_data!A498)</f>
        <v>Americas</v>
      </c>
      <c r="C498" s="1" t="str">
        <f>IF(ISBLANK(apendix_f_data!B498),"-",apendix_f_data!B498)</f>
        <v>Guyana</v>
      </c>
      <c r="D498" s="1">
        <f>IF(ISBLANK(apendix_f_data!C498),"-",apendix_f_data!C498)</f>
        <v>2010</v>
      </c>
      <c r="E498" s="1">
        <f>IF(ISBLANK(apendix_f_data!D498),"-",apendix_f_data!D498)</f>
        <v>749430</v>
      </c>
      <c r="F498" s="1">
        <f>IF(ISBLANK(apendix_f_data!E498),"-",apendix_f_data!E498)</f>
        <v>26000</v>
      </c>
      <c r="G498" s="1">
        <f>IF(ISBLANK(apendix_f_data!F498),"-",apendix_f_data!F498)</f>
        <v>32823</v>
      </c>
      <c r="H498" s="1">
        <f>IF(ISBLANK(apendix_f_data!G498),"-",apendix_f_data!G498)</f>
        <v>41000</v>
      </c>
      <c r="I498" s="1">
        <f>IF(ISBLANK(apendix_f_data!H498),"-",apendix_f_data!H498)</f>
        <v>3</v>
      </c>
      <c r="J498" s="1">
        <f>IF(ISBLANK(apendix_f_data!I498),"-",apendix_f_data!I498)</f>
        <v>56</v>
      </c>
      <c r="K498" s="1">
        <f>IF(ISBLANK(apendix_f_data!J498),"-",apendix_f_data!J498)</f>
        <v>100</v>
      </c>
    </row>
    <row r="499" ht="15.75" hidden="1" customHeight="1">
      <c r="A499" s="1" t="str">
        <f t="shared" si="1"/>
        <v>Guyana2011</v>
      </c>
      <c r="B499" s="1" t="str">
        <f>IF(ISBLANK(apendix_f_data!A499),"-",apendix_f_data!A499)</f>
        <v>Americas</v>
      </c>
      <c r="C499" s="1" t="str">
        <f>IF(ISBLANK(apendix_f_data!B499),"-",apendix_f_data!B499)</f>
        <v>Guyana</v>
      </c>
      <c r="D499" s="1">
        <f>IF(ISBLANK(apendix_f_data!C499),"-",apendix_f_data!C499)</f>
        <v>2011</v>
      </c>
      <c r="E499" s="1">
        <f>IF(ISBLANK(apendix_f_data!D499),"-",apendix_f_data!D499)</f>
        <v>752029</v>
      </c>
      <c r="F499" s="1">
        <f>IF(ISBLANK(apendix_f_data!E499),"-",apendix_f_data!E499)</f>
        <v>34000</v>
      </c>
      <c r="G499" s="1">
        <f>IF(ISBLANK(apendix_f_data!F499),"-",apendix_f_data!F499)</f>
        <v>41096</v>
      </c>
      <c r="H499" s="1">
        <f>IF(ISBLANK(apendix_f_data!G499),"-",apendix_f_data!G499)</f>
        <v>49000</v>
      </c>
      <c r="I499" s="1">
        <f>IF(ISBLANK(apendix_f_data!H499),"-",apendix_f_data!H499)</f>
        <v>4</v>
      </c>
      <c r="J499" s="1">
        <f>IF(ISBLANK(apendix_f_data!I499),"-",apendix_f_data!I499)</f>
        <v>76</v>
      </c>
      <c r="K499" s="1">
        <f>IF(ISBLANK(apendix_f_data!J499),"-",apendix_f_data!J499)</f>
        <v>130</v>
      </c>
    </row>
    <row r="500" ht="15.75" hidden="1" customHeight="1">
      <c r="A500" s="1" t="str">
        <f t="shared" si="1"/>
        <v>Guyana2012</v>
      </c>
      <c r="B500" s="1" t="str">
        <f>IF(ISBLANK(apendix_f_data!A500),"-",apendix_f_data!A500)</f>
        <v>Americas</v>
      </c>
      <c r="C500" s="1" t="str">
        <f>IF(ISBLANK(apendix_f_data!B500),"-",apendix_f_data!B500)</f>
        <v>Guyana</v>
      </c>
      <c r="D500" s="1">
        <f>IF(ISBLANK(apendix_f_data!C500),"-",apendix_f_data!C500)</f>
        <v>2012</v>
      </c>
      <c r="E500" s="1">
        <f>IF(ISBLANK(apendix_f_data!D500),"-",apendix_f_data!D500)</f>
        <v>755388</v>
      </c>
      <c r="F500" s="1">
        <f>IF(ISBLANK(apendix_f_data!E500),"-",apendix_f_data!E500)</f>
        <v>36000</v>
      </c>
      <c r="G500" s="1">
        <f>IF(ISBLANK(apendix_f_data!F500),"-",apendix_f_data!F500)</f>
        <v>43584</v>
      </c>
      <c r="H500" s="1">
        <f>IF(ISBLANK(apendix_f_data!G500),"-",apendix_f_data!G500)</f>
        <v>52000</v>
      </c>
      <c r="I500" s="1">
        <f>IF(ISBLANK(apendix_f_data!H500),"-",apendix_f_data!H500)</f>
        <v>5</v>
      </c>
      <c r="J500" s="1">
        <f>IF(ISBLANK(apendix_f_data!I500),"-",apendix_f_data!I500)</f>
        <v>76</v>
      </c>
      <c r="K500" s="1">
        <f>IF(ISBLANK(apendix_f_data!J500),"-",apendix_f_data!J500)</f>
        <v>130</v>
      </c>
    </row>
    <row r="501" ht="15.75" hidden="1" customHeight="1">
      <c r="A501" s="1" t="str">
        <f t="shared" si="1"/>
        <v>Guyana2013</v>
      </c>
      <c r="B501" s="1" t="str">
        <f>IF(ISBLANK(apendix_f_data!A501),"-",apendix_f_data!A501)</f>
        <v>Americas</v>
      </c>
      <c r="C501" s="1" t="str">
        <f>IF(ISBLANK(apendix_f_data!B501),"-",apendix_f_data!B501)</f>
        <v>Guyana</v>
      </c>
      <c r="D501" s="1">
        <f>IF(ISBLANK(apendix_f_data!C501),"-",apendix_f_data!C501)</f>
        <v>2013</v>
      </c>
      <c r="E501" s="1">
        <f>IF(ISBLANK(apendix_f_data!D501),"-",apendix_f_data!D501)</f>
        <v>759281</v>
      </c>
      <c r="F501" s="1">
        <f>IF(ISBLANK(apendix_f_data!E501),"-",apendix_f_data!E501)</f>
        <v>43000</v>
      </c>
      <c r="G501" s="1">
        <f>IF(ISBLANK(apendix_f_data!F501),"-",apendix_f_data!F501)</f>
        <v>57459</v>
      </c>
      <c r="H501" s="1">
        <f>IF(ISBLANK(apendix_f_data!G501),"-",apendix_f_data!G501)</f>
        <v>79000</v>
      </c>
      <c r="I501" s="1">
        <f>IF(ISBLANK(apendix_f_data!H501),"-",apendix_f_data!H501)</f>
        <v>7</v>
      </c>
      <c r="J501" s="1">
        <f>IF(ISBLANK(apendix_f_data!I501),"-",apendix_f_data!I501)</f>
        <v>90</v>
      </c>
      <c r="K501" s="1">
        <f>IF(ISBLANK(apendix_f_data!J501),"-",apendix_f_data!J501)</f>
        <v>170</v>
      </c>
    </row>
    <row r="502" ht="15.75" hidden="1" customHeight="1">
      <c r="A502" s="1" t="str">
        <f t="shared" si="1"/>
        <v>Guyana2014</v>
      </c>
      <c r="B502" s="1" t="str">
        <f>IF(ISBLANK(apendix_f_data!A502),"-",apendix_f_data!A502)</f>
        <v>Americas</v>
      </c>
      <c r="C502" s="1" t="str">
        <f>IF(ISBLANK(apendix_f_data!B502),"-",apendix_f_data!B502)</f>
        <v>Guyana</v>
      </c>
      <c r="D502" s="1">
        <f>IF(ISBLANK(apendix_f_data!C502),"-",apendix_f_data!C502)</f>
        <v>2014</v>
      </c>
      <c r="E502" s="1">
        <f>IF(ISBLANK(apendix_f_data!D502),"-",apendix_f_data!D502)</f>
        <v>763371</v>
      </c>
      <c r="F502" s="1">
        <f>IF(ISBLANK(apendix_f_data!E502),"-",apendix_f_data!E502)</f>
        <v>17000</v>
      </c>
      <c r="G502" s="1">
        <f>IF(ISBLANK(apendix_f_data!F502),"-",apendix_f_data!F502)</f>
        <v>22310</v>
      </c>
      <c r="H502" s="1">
        <f>IF(ISBLANK(apendix_f_data!G502),"-",apendix_f_data!G502)</f>
        <v>31000</v>
      </c>
      <c r="I502" s="1">
        <f>IF(ISBLANK(apendix_f_data!H502),"-",apendix_f_data!H502)</f>
        <v>2</v>
      </c>
      <c r="J502" s="1">
        <f>IF(ISBLANK(apendix_f_data!I502),"-",apendix_f_data!I502)</f>
        <v>27</v>
      </c>
      <c r="K502" s="1">
        <f>IF(ISBLANK(apendix_f_data!J502),"-",apendix_f_data!J502)</f>
        <v>53</v>
      </c>
    </row>
    <row r="503" ht="15.75" hidden="1" customHeight="1">
      <c r="A503" s="1" t="str">
        <f t="shared" si="1"/>
        <v>Guyana2015</v>
      </c>
      <c r="B503" s="1" t="str">
        <f>IF(ISBLANK(apendix_f_data!A503),"-",apendix_f_data!A503)</f>
        <v>Americas</v>
      </c>
      <c r="C503" s="1" t="str">
        <f>IF(ISBLANK(apendix_f_data!B503),"-",apendix_f_data!B503)</f>
        <v>Guyana</v>
      </c>
      <c r="D503" s="1">
        <f>IF(ISBLANK(apendix_f_data!C503),"-",apendix_f_data!C503)</f>
        <v>2015</v>
      </c>
      <c r="E503" s="1">
        <f>IF(ISBLANK(apendix_f_data!D503),"-",apendix_f_data!D503)</f>
        <v>767433</v>
      </c>
      <c r="F503" s="1">
        <f>IF(ISBLANK(apendix_f_data!E503),"-",apendix_f_data!E503)</f>
        <v>14000</v>
      </c>
      <c r="G503" s="1">
        <f>IF(ISBLANK(apendix_f_data!F503),"-",apendix_f_data!F503)</f>
        <v>18030</v>
      </c>
      <c r="H503" s="1">
        <f>IF(ISBLANK(apendix_f_data!G503),"-",apendix_f_data!G503)</f>
        <v>25000</v>
      </c>
      <c r="I503" s="1">
        <f>IF(ISBLANK(apendix_f_data!H503),"-",apendix_f_data!H503)</f>
        <v>1</v>
      </c>
      <c r="J503" s="1">
        <f>IF(ISBLANK(apendix_f_data!I503),"-",apendix_f_data!I503)</f>
        <v>22</v>
      </c>
      <c r="K503" s="1">
        <f>IF(ISBLANK(apendix_f_data!J503),"-",apendix_f_data!J503)</f>
        <v>41</v>
      </c>
    </row>
    <row r="504" ht="15.75" hidden="1" customHeight="1">
      <c r="A504" s="1" t="str">
        <f t="shared" si="1"/>
        <v>Guyana2016</v>
      </c>
      <c r="B504" s="1" t="str">
        <f>IF(ISBLANK(apendix_f_data!A504),"-",apendix_f_data!A504)</f>
        <v>Americas</v>
      </c>
      <c r="C504" s="1" t="str">
        <f>IF(ISBLANK(apendix_f_data!B504),"-",apendix_f_data!B504)</f>
        <v>Guyana</v>
      </c>
      <c r="D504" s="1">
        <f>IF(ISBLANK(apendix_f_data!C504),"-",apendix_f_data!C504)</f>
        <v>2016</v>
      </c>
      <c r="E504" s="1">
        <f>IF(ISBLANK(apendix_f_data!D504),"-",apendix_f_data!D504)</f>
        <v>771363</v>
      </c>
      <c r="F504" s="1">
        <f>IF(ISBLANK(apendix_f_data!E504),"-",apendix_f_data!E504)</f>
        <v>14000</v>
      </c>
      <c r="G504" s="1">
        <f>IF(ISBLANK(apendix_f_data!F504),"-",apendix_f_data!F504)</f>
        <v>19269</v>
      </c>
      <c r="H504" s="1">
        <f>IF(ISBLANK(apendix_f_data!G504),"-",apendix_f_data!G504)</f>
        <v>26000</v>
      </c>
      <c r="I504" s="1">
        <f>IF(ISBLANK(apendix_f_data!H504),"-",apendix_f_data!H504)</f>
        <v>2</v>
      </c>
      <c r="J504" s="1">
        <f>IF(ISBLANK(apendix_f_data!I504),"-",apendix_f_data!I504)</f>
        <v>24</v>
      </c>
      <c r="K504" s="1">
        <f>IF(ISBLANK(apendix_f_data!J504),"-",apendix_f_data!J504)</f>
        <v>46</v>
      </c>
    </row>
    <row r="505" ht="15.75" hidden="1" customHeight="1">
      <c r="A505" s="1" t="str">
        <f t="shared" si="1"/>
        <v>Guyana2017</v>
      </c>
      <c r="B505" s="1" t="str">
        <f>IF(ISBLANK(apendix_f_data!A505),"-",apendix_f_data!A505)</f>
        <v>Americas</v>
      </c>
      <c r="C505" s="1" t="str">
        <f>IF(ISBLANK(apendix_f_data!B505),"-",apendix_f_data!B505)</f>
        <v>Guyana</v>
      </c>
      <c r="D505" s="1">
        <f>IF(ISBLANK(apendix_f_data!C505),"-",apendix_f_data!C505)</f>
        <v>2017</v>
      </c>
      <c r="E505" s="1">
        <f>IF(ISBLANK(apendix_f_data!D505),"-",apendix_f_data!D505)</f>
        <v>775218</v>
      </c>
      <c r="F505" s="1">
        <f>IF(ISBLANK(apendix_f_data!E505),"-",apendix_f_data!E505)</f>
        <v>19000</v>
      </c>
      <c r="G505" s="1">
        <f>IF(ISBLANK(apendix_f_data!F505),"-",apendix_f_data!F505)</f>
        <v>25235</v>
      </c>
      <c r="H505" s="1">
        <f>IF(ISBLANK(apendix_f_data!G505),"-",apendix_f_data!G505)</f>
        <v>35000</v>
      </c>
      <c r="I505" s="1">
        <f>IF(ISBLANK(apendix_f_data!H505),"-",apendix_f_data!H505)</f>
        <v>3</v>
      </c>
      <c r="J505" s="1">
        <f>IF(ISBLANK(apendix_f_data!I505),"-",apendix_f_data!I505)</f>
        <v>33</v>
      </c>
      <c r="K505" s="1">
        <f>IF(ISBLANK(apendix_f_data!J505),"-",apendix_f_data!J505)</f>
        <v>63</v>
      </c>
    </row>
    <row r="506" ht="15.75" hidden="1" customHeight="1">
      <c r="A506" s="1" t="str">
        <f t="shared" si="1"/>
        <v>Guyana2018</v>
      </c>
      <c r="B506" s="1" t="str">
        <f>IF(ISBLANK(apendix_f_data!A506),"-",apendix_f_data!A506)</f>
        <v>Americas</v>
      </c>
      <c r="C506" s="1" t="str">
        <f>IF(ISBLANK(apendix_f_data!B506),"-",apendix_f_data!B506)</f>
        <v>Guyana</v>
      </c>
      <c r="D506" s="1">
        <f>IF(ISBLANK(apendix_f_data!C506),"-",apendix_f_data!C506)</f>
        <v>2018</v>
      </c>
      <c r="E506" s="1">
        <f>IF(ISBLANK(apendix_f_data!D506),"-",apendix_f_data!D506)</f>
        <v>779007</v>
      </c>
      <c r="F506" s="1">
        <f>IF(ISBLANK(apendix_f_data!E506),"-",apendix_f_data!E506)</f>
        <v>26000</v>
      </c>
      <c r="G506" s="1">
        <f>IF(ISBLANK(apendix_f_data!F506),"-",apendix_f_data!F506)</f>
        <v>34565</v>
      </c>
      <c r="H506" s="1">
        <f>IF(ISBLANK(apendix_f_data!G506),"-",apendix_f_data!G506)</f>
        <v>47000</v>
      </c>
      <c r="I506" s="1">
        <f>IF(ISBLANK(apendix_f_data!H506),"-",apendix_f_data!H506)</f>
        <v>4</v>
      </c>
      <c r="J506" s="1">
        <f>IF(ISBLANK(apendix_f_data!I506),"-",apendix_f_data!I506)</f>
        <v>43</v>
      </c>
      <c r="K506" s="1">
        <f>IF(ISBLANK(apendix_f_data!J506),"-",apendix_f_data!J506)</f>
        <v>83</v>
      </c>
    </row>
    <row r="507" ht="15.75" hidden="1" customHeight="1">
      <c r="A507" s="1" t="str">
        <f t="shared" si="1"/>
        <v>Haiti2010</v>
      </c>
      <c r="B507" s="1" t="str">
        <f>IF(ISBLANK(apendix_f_data!A507),"-",apendix_f_data!A507)</f>
        <v>Americas</v>
      </c>
      <c r="C507" s="1" t="str">
        <f>IF(ISBLANK(apendix_f_data!B507),"-",apendix_f_data!B507)</f>
        <v>Haiti</v>
      </c>
      <c r="D507" s="1">
        <f>IF(ISBLANK(apendix_f_data!C507),"-",apendix_f_data!C507)</f>
        <v>2010</v>
      </c>
      <c r="E507" s="1">
        <f>IF(ISBLANK(apendix_f_data!D507),"-",apendix_f_data!D507)</f>
        <v>8888919</v>
      </c>
      <c r="F507" s="1">
        <f>IF(ISBLANK(apendix_f_data!E507),"-",apendix_f_data!E507)</f>
        <v>44000</v>
      </c>
      <c r="G507" s="1">
        <f>IF(ISBLANK(apendix_f_data!F507),"-",apendix_f_data!F507)</f>
        <v>77638</v>
      </c>
      <c r="H507" s="1">
        <f>IF(ISBLANK(apendix_f_data!G507),"-",apendix_f_data!G507)</f>
        <v>125000</v>
      </c>
      <c r="I507" s="1">
        <f>IF(ISBLANK(apendix_f_data!H507),"-",apendix_f_data!H507)</f>
        <v>5</v>
      </c>
      <c r="J507" s="1">
        <f>IF(ISBLANK(apendix_f_data!I507),"-",apendix_f_data!I507)</f>
        <v>198</v>
      </c>
      <c r="K507" s="1">
        <f>IF(ISBLANK(apendix_f_data!J507),"-",apendix_f_data!J507)</f>
        <v>450</v>
      </c>
    </row>
    <row r="508" ht="15.75" hidden="1" customHeight="1">
      <c r="A508" s="1" t="str">
        <f t="shared" si="1"/>
        <v>Haiti2011</v>
      </c>
      <c r="B508" s="1" t="str">
        <f>IF(ISBLANK(apendix_f_data!A508),"-",apendix_f_data!A508)</f>
        <v>Americas</v>
      </c>
      <c r="C508" s="1" t="str">
        <f>IF(ISBLANK(apendix_f_data!B508),"-",apendix_f_data!B508)</f>
        <v>Haiti</v>
      </c>
      <c r="D508" s="1">
        <f>IF(ISBLANK(apendix_f_data!C508),"-",apendix_f_data!C508)</f>
        <v>2011</v>
      </c>
      <c r="E508" s="1">
        <f>IF(ISBLANK(apendix_f_data!D508),"-",apendix_f_data!D508)</f>
        <v>9023827</v>
      </c>
      <c r="F508" s="1">
        <f>IF(ISBLANK(apendix_f_data!E508),"-",apendix_f_data!E508)</f>
        <v>50000</v>
      </c>
      <c r="G508" s="1">
        <f>IF(ISBLANK(apendix_f_data!F508),"-",apendix_f_data!F508)</f>
        <v>81483</v>
      </c>
      <c r="H508" s="1">
        <f>IF(ISBLANK(apendix_f_data!G508),"-",apendix_f_data!G508)</f>
        <v>127000</v>
      </c>
      <c r="I508" s="1">
        <f>IF(ISBLANK(apendix_f_data!H508),"-",apendix_f_data!H508)</f>
        <v>5</v>
      </c>
      <c r="J508" s="1">
        <f>IF(ISBLANK(apendix_f_data!I508),"-",apendix_f_data!I508)</f>
        <v>208</v>
      </c>
      <c r="K508" s="1">
        <f>IF(ISBLANK(apendix_f_data!J508),"-",apendix_f_data!J508)</f>
        <v>460</v>
      </c>
    </row>
    <row r="509" ht="15.75" hidden="1" customHeight="1">
      <c r="A509" s="1" t="str">
        <f t="shared" si="1"/>
        <v>Haiti2012</v>
      </c>
      <c r="B509" s="1" t="str">
        <f>IF(ISBLANK(apendix_f_data!A509),"-",apendix_f_data!A509)</f>
        <v>Americas</v>
      </c>
      <c r="C509" s="1" t="str">
        <f>IF(ISBLANK(apendix_f_data!B509),"-",apendix_f_data!B509)</f>
        <v>Haiti</v>
      </c>
      <c r="D509" s="1">
        <f>IF(ISBLANK(apendix_f_data!C509),"-",apendix_f_data!C509)</f>
        <v>2012</v>
      </c>
      <c r="E509" s="1">
        <f>IF(ISBLANK(apendix_f_data!D509),"-",apendix_f_data!D509)</f>
        <v>9158378</v>
      </c>
      <c r="F509" s="1">
        <f>IF(ISBLANK(apendix_f_data!E509),"-",apendix_f_data!E509)</f>
        <v>36000</v>
      </c>
      <c r="G509" s="1">
        <f>IF(ISBLANK(apendix_f_data!F509),"-",apendix_f_data!F509)</f>
        <v>59798</v>
      </c>
      <c r="H509" s="1">
        <f>IF(ISBLANK(apendix_f_data!G509),"-",apendix_f_data!G509)</f>
        <v>92000</v>
      </c>
      <c r="I509" s="1">
        <f>IF(ISBLANK(apendix_f_data!H509),"-",apendix_f_data!H509)</f>
        <v>4</v>
      </c>
      <c r="J509" s="1">
        <f>IF(ISBLANK(apendix_f_data!I509),"-",apendix_f_data!I509)</f>
        <v>153</v>
      </c>
      <c r="K509" s="1">
        <f>IF(ISBLANK(apendix_f_data!J509),"-",apendix_f_data!J509)</f>
        <v>340</v>
      </c>
    </row>
    <row r="510" ht="15.75" hidden="1" customHeight="1">
      <c r="A510" s="1" t="str">
        <f t="shared" si="1"/>
        <v>Haiti2013</v>
      </c>
      <c r="B510" s="1" t="str">
        <f>IF(ISBLANK(apendix_f_data!A510),"-",apendix_f_data!A510)</f>
        <v>Americas</v>
      </c>
      <c r="C510" s="1" t="str">
        <f>IF(ISBLANK(apendix_f_data!B510),"-",apendix_f_data!B510)</f>
        <v>Haiti</v>
      </c>
      <c r="D510" s="1">
        <f>IF(ISBLANK(apendix_f_data!C510),"-",apendix_f_data!C510)</f>
        <v>2013</v>
      </c>
      <c r="E510" s="1">
        <f>IF(ISBLANK(apendix_f_data!D510),"-",apendix_f_data!D510)</f>
        <v>9292168</v>
      </c>
      <c r="F510" s="1">
        <f>IF(ISBLANK(apendix_f_data!E510),"-",apendix_f_data!E510)</f>
        <v>30000</v>
      </c>
      <c r="G510" s="1">
        <f>IF(ISBLANK(apendix_f_data!F510),"-",apendix_f_data!F510)</f>
        <v>49387</v>
      </c>
      <c r="H510" s="1">
        <f>IF(ISBLANK(apendix_f_data!G510),"-",apendix_f_data!G510)</f>
        <v>77000</v>
      </c>
      <c r="I510" s="1">
        <f>IF(ISBLANK(apendix_f_data!H510),"-",apendix_f_data!H510)</f>
        <v>3</v>
      </c>
      <c r="J510" s="1">
        <f>IF(ISBLANK(apendix_f_data!I510),"-",apendix_f_data!I510)</f>
        <v>126</v>
      </c>
      <c r="K510" s="1">
        <f>IF(ISBLANK(apendix_f_data!J510),"-",apendix_f_data!J510)</f>
        <v>280</v>
      </c>
    </row>
    <row r="511" ht="15.75" hidden="1" customHeight="1">
      <c r="A511" s="1" t="str">
        <f t="shared" si="1"/>
        <v>Haiti2014</v>
      </c>
      <c r="B511" s="1" t="str">
        <f>IF(ISBLANK(apendix_f_data!A511),"-",apendix_f_data!A511)</f>
        <v>Americas</v>
      </c>
      <c r="C511" s="1" t="str">
        <f>IF(ISBLANK(apendix_f_data!B511),"-",apendix_f_data!B511)</f>
        <v>Haiti</v>
      </c>
      <c r="D511" s="1">
        <f>IF(ISBLANK(apendix_f_data!C511),"-",apendix_f_data!C511)</f>
        <v>2014</v>
      </c>
      <c r="E511" s="1">
        <f>IF(ISBLANK(apendix_f_data!D511),"-",apendix_f_data!D511)</f>
        <v>9424693</v>
      </c>
      <c r="F511" s="1">
        <f>IF(ISBLANK(apendix_f_data!E511),"-",apendix_f_data!E511)</f>
        <v>22000</v>
      </c>
      <c r="G511" s="1">
        <f>IF(ISBLANK(apendix_f_data!F511),"-",apendix_f_data!F511)</f>
        <v>32932</v>
      </c>
      <c r="H511" s="1">
        <f>IF(ISBLANK(apendix_f_data!G511),"-",apendix_f_data!G511)</f>
        <v>45000</v>
      </c>
      <c r="I511" s="1">
        <f>IF(ISBLANK(apendix_f_data!H511),"-",apendix_f_data!H511)</f>
        <v>2</v>
      </c>
      <c r="J511" s="1">
        <f>IF(ISBLANK(apendix_f_data!I511),"-",apendix_f_data!I511)</f>
        <v>84</v>
      </c>
      <c r="K511" s="1">
        <f>IF(ISBLANK(apendix_f_data!J511),"-",apendix_f_data!J511)</f>
        <v>170</v>
      </c>
    </row>
    <row r="512" ht="15.75" hidden="1" customHeight="1">
      <c r="A512" s="1" t="str">
        <f t="shared" si="1"/>
        <v>Haiti2015</v>
      </c>
      <c r="B512" s="1" t="str">
        <f>IF(ISBLANK(apendix_f_data!A512),"-",apendix_f_data!A512)</f>
        <v>Americas</v>
      </c>
      <c r="C512" s="1" t="str">
        <f>IF(ISBLANK(apendix_f_data!B512),"-",apendix_f_data!B512)</f>
        <v>Haiti</v>
      </c>
      <c r="D512" s="1">
        <f>IF(ISBLANK(apendix_f_data!C512),"-",apendix_f_data!C512)</f>
        <v>2015</v>
      </c>
      <c r="E512" s="1">
        <f>IF(ISBLANK(apendix_f_data!D512),"-",apendix_f_data!D512)</f>
        <v>9555609</v>
      </c>
      <c r="F512" s="1">
        <f>IF(ISBLANK(apendix_f_data!E512),"-",apendix_f_data!E512)</f>
        <v>22000</v>
      </c>
      <c r="G512" s="1">
        <f>IF(ISBLANK(apendix_f_data!F512),"-",apendix_f_data!F512)</f>
        <v>32829</v>
      </c>
      <c r="H512" s="1">
        <f>IF(ISBLANK(apendix_f_data!G512),"-",apendix_f_data!G512)</f>
        <v>44000</v>
      </c>
      <c r="I512" s="1">
        <f>IF(ISBLANK(apendix_f_data!H512),"-",apendix_f_data!H512)</f>
        <v>2</v>
      </c>
      <c r="J512" s="1">
        <f>IF(ISBLANK(apendix_f_data!I512),"-",apendix_f_data!I512)</f>
        <v>84</v>
      </c>
      <c r="K512" s="1">
        <f>IF(ISBLANK(apendix_f_data!J512),"-",apendix_f_data!J512)</f>
        <v>170</v>
      </c>
    </row>
    <row r="513" ht="15.75" hidden="1" customHeight="1">
      <c r="A513" s="1" t="str">
        <f t="shared" si="1"/>
        <v>Haiti2016</v>
      </c>
      <c r="B513" s="1" t="str">
        <f>IF(ISBLANK(apendix_f_data!A513),"-",apendix_f_data!A513)</f>
        <v>Americas</v>
      </c>
      <c r="C513" s="1" t="str">
        <f>IF(ISBLANK(apendix_f_data!B513),"-",apendix_f_data!B513)</f>
        <v>Haiti</v>
      </c>
      <c r="D513" s="1">
        <f>IF(ISBLANK(apendix_f_data!C513),"-",apendix_f_data!C513)</f>
        <v>2016</v>
      </c>
      <c r="E513" s="1">
        <f>IF(ISBLANK(apendix_f_data!D513),"-",apendix_f_data!D513)</f>
        <v>9684651</v>
      </c>
      <c r="F513" s="1">
        <f>IF(ISBLANK(apendix_f_data!E513),"-",apendix_f_data!E513)</f>
        <v>24000</v>
      </c>
      <c r="G513" s="1">
        <f>IF(ISBLANK(apendix_f_data!F513),"-",apendix_f_data!F513)</f>
        <v>36765</v>
      </c>
      <c r="H513" s="1">
        <f>IF(ISBLANK(apendix_f_data!G513),"-",apendix_f_data!G513)</f>
        <v>50000</v>
      </c>
      <c r="I513" s="1">
        <f>IF(ISBLANK(apendix_f_data!H513),"-",apendix_f_data!H513)</f>
        <v>2</v>
      </c>
      <c r="J513" s="1">
        <f>IF(ISBLANK(apendix_f_data!I513),"-",apendix_f_data!I513)</f>
        <v>94</v>
      </c>
      <c r="K513" s="1">
        <f>IF(ISBLANK(apendix_f_data!J513),"-",apendix_f_data!J513)</f>
        <v>190</v>
      </c>
    </row>
    <row r="514" ht="15.75" hidden="1" customHeight="1">
      <c r="A514" s="1" t="str">
        <f t="shared" si="1"/>
        <v>Haiti2017</v>
      </c>
      <c r="B514" s="1" t="str">
        <f>IF(ISBLANK(apendix_f_data!A514),"-",apendix_f_data!A514)</f>
        <v>Americas</v>
      </c>
      <c r="C514" s="1" t="str">
        <f>IF(ISBLANK(apendix_f_data!B514),"-",apendix_f_data!B514)</f>
        <v>Haiti</v>
      </c>
      <c r="D514" s="1">
        <f>IF(ISBLANK(apendix_f_data!C514),"-",apendix_f_data!C514)</f>
        <v>2017</v>
      </c>
      <c r="E514" s="1">
        <f>IF(ISBLANK(apendix_f_data!D514),"-",apendix_f_data!D514)</f>
        <v>9811866</v>
      </c>
      <c r="F514" s="1">
        <f>IF(ISBLANK(apendix_f_data!E514),"-",apendix_f_data!E514)</f>
        <v>23000</v>
      </c>
      <c r="G514" s="1">
        <f>IF(ISBLANK(apendix_f_data!F514),"-",apendix_f_data!F514)</f>
        <v>34878</v>
      </c>
      <c r="H514" s="1">
        <f>IF(ISBLANK(apendix_f_data!G514),"-",apendix_f_data!G514)</f>
        <v>47000</v>
      </c>
      <c r="I514" s="1">
        <f>IF(ISBLANK(apendix_f_data!H514),"-",apendix_f_data!H514)</f>
        <v>2</v>
      </c>
      <c r="J514" s="1">
        <f>IF(ISBLANK(apendix_f_data!I514),"-",apendix_f_data!I514)</f>
        <v>89</v>
      </c>
      <c r="K514" s="1">
        <f>IF(ISBLANK(apendix_f_data!J514),"-",apendix_f_data!J514)</f>
        <v>180</v>
      </c>
    </row>
    <row r="515" ht="15.75" hidden="1" customHeight="1">
      <c r="A515" s="1" t="str">
        <f t="shared" si="1"/>
        <v>Haiti2018</v>
      </c>
      <c r="B515" s="1" t="str">
        <f>IF(ISBLANK(apendix_f_data!A515),"-",apendix_f_data!A515)</f>
        <v>Americas</v>
      </c>
      <c r="C515" s="1" t="str">
        <f>IF(ISBLANK(apendix_f_data!B515),"-",apendix_f_data!B515)</f>
        <v>Haiti</v>
      </c>
      <c r="D515" s="1">
        <f>IF(ISBLANK(apendix_f_data!C515),"-",apendix_f_data!C515)</f>
        <v>2018</v>
      </c>
      <c r="E515" s="1">
        <f>IF(ISBLANK(apendix_f_data!D515),"-",apendix_f_data!D515)</f>
        <v>9937674</v>
      </c>
      <c r="F515" s="1">
        <f>IF(ISBLANK(apendix_f_data!E515),"-",apendix_f_data!E515)</f>
        <v>11000</v>
      </c>
      <c r="G515" s="1">
        <f>IF(ISBLANK(apendix_f_data!F515),"-",apendix_f_data!F515)</f>
        <v>16000</v>
      </c>
      <c r="H515" s="1">
        <f>IF(ISBLANK(apendix_f_data!G515),"-",apendix_f_data!G515)</f>
        <v>22000</v>
      </c>
      <c r="I515" s="1">
        <f>IF(ISBLANK(apendix_f_data!H515),"-",apendix_f_data!H515)</f>
        <v>1</v>
      </c>
      <c r="J515" s="1">
        <f>IF(ISBLANK(apendix_f_data!I515),"-",apendix_f_data!I515)</f>
        <v>40</v>
      </c>
      <c r="K515" s="1">
        <f>IF(ISBLANK(apendix_f_data!J515),"-",apendix_f_data!J515)</f>
        <v>81</v>
      </c>
    </row>
    <row r="516" ht="15.75" hidden="1" customHeight="1">
      <c r="A516" s="1" t="str">
        <f t="shared" si="1"/>
        <v>Honduras2010</v>
      </c>
      <c r="B516" s="1" t="str">
        <f>IF(ISBLANK(apendix_f_data!A516),"-",apendix_f_data!A516)</f>
        <v>Americas</v>
      </c>
      <c r="C516" s="1" t="str">
        <f>IF(ISBLANK(apendix_f_data!B516),"-",apendix_f_data!B516)</f>
        <v>Honduras</v>
      </c>
      <c r="D516" s="1">
        <f>IF(ISBLANK(apendix_f_data!C516),"-",apendix_f_data!C516)</f>
        <v>2010</v>
      </c>
      <c r="E516" s="1">
        <f>IF(ISBLANK(apendix_f_data!D516),"-",apendix_f_data!D516)</f>
        <v>7533978</v>
      </c>
      <c r="F516" s="1">
        <f>IF(ISBLANK(apendix_f_data!E516),"-",apendix_f_data!E516)</f>
        <v>10000</v>
      </c>
      <c r="G516" s="1">
        <f>IF(ISBLANK(apendix_f_data!F516),"-",apendix_f_data!F516)</f>
        <v>13306</v>
      </c>
      <c r="H516" s="1">
        <f>IF(ISBLANK(apendix_f_data!G516),"-",apendix_f_data!G516)</f>
        <v>16000</v>
      </c>
      <c r="I516" s="1">
        <f>IF(ISBLANK(apendix_f_data!H516),"-",apendix_f_data!H516)</f>
        <v>2</v>
      </c>
      <c r="J516" s="1">
        <f>IF(ISBLANK(apendix_f_data!I516),"-",apendix_f_data!I516)</f>
        <v>7</v>
      </c>
      <c r="K516" s="1">
        <f>IF(ISBLANK(apendix_f_data!J516),"-",apendix_f_data!J516)</f>
        <v>13</v>
      </c>
    </row>
    <row r="517" ht="15.75" hidden="1" customHeight="1">
      <c r="A517" s="1" t="str">
        <f t="shared" si="1"/>
        <v>Honduras2011</v>
      </c>
      <c r="B517" s="1" t="str">
        <f>IF(ISBLANK(apendix_f_data!A517),"-",apendix_f_data!A517)</f>
        <v>Americas</v>
      </c>
      <c r="C517" s="1" t="str">
        <f>IF(ISBLANK(apendix_f_data!B517),"-",apendix_f_data!B517)</f>
        <v>Honduras</v>
      </c>
      <c r="D517" s="1">
        <f>IF(ISBLANK(apendix_f_data!C517),"-",apendix_f_data!C517)</f>
        <v>2011</v>
      </c>
      <c r="E517" s="1">
        <f>IF(ISBLANK(apendix_f_data!D517),"-",apendix_f_data!D517)</f>
        <v>7681807</v>
      </c>
      <c r="F517" s="1">
        <f>IF(ISBLANK(apendix_f_data!E517),"-",apendix_f_data!E517)</f>
        <v>8000</v>
      </c>
      <c r="G517" s="1">
        <f>IF(ISBLANK(apendix_f_data!F517),"-",apendix_f_data!F517)</f>
        <v>10124</v>
      </c>
      <c r="H517" s="1">
        <f>IF(ISBLANK(apendix_f_data!G517),"-",apendix_f_data!G517)</f>
        <v>12000</v>
      </c>
      <c r="I517" s="1">
        <f>IF(ISBLANK(apendix_f_data!H517),"-",apendix_f_data!H517)</f>
        <v>1</v>
      </c>
      <c r="J517" s="1">
        <f>IF(ISBLANK(apendix_f_data!I517),"-",apendix_f_data!I517)</f>
        <v>5</v>
      </c>
      <c r="K517" s="1">
        <f>IF(ISBLANK(apendix_f_data!J517),"-",apendix_f_data!J517)</f>
        <v>8</v>
      </c>
    </row>
    <row r="518" ht="15.75" hidden="1" customHeight="1">
      <c r="A518" s="1" t="str">
        <f t="shared" si="1"/>
        <v>Honduras2012</v>
      </c>
      <c r="B518" s="1" t="str">
        <f>IF(ISBLANK(apendix_f_data!A518),"-",apendix_f_data!A518)</f>
        <v>Americas</v>
      </c>
      <c r="C518" s="1" t="str">
        <f>IF(ISBLANK(apendix_f_data!B518),"-",apendix_f_data!B518)</f>
        <v>Honduras</v>
      </c>
      <c r="D518" s="1">
        <f>IF(ISBLANK(apendix_f_data!C518),"-",apendix_f_data!C518)</f>
        <v>2012</v>
      </c>
      <c r="E518" s="1">
        <f>IF(ISBLANK(apendix_f_data!D518),"-",apendix_f_data!D518)</f>
        <v>7826756</v>
      </c>
      <c r="F518" s="1">
        <f>IF(ISBLANK(apendix_f_data!E518),"-",apendix_f_data!E518)</f>
        <v>6800</v>
      </c>
      <c r="G518" s="1">
        <f>IF(ISBLANK(apendix_f_data!F518),"-",apendix_f_data!F518)</f>
        <v>8677</v>
      </c>
      <c r="H518" s="1">
        <f>IF(ISBLANK(apendix_f_data!G518),"-",apendix_f_data!G518)</f>
        <v>11000</v>
      </c>
      <c r="I518" s="1">
        <f>IF(ISBLANK(apendix_f_data!H518),"-",apendix_f_data!H518)</f>
        <v>1</v>
      </c>
      <c r="J518" s="1">
        <f>IF(ISBLANK(apendix_f_data!I518),"-",apendix_f_data!I518)</f>
        <v>4</v>
      </c>
      <c r="K518" s="1">
        <f>IF(ISBLANK(apendix_f_data!J518),"-",apendix_f_data!J518)</f>
        <v>7</v>
      </c>
    </row>
    <row r="519" ht="15.75" hidden="1" customHeight="1">
      <c r="A519" s="1" t="str">
        <f t="shared" si="1"/>
        <v>Honduras2013</v>
      </c>
      <c r="B519" s="1" t="str">
        <f>IF(ISBLANK(apendix_f_data!A519),"-",apendix_f_data!A519)</f>
        <v>Americas</v>
      </c>
      <c r="C519" s="1" t="str">
        <f>IF(ISBLANK(apendix_f_data!B519),"-",apendix_f_data!B519)</f>
        <v>Honduras</v>
      </c>
      <c r="D519" s="1">
        <f>IF(ISBLANK(apendix_f_data!C519),"-",apendix_f_data!C519)</f>
        <v>2013</v>
      </c>
      <c r="E519" s="1">
        <f>IF(ISBLANK(apendix_f_data!D519),"-",apendix_f_data!D519)</f>
        <v>7969720</v>
      </c>
      <c r="F519" s="1">
        <f>IF(ISBLANK(apendix_f_data!E519),"-",apendix_f_data!E519)</f>
        <v>5700</v>
      </c>
      <c r="G519" s="1">
        <f>IF(ISBLANK(apendix_f_data!F519),"-",apendix_f_data!F519)</f>
        <v>7317</v>
      </c>
      <c r="H519" s="1">
        <f>IF(ISBLANK(apendix_f_data!G519),"-",apendix_f_data!G519)</f>
        <v>8900</v>
      </c>
      <c r="I519" s="1">
        <f>IF(ISBLANK(apendix_f_data!H519),"-",apendix_f_data!H519)</f>
        <v>1</v>
      </c>
      <c r="J519" s="1">
        <f>IF(ISBLANK(apendix_f_data!I519),"-",apendix_f_data!I519)</f>
        <v>5</v>
      </c>
      <c r="K519" s="1">
        <f>IF(ISBLANK(apendix_f_data!J519),"-",apendix_f_data!J519)</f>
        <v>10</v>
      </c>
    </row>
    <row r="520" ht="15.75" hidden="1" customHeight="1">
      <c r="A520" s="1" t="str">
        <f t="shared" si="1"/>
        <v>Honduras2014</v>
      </c>
      <c r="B520" s="1" t="str">
        <f>IF(ISBLANK(apendix_f_data!A520),"-",apendix_f_data!A520)</f>
        <v>Americas</v>
      </c>
      <c r="C520" s="1" t="str">
        <f>IF(ISBLANK(apendix_f_data!B520),"-",apendix_f_data!B520)</f>
        <v>Honduras</v>
      </c>
      <c r="D520" s="1">
        <f>IF(ISBLANK(apendix_f_data!C520),"-",apendix_f_data!C520)</f>
        <v>2014</v>
      </c>
      <c r="E520" s="1">
        <f>IF(ISBLANK(apendix_f_data!D520),"-",apendix_f_data!D520)</f>
        <v>8111981</v>
      </c>
      <c r="F520" s="1">
        <f>IF(ISBLANK(apendix_f_data!E520),"-",apendix_f_data!E520)</f>
        <v>3600</v>
      </c>
      <c r="G520" s="1">
        <f>IF(ISBLANK(apendix_f_data!F520),"-",apendix_f_data!F520)</f>
        <v>4553</v>
      </c>
      <c r="H520" s="1">
        <f>IF(ISBLANK(apendix_f_data!G520),"-",apendix_f_data!G520)</f>
        <v>5600</v>
      </c>
      <c r="I520" s="1">
        <f>IF(ISBLANK(apendix_f_data!H520),"-",apendix_f_data!H520)</f>
        <v>0</v>
      </c>
      <c r="J520" s="1">
        <f>IF(ISBLANK(apendix_f_data!I520),"-",apendix_f_data!I520)</f>
        <v>3</v>
      </c>
      <c r="K520" s="1">
        <f>IF(ISBLANK(apendix_f_data!J520),"-",apendix_f_data!J520)</f>
        <v>5</v>
      </c>
    </row>
    <row r="521" ht="15.75" hidden="1" customHeight="1">
      <c r="A521" s="1" t="str">
        <f t="shared" si="1"/>
        <v>Honduras2015</v>
      </c>
      <c r="B521" s="1" t="str">
        <f>IF(ISBLANK(apendix_f_data!A521),"-",apendix_f_data!A521)</f>
        <v>Americas</v>
      </c>
      <c r="C521" s="1" t="str">
        <f>IF(ISBLANK(apendix_f_data!B521),"-",apendix_f_data!B521)</f>
        <v>Honduras</v>
      </c>
      <c r="D521" s="1">
        <f>IF(ISBLANK(apendix_f_data!C521),"-",apendix_f_data!C521)</f>
        <v>2015</v>
      </c>
      <c r="E521" s="1">
        <f>IF(ISBLANK(apendix_f_data!D521),"-",apendix_f_data!D521)</f>
        <v>8254486</v>
      </c>
      <c r="F521" s="1">
        <f>IF(ISBLANK(apendix_f_data!E521),"-",apendix_f_data!E521)</f>
        <v>3800</v>
      </c>
      <c r="G521" s="1">
        <f>IF(ISBLANK(apendix_f_data!F521),"-",apendix_f_data!F521)</f>
        <v>4849</v>
      </c>
      <c r="H521" s="1">
        <f>IF(ISBLANK(apendix_f_data!G521),"-",apendix_f_data!G521)</f>
        <v>5900</v>
      </c>
      <c r="I521" s="1">
        <f>IF(ISBLANK(apendix_f_data!H521),"-",apendix_f_data!H521)</f>
        <v>0</v>
      </c>
      <c r="J521" s="1">
        <f>IF(ISBLANK(apendix_f_data!I521),"-",apendix_f_data!I521)</f>
        <v>4</v>
      </c>
      <c r="K521" s="1">
        <f>IF(ISBLANK(apendix_f_data!J521),"-",apendix_f_data!J521)</f>
        <v>7</v>
      </c>
    </row>
    <row r="522" ht="15.75" hidden="1" customHeight="1">
      <c r="A522" s="1" t="str">
        <f t="shared" si="1"/>
        <v>Honduras2016</v>
      </c>
      <c r="B522" s="1" t="str">
        <f>IF(ISBLANK(apendix_f_data!A522),"-",apendix_f_data!A522)</f>
        <v>Americas</v>
      </c>
      <c r="C522" s="1" t="str">
        <f>IF(ISBLANK(apendix_f_data!B522),"-",apendix_f_data!B522)</f>
        <v>Honduras</v>
      </c>
      <c r="D522" s="1">
        <f>IF(ISBLANK(apendix_f_data!C522),"-",apendix_f_data!C522)</f>
        <v>2016</v>
      </c>
      <c r="E522" s="1">
        <f>IF(ISBLANK(apendix_f_data!D522),"-",apendix_f_data!D522)</f>
        <v>8397503</v>
      </c>
      <c r="F522" s="1">
        <f>IF(ISBLANK(apendix_f_data!E522),"-",apendix_f_data!E522)</f>
        <v>4800</v>
      </c>
      <c r="G522" s="1">
        <f>IF(ISBLANK(apendix_f_data!F522),"-",apendix_f_data!F522)</f>
        <v>6230</v>
      </c>
      <c r="H522" s="1">
        <f>IF(ISBLANK(apendix_f_data!G522),"-",apendix_f_data!G522)</f>
        <v>7800</v>
      </c>
      <c r="I522" s="1">
        <f>IF(ISBLANK(apendix_f_data!H522),"-",apendix_f_data!H522)</f>
        <v>0</v>
      </c>
      <c r="J522" s="1">
        <f>IF(ISBLANK(apendix_f_data!I522),"-",apendix_f_data!I522)</f>
        <v>6</v>
      </c>
      <c r="K522" s="1">
        <f>IF(ISBLANK(apendix_f_data!J522),"-",apendix_f_data!J522)</f>
        <v>11</v>
      </c>
    </row>
    <row r="523" ht="15.75" hidden="1" customHeight="1">
      <c r="A523" s="1" t="str">
        <f t="shared" si="1"/>
        <v>Honduras2017</v>
      </c>
      <c r="B523" s="1" t="str">
        <f>IF(ISBLANK(apendix_f_data!A523),"-",apendix_f_data!A523)</f>
        <v>Americas</v>
      </c>
      <c r="C523" s="1" t="str">
        <f>IF(ISBLANK(apendix_f_data!B523),"-",apendix_f_data!B523)</f>
        <v>Honduras</v>
      </c>
      <c r="D523" s="1">
        <f>IF(ISBLANK(apendix_f_data!C523),"-",apendix_f_data!C523)</f>
        <v>2017</v>
      </c>
      <c r="E523" s="1">
        <f>IF(ISBLANK(apendix_f_data!D523),"-",apendix_f_data!D523)</f>
        <v>8540802</v>
      </c>
      <c r="F523" s="1">
        <f>IF(ISBLANK(apendix_f_data!E523),"-",apendix_f_data!E523)</f>
        <v>1500</v>
      </c>
      <c r="G523" s="1">
        <f>IF(ISBLANK(apendix_f_data!F523),"-",apendix_f_data!F523)</f>
        <v>1876</v>
      </c>
      <c r="H523" s="1">
        <f>IF(ISBLANK(apendix_f_data!G523),"-",apendix_f_data!G523)</f>
        <v>2300</v>
      </c>
      <c r="I523" s="1">
        <f>IF(ISBLANK(apendix_f_data!H523),"-",apendix_f_data!H523)</f>
        <v>0</v>
      </c>
      <c r="J523" s="1">
        <f>IF(ISBLANK(apendix_f_data!I523),"-",apendix_f_data!I523)</f>
        <v>0</v>
      </c>
      <c r="K523" s="1">
        <f>IF(ISBLANK(apendix_f_data!J523),"-",apendix_f_data!J523)</f>
        <v>1</v>
      </c>
    </row>
    <row r="524" ht="15.75" hidden="1" customHeight="1">
      <c r="A524" s="1" t="str">
        <f t="shared" si="1"/>
        <v>Honduras2018</v>
      </c>
      <c r="B524" s="1" t="str">
        <f>IF(ISBLANK(apendix_f_data!A524),"-",apendix_f_data!A524)</f>
        <v>Americas</v>
      </c>
      <c r="C524" s="1" t="str">
        <f>IF(ISBLANK(apendix_f_data!B524),"-",apendix_f_data!B524)</f>
        <v>Honduras</v>
      </c>
      <c r="D524" s="1">
        <f>IF(ISBLANK(apendix_f_data!C524),"-",apendix_f_data!C524)</f>
        <v>2018</v>
      </c>
      <c r="E524" s="1">
        <f>IF(ISBLANK(apendix_f_data!D524),"-",apendix_f_data!D524)</f>
        <v>8684378</v>
      </c>
      <c r="F524" s="1">
        <f>IF(ISBLANK(apendix_f_data!E524),"-",apendix_f_data!E524)</f>
        <v>900</v>
      </c>
      <c r="G524" s="1">
        <f>IF(ISBLANK(apendix_f_data!F524),"-",apendix_f_data!F524)</f>
        <v>1154</v>
      </c>
      <c r="H524" s="1">
        <f>IF(ISBLANK(apendix_f_data!G524),"-",apendix_f_data!G524)</f>
        <v>1400</v>
      </c>
      <c r="I524" s="1" t="str">
        <f>IF(ISBLANK(apendix_f_data!H524),"-",apendix_f_data!H524)</f>
        <v>-</v>
      </c>
      <c r="J524" s="1">
        <f>IF(ISBLANK(apendix_f_data!I524),"-",apendix_f_data!I524)</f>
        <v>0</v>
      </c>
      <c r="K524" s="1" t="str">
        <f>IF(ISBLANK(apendix_f_data!J524),"-",apendix_f_data!J524)</f>
        <v>-</v>
      </c>
    </row>
    <row r="525" ht="15.75" hidden="1" customHeight="1">
      <c r="A525" s="1" t="str">
        <f t="shared" si="1"/>
        <v>Mexico2010</v>
      </c>
      <c r="B525" s="1" t="str">
        <f>IF(ISBLANK(apendix_f_data!A525),"-",apendix_f_data!A525)</f>
        <v>Americas</v>
      </c>
      <c r="C525" s="1" t="str">
        <f>IF(ISBLANK(apendix_f_data!B525),"-",apendix_f_data!B525)</f>
        <v>Mexico</v>
      </c>
      <c r="D525" s="1">
        <f>IF(ISBLANK(apendix_f_data!C525),"-",apendix_f_data!C525)</f>
        <v>2010</v>
      </c>
      <c r="E525" s="1">
        <f>IF(ISBLANK(apendix_f_data!D525),"-",apendix_f_data!D525)</f>
        <v>2419227</v>
      </c>
      <c r="F525" s="1" t="str">
        <f>IF(ISBLANK(apendix_f_data!E525),"-",apendix_f_data!E525)</f>
        <v>-</v>
      </c>
      <c r="G525" s="1">
        <f>IF(ISBLANK(apendix_f_data!F525),"-",apendix_f_data!F525)</f>
        <v>1226</v>
      </c>
      <c r="H525" s="1" t="str">
        <f>IF(ISBLANK(apendix_f_data!G525),"-",apendix_f_data!G525)</f>
        <v>-</v>
      </c>
      <c r="I525" s="1" t="str">
        <f>IF(ISBLANK(apendix_f_data!H525),"-",apendix_f_data!H525)</f>
        <v>-</v>
      </c>
      <c r="J525" s="1">
        <f>IF(ISBLANK(apendix_f_data!I525),"-",apendix_f_data!I525)</f>
        <v>0</v>
      </c>
      <c r="K525" s="1" t="str">
        <f>IF(ISBLANK(apendix_f_data!J525),"-",apendix_f_data!J525)</f>
        <v>-</v>
      </c>
    </row>
    <row r="526" ht="15.75" hidden="1" customHeight="1">
      <c r="A526" s="1" t="str">
        <f t="shared" si="1"/>
        <v>Mexico2011</v>
      </c>
      <c r="B526" s="1" t="str">
        <f>IF(ISBLANK(apendix_f_data!A526),"-",apendix_f_data!A526)</f>
        <v>Americas</v>
      </c>
      <c r="C526" s="1" t="str">
        <f>IF(ISBLANK(apendix_f_data!B526),"-",apendix_f_data!B526)</f>
        <v>Mexico</v>
      </c>
      <c r="D526" s="1">
        <f>IF(ISBLANK(apendix_f_data!C526),"-",apendix_f_data!C526)</f>
        <v>2011</v>
      </c>
      <c r="E526" s="1">
        <f>IF(ISBLANK(apendix_f_data!D526),"-",apendix_f_data!D526)</f>
        <v>2453206</v>
      </c>
      <c r="F526" s="1" t="str">
        <f>IF(ISBLANK(apendix_f_data!E526),"-",apendix_f_data!E526)</f>
        <v>-</v>
      </c>
      <c r="G526" s="1">
        <f>IF(ISBLANK(apendix_f_data!F526),"-",apendix_f_data!F526)</f>
        <v>1124</v>
      </c>
      <c r="H526" s="1" t="str">
        <f>IF(ISBLANK(apendix_f_data!G526),"-",apendix_f_data!G526)</f>
        <v>-</v>
      </c>
      <c r="I526" s="1" t="str">
        <f>IF(ISBLANK(apendix_f_data!H526),"-",apendix_f_data!H526)</f>
        <v>-</v>
      </c>
      <c r="J526" s="1">
        <f>IF(ISBLANK(apendix_f_data!I526),"-",apendix_f_data!I526)</f>
        <v>0</v>
      </c>
      <c r="K526" s="1" t="str">
        <f>IF(ISBLANK(apendix_f_data!J526),"-",apendix_f_data!J526)</f>
        <v>-</v>
      </c>
    </row>
    <row r="527" ht="15.75" hidden="1" customHeight="1">
      <c r="A527" s="1" t="str">
        <f t="shared" si="1"/>
        <v>Mexico2012</v>
      </c>
      <c r="B527" s="1" t="str">
        <f>IF(ISBLANK(apendix_f_data!A527),"-",apendix_f_data!A527)</f>
        <v>Americas</v>
      </c>
      <c r="C527" s="1" t="str">
        <f>IF(ISBLANK(apendix_f_data!B527),"-",apendix_f_data!B527)</f>
        <v>Mexico</v>
      </c>
      <c r="D527" s="1">
        <f>IF(ISBLANK(apendix_f_data!C527),"-",apendix_f_data!C527)</f>
        <v>2012</v>
      </c>
      <c r="E527" s="1">
        <f>IF(ISBLANK(apendix_f_data!D527),"-",apendix_f_data!D527)</f>
        <v>2486681</v>
      </c>
      <c r="F527" s="1" t="str">
        <f>IF(ISBLANK(apendix_f_data!E527),"-",apendix_f_data!E527)</f>
        <v>-</v>
      </c>
      <c r="G527" s="1">
        <f>IF(ISBLANK(apendix_f_data!F527),"-",apendix_f_data!F527)</f>
        <v>833</v>
      </c>
      <c r="H527" s="1" t="str">
        <f>IF(ISBLANK(apendix_f_data!G527),"-",apendix_f_data!G527)</f>
        <v>-</v>
      </c>
      <c r="I527" s="1" t="str">
        <f>IF(ISBLANK(apendix_f_data!H527),"-",apendix_f_data!H527)</f>
        <v>-</v>
      </c>
      <c r="J527" s="1">
        <f>IF(ISBLANK(apendix_f_data!I527),"-",apendix_f_data!I527)</f>
        <v>0</v>
      </c>
      <c r="K527" s="1" t="str">
        <f>IF(ISBLANK(apendix_f_data!J527),"-",apendix_f_data!J527)</f>
        <v>-</v>
      </c>
    </row>
    <row r="528" ht="15.75" hidden="1" customHeight="1">
      <c r="A528" s="1" t="str">
        <f t="shared" si="1"/>
        <v>Mexico2013</v>
      </c>
      <c r="B528" s="1" t="str">
        <f>IF(ISBLANK(apendix_f_data!A528),"-",apendix_f_data!A528)</f>
        <v>Americas</v>
      </c>
      <c r="C528" s="1" t="str">
        <f>IF(ISBLANK(apendix_f_data!B528),"-",apendix_f_data!B528)</f>
        <v>Mexico</v>
      </c>
      <c r="D528" s="1">
        <f>IF(ISBLANK(apendix_f_data!C528),"-",apendix_f_data!C528)</f>
        <v>2013</v>
      </c>
      <c r="E528" s="1">
        <f>IF(ISBLANK(apendix_f_data!D528),"-",apendix_f_data!D528)</f>
        <v>2519611</v>
      </c>
      <c r="F528" s="1" t="str">
        <f>IF(ISBLANK(apendix_f_data!E528),"-",apendix_f_data!E528)</f>
        <v>-</v>
      </c>
      <c r="G528" s="1">
        <f>IF(ISBLANK(apendix_f_data!F528),"-",apendix_f_data!F528)</f>
        <v>495</v>
      </c>
      <c r="H528" s="1" t="str">
        <f>IF(ISBLANK(apendix_f_data!G528),"-",apendix_f_data!G528)</f>
        <v>-</v>
      </c>
      <c r="I528" s="1" t="str">
        <f>IF(ISBLANK(apendix_f_data!H528),"-",apendix_f_data!H528)</f>
        <v>-</v>
      </c>
      <c r="J528" s="1">
        <f>IF(ISBLANK(apendix_f_data!I528),"-",apendix_f_data!I528)</f>
        <v>0</v>
      </c>
      <c r="K528" s="1" t="str">
        <f>IF(ISBLANK(apendix_f_data!J528),"-",apendix_f_data!J528)</f>
        <v>-</v>
      </c>
    </row>
    <row r="529" ht="15.75" hidden="1" customHeight="1">
      <c r="A529" s="1" t="str">
        <f t="shared" si="1"/>
        <v>Mexico2014</v>
      </c>
      <c r="B529" s="1" t="str">
        <f>IF(ISBLANK(apendix_f_data!A529),"-",apendix_f_data!A529)</f>
        <v>Americas</v>
      </c>
      <c r="C529" s="1" t="str">
        <f>IF(ISBLANK(apendix_f_data!B529),"-",apendix_f_data!B529)</f>
        <v>Mexico</v>
      </c>
      <c r="D529" s="1">
        <f>IF(ISBLANK(apendix_f_data!C529),"-",apendix_f_data!C529)</f>
        <v>2014</v>
      </c>
      <c r="E529" s="1">
        <f>IF(ISBLANK(apendix_f_data!D529),"-",apendix_f_data!D529)</f>
        <v>2552010</v>
      </c>
      <c r="F529" s="1" t="str">
        <f>IF(ISBLANK(apendix_f_data!E529),"-",apendix_f_data!E529)</f>
        <v>-</v>
      </c>
      <c r="G529" s="1">
        <f>IF(ISBLANK(apendix_f_data!F529),"-",apendix_f_data!F529)</f>
        <v>656</v>
      </c>
      <c r="H529" s="1" t="str">
        <f>IF(ISBLANK(apendix_f_data!G529),"-",apendix_f_data!G529)</f>
        <v>-</v>
      </c>
      <c r="I529" s="1" t="str">
        <f>IF(ISBLANK(apendix_f_data!H529),"-",apendix_f_data!H529)</f>
        <v>-</v>
      </c>
      <c r="J529" s="1">
        <f>IF(ISBLANK(apendix_f_data!I529),"-",apendix_f_data!I529)</f>
        <v>0</v>
      </c>
      <c r="K529" s="1" t="str">
        <f>IF(ISBLANK(apendix_f_data!J529),"-",apendix_f_data!J529)</f>
        <v>-</v>
      </c>
    </row>
    <row r="530" ht="15.75" hidden="1" customHeight="1">
      <c r="A530" s="1" t="str">
        <f t="shared" si="1"/>
        <v>Mexico2015</v>
      </c>
      <c r="B530" s="1" t="str">
        <f>IF(ISBLANK(apendix_f_data!A530),"-",apendix_f_data!A530)</f>
        <v>Americas</v>
      </c>
      <c r="C530" s="1" t="str">
        <f>IF(ISBLANK(apendix_f_data!B530),"-",apendix_f_data!B530)</f>
        <v>Mexico</v>
      </c>
      <c r="D530" s="1">
        <f>IF(ISBLANK(apendix_f_data!C530),"-",apendix_f_data!C530)</f>
        <v>2015</v>
      </c>
      <c r="E530" s="1">
        <f>IF(ISBLANK(apendix_f_data!D530),"-",apendix_f_data!D530)</f>
        <v>2583882</v>
      </c>
      <c r="F530" s="1" t="str">
        <f>IF(ISBLANK(apendix_f_data!E530),"-",apendix_f_data!E530)</f>
        <v>-</v>
      </c>
      <c r="G530" s="1">
        <f>IF(ISBLANK(apendix_f_data!F530),"-",apendix_f_data!F530)</f>
        <v>517</v>
      </c>
      <c r="H530" s="1" t="str">
        <f>IF(ISBLANK(apendix_f_data!G530),"-",apendix_f_data!G530)</f>
        <v>-</v>
      </c>
      <c r="I530" s="1" t="str">
        <f>IF(ISBLANK(apendix_f_data!H530),"-",apendix_f_data!H530)</f>
        <v>-</v>
      </c>
      <c r="J530" s="1">
        <f>IF(ISBLANK(apendix_f_data!I530),"-",apendix_f_data!I530)</f>
        <v>0</v>
      </c>
      <c r="K530" s="1" t="str">
        <f>IF(ISBLANK(apendix_f_data!J530),"-",apendix_f_data!J530)</f>
        <v>-</v>
      </c>
    </row>
    <row r="531" ht="15.75" hidden="1" customHeight="1">
      <c r="A531" s="1" t="str">
        <f t="shared" si="1"/>
        <v>Mexico2016</v>
      </c>
      <c r="B531" s="1" t="str">
        <f>IF(ISBLANK(apendix_f_data!A531),"-",apendix_f_data!A531)</f>
        <v>Americas</v>
      </c>
      <c r="C531" s="1" t="str">
        <f>IF(ISBLANK(apendix_f_data!B531),"-",apendix_f_data!B531)</f>
        <v>Mexico</v>
      </c>
      <c r="D531" s="1">
        <f>IF(ISBLANK(apendix_f_data!C531),"-",apendix_f_data!C531)</f>
        <v>2016</v>
      </c>
      <c r="E531" s="1">
        <f>IF(ISBLANK(apendix_f_data!D531),"-",apendix_f_data!D531)</f>
        <v>2615160</v>
      </c>
      <c r="F531" s="1" t="str">
        <f>IF(ISBLANK(apendix_f_data!E531),"-",apendix_f_data!E531)</f>
        <v>-</v>
      </c>
      <c r="G531" s="1">
        <f>IF(ISBLANK(apendix_f_data!F531),"-",apendix_f_data!F531)</f>
        <v>551</v>
      </c>
      <c r="H531" s="1" t="str">
        <f>IF(ISBLANK(apendix_f_data!G531),"-",apendix_f_data!G531)</f>
        <v>-</v>
      </c>
      <c r="I531" s="1" t="str">
        <f>IF(ISBLANK(apendix_f_data!H531),"-",apendix_f_data!H531)</f>
        <v>-</v>
      </c>
      <c r="J531" s="1">
        <f>IF(ISBLANK(apendix_f_data!I531),"-",apendix_f_data!I531)</f>
        <v>0</v>
      </c>
      <c r="K531" s="1" t="str">
        <f>IF(ISBLANK(apendix_f_data!J531),"-",apendix_f_data!J531)</f>
        <v>-</v>
      </c>
    </row>
    <row r="532" ht="15.75" hidden="1" customHeight="1">
      <c r="A532" s="1" t="str">
        <f t="shared" si="1"/>
        <v>Mexico2017</v>
      </c>
      <c r="B532" s="1" t="str">
        <f>IF(ISBLANK(apendix_f_data!A532),"-",apendix_f_data!A532)</f>
        <v>Americas</v>
      </c>
      <c r="C532" s="1" t="str">
        <f>IF(ISBLANK(apendix_f_data!B532),"-",apendix_f_data!B532)</f>
        <v>Mexico</v>
      </c>
      <c r="D532" s="1">
        <f>IF(ISBLANK(apendix_f_data!C532),"-",apendix_f_data!C532)</f>
        <v>2017</v>
      </c>
      <c r="E532" s="1">
        <f>IF(ISBLANK(apendix_f_data!D532),"-",apendix_f_data!D532)</f>
        <v>2645279</v>
      </c>
      <c r="F532" s="1" t="str">
        <f>IF(ISBLANK(apendix_f_data!E532),"-",apendix_f_data!E532)</f>
        <v>-</v>
      </c>
      <c r="G532" s="1">
        <f>IF(ISBLANK(apendix_f_data!F532),"-",apendix_f_data!F532)</f>
        <v>736</v>
      </c>
      <c r="H532" s="1" t="str">
        <f>IF(ISBLANK(apendix_f_data!G532),"-",apendix_f_data!G532)</f>
        <v>-</v>
      </c>
      <c r="I532" s="1" t="str">
        <f>IF(ISBLANK(apendix_f_data!H532),"-",apendix_f_data!H532)</f>
        <v>-</v>
      </c>
      <c r="J532" s="1">
        <f>IF(ISBLANK(apendix_f_data!I532),"-",apendix_f_data!I532)</f>
        <v>0</v>
      </c>
      <c r="K532" s="1" t="str">
        <f>IF(ISBLANK(apendix_f_data!J532),"-",apendix_f_data!J532)</f>
        <v>-</v>
      </c>
    </row>
    <row r="533" ht="15.75" hidden="1" customHeight="1">
      <c r="A533" s="1" t="str">
        <f t="shared" si="1"/>
        <v>Mexico2018</v>
      </c>
      <c r="B533" s="1" t="str">
        <f>IF(ISBLANK(apendix_f_data!A533),"-",apendix_f_data!A533)</f>
        <v>Americas</v>
      </c>
      <c r="C533" s="1" t="str">
        <f>IF(ISBLANK(apendix_f_data!B533),"-",apendix_f_data!B533)</f>
        <v>Mexico</v>
      </c>
      <c r="D533" s="1">
        <f>IF(ISBLANK(apendix_f_data!C533),"-",apendix_f_data!C533)</f>
        <v>2018</v>
      </c>
      <c r="E533" s="1">
        <f>IF(ISBLANK(apendix_f_data!D533),"-",apendix_f_data!D533)</f>
        <v>2675244</v>
      </c>
      <c r="F533" s="1" t="str">
        <f>IF(ISBLANK(apendix_f_data!E533),"-",apendix_f_data!E533)</f>
        <v>-</v>
      </c>
      <c r="G533" s="1">
        <f>IF(ISBLANK(apendix_f_data!F533),"-",apendix_f_data!F533)</f>
        <v>803</v>
      </c>
      <c r="H533" s="1" t="str">
        <f>IF(ISBLANK(apendix_f_data!G533),"-",apendix_f_data!G533)</f>
        <v>-</v>
      </c>
      <c r="I533" s="1" t="str">
        <f>IF(ISBLANK(apendix_f_data!H533),"-",apendix_f_data!H533)</f>
        <v>-</v>
      </c>
      <c r="J533" s="1">
        <f>IF(ISBLANK(apendix_f_data!I533),"-",apendix_f_data!I533)</f>
        <v>0</v>
      </c>
      <c r="K533" s="1" t="str">
        <f>IF(ISBLANK(apendix_f_data!J533),"-",apendix_f_data!J533)</f>
        <v>-</v>
      </c>
    </row>
    <row r="534" ht="15.75" hidden="1" customHeight="1">
      <c r="A534" s="1" t="str">
        <f t="shared" si="1"/>
        <v>Nicaragua2010</v>
      </c>
      <c r="B534" s="1" t="str">
        <f>IF(ISBLANK(apendix_f_data!A534),"-",apendix_f_data!A534)</f>
        <v>Americas</v>
      </c>
      <c r="C534" s="1" t="str">
        <f>IF(ISBLANK(apendix_f_data!B534),"-",apendix_f_data!B534)</f>
        <v>Nicaragua</v>
      </c>
      <c r="D534" s="1">
        <f>IF(ISBLANK(apendix_f_data!C534),"-",apendix_f_data!C534)</f>
        <v>2010</v>
      </c>
      <c r="E534" s="1">
        <f>IF(ISBLANK(apendix_f_data!D534),"-",apendix_f_data!D534)</f>
        <v>2542195</v>
      </c>
      <c r="F534" s="1">
        <f>IF(ISBLANK(apendix_f_data!E534),"-",apendix_f_data!E534)</f>
        <v>730</v>
      </c>
      <c r="G534" s="1">
        <f>IF(ISBLANK(apendix_f_data!F534),"-",apendix_f_data!F534)</f>
        <v>876</v>
      </c>
      <c r="H534" s="1">
        <f>IF(ISBLANK(apendix_f_data!G534),"-",apendix_f_data!G534)</f>
        <v>1000</v>
      </c>
      <c r="I534" s="1" t="str">
        <f>IF(ISBLANK(apendix_f_data!H534),"-",apendix_f_data!H534)</f>
        <v>-</v>
      </c>
      <c r="J534" s="1">
        <f>IF(ISBLANK(apendix_f_data!I534),"-",apendix_f_data!I534)</f>
        <v>0</v>
      </c>
      <c r="K534" s="1" t="str">
        <f>IF(ISBLANK(apendix_f_data!J534),"-",apendix_f_data!J534)</f>
        <v>-</v>
      </c>
    </row>
    <row r="535" ht="15.75" hidden="1" customHeight="1">
      <c r="A535" s="1" t="str">
        <f t="shared" si="1"/>
        <v>Nicaragua2011</v>
      </c>
      <c r="B535" s="1" t="str">
        <f>IF(ISBLANK(apendix_f_data!A535),"-",apendix_f_data!A535)</f>
        <v>Americas</v>
      </c>
      <c r="C535" s="1" t="str">
        <f>IF(ISBLANK(apendix_f_data!B535),"-",apendix_f_data!B535)</f>
        <v>Nicaragua</v>
      </c>
      <c r="D535" s="1">
        <f>IF(ISBLANK(apendix_f_data!C535),"-",apendix_f_data!C535)</f>
        <v>2011</v>
      </c>
      <c r="E535" s="1">
        <f>IF(ISBLANK(apendix_f_data!D535),"-",apendix_f_data!D535)</f>
        <v>2576668</v>
      </c>
      <c r="F535" s="1">
        <f>IF(ISBLANK(apendix_f_data!E535),"-",apendix_f_data!E535)</f>
        <v>970</v>
      </c>
      <c r="G535" s="1">
        <f>IF(ISBLANK(apendix_f_data!F535),"-",apendix_f_data!F535)</f>
        <v>1171</v>
      </c>
      <c r="H535" s="1">
        <f>IF(ISBLANK(apendix_f_data!G535),"-",apendix_f_data!G535)</f>
        <v>1400</v>
      </c>
      <c r="I535" s="1" t="str">
        <f>IF(ISBLANK(apendix_f_data!H535),"-",apendix_f_data!H535)</f>
        <v>-</v>
      </c>
      <c r="J535" s="1">
        <f>IF(ISBLANK(apendix_f_data!I535),"-",apendix_f_data!I535)</f>
        <v>0</v>
      </c>
      <c r="K535" s="1" t="str">
        <f>IF(ISBLANK(apendix_f_data!J535),"-",apendix_f_data!J535)</f>
        <v>-</v>
      </c>
    </row>
    <row r="536" ht="15.75" hidden="1" customHeight="1">
      <c r="A536" s="1" t="str">
        <f t="shared" si="1"/>
        <v>Nicaragua2012</v>
      </c>
      <c r="B536" s="1" t="str">
        <f>IF(ISBLANK(apendix_f_data!A536),"-",apendix_f_data!A536)</f>
        <v>Americas</v>
      </c>
      <c r="C536" s="1" t="str">
        <f>IF(ISBLANK(apendix_f_data!B536),"-",apendix_f_data!B536)</f>
        <v>Nicaragua</v>
      </c>
      <c r="D536" s="1">
        <f>IF(ISBLANK(apendix_f_data!C536),"-",apendix_f_data!C536)</f>
        <v>2012</v>
      </c>
      <c r="E536" s="1">
        <f>IF(ISBLANK(apendix_f_data!D536),"-",apendix_f_data!D536)</f>
        <v>2611368</v>
      </c>
      <c r="F536" s="1">
        <f>IF(ISBLANK(apendix_f_data!E536),"-",apendix_f_data!E536)</f>
        <v>1300</v>
      </c>
      <c r="G536" s="1">
        <f>IF(ISBLANK(apendix_f_data!F536),"-",apendix_f_data!F536)</f>
        <v>1564</v>
      </c>
      <c r="H536" s="1">
        <f>IF(ISBLANK(apendix_f_data!G536),"-",apendix_f_data!G536)</f>
        <v>1800</v>
      </c>
      <c r="I536" s="1">
        <f>IF(ISBLANK(apendix_f_data!H536),"-",apendix_f_data!H536)</f>
        <v>0</v>
      </c>
      <c r="J536" s="1">
        <f>IF(ISBLANK(apendix_f_data!I536),"-",apendix_f_data!I536)</f>
        <v>0</v>
      </c>
      <c r="K536" s="1">
        <f>IF(ISBLANK(apendix_f_data!J536),"-",apendix_f_data!J536)</f>
        <v>1</v>
      </c>
    </row>
    <row r="537" ht="15.75" hidden="1" customHeight="1">
      <c r="A537" s="1" t="str">
        <f t="shared" si="1"/>
        <v>Nicaragua2013</v>
      </c>
      <c r="B537" s="1" t="str">
        <f>IF(ISBLANK(apendix_f_data!A537),"-",apendix_f_data!A537)</f>
        <v>Americas</v>
      </c>
      <c r="C537" s="1" t="str">
        <f>IF(ISBLANK(apendix_f_data!B537),"-",apendix_f_data!B537)</f>
        <v>Nicaragua</v>
      </c>
      <c r="D537" s="1">
        <f>IF(ISBLANK(apendix_f_data!C537),"-",apendix_f_data!C537)</f>
        <v>2013</v>
      </c>
      <c r="E537" s="1">
        <f>IF(ISBLANK(apendix_f_data!D537),"-",apendix_f_data!D537)</f>
        <v>2646258</v>
      </c>
      <c r="F537" s="1">
        <f>IF(ISBLANK(apendix_f_data!E537),"-",apendix_f_data!E537)</f>
        <v>1200</v>
      </c>
      <c r="G537" s="1">
        <f>IF(ISBLANK(apendix_f_data!F537),"-",apendix_f_data!F537)</f>
        <v>1471</v>
      </c>
      <c r="H537" s="1">
        <f>IF(ISBLANK(apendix_f_data!G537),"-",apendix_f_data!G537)</f>
        <v>1700</v>
      </c>
      <c r="I537" s="1">
        <f>IF(ISBLANK(apendix_f_data!H537),"-",apendix_f_data!H537)</f>
        <v>0</v>
      </c>
      <c r="J537" s="1">
        <f>IF(ISBLANK(apendix_f_data!I537),"-",apendix_f_data!I537)</f>
        <v>0</v>
      </c>
      <c r="K537" s="1">
        <f>IF(ISBLANK(apendix_f_data!J537),"-",apendix_f_data!J537)</f>
        <v>1</v>
      </c>
    </row>
    <row r="538" ht="15.75" hidden="1" customHeight="1">
      <c r="A538" s="1" t="str">
        <f t="shared" si="1"/>
        <v>Nicaragua2014</v>
      </c>
      <c r="B538" s="1" t="str">
        <f>IF(ISBLANK(apendix_f_data!A538),"-",apendix_f_data!A538)</f>
        <v>Americas</v>
      </c>
      <c r="C538" s="1" t="str">
        <f>IF(ISBLANK(apendix_f_data!B538),"-",apendix_f_data!B538)</f>
        <v>Nicaragua</v>
      </c>
      <c r="D538" s="1">
        <f>IF(ISBLANK(apendix_f_data!C538),"-",apendix_f_data!C538)</f>
        <v>2014</v>
      </c>
      <c r="E538" s="1">
        <f>IF(ISBLANK(apendix_f_data!D538),"-",apendix_f_data!D538)</f>
        <v>2681297</v>
      </c>
      <c r="F538" s="1">
        <f>IF(ISBLANK(apendix_f_data!E538),"-",apendix_f_data!E538)</f>
        <v>1200</v>
      </c>
      <c r="G538" s="1">
        <f>IF(ISBLANK(apendix_f_data!F538),"-",apendix_f_data!F538)</f>
        <v>1446</v>
      </c>
      <c r="H538" s="1">
        <f>IF(ISBLANK(apendix_f_data!G538),"-",apendix_f_data!G538)</f>
        <v>1700</v>
      </c>
      <c r="I538" s="1" t="str">
        <f>IF(ISBLANK(apendix_f_data!H538),"-",apendix_f_data!H538)</f>
        <v>-</v>
      </c>
      <c r="J538" s="1">
        <f>IF(ISBLANK(apendix_f_data!I538),"-",apendix_f_data!I538)</f>
        <v>0</v>
      </c>
      <c r="K538" s="1" t="str">
        <f>IF(ISBLANK(apendix_f_data!J538),"-",apendix_f_data!J538)</f>
        <v>-</v>
      </c>
    </row>
    <row r="539" ht="15.75" hidden="1" customHeight="1">
      <c r="A539" s="1" t="str">
        <f t="shared" si="1"/>
        <v>Nicaragua2015</v>
      </c>
      <c r="B539" s="1" t="str">
        <f>IF(ISBLANK(apendix_f_data!A539),"-",apendix_f_data!A539)</f>
        <v>Americas</v>
      </c>
      <c r="C539" s="1" t="str">
        <f>IF(ISBLANK(apendix_f_data!B539),"-",apendix_f_data!B539)</f>
        <v>Nicaragua</v>
      </c>
      <c r="D539" s="1">
        <f>IF(ISBLANK(apendix_f_data!C539),"-",apendix_f_data!C539)</f>
        <v>2015</v>
      </c>
      <c r="E539" s="1">
        <f>IF(ISBLANK(apendix_f_data!D539),"-",apendix_f_data!D539)</f>
        <v>2716435</v>
      </c>
      <c r="F539" s="1">
        <f>IF(ISBLANK(apendix_f_data!E539),"-",apendix_f_data!E539)</f>
        <v>2400</v>
      </c>
      <c r="G539" s="1">
        <f>IF(ISBLANK(apendix_f_data!F539),"-",apendix_f_data!F539)</f>
        <v>2886</v>
      </c>
      <c r="H539" s="1">
        <f>IF(ISBLANK(apendix_f_data!G539),"-",apendix_f_data!G539)</f>
        <v>3400</v>
      </c>
      <c r="I539" s="1">
        <f>IF(ISBLANK(apendix_f_data!H539),"-",apendix_f_data!H539)</f>
        <v>0</v>
      </c>
      <c r="J539" s="1">
        <f>IF(ISBLANK(apendix_f_data!I539),"-",apendix_f_data!I539)</f>
        <v>1</v>
      </c>
      <c r="K539" s="1">
        <f>IF(ISBLANK(apendix_f_data!J539),"-",apendix_f_data!J539)</f>
        <v>2</v>
      </c>
    </row>
    <row r="540" ht="15.75" hidden="1" customHeight="1">
      <c r="A540" s="1" t="str">
        <f t="shared" si="1"/>
        <v>Nicaragua2016</v>
      </c>
      <c r="B540" s="1" t="str">
        <f>IF(ISBLANK(apendix_f_data!A540),"-",apendix_f_data!A540)</f>
        <v>Americas</v>
      </c>
      <c r="C540" s="1" t="str">
        <f>IF(ISBLANK(apendix_f_data!B540),"-",apendix_f_data!B540)</f>
        <v>Nicaragua</v>
      </c>
      <c r="D540" s="1">
        <f>IF(ISBLANK(apendix_f_data!C540),"-",apendix_f_data!C540)</f>
        <v>2016</v>
      </c>
      <c r="E540" s="1">
        <f>IF(ISBLANK(apendix_f_data!D540),"-",apendix_f_data!D540)</f>
        <v>2751676</v>
      </c>
      <c r="F540" s="1">
        <f>IF(ISBLANK(apendix_f_data!E540),"-",apendix_f_data!E540)</f>
        <v>6600</v>
      </c>
      <c r="G540" s="1">
        <f>IF(ISBLANK(apendix_f_data!F540),"-",apendix_f_data!F540)</f>
        <v>7943</v>
      </c>
      <c r="H540" s="1">
        <f>IF(ISBLANK(apendix_f_data!G540),"-",apendix_f_data!G540)</f>
        <v>9400</v>
      </c>
      <c r="I540" s="1">
        <f>IF(ISBLANK(apendix_f_data!H540),"-",apendix_f_data!H540)</f>
        <v>1</v>
      </c>
      <c r="J540" s="1">
        <f>IF(ISBLANK(apendix_f_data!I540),"-",apendix_f_data!I540)</f>
        <v>6</v>
      </c>
      <c r="K540" s="1">
        <f>IF(ISBLANK(apendix_f_data!J540),"-",apendix_f_data!J540)</f>
        <v>10</v>
      </c>
    </row>
    <row r="541" ht="15.75" hidden="1" customHeight="1">
      <c r="A541" s="1" t="str">
        <f t="shared" si="1"/>
        <v>Nicaragua2017</v>
      </c>
      <c r="B541" s="1" t="str">
        <f>IF(ISBLANK(apendix_f_data!A541),"-",apendix_f_data!A541)</f>
        <v>Americas</v>
      </c>
      <c r="C541" s="1" t="str">
        <f>IF(ISBLANK(apendix_f_data!B541),"-",apendix_f_data!B541)</f>
        <v>Nicaragua</v>
      </c>
      <c r="D541" s="1">
        <f>IF(ISBLANK(apendix_f_data!C541),"-",apendix_f_data!C541)</f>
        <v>2017</v>
      </c>
      <c r="E541" s="1">
        <f>IF(ISBLANK(apendix_f_data!D541),"-",apendix_f_data!D541)</f>
        <v>2786983</v>
      </c>
      <c r="F541" s="1">
        <f>IF(ISBLANK(apendix_f_data!E541),"-",apendix_f_data!E541)</f>
        <v>12000</v>
      </c>
      <c r="G541" s="1">
        <f>IF(ISBLANK(apendix_f_data!F541),"-",apendix_f_data!F541)</f>
        <v>13866</v>
      </c>
      <c r="H541" s="1">
        <f>IF(ISBLANK(apendix_f_data!G541),"-",apendix_f_data!G541)</f>
        <v>16000</v>
      </c>
      <c r="I541" s="1">
        <f>IF(ISBLANK(apendix_f_data!H541),"-",apendix_f_data!H541)</f>
        <v>2</v>
      </c>
      <c r="J541" s="1">
        <f>IF(ISBLANK(apendix_f_data!I541),"-",apendix_f_data!I541)</f>
        <v>10</v>
      </c>
      <c r="K541" s="1">
        <f>IF(ISBLANK(apendix_f_data!J541),"-",apendix_f_data!J541)</f>
        <v>16</v>
      </c>
    </row>
    <row r="542" ht="15.75" hidden="1" customHeight="1">
      <c r="A542" s="1" t="str">
        <f t="shared" si="1"/>
        <v>Nicaragua2018</v>
      </c>
      <c r="B542" s="1" t="str">
        <f>IF(ISBLANK(apendix_f_data!A542),"-",apendix_f_data!A542)</f>
        <v>Americas</v>
      </c>
      <c r="C542" s="1" t="str">
        <f>IF(ISBLANK(apendix_f_data!B542),"-",apendix_f_data!B542)</f>
        <v>Nicaragua</v>
      </c>
      <c r="D542" s="1">
        <f>IF(ISBLANK(apendix_f_data!C542),"-",apendix_f_data!C542)</f>
        <v>2018</v>
      </c>
      <c r="E542" s="1">
        <f>IF(ISBLANK(apendix_f_data!D542),"-",apendix_f_data!D542)</f>
        <v>2822191</v>
      </c>
      <c r="F542" s="1">
        <f>IF(ISBLANK(apendix_f_data!E542),"-",apendix_f_data!E542)</f>
        <v>17000</v>
      </c>
      <c r="G542" s="1">
        <f>IF(ISBLANK(apendix_f_data!F542),"-",apendix_f_data!F542)</f>
        <v>20158</v>
      </c>
      <c r="H542" s="1">
        <f>IF(ISBLANK(apendix_f_data!G542),"-",apendix_f_data!G542)</f>
        <v>24000</v>
      </c>
      <c r="I542" s="1">
        <f>IF(ISBLANK(apendix_f_data!H542),"-",apendix_f_data!H542)</f>
        <v>3</v>
      </c>
      <c r="J542" s="1">
        <f>IF(ISBLANK(apendix_f_data!I542),"-",apendix_f_data!I542)</f>
        <v>10</v>
      </c>
      <c r="K542" s="1">
        <f>IF(ISBLANK(apendix_f_data!J542),"-",apendix_f_data!J542)</f>
        <v>18</v>
      </c>
    </row>
    <row r="543" ht="15.75" hidden="1" customHeight="1">
      <c r="A543" s="1" t="str">
        <f t="shared" si="1"/>
        <v>Panama2010</v>
      </c>
      <c r="B543" s="1" t="str">
        <f>IF(ISBLANK(apendix_f_data!A543),"-",apendix_f_data!A543)</f>
        <v>Americas</v>
      </c>
      <c r="C543" s="1" t="str">
        <f>IF(ISBLANK(apendix_f_data!B543),"-",apendix_f_data!B543)</f>
        <v>Panama</v>
      </c>
      <c r="D543" s="1">
        <f>IF(ISBLANK(apendix_f_data!C543),"-",apendix_f_data!C543)</f>
        <v>2010</v>
      </c>
      <c r="E543" s="1">
        <f>IF(ISBLANK(apendix_f_data!D543),"-",apendix_f_data!D543)</f>
        <v>3524055</v>
      </c>
      <c r="F543" s="1">
        <f>IF(ISBLANK(apendix_f_data!E543),"-",apendix_f_data!E543)</f>
        <v>420</v>
      </c>
      <c r="G543" s="1">
        <f>IF(ISBLANK(apendix_f_data!F543),"-",apendix_f_data!F543)</f>
        <v>440</v>
      </c>
      <c r="H543" s="1">
        <f>IF(ISBLANK(apendix_f_data!G543),"-",apendix_f_data!G543)</f>
        <v>470</v>
      </c>
      <c r="I543" s="1" t="str">
        <f>IF(ISBLANK(apendix_f_data!H543),"-",apendix_f_data!H543)</f>
        <v>-</v>
      </c>
      <c r="J543" s="1">
        <f>IF(ISBLANK(apendix_f_data!I543),"-",apendix_f_data!I543)</f>
        <v>1</v>
      </c>
      <c r="K543" s="1" t="str">
        <f>IF(ISBLANK(apendix_f_data!J543),"-",apendix_f_data!J543)</f>
        <v>-</v>
      </c>
    </row>
    <row r="544" ht="15.75" hidden="1" customHeight="1">
      <c r="A544" s="1" t="str">
        <f t="shared" si="1"/>
        <v>Panama2011</v>
      </c>
      <c r="B544" s="1" t="str">
        <f>IF(ISBLANK(apendix_f_data!A544),"-",apendix_f_data!A544)</f>
        <v>Americas</v>
      </c>
      <c r="C544" s="1" t="str">
        <f>IF(ISBLANK(apendix_f_data!B544),"-",apendix_f_data!B544)</f>
        <v>Panama</v>
      </c>
      <c r="D544" s="1">
        <f>IF(ISBLANK(apendix_f_data!C544),"-",apendix_f_data!C544)</f>
        <v>2011</v>
      </c>
      <c r="E544" s="1">
        <f>IF(ISBLANK(apendix_f_data!D544),"-",apendix_f_data!D544)</f>
        <v>3585766</v>
      </c>
      <c r="F544" s="1">
        <f>IF(ISBLANK(apendix_f_data!E544),"-",apendix_f_data!E544)</f>
        <v>360</v>
      </c>
      <c r="G544" s="1">
        <f>IF(ISBLANK(apendix_f_data!F544),"-",apendix_f_data!F544)</f>
        <v>372</v>
      </c>
      <c r="H544" s="1">
        <f>IF(ISBLANK(apendix_f_data!G544),"-",apendix_f_data!G544)</f>
        <v>400</v>
      </c>
      <c r="I544" s="1" t="str">
        <f>IF(ISBLANK(apendix_f_data!H544),"-",apendix_f_data!H544)</f>
        <v>-</v>
      </c>
      <c r="J544" s="1">
        <f>IF(ISBLANK(apendix_f_data!I544),"-",apendix_f_data!I544)</f>
        <v>0</v>
      </c>
      <c r="K544" s="1" t="str">
        <f>IF(ISBLANK(apendix_f_data!J544),"-",apendix_f_data!J544)</f>
        <v>-</v>
      </c>
    </row>
    <row r="545" ht="15.75" hidden="1" customHeight="1">
      <c r="A545" s="1" t="str">
        <f t="shared" si="1"/>
        <v>Panama2012</v>
      </c>
      <c r="B545" s="1" t="str">
        <f>IF(ISBLANK(apendix_f_data!A545),"-",apendix_f_data!A545)</f>
        <v>Americas</v>
      </c>
      <c r="C545" s="1" t="str">
        <f>IF(ISBLANK(apendix_f_data!B545),"-",apendix_f_data!B545)</f>
        <v>Panama</v>
      </c>
      <c r="D545" s="1">
        <f>IF(ISBLANK(apendix_f_data!C545),"-",apendix_f_data!C545)</f>
        <v>2012</v>
      </c>
      <c r="E545" s="1">
        <f>IF(ISBLANK(apendix_f_data!D545),"-",apendix_f_data!D545)</f>
        <v>3647832</v>
      </c>
      <c r="F545" s="1">
        <f>IF(ISBLANK(apendix_f_data!E545),"-",apendix_f_data!E545)</f>
        <v>860</v>
      </c>
      <c r="G545" s="1">
        <f>IF(ISBLANK(apendix_f_data!F545),"-",apendix_f_data!F545)</f>
        <v>888</v>
      </c>
      <c r="H545" s="1">
        <f>IF(ISBLANK(apendix_f_data!G545),"-",apendix_f_data!G545)</f>
        <v>950</v>
      </c>
      <c r="I545" s="1" t="str">
        <f>IF(ISBLANK(apendix_f_data!H545),"-",apendix_f_data!H545)</f>
        <v>-</v>
      </c>
      <c r="J545" s="1">
        <f>IF(ISBLANK(apendix_f_data!I545),"-",apendix_f_data!I545)</f>
        <v>1</v>
      </c>
      <c r="K545" s="1" t="str">
        <f>IF(ISBLANK(apendix_f_data!J545),"-",apendix_f_data!J545)</f>
        <v>-</v>
      </c>
    </row>
    <row r="546" ht="15.75" hidden="1" customHeight="1">
      <c r="A546" s="1" t="str">
        <f t="shared" si="1"/>
        <v>Panama2013</v>
      </c>
      <c r="B546" s="1" t="str">
        <f>IF(ISBLANK(apendix_f_data!A546),"-",apendix_f_data!A546)</f>
        <v>Americas</v>
      </c>
      <c r="C546" s="1" t="str">
        <f>IF(ISBLANK(apendix_f_data!B546),"-",apendix_f_data!B546)</f>
        <v>Panama</v>
      </c>
      <c r="D546" s="1">
        <f>IF(ISBLANK(apendix_f_data!C546),"-",apendix_f_data!C546)</f>
        <v>2013</v>
      </c>
      <c r="E546" s="1">
        <f>IF(ISBLANK(apendix_f_data!D546),"-",apendix_f_data!D546)</f>
        <v>3710534</v>
      </c>
      <c r="F546" s="1">
        <f>IF(ISBLANK(apendix_f_data!E546),"-",apendix_f_data!E546)</f>
        <v>720</v>
      </c>
      <c r="G546" s="1">
        <f>IF(ISBLANK(apendix_f_data!F546),"-",apendix_f_data!F546)</f>
        <v>751</v>
      </c>
      <c r="H546" s="1">
        <f>IF(ISBLANK(apendix_f_data!G546),"-",apendix_f_data!G546)</f>
        <v>800</v>
      </c>
      <c r="I546" s="1" t="str">
        <f>IF(ISBLANK(apendix_f_data!H546),"-",apendix_f_data!H546)</f>
        <v>-</v>
      </c>
      <c r="J546" s="1">
        <f>IF(ISBLANK(apendix_f_data!I546),"-",apendix_f_data!I546)</f>
        <v>0</v>
      </c>
      <c r="K546" s="1" t="str">
        <f>IF(ISBLANK(apendix_f_data!J546),"-",apendix_f_data!J546)</f>
        <v>-</v>
      </c>
    </row>
    <row r="547" ht="15.75" hidden="1" customHeight="1">
      <c r="A547" s="1" t="str">
        <f t="shared" si="1"/>
        <v>Panama2014</v>
      </c>
      <c r="B547" s="1" t="str">
        <f>IF(ISBLANK(apendix_f_data!A547),"-",apendix_f_data!A547)</f>
        <v>Americas</v>
      </c>
      <c r="C547" s="1" t="str">
        <f>IF(ISBLANK(apendix_f_data!B547),"-",apendix_f_data!B547)</f>
        <v>Panama</v>
      </c>
      <c r="D547" s="1">
        <f>IF(ISBLANK(apendix_f_data!C547),"-",apendix_f_data!C547)</f>
        <v>2014</v>
      </c>
      <c r="E547" s="1">
        <f>IF(ISBLANK(apendix_f_data!D547),"-",apendix_f_data!D547)</f>
        <v>3774253</v>
      </c>
      <c r="F547" s="1">
        <f>IF(ISBLANK(apendix_f_data!E547),"-",apendix_f_data!E547)</f>
        <v>960</v>
      </c>
      <c r="G547" s="1">
        <f>IF(ISBLANK(apendix_f_data!F547),"-",apendix_f_data!F547)</f>
        <v>1007</v>
      </c>
      <c r="H547" s="1">
        <f>IF(ISBLANK(apendix_f_data!G547),"-",apendix_f_data!G547)</f>
        <v>1100</v>
      </c>
      <c r="I547" s="1" t="str">
        <f>IF(ISBLANK(apendix_f_data!H547),"-",apendix_f_data!H547)</f>
        <v>-</v>
      </c>
      <c r="J547" s="1">
        <f>IF(ISBLANK(apendix_f_data!I547),"-",apendix_f_data!I547)</f>
        <v>0</v>
      </c>
      <c r="K547" s="1" t="str">
        <f>IF(ISBLANK(apendix_f_data!J547),"-",apendix_f_data!J547)</f>
        <v>-</v>
      </c>
    </row>
    <row r="548" ht="15.75" hidden="1" customHeight="1">
      <c r="A548" s="1" t="str">
        <f t="shared" si="1"/>
        <v>Panama2015</v>
      </c>
      <c r="B548" s="1" t="str">
        <f>IF(ISBLANK(apendix_f_data!A548),"-",apendix_f_data!A548)</f>
        <v>Americas</v>
      </c>
      <c r="C548" s="1" t="str">
        <f>IF(ISBLANK(apendix_f_data!B548),"-",apendix_f_data!B548)</f>
        <v>Panama</v>
      </c>
      <c r="D548" s="1">
        <f>IF(ISBLANK(apendix_f_data!C548),"-",apendix_f_data!C548)</f>
        <v>2015</v>
      </c>
      <c r="E548" s="1">
        <f>IF(ISBLANK(apendix_f_data!D548),"-",apendix_f_data!D548)</f>
        <v>3839244</v>
      </c>
      <c r="F548" s="1">
        <f>IF(ISBLANK(apendix_f_data!E548),"-",apendix_f_data!E548)</f>
        <v>550</v>
      </c>
      <c r="G548" s="1">
        <f>IF(ISBLANK(apendix_f_data!F548),"-",apendix_f_data!F548)</f>
        <v>575</v>
      </c>
      <c r="H548" s="1">
        <f>IF(ISBLANK(apendix_f_data!G548),"-",apendix_f_data!G548)</f>
        <v>610</v>
      </c>
      <c r="I548" s="1" t="str">
        <f>IF(ISBLANK(apendix_f_data!H548),"-",apendix_f_data!H548)</f>
        <v>-</v>
      </c>
      <c r="J548" s="1">
        <f>IF(ISBLANK(apendix_f_data!I548),"-",apendix_f_data!I548)</f>
        <v>0</v>
      </c>
      <c r="K548" s="1" t="str">
        <f>IF(ISBLANK(apendix_f_data!J548),"-",apendix_f_data!J548)</f>
        <v>-</v>
      </c>
    </row>
    <row r="549" ht="15.75" hidden="1" customHeight="1">
      <c r="A549" s="1" t="str">
        <f t="shared" si="1"/>
        <v>Panama2016</v>
      </c>
      <c r="B549" s="1" t="str">
        <f>IF(ISBLANK(apendix_f_data!A549),"-",apendix_f_data!A549)</f>
        <v>Americas</v>
      </c>
      <c r="C549" s="1" t="str">
        <f>IF(ISBLANK(apendix_f_data!B549),"-",apendix_f_data!B549)</f>
        <v>Panama</v>
      </c>
      <c r="D549" s="1">
        <f>IF(ISBLANK(apendix_f_data!C549),"-",apendix_f_data!C549)</f>
        <v>2016</v>
      </c>
      <c r="E549" s="1">
        <f>IF(ISBLANK(apendix_f_data!D549),"-",apendix_f_data!D549)</f>
        <v>3905593</v>
      </c>
      <c r="F549" s="1">
        <f>IF(ISBLANK(apendix_f_data!E549),"-",apendix_f_data!E549)</f>
        <v>780</v>
      </c>
      <c r="G549" s="1">
        <f>IF(ISBLANK(apendix_f_data!F549),"-",apendix_f_data!F549)</f>
        <v>809</v>
      </c>
      <c r="H549" s="1">
        <f>IF(ISBLANK(apendix_f_data!G549),"-",apendix_f_data!G549)</f>
        <v>860</v>
      </c>
      <c r="I549" s="1" t="str">
        <f>IF(ISBLANK(apendix_f_data!H549),"-",apendix_f_data!H549)</f>
        <v>-</v>
      </c>
      <c r="J549" s="1">
        <f>IF(ISBLANK(apendix_f_data!I549),"-",apendix_f_data!I549)</f>
        <v>0</v>
      </c>
      <c r="K549" s="1" t="str">
        <f>IF(ISBLANK(apendix_f_data!J549),"-",apendix_f_data!J549)</f>
        <v>-</v>
      </c>
    </row>
    <row r="550" ht="15.75" hidden="1" customHeight="1">
      <c r="A550" s="1" t="str">
        <f t="shared" si="1"/>
        <v>Panama2017</v>
      </c>
      <c r="B550" s="1" t="str">
        <f>IF(ISBLANK(apendix_f_data!A550),"-",apendix_f_data!A550)</f>
        <v>Americas</v>
      </c>
      <c r="C550" s="1" t="str">
        <f>IF(ISBLANK(apendix_f_data!B550),"-",apendix_f_data!B550)</f>
        <v>Panama</v>
      </c>
      <c r="D550" s="1">
        <f>IF(ISBLANK(apendix_f_data!C550),"-",apendix_f_data!C550)</f>
        <v>2017</v>
      </c>
      <c r="E550" s="1">
        <f>IF(ISBLANK(apendix_f_data!D550),"-",apendix_f_data!D550)</f>
        <v>3973006</v>
      </c>
      <c r="F550" s="1">
        <f>IF(ISBLANK(apendix_f_data!E550),"-",apendix_f_data!E550)</f>
        <v>760</v>
      </c>
      <c r="G550" s="1">
        <f>IF(ISBLANK(apendix_f_data!F550),"-",apendix_f_data!F550)</f>
        <v>801</v>
      </c>
      <c r="H550" s="1">
        <f>IF(ISBLANK(apendix_f_data!G550),"-",apendix_f_data!G550)</f>
        <v>860</v>
      </c>
      <c r="I550" s="1" t="str">
        <f>IF(ISBLANK(apendix_f_data!H550),"-",apendix_f_data!H550)</f>
        <v>-</v>
      </c>
      <c r="J550" s="1">
        <f>IF(ISBLANK(apendix_f_data!I550),"-",apendix_f_data!I550)</f>
        <v>0</v>
      </c>
      <c r="K550" s="1" t="str">
        <f>IF(ISBLANK(apendix_f_data!J550),"-",apendix_f_data!J550)</f>
        <v>-</v>
      </c>
    </row>
    <row r="551" ht="15.75" hidden="1" customHeight="1">
      <c r="A551" s="1" t="str">
        <f t="shared" si="1"/>
        <v>Panama2018</v>
      </c>
      <c r="B551" s="1" t="str">
        <f>IF(ISBLANK(apendix_f_data!A551),"-",apendix_f_data!A551)</f>
        <v>Americas</v>
      </c>
      <c r="C551" s="1" t="str">
        <f>IF(ISBLANK(apendix_f_data!B551),"-",apendix_f_data!B551)</f>
        <v>Panama</v>
      </c>
      <c r="D551" s="1">
        <f>IF(ISBLANK(apendix_f_data!C551),"-",apendix_f_data!C551)</f>
        <v>2018</v>
      </c>
      <c r="E551" s="1">
        <f>IF(ISBLANK(apendix_f_data!D551),"-",apendix_f_data!D551)</f>
        <v>4040827</v>
      </c>
      <c r="F551" s="1">
        <f>IF(ISBLANK(apendix_f_data!E551),"-",apendix_f_data!E551)</f>
        <v>750</v>
      </c>
      <c r="G551" s="1">
        <f>IF(ISBLANK(apendix_f_data!F551),"-",apendix_f_data!F551)</f>
        <v>786</v>
      </c>
      <c r="H551" s="1">
        <f>IF(ISBLANK(apendix_f_data!G551),"-",apendix_f_data!G551)</f>
        <v>840</v>
      </c>
      <c r="I551" s="1" t="str">
        <f>IF(ISBLANK(apendix_f_data!H551),"-",apendix_f_data!H551)</f>
        <v>-</v>
      </c>
      <c r="J551" s="1">
        <f>IF(ISBLANK(apendix_f_data!I551),"-",apendix_f_data!I551)</f>
        <v>0</v>
      </c>
      <c r="K551" s="1" t="str">
        <f>IF(ISBLANK(apendix_f_data!J551),"-",apendix_f_data!J551)</f>
        <v>-</v>
      </c>
    </row>
    <row r="552" ht="15.75" hidden="1" customHeight="1">
      <c r="A552" s="1" t="str">
        <f t="shared" si="1"/>
        <v>Paraguay2010</v>
      </c>
      <c r="B552" s="1" t="str">
        <f>IF(ISBLANK(apendix_f_data!A552),"-",apendix_f_data!A552)</f>
        <v>Americas</v>
      </c>
      <c r="C552" s="1" t="str">
        <f>IF(ISBLANK(apendix_f_data!B552),"-",apendix_f_data!B552)</f>
        <v>Paraguay</v>
      </c>
      <c r="D552" s="1">
        <f>IF(ISBLANK(apendix_f_data!C552),"-",apendix_f_data!C552)</f>
        <v>2010</v>
      </c>
      <c r="E552" s="1">
        <f>IF(ISBLANK(apendix_f_data!D552),"-",apendix_f_data!D552)</f>
        <v>224928</v>
      </c>
      <c r="F552" s="1" t="str">
        <f>IF(ISBLANK(apendix_f_data!E552),"-",apendix_f_data!E552)</f>
        <v>-</v>
      </c>
      <c r="G552" s="1">
        <f>IF(ISBLANK(apendix_f_data!F552),"-",apendix_f_data!F552)</f>
        <v>18</v>
      </c>
      <c r="H552" s="1" t="str">
        <f>IF(ISBLANK(apendix_f_data!G552),"-",apendix_f_data!G552)</f>
        <v>-</v>
      </c>
      <c r="I552" s="1" t="str">
        <f>IF(ISBLANK(apendix_f_data!H552),"-",apendix_f_data!H552)</f>
        <v>-</v>
      </c>
      <c r="J552" s="1">
        <f>IF(ISBLANK(apendix_f_data!I552),"-",apendix_f_data!I552)</f>
        <v>0</v>
      </c>
      <c r="K552" s="1" t="str">
        <f>IF(ISBLANK(apendix_f_data!J552),"-",apendix_f_data!J552)</f>
        <v>-</v>
      </c>
    </row>
    <row r="553" ht="15.75" hidden="1" customHeight="1">
      <c r="A553" s="1" t="str">
        <f t="shared" si="1"/>
        <v>Paraguay2011</v>
      </c>
      <c r="B553" s="1" t="str">
        <f>IF(ISBLANK(apendix_f_data!A553),"-",apendix_f_data!A553)</f>
        <v>Americas</v>
      </c>
      <c r="C553" s="1" t="str">
        <f>IF(ISBLANK(apendix_f_data!B553),"-",apendix_f_data!B553)</f>
        <v>Paraguay</v>
      </c>
      <c r="D553" s="1">
        <f>IF(ISBLANK(apendix_f_data!C553),"-",apendix_f_data!C553)</f>
        <v>2011</v>
      </c>
      <c r="E553" s="1">
        <f>IF(ISBLANK(apendix_f_data!D553),"-",apendix_f_data!D553)</f>
        <v>228023</v>
      </c>
      <c r="F553" s="1" t="str">
        <f>IF(ISBLANK(apendix_f_data!E553),"-",apendix_f_data!E553)</f>
        <v>-</v>
      </c>
      <c r="G553" s="1">
        <f>IF(ISBLANK(apendix_f_data!F553),"-",apendix_f_data!F553)</f>
        <v>1</v>
      </c>
      <c r="H553" s="1" t="str">
        <f>IF(ISBLANK(apendix_f_data!G553),"-",apendix_f_data!G553)</f>
        <v>-</v>
      </c>
      <c r="I553" s="1" t="str">
        <f>IF(ISBLANK(apendix_f_data!H553),"-",apendix_f_data!H553)</f>
        <v>-</v>
      </c>
      <c r="J553" s="1">
        <f>IF(ISBLANK(apendix_f_data!I553),"-",apendix_f_data!I553)</f>
        <v>0</v>
      </c>
      <c r="K553" s="1" t="str">
        <f>IF(ISBLANK(apendix_f_data!J553),"-",apendix_f_data!J553)</f>
        <v>-</v>
      </c>
    </row>
    <row r="554" ht="15.75" hidden="1" customHeight="1">
      <c r="A554" s="1" t="str">
        <f t="shared" si="1"/>
        <v>Paraguay2012</v>
      </c>
      <c r="B554" s="1" t="str">
        <f>IF(ISBLANK(apendix_f_data!A554),"-",apendix_f_data!A554)</f>
        <v>Americas</v>
      </c>
      <c r="C554" s="1" t="str">
        <f>IF(ISBLANK(apendix_f_data!B554),"-",apendix_f_data!B554)</f>
        <v>Paraguay</v>
      </c>
      <c r="D554" s="1">
        <f>IF(ISBLANK(apendix_f_data!C554),"-",apendix_f_data!C554)</f>
        <v>2012</v>
      </c>
      <c r="E554" s="1">
        <f>IF(ISBLANK(apendix_f_data!D554),"-",apendix_f_data!D554)</f>
        <v>231174</v>
      </c>
      <c r="F554" s="1" t="str">
        <f>IF(ISBLANK(apendix_f_data!E554),"-",apendix_f_data!E554)</f>
        <v>-</v>
      </c>
      <c r="G554" s="1">
        <f>IF(ISBLANK(apendix_f_data!F554),"-",apendix_f_data!F554)</f>
        <v>0</v>
      </c>
      <c r="H554" s="1" t="str">
        <f>IF(ISBLANK(apendix_f_data!G554),"-",apendix_f_data!G554)</f>
        <v>-</v>
      </c>
      <c r="I554" s="1" t="str">
        <f>IF(ISBLANK(apendix_f_data!H554),"-",apendix_f_data!H554)</f>
        <v>-</v>
      </c>
      <c r="J554" s="1">
        <f>IF(ISBLANK(apendix_f_data!I554),"-",apendix_f_data!I554)</f>
        <v>0</v>
      </c>
      <c r="K554" s="1" t="str">
        <f>IF(ISBLANK(apendix_f_data!J554),"-",apendix_f_data!J554)</f>
        <v>-</v>
      </c>
    </row>
    <row r="555" ht="15.75" hidden="1" customHeight="1">
      <c r="A555" s="1" t="str">
        <f t="shared" si="1"/>
        <v>Paraguay2013</v>
      </c>
      <c r="B555" s="1" t="str">
        <f>IF(ISBLANK(apendix_f_data!A555),"-",apendix_f_data!A555)</f>
        <v>Americas</v>
      </c>
      <c r="C555" s="1" t="str">
        <f>IF(ISBLANK(apendix_f_data!B555),"-",apendix_f_data!B555)</f>
        <v>Paraguay</v>
      </c>
      <c r="D555" s="1">
        <f>IF(ISBLANK(apendix_f_data!C555),"-",apendix_f_data!C555)</f>
        <v>2013</v>
      </c>
      <c r="E555" s="1">
        <f>IF(ISBLANK(apendix_f_data!D555),"-",apendix_f_data!D555)</f>
        <v>234369</v>
      </c>
      <c r="F555" s="1" t="str">
        <f>IF(ISBLANK(apendix_f_data!E555),"-",apendix_f_data!E555)</f>
        <v>-</v>
      </c>
      <c r="G555" s="1">
        <f>IF(ISBLANK(apendix_f_data!F555),"-",apendix_f_data!F555)</f>
        <v>0</v>
      </c>
      <c r="H555" s="1" t="str">
        <f>IF(ISBLANK(apendix_f_data!G555),"-",apendix_f_data!G555)</f>
        <v>-</v>
      </c>
      <c r="I555" s="1" t="str">
        <f>IF(ISBLANK(apendix_f_data!H555),"-",apendix_f_data!H555)</f>
        <v>-</v>
      </c>
      <c r="J555" s="1">
        <f>IF(ISBLANK(apendix_f_data!I555),"-",apendix_f_data!I555)</f>
        <v>0</v>
      </c>
      <c r="K555" s="1" t="str">
        <f>IF(ISBLANK(apendix_f_data!J555),"-",apendix_f_data!J555)</f>
        <v>-</v>
      </c>
    </row>
    <row r="556" ht="15.75" hidden="1" customHeight="1">
      <c r="A556" s="1" t="str">
        <f t="shared" si="1"/>
        <v>Paraguay2014</v>
      </c>
      <c r="B556" s="1" t="str">
        <f>IF(ISBLANK(apendix_f_data!A556),"-",apendix_f_data!A556)</f>
        <v>Americas</v>
      </c>
      <c r="C556" s="1" t="str">
        <f>IF(ISBLANK(apendix_f_data!B556),"-",apendix_f_data!B556)</f>
        <v>Paraguay</v>
      </c>
      <c r="D556" s="1">
        <f>IF(ISBLANK(apendix_f_data!C556),"-",apendix_f_data!C556)</f>
        <v>2014</v>
      </c>
      <c r="E556" s="1">
        <f>IF(ISBLANK(apendix_f_data!D556),"-",apendix_f_data!D556)</f>
        <v>237582</v>
      </c>
      <c r="F556" s="1" t="str">
        <f>IF(ISBLANK(apendix_f_data!E556),"-",apendix_f_data!E556)</f>
        <v>-</v>
      </c>
      <c r="G556" s="1">
        <f>IF(ISBLANK(apendix_f_data!F556),"-",apendix_f_data!F556)</f>
        <v>0</v>
      </c>
      <c r="H556" s="1" t="str">
        <f>IF(ISBLANK(apendix_f_data!G556),"-",apendix_f_data!G556)</f>
        <v>-</v>
      </c>
      <c r="I556" s="1" t="str">
        <f>IF(ISBLANK(apendix_f_data!H556),"-",apendix_f_data!H556)</f>
        <v>-</v>
      </c>
      <c r="J556" s="1">
        <f>IF(ISBLANK(apendix_f_data!I556),"-",apendix_f_data!I556)</f>
        <v>0</v>
      </c>
      <c r="K556" s="1" t="str">
        <f>IF(ISBLANK(apendix_f_data!J556),"-",apendix_f_data!J556)</f>
        <v>-</v>
      </c>
    </row>
    <row r="557" ht="15.75" hidden="1" customHeight="1">
      <c r="A557" s="1" t="str">
        <f t="shared" si="1"/>
        <v>Paraguay2015</v>
      </c>
      <c r="B557" s="1" t="str">
        <f>IF(ISBLANK(apendix_f_data!A557),"-",apendix_f_data!A557)</f>
        <v>Americas</v>
      </c>
      <c r="C557" s="1" t="str">
        <f>IF(ISBLANK(apendix_f_data!B557),"-",apendix_f_data!B557)</f>
        <v>Paraguay</v>
      </c>
      <c r="D557" s="1">
        <f>IF(ISBLANK(apendix_f_data!C557),"-",apendix_f_data!C557)</f>
        <v>2015</v>
      </c>
      <c r="E557" s="1">
        <f>IF(ISBLANK(apendix_f_data!D557),"-",apendix_f_data!D557)</f>
        <v>240794</v>
      </c>
      <c r="F557" s="1" t="str">
        <f>IF(ISBLANK(apendix_f_data!E557),"-",apendix_f_data!E557)</f>
        <v>-</v>
      </c>
      <c r="G557" s="1">
        <f>IF(ISBLANK(apendix_f_data!F557),"-",apendix_f_data!F557)</f>
        <v>0</v>
      </c>
      <c r="H557" s="1" t="str">
        <f>IF(ISBLANK(apendix_f_data!G557),"-",apendix_f_data!G557)</f>
        <v>-</v>
      </c>
      <c r="I557" s="1" t="str">
        <f>IF(ISBLANK(apendix_f_data!H557),"-",apendix_f_data!H557)</f>
        <v>-</v>
      </c>
      <c r="J557" s="1">
        <f>IF(ISBLANK(apendix_f_data!I557),"-",apendix_f_data!I557)</f>
        <v>0</v>
      </c>
      <c r="K557" s="1" t="str">
        <f>IF(ISBLANK(apendix_f_data!J557),"-",apendix_f_data!J557)</f>
        <v>-</v>
      </c>
    </row>
    <row r="558" ht="15.75" hidden="1" customHeight="1">
      <c r="A558" s="1" t="str">
        <f t="shared" si="1"/>
        <v>Paraguay2016</v>
      </c>
      <c r="B558" s="1" t="str">
        <f>IF(ISBLANK(apendix_f_data!A558),"-",apendix_f_data!A558)</f>
        <v>Americas</v>
      </c>
      <c r="C558" s="1" t="str">
        <f>IF(ISBLANK(apendix_f_data!B558),"-",apendix_f_data!B558)</f>
        <v>Paraguay</v>
      </c>
      <c r="D558" s="1">
        <f>IF(ISBLANK(apendix_f_data!C558),"-",apendix_f_data!C558)</f>
        <v>2016</v>
      </c>
      <c r="E558" s="1">
        <f>IF(ISBLANK(apendix_f_data!D558),"-",apendix_f_data!D558)</f>
        <v>244003</v>
      </c>
      <c r="F558" s="1" t="str">
        <f>IF(ISBLANK(apendix_f_data!E558),"-",apendix_f_data!E558)</f>
        <v>-</v>
      </c>
      <c r="G558" s="1">
        <f>IF(ISBLANK(apendix_f_data!F558),"-",apendix_f_data!F558)</f>
        <v>0</v>
      </c>
      <c r="H558" s="1" t="str">
        <f>IF(ISBLANK(apendix_f_data!G558),"-",apendix_f_data!G558)</f>
        <v>-</v>
      </c>
      <c r="I558" s="1" t="str">
        <f>IF(ISBLANK(apendix_f_data!H558),"-",apendix_f_data!H558)</f>
        <v>-</v>
      </c>
      <c r="J558" s="1">
        <f>IF(ISBLANK(apendix_f_data!I558),"-",apendix_f_data!I558)</f>
        <v>0</v>
      </c>
      <c r="K558" s="1" t="str">
        <f>IF(ISBLANK(apendix_f_data!J558),"-",apendix_f_data!J558)</f>
        <v>-</v>
      </c>
    </row>
    <row r="559" ht="15.75" hidden="1" customHeight="1">
      <c r="A559" s="1" t="str">
        <f t="shared" si="1"/>
        <v>Paraguay2017</v>
      </c>
      <c r="B559" s="1" t="str">
        <f>IF(ISBLANK(apendix_f_data!A559),"-",apendix_f_data!A559)</f>
        <v>Americas</v>
      </c>
      <c r="C559" s="1" t="str">
        <f>IF(ISBLANK(apendix_f_data!B559),"-",apendix_f_data!B559)</f>
        <v>Paraguay</v>
      </c>
      <c r="D559" s="1">
        <f>IF(ISBLANK(apendix_f_data!C559),"-",apendix_f_data!C559)</f>
        <v>2017</v>
      </c>
      <c r="E559" s="1">
        <f>IF(ISBLANK(apendix_f_data!D559),"-",apendix_f_data!D559)</f>
        <v>247214</v>
      </c>
      <c r="F559" s="1" t="str">
        <f>IF(ISBLANK(apendix_f_data!E559),"-",apendix_f_data!E559)</f>
        <v>-</v>
      </c>
      <c r="G559" s="1">
        <f>IF(ISBLANK(apendix_f_data!F559),"-",apendix_f_data!F559)</f>
        <v>0</v>
      </c>
      <c r="H559" s="1" t="str">
        <f>IF(ISBLANK(apendix_f_data!G559),"-",apendix_f_data!G559)</f>
        <v>-</v>
      </c>
      <c r="I559" s="1" t="str">
        <f>IF(ISBLANK(apendix_f_data!H559),"-",apendix_f_data!H559)</f>
        <v>-</v>
      </c>
      <c r="J559" s="1">
        <f>IF(ISBLANK(apendix_f_data!I559),"-",apendix_f_data!I559)</f>
        <v>0</v>
      </c>
      <c r="K559" s="1" t="str">
        <f>IF(ISBLANK(apendix_f_data!J559),"-",apendix_f_data!J559)</f>
        <v>-</v>
      </c>
    </row>
    <row r="560" ht="15.75" hidden="1" customHeight="1">
      <c r="A560" s="1" t="str">
        <f t="shared" si="1"/>
        <v>Paraguay2018</v>
      </c>
      <c r="B560" s="1" t="str">
        <f>IF(ISBLANK(apendix_f_data!A560),"-",apendix_f_data!A560)</f>
        <v>Americas</v>
      </c>
      <c r="C560" s="1" t="str">
        <f>IF(ISBLANK(apendix_f_data!B560),"-",apendix_f_data!B560)</f>
        <v>Paraguay</v>
      </c>
      <c r="D560" s="1">
        <f>IF(ISBLANK(apendix_f_data!C560),"-",apendix_f_data!C560)</f>
        <v>2018</v>
      </c>
      <c r="E560" s="1">
        <f>IF(ISBLANK(apendix_f_data!D560),"-",apendix_f_data!D560)</f>
        <v>250418</v>
      </c>
      <c r="F560" s="1" t="str">
        <f>IF(ISBLANK(apendix_f_data!E560),"-",apendix_f_data!E560)</f>
        <v>-</v>
      </c>
      <c r="G560" s="1">
        <f>IF(ISBLANK(apendix_f_data!F560),"-",apendix_f_data!F560)</f>
        <v>0</v>
      </c>
      <c r="H560" s="1" t="str">
        <f>IF(ISBLANK(apendix_f_data!G560),"-",apendix_f_data!G560)</f>
        <v>-</v>
      </c>
      <c r="I560" s="1" t="str">
        <f>IF(ISBLANK(apendix_f_data!H560),"-",apendix_f_data!H560)</f>
        <v>-</v>
      </c>
      <c r="J560" s="1">
        <f>IF(ISBLANK(apendix_f_data!I560),"-",apendix_f_data!I560)</f>
        <v>0</v>
      </c>
      <c r="K560" s="1" t="str">
        <f>IF(ISBLANK(apendix_f_data!J560),"-",apendix_f_data!J560)</f>
        <v>-</v>
      </c>
    </row>
    <row r="561" ht="15.75" hidden="1" customHeight="1">
      <c r="A561" s="1" t="str">
        <f t="shared" si="1"/>
        <v>Peru2010</v>
      </c>
      <c r="B561" s="1" t="str">
        <f>IF(ISBLANK(apendix_f_data!A561),"-",apendix_f_data!A561)</f>
        <v>Americas</v>
      </c>
      <c r="C561" s="1" t="str">
        <f>IF(ISBLANK(apendix_f_data!B561),"-",apendix_f_data!B561)</f>
        <v>Peru</v>
      </c>
      <c r="D561" s="1">
        <f>IF(ISBLANK(apendix_f_data!C561),"-",apendix_f_data!C561)</f>
        <v>2010</v>
      </c>
      <c r="E561" s="1">
        <f>IF(ISBLANK(apendix_f_data!D561),"-",apendix_f_data!D561)</f>
        <v>11400969</v>
      </c>
      <c r="F561" s="1">
        <f>IF(ISBLANK(apendix_f_data!E561),"-",apendix_f_data!E561)</f>
        <v>33000</v>
      </c>
      <c r="G561" s="1">
        <f>IF(ISBLANK(apendix_f_data!F561),"-",apendix_f_data!F561)</f>
        <v>37849</v>
      </c>
      <c r="H561" s="1">
        <f>IF(ISBLANK(apendix_f_data!G561),"-",apendix_f_data!G561)</f>
        <v>43000</v>
      </c>
      <c r="I561" s="1" t="str">
        <f>IF(ISBLANK(apendix_f_data!H561),"-",apendix_f_data!H561)</f>
        <v>-</v>
      </c>
      <c r="J561" s="1">
        <f>IF(ISBLANK(apendix_f_data!I561),"-",apendix_f_data!I561)</f>
        <v>0</v>
      </c>
      <c r="K561" s="1" t="str">
        <f>IF(ISBLANK(apendix_f_data!J561),"-",apendix_f_data!J561)</f>
        <v>-</v>
      </c>
    </row>
    <row r="562" ht="15.75" hidden="1" customHeight="1">
      <c r="A562" s="1" t="str">
        <f t="shared" si="1"/>
        <v>Peru2011</v>
      </c>
      <c r="B562" s="1" t="str">
        <f>IF(ISBLANK(apendix_f_data!A562),"-",apendix_f_data!A562)</f>
        <v>Americas</v>
      </c>
      <c r="C562" s="1" t="str">
        <f>IF(ISBLANK(apendix_f_data!B562),"-",apendix_f_data!B562)</f>
        <v>Peru</v>
      </c>
      <c r="D562" s="1">
        <f>IF(ISBLANK(apendix_f_data!C562),"-",apendix_f_data!C562)</f>
        <v>2011</v>
      </c>
      <c r="E562" s="1">
        <f>IF(ISBLANK(apendix_f_data!D562),"-",apendix_f_data!D562)</f>
        <v>11493910</v>
      </c>
      <c r="F562" s="1">
        <f>IF(ISBLANK(apendix_f_data!E562),"-",apendix_f_data!E562)</f>
        <v>26000</v>
      </c>
      <c r="G562" s="1">
        <f>IF(ISBLANK(apendix_f_data!F562),"-",apendix_f_data!F562)</f>
        <v>30924</v>
      </c>
      <c r="H562" s="1">
        <f>IF(ISBLANK(apendix_f_data!G562),"-",apendix_f_data!G562)</f>
        <v>36000</v>
      </c>
      <c r="I562" s="1" t="str">
        <f>IF(ISBLANK(apendix_f_data!H562),"-",apendix_f_data!H562)</f>
        <v>-</v>
      </c>
      <c r="J562" s="1">
        <f>IF(ISBLANK(apendix_f_data!I562),"-",apendix_f_data!I562)</f>
        <v>1</v>
      </c>
      <c r="K562" s="1" t="str">
        <f>IF(ISBLANK(apendix_f_data!J562),"-",apendix_f_data!J562)</f>
        <v>-</v>
      </c>
    </row>
    <row r="563" ht="15.75" hidden="1" customHeight="1">
      <c r="A563" s="1" t="str">
        <f t="shared" si="1"/>
        <v>Peru2012</v>
      </c>
      <c r="B563" s="1" t="str">
        <f>IF(ISBLANK(apendix_f_data!A563),"-",apendix_f_data!A563)</f>
        <v>Americas</v>
      </c>
      <c r="C563" s="1" t="str">
        <f>IF(ISBLANK(apendix_f_data!B563),"-",apendix_f_data!B563)</f>
        <v>Peru</v>
      </c>
      <c r="D563" s="1">
        <f>IF(ISBLANK(apendix_f_data!C563),"-",apendix_f_data!C563)</f>
        <v>2012</v>
      </c>
      <c r="E563" s="1">
        <f>IF(ISBLANK(apendix_f_data!D563),"-",apendix_f_data!D563)</f>
        <v>11589145</v>
      </c>
      <c r="F563" s="1">
        <f>IF(ISBLANK(apendix_f_data!E563),"-",apendix_f_data!E563)</f>
        <v>33000</v>
      </c>
      <c r="G563" s="1">
        <f>IF(ISBLANK(apendix_f_data!F563),"-",apendix_f_data!F563)</f>
        <v>40437</v>
      </c>
      <c r="H563" s="1">
        <f>IF(ISBLANK(apendix_f_data!G563),"-",apendix_f_data!G563)</f>
        <v>48000</v>
      </c>
      <c r="I563" s="1" t="str">
        <f>IF(ISBLANK(apendix_f_data!H563),"-",apendix_f_data!H563)</f>
        <v>-</v>
      </c>
      <c r="J563" s="1">
        <f>IF(ISBLANK(apendix_f_data!I563),"-",apendix_f_data!I563)</f>
        <v>7</v>
      </c>
      <c r="K563" s="1" t="str">
        <f>IF(ISBLANK(apendix_f_data!J563),"-",apendix_f_data!J563)</f>
        <v>-</v>
      </c>
    </row>
    <row r="564" ht="15.75" hidden="1" customHeight="1">
      <c r="A564" s="1" t="str">
        <f t="shared" si="1"/>
        <v>Peru2013</v>
      </c>
      <c r="B564" s="1" t="str">
        <f>IF(ISBLANK(apendix_f_data!A564),"-",apendix_f_data!A564)</f>
        <v>Americas</v>
      </c>
      <c r="C564" s="1" t="str">
        <f>IF(ISBLANK(apendix_f_data!B564),"-",apendix_f_data!B564)</f>
        <v>Peru</v>
      </c>
      <c r="D564" s="1">
        <f>IF(ISBLANK(apendix_f_data!C564),"-",apendix_f_data!C564)</f>
        <v>2013</v>
      </c>
      <c r="E564" s="1">
        <f>IF(ISBLANK(apendix_f_data!D564),"-",apendix_f_data!D564)</f>
        <v>11694090</v>
      </c>
      <c r="F564" s="1">
        <f>IF(ISBLANK(apendix_f_data!E564),"-",apendix_f_data!E564)</f>
        <v>51000</v>
      </c>
      <c r="G564" s="1">
        <f>IF(ISBLANK(apendix_f_data!F564),"-",apendix_f_data!F564)</f>
        <v>62669</v>
      </c>
      <c r="H564" s="1">
        <f>IF(ISBLANK(apendix_f_data!G564),"-",apendix_f_data!G564)</f>
        <v>75000</v>
      </c>
      <c r="I564" s="1" t="str">
        <f>IF(ISBLANK(apendix_f_data!H564),"-",apendix_f_data!H564)</f>
        <v>-</v>
      </c>
      <c r="J564" s="1">
        <f>IF(ISBLANK(apendix_f_data!I564),"-",apendix_f_data!I564)</f>
        <v>4</v>
      </c>
      <c r="K564" s="1" t="str">
        <f>IF(ISBLANK(apendix_f_data!J564),"-",apendix_f_data!J564)</f>
        <v>-</v>
      </c>
    </row>
    <row r="565" ht="15.75" hidden="1" customHeight="1">
      <c r="A565" s="1" t="str">
        <f t="shared" si="1"/>
        <v>Peru2014</v>
      </c>
      <c r="B565" s="1" t="str">
        <f>IF(ISBLANK(apendix_f_data!A565),"-",apendix_f_data!A565)</f>
        <v>Americas</v>
      </c>
      <c r="C565" s="1" t="str">
        <f>IF(ISBLANK(apendix_f_data!B565),"-",apendix_f_data!B565)</f>
        <v>Peru</v>
      </c>
      <c r="D565" s="1">
        <f>IF(ISBLANK(apendix_f_data!C565),"-",apendix_f_data!C565)</f>
        <v>2014</v>
      </c>
      <c r="E565" s="1">
        <f>IF(ISBLANK(apendix_f_data!D565),"-",apendix_f_data!D565)</f>
        <v>11818354</v>
      </c>
      <c r="F565" s="1">
        <f>IF(ISBLANK(apendix_f_data!E565),"-",apendix_f_data!E565)</f>
        <v>69000</v>
      </c>
      <c r="G565" s="1">
        <f>IF(ISBLANK(apendix_f_data!F565),"-",apendix_f_data!F565)</f>
        <v>83936</v>
      </c>
      <c r="H565" s="1">
        <f>IF(ISBLANK(apendix_f_data!G565),"-",apendix_f_data!G565)</f>
        <v>100000</v>
      </c>
      <c r="I565" s="1" t="str">
        <f>IF(ISBLANK(apendix_f_data!H565),"-",apendix_f_data!H565)</f>
        <v>-</v>
      </c>
      <c r="J565" s="1">
        <f>IF(ISBLANK(apendix_f_data!I565),"-",apendix_f_data!I565)</f>
        <v>4</v>
      </c>
      <c r="K565" s="1" t="str">
        <f>IF(ISBLANK(apendix_f_data!J565),"-",apendix_f_data!J565)</f>
        <v>-</v>
      </c>
    </row>
    <row r="566" ht="15.75" hidden="1" customHeight="1">
      <c r="A566" s="1" t="str">
        <f t="shared" si="1"/>
        <v>Peru2015</v>
      </c>
      <c r="B566" s="1" t="str">
        <f>IF(ISBLANK(apendix_f_data!A566),"-",apendix_f_data!A566)</f>
        <v>Americas</v>
      </c>
      <c r="C566" s="1" t="str">
        <f>IF(ISBLANK(apendix_f_data!B566),"-",apendix_f_data!B566)</f>
        <v>Peru</v>
      </c>
      <c r="D566" s="1">
        <f>IF(ISBLANK(apendix_f_data!C566),"-",apendix_f_data!C566)</f>
        <v>2015</v>
      </c>
      <c r="E566" s="1">
        <f>IF(ISBLANK(apendix_f_data!D566),"-",apendix_f_data!D566)</f>
        <v>11967748</v>
      </c>
      <c r="F566" s="1">
        <f>IF(ISBLANK(apendix_f_data!E566),"-",apendix_f_data!E566)</f>
        <v>76000</v>
      </c>
      <c r="G566" s="1">
        <f>IF(ISBLANK(apendix_f_data!F566),"-",apendix_f_data!F566)</f>
        <v>93936</v>
      </c>
      <c r="H566" s="1">
        <f>IF(ISBLANK(apendix_f_data!G566),"-",apendix_f_data!G566)</f>
        <v>113000</v>
      </c>
      <c r="I566" s="1" t="str">
        <f>IF(ISBLANK(apendix_f_data!H566),"-",apendix_f_data!H566)</f>
        <v>-</v>
      </c>
      <c r="J566" s="1">
        <f>IF(ISBLANK(apendix_f_data!I566),"-",apendix_f_data!I566)</f>
        <v>5</v>
      </c>
      <c r="K566" s="1" t="str">
        <f>IF(ISBLANK(apendix_f_data!J566),"-",apendix_f_data!J566)</f>
        <v>-</v>
      </c>
    </row>
    <row r="567" ht="15.75" hidden="1" customHeight="1">
      <c r="A567" s="1" t="str">
        <f t="shared" si="1"/>
        <v>Peru2016</v>
      </c>
      <c r="B567" s="1" t="str">
        <f>IF(ISBLANK(apendix_f_data!A567),"-",apendix_f_data!A567)</f>
        <v>Americas</v>
      </c>
      <c r="C567" s="1" t="str">
        <f>IF(ISBLANK(apendix_f_data!B567),"-",apendix_f_data!B567)</f>
        <v>Peru</v>
      </c>
      <c r="D567" s="1">
        <f>IF(ISBLANK(apendix_f_data!C567),"-",apendix_f_data!C567)</f>
        <v>2016</v>
      </c>
      <c r="E567" s="1">
        <f>IF(ISBLANK(apendix_f_data!D567),"-",apendix_f_data!D567)</f>
        <v>12146571</v>
      </c>
      <c r="F567" s="1">
        <f>IF(ISBLANK(apendix_f_data!E567),"-",apendix_f_data!E567)</f>
        <v>60000</v>
      </c>
      <c r="G567" s="1">
        <f>IF(ISBLANK(apendix_f_data!F567),"-",apendix_f_data!F567)</f>
        <v>72836</v>
      </c>
      <c r="H567" s="1">
        <f>IF(ISBLANK(apendix_f_data!G567),"-",apendix_f_data!G567)</f>
        <v>87000</v>
      </c>
      <c r="I567" s="1" t="str">
        <f>IF(ISBLANK(apendix_f_data!H567),"-",apendix_f_data!H567)</f>
        <v>-</v>
      </c>
      <c r="J567" s="1">
        <f>IF(ISBLANK(apendix_f_data!I567),"-",apendix_f_data!I567)</f>
        <v>7</v>
      </c>
      <c r="K567" s="1" t="str">
        <f>IF(ISBLANK(apendix_f_data!J567),"-",apendix_f_data!J567)</f>
        <v>-</v>
      </c>
    </row>
    <row r="568" ht="15.75" hidden="1" customHeight="1">
      <c r="A568" s="1" t="str">
        <f t="shared" si="1"/>
        <v>Peru2017</v>
      </c>
      <c r="B568" s="1" t="str">
        <f>IF(ISBLANK(apendix_f_data!A568),"-",apendix_f_data!A568)</f>
        <v>Americas</v>
      </c>
      <c r="C568" s="1" t="str">
        <f>IF(ISBLANK(apendix_f_data!B568),"-",apendix_f_data!B568)</f>
        <v>Peru</v>
      </c>
      <c r="D568" s="1">
        <f>IF(ISBLANK(apendix_f_data!C568),"-",apendix_f_data!C568)</f>
        <v>2017</v>
      </c>
      <c r="E568" s="1">
        <f>IF(ISBLANK(apendix_f_data!D568),"-",apendix_f_data!D568)</f>
        <v>12350062</v>
      </c>
      <c r="F568" s="1">
        <f>IF(ISBLANK(apendix_f_data!E568),"-",apendix_f_data!E568)</f>
        <v>59000</v>
      </c>
      <c r="G568" s="1">
        <f>IF(ISBLANK(apendix_f_data!F568),"-",apendix_f_data!F568)</f>
        <v>72518</v>
      </c>
      <c r="H568" s="1">
        <f>IF(ISBLANK(apendix_f_data!G568),"-",apendix_f_data!G568)</f>
        <v>86000</v>
      </c>
      <c r="I568" s="1" t="str">
        <f>IF(ISBLANK(apendix_f_data!H568),"-",apendix_f_data!H568)</f>
        <v>-</v>
      </c>
      <c r="J568" s="1">
        <f>IF(ISBLANK(apendix_f_data!I568),"-",apendix_f_data!I568)</f>
        <v>10</v>
      </c>
      <c r="K568" s="1" t="str">
        <f>IF(ISBLANK(apendix_f_data!J568),"-",apendix_f_data!J568)</f>
        <v>-</v>
      </c>
    </row>
    <row r="569" ht="15.75" hidden="1" customHeight="1">
      <c r="A569" s="1" t="str">
        <f t="shared" si="1"/>
        <v>Peru2018</v>
      </c>
      <c r="B569" s="1" t="str">
        <f>IF(ISBLANK(apendix_f_data!A569),"-",apendix_f_data!A569)</f>
        <v>Americas</v>
      </c>
      <c r="C569" s="1" t="str">
        <f>IF(ISBLANK(apendix_f_data!B569),"-",apendix_f_data!B569)</f>
        <v>Peru</v>
      </c>
      <c r="D569" s="1">
        <f>IF(ISBLANK(apendix_f_data!C569),"-",apendix_f_data!C569)</f>
        <v>2018</v>
      </c>
      <c r="E569" s="1">
        <f>IF(ISBLANK(apendix_f_data!D569),"-",apendix_f_data!D569)</f>
        <v>12564103</v>
      </c>
      <c r="F569" s="1">
        <f>IF(ISBLANK(apendix_f_data!E569),"-",apendix_f_data!E569)</f>
        <v>48000</v>
      </c>
      <c r="G569" s="1">
        <f>IF(ISBLANK(apendix_f_data!F569),"-",apendix_f_data!F569)</f>
        <v>58455</v>
      </c>
      <c r="H569" s="1">
        <f>IF(ISBLANK(apendix_f_data!G569),"-",apendix_f_data!G569)</f>
        <v>70000</v>
      </c>
      <c r="I569" s="1" t="str">
        <f>IF(ISBLANK(apendix_f_data!H569),"-",apendix_f_data!H569)</f>
        <v>-</v>
      </c>
      <c r="J569" s="1">
        <f>IF(ISBLANK(apendix_f_data!I569),"-",apendix_f_data!I569)</f>
        <v>4</v>
      </c>
      <c r="K569" s="1" t="str">
        <f>IF(ISBLANK(apendix_f_data!J569),"-",apendix_f_data!J569)</f>
        <v>-</v>
      </c>
    </row>
    <row r="570" ht="15.75" hidden="1" customHeight="1">
      <c r="A570" s="1" t="str">
        <f t="shared" si="1"/>
        <v>Suriname2010</v>
      </c>
      <c r="B570" s="1" t="str">
        <f>IF(ISBLANK(apendix_f_data!A570),"-",apendix_f_data!A570)</f>
        <v>Americas</v>
      </c>
      <c r="C570" s="1" t="str">
        <f>IF(ISBLANK(apendix_f_data!B570),"-",apendix_f_data!B570)</f>
        <v>Suriname</v>
      </c>
      <c r="D570" s="1">
        <f>IF(ISBLANK(apendix_f_data!C570),"-",apendix_f_data!C570)</f>
        <v>2010</v>
      </c>
      <c r="E570" s="1">
        <f>IF(ISBLANK(apendix_f_data!D570),"-",apendix_f_data!D570)</f>
        <v>78151</v>
      </c>
      <c r="F570" s="1" t="str">
        <f>IF(ISBLANK(apendix_f_data!E570),"-",apendix_f_data!E570)</f>
        <v>-</v>
      </c>
      <c r="G570" s="1">
        <f>IF(ISBLANK(apendix_f_data!F570),"-",apendix_f_data!F570)</f>
        <v>1823</v>
      </c>
      <c r="H570" s="1" t="str">
        <f>IF(ISBLANK(apendix_f_data!G570),"-",apendix_f_data!G570)</f>
        <v>-</v>
      </c>
      <c r="I570" s="1" t="str">
        <f>IF(ISBLANK(apendix_f_data!H570),"-",apendix_f_data!H570)</f>
        <v>-</v>
      </c>
      <c r="J570" s="1">
        <f>IF(ISBLANK(apendix_f_data!I570),"-",apendix_f_data!I570)</f>
        <v>1</v>
      </c>
      <c r="K570" s="1" t="str">
        <f>IF(ISBLANK(apendix_f_data!J570),"-",apendix_f_data!J570)</f>
        <v>-</v>
      </c>
    </row>
    <row r="571" ht="15.75" hidden="1" customHeight="1">
      <c r="A571" s="1" t="str">
        <f t="shared" si="1"/>
        <v>Suriname2011</v>
      </c>
      <c r="B571" s="1" t="str">
        <f>IF(ISBLANK(apendix_f_data!A571),"-",apendix_f_data!A571)</f>
        <v>Americas</v>
      </c>
      <c r="C571" s="1" t="str">
        <f>IF(ISBLANK(apendix_f_data!B571),"-",apendix_f_data!B571)</f>
        <v>Suriname</v>
      </c>
      <c r="D571" s="1">
        <f>IF(ISBLANK(apendix_f_data!C571),"-",apendix_f_data!C571)</f>
        <v>2011</v>
      </c>
      <c r="E571" s="1">
        <f>IF(ISBLANK(apendix_f_data!D571),"-",apendix_f_data!D571)</f>
        <v>79045</v>
      </c>
      <c r="F571" s="1" t="str">
        <f>IF(ISBLANK(apendix_f_data!E571),"-",apendix_f_data!E571)</f>
        <v>-</v>
      </c>
      <c r="G571" s="1">
        <f>IF(ISBLANK(apendix_f_data!F571),"-",apendix_f_data!F571)</f>
        <v>771</v>
      </c>
      <c r="H571" s="1" t="str">
        <f>IF(ISBLANK(apendix_f_data!G571),"-",apendix_f_data!G571)</f>
        <v>-</v>
      </c>
      <c r="I571" s="1" t="str">
        <f>IF(ISBLANK(apendix_f_data!H571),"-",apendix_f_data!H571)</f>
        <v>-</v>
      </c>
      <c r="J571" s="1">
        <f>IF(ISBLANK(apendix_f_data!I571),"-",apendix_f_data!I571)</f>
        <v>1</v>
      </c>
      <c r="K571" s="1" t="str">
        <f>IF(ISBLANK(apendix_f_data!J571),"-",apendix_f_data!J571)</f>
        <v>-</v>
      </c>
    </row>
    <row r="572" ht="15.75" hidden="1" customHeight="1">
      <c r="A572" s="1" t="str">
        <f t="shared" si="1"/>
        <v>Suriname2012</v>
      </c>
      <c r="B572" s="1" t="str">
        <f>IF(ISBLANK(apendix_f_data!A572),"-",apendix_f_data!A572)</f>
        <v>Americas</v>
      </c>
      <c r="C572" s="1" t="str">
        <f>IF(ISBLANK(apendix_f_data!B572),"-",apendix_f_data!B572)</f>
        <v>Suriname</v>
      </c>
      <c r="D572" s="1">
        <f>IF(ISBLANK(apendix_f_data!C572),"-",apendix_f_data!C572)</f>
        <v>2012</v>
      </c>
      <c r="E572" s="1">
        <f>IF(ISBLANK(apendix_f_data!D572),"-",apendix_f_data!D572)</f>
        <v>79942</v>
      </c>
      <c r="F572" s="1" t="str">
        <f>IF(ISBLANK(apendix_f_data!E572),"-",apendix_f_data!E572)</f>
        <v>-</v>
      </c>
      <c r="G572" s="1">
        <f>IF(ISBLANK(apendix_f_data!F572),"-",apendix_f_data!F572)</f>
        <v>554</v>
      </c>
      <c r="H572" s="1" t="str">
        <f>IF(ISBLANK(apendix_f_data!G572),"-",apendix_f_data!G572)</f>
        <v>-</v>
      </c>
      <c r="I572" s="1" t="str">
        <f>IF(ISBLANK(apendix_f_data!H572),"-",apendix_f_data!H572)</f>
        <v>-</v>
      </c>
      <c r="J572" s="1">
        <f>IF(ISBLANK(apendix_f_data!I572),"-",apendix_f_data!I572)</f>
        <v>0</v>
      </c>
      <c r="K572" s="1" t="str">
        <f>IF(ISBLANK(apendix_f_data!J572),"-",apendix_f_data!J572)</f>
        <v>-</v>
      </c>
    </row>
    <row r="573" ht="15.75" hidden="1" customHeight="1">
      <c r="A573" s="1" t="str">
        <f t="shared" si="1"/>
        <v>Suriname2013</v>
      </c>
      <c r="B573" s="1" t="str">
        <f>IF(ISBLANK(apendix_f_data!A573),"-",apendix_f_data!A573)</f>
        <v>Americas</v>
      </c>
      <c r="C573" s="1" t="str">
        <f>IF(ISBLANK(apendix_f_data!B573),"-",apendix_f_data!B573)</f>
        <v>Suriname</v>
      </c>
      <c r="D573" s="1">
        <f>IF(ISBLANK(apendix_f_data!C573),"-",apendix_f_data!C573)</f>
        <v>2013</v>
      </c>
      <c r="E573" s="1">
        <f>IF(ISBLANK(apendix_f_data!D573),"-",apendix_f_data!D573)</f>
        <v>80835</v>
      </c>
      <c r="F573" s="1" t="str">
        <f>IF(ISBLANK(apendix_f_data!E573),"-",apendix_f_data!E573)</f>
        <v>-</v>
      </c>
      <c r="G573" s="1">
        <f>IF(ISBLANK(apendix_f_data!F573),"-",apendix_f_data!F573)</f>
        <v>729</v>
      </c>
      <c r="H573" s="1" t="str">
        <f>IF(ISBLANK(apendix_f_data!G573),"-",apendix_f_data!G573)</f>
        <v>-</v>
      </c>
      <c r="I573" s="1" t="str">
        <f>IF(ISBLANK(apendix_f_data!H573),"-",apendix_f_data!H573)</f>
        <v>-</v>
      </c>
      <c r="J573" s="1">
        <f>IF(ISBLANK(apendix_f_data!I573),"-",apendix_f_data!I573)</f>
        <v>1</v>
      </c>
      <c r="K573" s="1" t="str">
        <f>IF(ISBLANK(apendix_f_data!J573),"-",apendix_f_data!J573)</f>
        <v>-</v>
      </c>
    </row>
    <row r="574" ht="15.75" hidden="1" customHeight="1">
      <c r="A574" s="1" t="str">
        <f t="shared" si="1"/>
        <v>Suriname2014</v>
      </c>
      <c r="B574" s="1" t="str">
        <f>IF(ISBLANK(apendix_f_data!A574),"-",apendix_f_data!A574)</f>
        <v>Americas</v>
      </c>
      <c r="C574" s="1" t="str">
        <f>IF(ISBLANK(apendix_f_data!B574),"-",apendix_f_data!B574)</f>
        <v>Suriname</v>
      </c>
      <c r="D574" s="1">
        <f>IF(ISBLANK(apendix_f_data!C574),"-",apendix_f_data!C574)</f>
        <v>2014</v>
      </c>
      <c r="E574" s="1">
        <f>IF(ISBLANK(apendix_f_data!D574),"-",apendix_f_data!D574)</f>
        <v>81719</v>
      </c>
      <c r="F574" s="1" t="str">
        <f>IF(ISBLANK(apendix_f_data!E574),"-",apendix_f_data!E574)</f>
        <v>-</v>
      </c>
      <c r="G574" s="1">
        <f>IF(ISBLANK(apendix_f_data!F574),"-",apendix_f_data!F574)</f>
        <v>401</v>
      </c>
      <c r="H574" s="1" t="str">
        <f>IF(ISBLANK(apendix_f_data!G574),"-",apendix_f_data!G574)</f>
        <v>-</v>
      </c>
      <c r="I574" s="1" t="str">
        <f>IF(ISBLANK(apendix_f_data!H574),"-",apendix_f_data!H574)</f>
        <v>-</v>
      </c>
      <c r="J574" s="1">
        <f>IF(ISBLANK(apendix_f_data!I574),"-",apendix_f_data!I574)</f>
        <v>1</v>
      </c>
      <c r="K574" s="1" t="str">
        <f>IF(ISBLANK(apendix_f_data!J574),"-",apendix_f_data!J574)</f>
        <v>-</v>
      </c>
    </row>
    <row r="575" ht="15.75" hidden="1" customHeight="1">
      <c r="A575" s="1" t="str">
        <f t="shared" si="1"/>
        <v>Suriname2015</v>
      </c>
      <c r="B575" s="1" t="str">
        <f>IF(ISBLANK(apendix_f_data!A575),"-",apendix_f_data!A575)</f>
        <v>Americas</v>
      </c>
      <c r="C575" s="1" t="str">
        <f>IF(ISBLANK(apendix_f_data!B575),"-",apendix_f_data!B575)</f>
        <v>Suriname</v>
      </c>
      <c r="D575" s="1">
        <f>IF(ISBLANK(apendix_f_data!C575),"-",apendix_f_data!C575)</f>
        <v>2015</v>
      </c>
      <c r="E575" s="1">
        <f>IF(ISBLANK(apendix_f_data!D575),"-",apendix_f_data!D575)</f>
        <v>82584</v>
      </c>
      <c r="F575" s="1" t="str">
        <f>IF(ISBLANK(apendix_f_data!E575),"-",apendix_f_data!E575)</f>
        <v>-</v>
      </c>
      <c r="G575" s="1">
        <f>IF(ISBLANK(apendix_f_data!F575),"-",apendix_f_data!F575)</f>
        <v>81</v>
      </c>
      <c r="H575" s="1" t="str">
        <f>IF(ISBLANK(apendix_f_data!G575),"-",apendix_f_data!G575)</f>
        <v>-</v>
      </c>
      <c r="I575" s="1" t="str">
        <f>IF(ISBLANK(apendix_f_data!H575),"-",apendix_f_data!H575)</f>
        <v>-</v>
      </c>
      <c r="J575" s="1">
        <f>IF(ISBLANK(apendix_f_data!I575),"-",apendix_f_data!I575)</f>
        <v>0</v>
      </c>
      <c r="K575" s="1" t="str">
        <f>IF(ISBLANK(apendix_f_data!J575),"-",apendix_f_data!J575)</f>
        <v>-</v>
      </c>
    </row>
    <row r="576" ht="15.75" hidden="1" customHeight="1">
      <c r="A576" s="1" t="str">
        <f t="shared" si="1"/>
        <v>Suriname2016</v>
      </c>
      <c r="B576" s="1" t="str">
        <f>IF(ISBLANK(apendix_f_data!A576),"-",apendix_f_data!A576)</f>
        <v>Americas</v>
      </c>
      <c r="C576" s="1" t="str">
        <f>IF(ISBLANK(apendix_f_data!B576),"-",apendix_f_data!B576)</f>
        <v>Suriname</v>
      </c>
      <c r="D576" s="1">
        <f>IF(ISBLANK(apendix_f_data!C576),"-",apendix_f_data!C576)</f>
        <v>2016</v>
      </c>
      <c r="E576" s="1">
        <f>IF(ISBLANK(apendix_f_data!D576),"-",apendix_f_data!D576)</f>
        <v>83433</v>
      </c>
      <c r="F576" s="1" t="str">
        <f>IF(ISBLANK(apendix_f_data!E576),"-",apendix_f_data!E576)</f>
        <v>-</v>
      </c>
      <c r="G576" s="1">
        <f>IF(ISBLANK(apendix_f_data!F576),"-",apendix_f_data!F576)</f>
        <v>76</v>
      </c>
      <c r="H576" s="1" t="str">
        <f>IF(ISBLANK(apendix_f_data!G576),"-",apendix_f_data!G576)</f>
        <v>-</v>
      </c>
      <c r="I576" s="1" t="str">
        <f>IF(ISBLANK(apendix_f_data!H576),"-",apendix_f_data!H576)</f>
        <v>-</v>
      </c>
      <c r="J576" s="1">
        <f>IF(ISBLANK(apendix_f_data!I576),"-",apendix_f_data!I576)</f>
        <v>0</v>
      </c>
      <c r="K576" s="1" t="str">
        <f>IF(ISBLANK(apendix_f_data!J576),"-",apendix_f_data!J576)</f>
        <v>-</v>
      </c>
    </row>
    <row r="577" ht="15.75" hidden="1" customHeight="1">
      <c r="A577" s="1" t="str">
        <f t="shared" si="1"/>
        <v>Suriname2017</v>
      </c>
      <c r="B577" s="1" t="str">
        <f>IF(ISBLANK(apendix_f_data!A577),"-",apendix_f_data!A577)</f>
        <v>Americas</v>
      </c>
      <c r="C577" s="1" t="str">
        <f>IF(ISBLANK(apendix_f_data!B577),"-",apendix_f_data!B577)</f>
        <v>Suriname</v>
      </c>
      <c r="D577" s="1">
        <f>IF(ISBLANK(apendix_f_data!C577),"-",apendix_f_data!C577)</f>
        <v>2017</v>
      </c>
      <c r="E577" s="1">
        <f>IF(ISBLANK(apendix_f_data!D577),"-",apendix_f_data!D577)</f>
        <v>84262</v>
      </c>
      <c r="F577" s="1" t="str">
        <f>IF(ISBLANK(apendix_f_data!E577),"-",apendix_f_data!E577)</f>
        <v>-</v>
      </c>
      <c r="G577" s="1">
        <f>IF(ISBLANK(apendix_f_data!F577),"-",apendix_f_data!F577)</f>
        <v>40</v>
      </c>
      <c r="H577" s="1" t="str">
        <f>IF(ISBLANK(apendix_f_data!G577),"-",apendix_f_data!G577)</f>
        <v>-</v>
      </c>
      <c r="I577" s="1" t="str">
        <f>IF(ISBLANK(apendix_f_data!H577),"-",apendix_f_data!H577)</f>
        <v>-</v>
      </c>
      <c r="J577" s="1">
        <f>IF(ISBLANK(apendix_f_data!I577),"-",apendix_f_data!I577)</f>
        <v>1</v>
      </c>
      <c r="K577" s="1" t="str">
        <f>IF(ISBLANK(apendix_f_data!J577),"-",apendix_f_data!J577)</f>
        <v>-</v>
      </c>
    </row>
    <row r="578" ht="15.75" hidden="1" customHeight="1">
      <c r="A578" s="1" t="str">
        <f t="shared" si="1"/>
        <v>Suriname2018</v>
      </c>
      <c r="B578" s="1" t="str">
        <f>IF(ISBLANK(apendix_f_data!A578),"-",apendix_f_data!A578)</f>
        <v>Americas</v>
      </c>
      <c r="C578" s="1" t="str">
        <f>IF(ISBLANK(apendix_f_data!B578),"-",apendix_f_data!B578)</f>
        <v>Suriname</v>
      </c>
      <c r="D578" s="1">
        <f>IF(ISBLANK(apendix_f_data!C578),"-",apendix_f_data!C578)</f>
        <v>2018</v>
      </c>
      <c r="E578" s="1">
        <f>IF(ISBLANK(apendix_f_data!D578),"-",apendix_f_data!D578)</f>
        <v>85073</v>
      </c>
      <c r="F578" s="1" t="str">
        <f>IF(ISBLANK(apendix_f_data!E578),"-",apendix_f_data!E578)</f>
        <v>-</v>
      </c>
      <c r="G578" s="1">
        <f>IF(ISBLANK(apendix_f_data!F578),"-",apendix_f_data!F578)</f>
        <v>29</v>
      </c>
      <c r="H578" s="1" t="str">
        <f>IF(ISBLANK(apendix_f_data!G578),"-",apendix_f_data!G578)</f>
        <v>-</v>
      </c>
      <c r="I578" s="1" t="str">
        <f>IF(ISBLANK(apendix_f_data!H578),"-",apendix_f_data!H578)</f>
        <v>-</v>
      </c>
      <c r="J578" s="1">
        <f>IF(ISBLANK(apendix_f_data!I578),"-",apendix_f_data!I578)</f>
        <v>0</v>
      </c>
      <c r="K578" s="1" t="str">
        <f>IF(ISBLANK(apendix_f_data!J578),"-",apendix_f_data!J578)</f>
        <v>-</v>
      </c>
    </row>
    <row r="579" ht="15.75" hidden="1" customHeight="1">
      <c r="A579" s="1" t="str">
        <f t="shared" si="1"/>
        <v>Venezuela (Bolivarian Republic of)2010</v>
      </c>
      <c r="B579" s="1" t="str">
        <f>IF(ISBLANK(apendix_f_data!A579),"-",apendix_f_data!A579)</f>
        <v>Americas</v>
      </c>
      <c r="C579" s="1" t="str">
        <f>IF(ISBLANK(apendix_f_data!B579),"-",apendix_f_data!B579)</f>
        <v>Venezuela (Bolivarian Republic of)</v>
      </c>
      <c r="D579" s="1">
        <f>IF(ISBLANK(apendix_f_data!C579),"-",apendix_f_data!C579)</f>
        <v>2010</v>
      </c>
      <c r="E579" s="1">
        <f>IF(ISBLANK(apendix_f_data!D579),"-",apendix_f_data!D579)</f>
        <v>14219971</v>
      </c>
      <c r="F579" s="1">
        <f>IF(ISBLANK(apendix_f_data!E579),"-",apendix_f_data!E579)</f>
        <v>48000</v>
      </c>
      <c r="G579" s="1">
        <f>IF(ISBLANK(apendix_f_data!F579),"-",apendix_f_data!F579)</f>
        <v>57926</v>
      </c>
      <c r="H579" s="1">
        <f>IF(ISBLANK(apendix_f_data!G579),"-",apendix_f_data!G579)</f>
        <v>74000</v>
      </c>
      <c r="I579" s="1">
        <f>IF(ISBLANK(apendix_f_data!H579),"-",apendix_f_data!H579)</f>
        <v>8</v>
      </c>
      <c r="J579" s="1">
        <f>IF(ISBLANK(apendix_f_data!I579),"-",apendix_f_data!I579)</f>
        <v>53</v>
      </c>
      <c r="K579" s="1">
        <f>IF(ISBLANK(apendix_f_data!J579),"-",apendix_f_data!J579)</f>
        <v>91</v>
      </c>
    </row>
    <row r="580" ht="15.75" hidden="1" customHeight="1">
      <c r="A580" s="1" t="str">
        <f t="shared" si="1"/>
        <v>Venezuela (Bolivarian Republic of)2011</v>
      </c>
      <c r="B580" s="1" t="str">
        <f>IF(ISBLANK(apendix_f_data!A580),"-",apendix_f_data!A580)</f>
        <v>Americas</v>
      </c>
      <c r="C580" s="1" t="str">
        <f>IF(ISBLANK(apendix_f_data!B580),"-",apendix_f_data!B580)</f>
        <v>Venezuela (Bolivarian Republic of)</v>
      </c>
      <c r="D580" s="1">
        <f>IF(ISBLANK(apendix_f_data!C580),"-",apendix_f_data!C580)</f>
        <v>2011</v>
      </c>
      <c r="E580" s="1">
        <f>IF(ISBLANK(apendix_f_data!D580),"-",apendix_f_data!D580)</f>
        <v>14443936</v>
      </c>
      <c r="F580" s="1">
        <f>IF(ISBLANK(apendix_f_data!E580),"-",apendix_f_data!E580)</f>
        <v>48000</v>
      </c>
      <c r="G580" s="1">
        <f>IF(ISBLANK(apendix_f_data!F580),"-",apendix_f_data!F580)</f>
        <v>53539</v>
      </c>
      <c r="H580" s="1">
        <f>IF(ISBLANK(apendix_f_data!G580),"-",apendix_f_data!G580)</f>
        <v>62000</v>
      </c>
      <c r="I580" s="1">
        <f>IF(ISBLANK(apendix_f_data!H580),"-",apendix_f_data!H580)</f>
        <v>8</v>
      </c>
      <c r="J580" s="1">
        <f>IF(ISBLANK(apendix_f_data!I580),"-",apendix_f_data!I580)</f>
        <v>47</v>
      </c>
      <c r="K580" s="1">
        <f>IF(ISBLANK(apendix_f_data!J580),"-",apendix_f_data!J580)</f>
        <v>77</v>
      </c>
    </row>
    <row r="581" ht="15.75" hidden="1" customHeight="1">
      <c r="A581" s="1" t="str">
        <f t="shared" si="1"/>
        <v>Venezuela (Bolivarian Republic of)2012</v>
      </c>
      <c r="B581" s="1" t="str">
        <f>IF(ISBLANK(apendix_f_data!A581),"-",apendix_f_data!A581)</f>
        <v>Americas</v>
      </c>
      <c r="C581" s="1" t="str">
        <f>IF(ISBLANK(apendix_f_data!B581),"-",apendix_f_data!B581)</f>
        <v>Venezuela (Bolivarian Republic of)</v>
      </c>
      <c r="D581" s="1">
        <f>IF(ISBLANK(apendix_f_data!C581),"-",apendix_f_data!C581)</f>
        <v>2012</v>
      </c>
      <c r="E581" s="1">
        <f>IF(ISBLANK(apendix_f_data!D581),"-",apendix_f_data!D581)</f>
        <v>14680413</v>
      </c>
      <c r="F581" s="1">
        <f>IF(ISBLANK(apendix_f_data!E581),"-",apendix_f_data!E581)</f>
        <v>55000</v>
      </c>
      <c r="G581" s="1">
        <f>IF(ISBLANK(apendix_f_data!F581),"-",apendix_f_data!F581)</f>
        <v>61768</v>
      </c>
      <c r="H581" s="1">
        <f>IF(ISBLANK(apendix_f_data!G581),"-",apendix_f_data!G581)</f>
        <v>71000</v>
      </c>
      <c r="I581" s="1">
        <f>IF(ISBLANK(apendix_f_data!H581),"-",apendix_f_data!H581)</f>
        <v>9</v>
      </c>
      <c r="J581" s="1">
        <f>IF(ISBLANK(apendix_f_data!I581),"-",apendix_f_data!I581)</f>
        <v>56</v>
      </c>
      <c r="K581" s="1">
        <f>IF(ISBLANK(apendix_f_data!J581),"-",apendix_f_data!J581)</f>
        <v>92</v>
      </c>
    </row>
    <row r="582" ht="15.75" hidden="1" customHeight="1">
      <c r="A582" s="1" t="str">
        <f t="shared" si="1"/>
        <v>Venezuela (Bolivarian Republic of)2013</v>
      </c>
      <c r="B582" s="1" t="str">
        <f>IF(ISBLANK(apendix_f_data!A582),"-",apendix_f_data!A582)</f>
        <v>Americas</v>
      </c>
      <c r="C582" s="1" t="str">
        <f>IF(ISBLANK(apendix_f_data!B582),"-",apendix_f_data!B582)</f>
        <v>Venezuela (Bolivarian Republic of)</v>
      </c>
      <c r="D582" s="1">
        <f>IF(ISBLANK(apendix_f_data!C582),"-",apendix_f_data!C582)</f>
        <v>2013</v>
      </c>
      <c r="E582" s="1">
        <f>IF(ISBLANK(apendix_f_data!D582),"-",apendix_f_data!D582)</f>
        <v>14890523</v>
      </c>
      <c r="F582" s="1">
        <f>IF(ISBLANK(apendix_f_data!E582),"-",apendix_f_data!E582)</f>
        <v>82000</v>
      </c>
      <c r="G582" s="1">
        <f>IF(ISBLANK(apendix_f_data!F582),"-",apendix_f_data!F582)</f>
        <v>91924</v>
      </c>
      <c r="H582" s="1">
        <f>IF(ISBLANK(apendix_f_data!G582),"-",apendix_f_data!G582)</f>
        <v>106000</v>
      </c>
      <c r="I582" s="1">
        <f>IF(ISBLANK(apendix_f_data!H582),"-",apendix_f_data!H582)</f>
        <v>13</v>
      </c>
      <c r="J582" s="1">
        <f>IF(ISBLANK(apendix_f_data!I582),"-",apendix_f_data!I582)</f>
        <v>104</v>
      </c>
      <c r="K582" s="1">
        <f>IF(ISBLANK(apendix_f_data!J582),"-",apendix_f_data!J582)</f>
        <v>170</v>
      </c>
    </row>
    <row r="583" ht="15.75" hidden="1" customHeight="1">
      <c r="A583" s="1" t="str">
        <f t="shared" si="1"/>
        <v>Venezuela (Bolivarian Republic of)2014</v>
      </c>
      <c r="B583" s="1" t="str">
        <f>IF(ISBLANK(apendix_f_data!A583),"-",apendix_f_data!A583)</f>
        <v>Americas</v>
      </c>
      <c r="C583" s="1" t="str">
        <f>IF(ISBLANK(apendix_f_data!B583),"-",apendix_f_data!B583)</f>
        <v>Venezuela (Bolivarian Republic of)</v>
      </c>
      <c r="D583" s="1">
        <f>IF(ISBLANK(apendix_f_data!C583),"-",apendix_f_data!C583)</f>
        <v>2014</v>
      </c>
      <c r="E583" s="1">
        <f>IF(ISBLANK(apendix_f_data!D583),"-",apendix_f_data!D583)</f>
        <v>15021486</v>
      </c>
      <c r="F583" s="1">
        <f>IF(ISBLANK(apendix_f_data!E583),"-",apendix_f_data!E583)</f>
        <v>94000</v>
      </c>
      <c r="G583" s="1">
        <f>IF(ISBLANK(apendix_f_data!F583),"-",apendix_f_data!F583)</f>
        <v>105721</v>
      </c>
      <c r="H583" s="1">
        <f>IF(ISBLANK(apendix_f_data!G583),"-",apendix_f_data!G583)</f>
        <v>122000</v>
      </c>
      <c r="I583" s="1">
        <f>IF(ISBLANK(apendix_f_data!H583),"-",apendix_f_data!H583)</f>
        <v>15</v>
      </c>
      <c r="J583" s="1">
        <f>IF(ISBLANK(apendix_f_data!I583),"-",apendix_f_data!I583)</f>
        <v>110</v>
      </c>
      <c r="K583" s="1">
        <f>IF(ISBLANK(apendix_f_data!J583),"-",apendix_f_data!J583)</f>
        <v>180</v>
      </c>
    </row>
    <row r="584" ht="15.75" hidden="1" customHeight="1">
      <c r="A584" s="1" t="str">
        <f t="shared" si="1"/>
        <v>Venezuela (Bolivarian Republic of)2015</v>
      </c>
      <c r="B584" s="1" t="str">
        <f>IF(ISBLANK(apendix_f_data!A584),"-",apendix_f_data!A584)</f>
        <v>Americas</v>
      </c>
      <c r="C584" s="1" t="str">
        <f>IF(ISBLANK(apendix_f_data!B584),"-",apendix_f_data!B584)</f>
        <v>Venezuela (Bolivarian Republic of)</v>
      </c>
      <c r="D584" s="1">
        <f>IF(ISBLANK(apendix_f_data!C584),"-",apendix_f_data!C584)</f>
        <v>2015</v>
      </c>
      <c r="E584" s="1">
        <f>IF(ISBLANK(apendix_f_data!D584),"-",apendix_f_data!D584)</f>
        <v>15040913</v>
      </c>
      <c r="F584" s="1">
        <f>IF(ISBLANK(apendix_f_data!E584),"-",apendix_f_data!E584)</f>
        <v>142000</v>
      </c>
      <c r="G584" s="1">
        <f>IF(ISBLANK(apendix_f_data!F584),"-",apendix_f_data!F584)</f>
        <v>158987</v>
      </c>
      <c r="H584" s="1">
        <f>IF(ISBLANK(apendix_f_data!G584),"-",apendix_f_data!G584)</f>
        <v>182000</v>
      </c>
      <c r="I584" s="1">
        <f>IF(ISBLANK(apendix_f_data!H584),"-",apendix_f_data!H584)</f>
        <v>25</v>
      </c>
      <c r="J584" s="1">
        <f>IF(ISBLANK(apendix_f_data!I584),"-",apendix_f_data!I584)</f>
        <v>149</v>
      </c>
      <c r="K584" s="1">
        <f>IF(ISBLANK(apendix_f_data!J584),"-",apendix_f_data!J584)</f>
        <v>240</v>
      </c>
    </row>
    <row r="585" ht="15.75" hidden="1" customHeight="1">
      <c r="A585" s="1" t="str">
        <f t="shared" si="1"/>
        <v>Venezuela (Bolivarian Republic of)2016</v>
      </c>
      <c r="B585" s="1" t="str">
        <f>IF(ISBLANK(apendix_f_data!A585),"-",apendix_f_data!A585)</f>
        <v>Americas</v>
      </c>
      <c r="C585" s="1" t="str">
        <f>IF(ISBLANK(apendix_f_data!B585),"-",apendix_f_data!B585)</f>
        <v>Venezuela (Bolivarian Republic of)</v>
      </c>
      <c r="D585" s="1">
        <f>IF(ISBLANK(apendix_f_data!C585),"-",apendix_f_data!C585)</f>
        <v>2016</v>
      </c>
      <c r="E585" s="1">
        <f>IF(ISBLANK(apendix_f_data!D585),"-",apendix_f_data!D585)</f>
        <v>14925624</v>
      </c>
      <c r="F585" s="1">
        <f>IF(ISBLANK(apendix_f_data!E585),"-",apendix_f_data!E585)</f>
        <v>251000</v>
      </c>
      <c r="G585" s="1">
        <f>IF(ISBLANK(apendix_f_data!F585),"-",apendix_f_data!F585)</f>
        <v>280468</v>
      </c>
      <c r="H585" s="1">
        <f>IF(ISBLANK(apendix_f_data!G585),"-",apendix_f_data!G585)</f>
        <v>321000</v>
      </c>
      <c r="I585" s="1">
        <f>IF(ISBLANK(apendix_f_data!H585),"-",apendix_f_data!H585)</f>
        <v>44</v>
      </c>
      <c r="J585" s="1">
        <f>IF(ISBLANK(apendix_f_data!I585),"-",apendix_f_data!I585)</f>
        <v>260</v>
      </c>
      <c r="K585" s="1">
        <f>IF(ISBLANK(apendix_f_data!J585),"-",apendix_f_data!J585)</f>
        <v>420</v>
      </c>
    </row>
    <row r="586" ht="15.75" hidden="1" customHeight="1">
      <c r="A586" s="1" t="str">
        <f t="shared" si="1"/>
        <v>Venezuela (Bolivarian Republic of)2017</v>
      </c>
      <c r="B586" s="1" t="str">
        <f>IF(ISBLANK(apendix_f_data!A586),"-",apendix_f_data!A586)</f>
        <v>Americas</v>
      </c>
      <c r="C586" s="1" t="str">
        <f>IF(ISBLANK(apendix_f_data!B586),"-",apendix_f_data!B586)</f>
        <v>Venezuela (Bolivarian Republic of)</v>
      </c>
      <c r="D586" s="1">
        <f>IF(ISBLANK(apendix_f_data!C586),"-",apendix_f_data!C586)</f>
        <v>2017</v>
      </c>
      <c r="E586" s="1">
        <f>IF(ISBLANK(apendix_f_data!D586),"-",apendix_f_data!D586)</f>
        <v>14701240</v>
      </c>
      <c r="F586" s="1">
        <f>IF(ISBLANK(apendix_f_data!E586),"-",apendix_f_data!E586)</f>
        <v>428000</v>
      </c>
      <c r="G586" s="1">
        <f>IF(ISBLANK(apendix_f_data!F586),"-",apendix_f_data!F586)</f>
        <v>479761</v>
      </c>
      <c r="H586" s="1">
        <f>IF(ISBLANK(apendix_f_data!G586),"-",apendix_f_data!G586)</f>
        <v>549000</v>
      </c>
      <c r="I586" s="1">
        <f>IF(ISBLANK(apendix_f_data!H586),"-",apendix_f_data!H586)</f>
        <v>78</v>
      </c>
      <c r="J586" s="1">
        <f>IF(ISBLANK(apendix_f_data!I586),"-",apendix_f_data!I586)</f>
        <v>421</v>
      </c>
      <c r="K586" s="1">
        <f>IF(ISBLANK(apendix_f_data!J586),"-",apendix_f_data!J586)</f>
        <v>680</v>
      </c>
    </row>
    <row r="587" ht="15.75" hidden="1" customHeight="1">
      <c r="A587" s="1" t="str">
        <f t="shared" si="1"/>
        <v>Venezuela (Bolivarian Republic of)2018</v>
      </c>
      <c r="B587" s="1" t="str">
        <f>IF(ISBLANK(apendix_f_data!A587),"-",apendix_f_data!A587)</f>
        <v>Americas</v>
      </c>
      <c r="C587" s="1" t="str">
        <f>IF(ISBLANK(apendix_f_data!B587),"-",apendix_f_data!B587)</f>
        <v>Venezuela (Bolivarian Republic of)</v>
      </c>
      <c r="D587" s="1">
        <f>IF(ISBLANK(apendix_f_data!C587),"-",apendix_f_data!C587)</f>
        <v>2018</v>
      </c>
      <c r="E587" s="1">
        <f>IF(ISBLANK(apendix_f_data!D587),"-",apendix_f_data!D587)</f>
        <v>14443558</v>
      </c>
      <c r="F587" s="1">
        <f>IF(ISBLANK(apendix_f_data!E587),"-",apendix_f_data!E587)</f>
        <v>422000</v>
      </c>
      <c r="G587" s="1">
        <f>IF(ISBLANK(apendix_f_data!F587),"-",apendix_f_data!F587)</f>
        <v>471995</v>
      </c>
      <c r="H587" s="1">
        <f>IF(ISBLANK(apendix_f_data!G587),"-",apendix_f_data!G587)</f>
        <v>541000</v>
      </c>
      <c r="I587" s="1">
        <f>IF(ISBLANK(apendix_f_data!H587),"-",apendix_f_data!H587)</f>
        <v>75</v>
      </c>
      <c r="J587" s="1">
        <f>IF(ISBLANK(apendix_f_data!I587),"-",apendix_f_data!I587)</f>
        <v>423</v>
      </c>
      <c r="K587" s="1">
        <f>IF(ISBLANK(apendix_f_data!J587),"-",apendix_f_data!J587)</f>
        <v>680</v>
      </c>
    </row>
    <row r="588" ht="15.75" hidden="1" customHeight="1">
      <c r="A588" s="1" t="str">
        <f t="shared" si="1"/>
        <v>Afghanistan2010</v>
      </c>
      <c r="B588" s="1" t="str">
        <f>IF(ISBLANK(apendix_f_data!A588),"-",apendix_f_data!A588)</f>
        <v>Eastern Mediterranean</v>
      </c>
      <c r="C588" s="1" t="str">
        <f>IF(ISBLANK(apendix_f_data!B588),"-",apendix_f_data!B588)</f>
        <v>Afghanistan</v>
      </c>
      <c r="D588" s="1">
        <f>IF(ISBLANK(apendix_f_data!C588),"-",apendix_f_data!C588)</f>
        <v>2010</v>
      </c>
      <c r="E588" s="1">
        <f>IF(ISBLANK(apendix_f_data!D588),"-",apendix_f_data!D588)</f>
        <v>22496454</v>
      </c>
      <c r="F588" s="1">
        <f>IF(ISBLANK(apendix_f_data!E588),"-",apendix_f_data!E588)</f>
        <v>171000</v>
      </c>
      <c r="G588" s="1">
        <f>IF(ISBLANK(apendix_f_data!F588),"-",apendix_f_data!F588)</f>
        <v>339820</v>
      </c>
      <c r="H588" s="1">
        <f>IF(ISBLANK(apendix_f_data!G588),"-",apendix_f_data!G588)</f>
        <v>571000</v>
      </c>
      <c r="I588" s="1">
        <f>IF(ISBLANK(apendix_f_data!H588),"-",apendix_f_data!H588)</f>
        <v>54</v>
      </c>
      <c r="J588" s="1">
        <f>IF(ISBLANK(apendix_f_data!I588),"-",apendix_f_data!I588)</f>
        <v>192</v>
      </c>
      <c r="K588" s="1">
        <f>IF(ISBLANK(apendix_f_data!J588),"-",apendix_f_data!J588)</f>
        <v>400</v>
      </c>
    </row>
    <row r="589" ht="15.75" hidden="1" customHeight="1">
      <c r="A589" s="1" t="str">
        <f t="shared" si="1"/>
        <v>Afghanistan2011</v>
      </c>
      <c r="B589" s="1" t="str">
        <f>IF(ISBLANK(apendix_f_data!A589),"-",apendix_f_data!A589)</f>
        <v>Eastern Mediterranean</v>
      </c>
      <c r="C589" s="1" t="str">
        <f>IF(ISBLANK(apendix_f_data!B589),"-",apendix_f_data!B589)</f>
        <v>Afghanistan</v>
      </c>
      <c r="D589" s="1">
        <f>IF(ISBLANK(apendix_f_data!C589),"-",apendix_f_data!C589)</f>
        <v>2011</v>
      </c>
      <c r="E589" s="1">
        <f>IF(ISBLANK(apendix_f_data!D589),"-",apendix_f_data!D589)</f>
        <v>23214771</v>
      </c>
      <c r="F589" s="1">
        <f>IF(ISBLANK(apendix_f_data!E589),"-",apendix_f_data!E589)</f>
        <v>204000</v>
      </c>
      <c r="G589" s="1">
        <f>IF(ISBLANK(apendix_f_data!F589),"-",apendix_f_data!F589)</f>
        <v>438076</v>
      </c>
      <c r="H589" s="1">
        <f>IF(ISBLANK(apendix_f_data!G589),"-",apendix_f_data!G589)</f>
        <v>736000</v>
      </c>
      <c r="I589" s="1">
        <f>IF(ISBLANK(apendix_f_data!H589),"-",apendix_f_data!H589)</f>
        <v>65</v>
      </c>
      <c r="J589" s="1">
        <f>IF(ISBLANK(apendix_f_data!I589),"-",apendix_f_data!I589)</f>
        <v>232</v>
      </c>
      <c r="K589" s="1">
        <f>IF(ISBLANK(apendix_f_data!J589),"-",apendix_f_data!J589)</f>
        <v>480</v>
      </c>
    </row>
    <row r="590" ht="15.75" hidden="1" customHeight="1">
      <c r="A590" s="1" t="str">
        <f t="shared" si="1"/>
        <v>Afghanistan2012</v>
      </c>
      <c r="B590" s="1" t="str">
        <f>IF(ISBLANK(apendix_f_data!A590),"-",apendix_f_data!A590)</f>
        <v>Eastern Mediterranean</v>
      </c>
      <c r="C590" s="1" t="str">
        <f>IF(ISBLANK(apendix_f_data!B590),"-",apendix_f_data!B590)</f>
        <v>Afghanistan</v>
      </c>
      <c r="D590" s="1">
        <f>IF(ISBLANK(apendix_f_data!C590),"-",apendix_f_data!C590)</f>
        <v>2012</v>
      </c>
      <c r="E590" s="1">
        <f>IF(ISBLANK(apendix_f_data!D590),"-",apendix_f_data!D590)</f>
        <v>24019470</v>
      </c>
      <c r="F590" s="1">
        <f>IF(ISBLANK(apendix_f_data!E590),"-",apendix_f_data!E590)</f>
        <v>126000</v>
      </c>
      <c r="G590" s="1">
        <f>IF(ISBLANK(apendix_f_data!F590),"-",apendix_f_data!F590)</f>
        <v>267829</v>
      </c>
      <c r="H590" s="1">
        <f>IF(ISBLANK(apendix_f_data!G590),"-",apendix_f_data!G590)</f>
        <v>467000</v>
      </c>
      <c r="I590" s="1">
        <f>IF(ISBLANK(apendix_f_data!H590),"-",apendix_f_data!H590)</f>
        <v>33</v>
      </c>
      <c r="J590" s="1">
        <f>IF(ISBLANK(apendix_f_data!I590),"-",apendix_f_data!I590)</f>
        <v>113</v>
      </c>
      <c r="K590" s="1">
        <f>IF(ISBLANK(apendix_f_data!J590),"-",apendix_f_data!J590)</f>
        <v>240</v>
      </c>
    </row>
    <row r="591" ht="15.75" hidden="1" customHeight="1">
      <c r="A591" s="1" t="str">
        <f t="shared" si="1"/>
        <v>Afghanistan2013</v>
      </c>
      <c r="B591" s="1" t="str">
        <f>IF(ISBLANK(apendix_f_data!A591),"-",apendix_f_data!A591)</f>
        <v>Eastern Mediterranean</v>
      </c>
      <c r="C591" s="1" t="str">
        <f>IF(ISBLANK(apendix_f_data!B591),"-",apendix_f_data!B591)</f>
        <v>Afghanistan</v>
      </c>
      <c r="D591" s="1">
        <f>IF(ISBLANK(apendix_f_data!C591),"-",apendix_f_data!C591)</f>
        <v>2013</v>
      </c>
      <c r="E591" s="1">
        <f>IF(ISBLANK(apendix_f_data!D591),"-",apendix_f_data!D591)</f>
        <v>24873691</v>
      </c>
      <c r="F591" s="1">
        <f>IF(ISBLANK(apendix_f_data!E591),"-",apendix_f_data!E591)</f>
        <v>126000</v>
      </c>
      <c r="G591" s="1">
        <f>IF(ISBLANK(apendix_f_data!F591),"-",apendix_f_data!F591)</f>
        <v>224236</v>
      </c>
      <c r="H591" s="1">
        <f>IF(ISBLANK(apendix_f_data!G591),"-",apendix_f_data!G591)</f>
        <v>370000</v>
      </c>
      <c r="I591" s="1">
        <f>IF(ISBLANK(apendix_f_data!H591),"-",apendix_f_data!H591)</f>
        <v>34</v>
      </c>
      <c r="J591" s="1">
        <f>IF(ISBLANK(apendix_f_data!I591),"-",apendix_f_data!I591)</f>
        <v>103</v>
      </c>
      <c r="K591" s="1">
        <f>IF(ISBLANK(apendix_f_data!J591),"-",apendix_f_data!J591)</f>
        <v>210</v>
      </c>
    </row>
    <row r="592" ht="15.75" hidden="1" customHeight="1">
      <c r="A592" s="1" t="str">
        <f t="shared" si="1"/>
        <v>Afghanistan2014</v>
      </c>
      <c r="B592" s="1" t="str">
        <f>IF(ISBLANK(apendix_f_data!A592),"-",apendix_f_data!A592)</f>
        <v>Eastern Mediterranean</v>
      </c>
      <c r="C592" s="1" t="str">
        <f>IF(ISBLANK(apendix_f_data!B592),"-",apendix_f_data!B592)</f>
        <v>Afghanistan</v>
      </c>
      <c r="D592" s="1">
        <f>IF(ISBLANK(apendix_f_data!C592),"-",apendix_f_data!C592)</f>
        <v>2014</v>
      </c>
      <c r="E592" s="1">
        <f>IF(ISBLANK(apendix_f_data!D592),"-",apendix_f_data!D592)</f>
        <v>25722516</v>
      </c>
      <c r="F592" s="1">
        <f>IF(ISBLANK(apendix_f_data!E592),"-",apendix_f_data!E592)</f>
        <v>220000</v>
      </c>
      <c r="G592" s="1">
        <f>IF(ISBLANK(apendix_f_data!F592),"-",apendix_f_data!F592)</f>
        <v>325811</v>
      </c>
      <c r="H592" s="1">
        <f>IF(ISBLANK(apendix_f_data!G592),"-",apendix_f_data!G592)</f>
        <v>461000</v>
      </c>
      <c r="I592" s="1">
        <f>IF(ISBLANK(apendix_f_data!H592),"-",apendix_f_data!H592)</f>
        <v>54</v>
      </c>
      <c r="J592" s="1">
        <f>IF(ISBLANK(apendix_f_data!I592),"-",apendix_f_data!I592)</f>
        <v>156</v>
      </c>
      <c r="K592" s="1">
        <f>IF(ISBLANK(apendix_f_data!J592),"-",apendix_f_data!J592)</f>
        <v>290</v>
      </c>
    </row>
    <row r="593" ht="15.75" hidden="1" customHeight="1">
      <c r="A593" s="1" t="str">
        <f t="shared" si="1"/>
        <v>Afghanistan2015</v>
      </c>
      <c r="B593" s="1" t="str">
        <f>IF(ISBLANK(apendix_f_data!A593),"-",apendix_f_data!A593)</f>
        <v>Eastern Mediterranean</v>
      </c>
      <c r="C593" s="1" t="str">
        <f>IF(ISBLANK(apendix_f_data!B593),"-",apendix_f_data!B593)</f>
        <v>Afghanistan</v>
      </c>
      <c r="D593" s="1">
        <f>IF(ISBLANK(apendix_f_data!C593),"-",apendix_f_data!C593)</f>
        <v>2015</v>
      </c>
      <c r="E593" s="1">
        <f>IF(ISBLANK(apendix_f_data!D593),"-",apendix_f_data!D593)</f>
        <v>26526314</v>
      </c>
      <c r="F593" s="1">
        <f>IF(ISBLANK(apendix_f_data!E593),"-",apendix_f_data!E593)</f>
        <v>263000</v>
      </c>
      <c r="G593" s="1">
        <f>IF(ISBLANK(apendix_f_data!F593),"-",apendix_f_data!F593)</f>
        <v>395552</v>
      </c>
      <c r="H593" s="1">
        <f>IF(ISBLANK(apendix_f_data!G593),"-",apendix_f_data!G593)</f>
        <v>561000</v>
      </c>
      <c r="I593" s="1">
        <f>IF(ISBLANK(apendix_f_data!H593),"-",apendix_f_data!H593)</f>
        <v>66</v>
      </c>
      <c r="J593" s="1">
        <f>IF(ISBLANK(apendix_f_data!I593),"-",apendix_f_data!I593)</f>
        <v>187</v>
      </c>
      <c r="K593" s="1">
        <f>IF(ISBLANK(apendix_f_data!J593),"-",apendix_f_data!J593)</f>
        <v>340</v>
      </c>
    </row>
    <row r="594" ht="15.75" hidden="1" customHeight="1">
      <c r="A594" s="1" t="str">
        <f t="shared" si="1"/>
        <v>Afghanistan2016</v>
      </c>
      <c r="B594" s="1" t="str">
        <f>IF(ISBLANK(apendix_f_data!A594),"-",apendix_f_data!A594)</f>
        <v>Eastern Mediterranean</v>
      </c>
      <c r="C594" s="1" t="str">
        <f>IF(ISBLANK(apendix_f_data!B594),"-",apendix_f_data!B594)</f>
        <v>Afghanistan</v>
      </c>
      <c r="D594" s="1">
        <f>IF(ISBLANK(apendix_f_data!C594),"-",apendix_f_data!C594)</f>
        <v>2016</v>
      </c>
      <c r="E594" s="1">
        <f>IF(ISBLANK(apendix_f_data!D594),"-",apendix_f_data!D594)</f>
        <v>27273556</v>
      </c>
      <c r="F594" s="1">
        <f>IF(ISBLANK(apendix_f_data!E594),"-",apendix_f_data!E594)</f>
        <v>506000</v>
      </c>
      <c r="G594" s="1">
        <f>IF(ISBLANK(apendix_f_data!F594),"-",apendix_f_data!F594)</f>
        <v>712132</v>
      </c>
      <c r="H594" s="1">
        <f>IF(ISBLANK(apendix_f_data!G594),"-",apendix_f_data!G594)</f>
        <v>975000</v>
      </c>
      <c r="I594" s="1">
        <f>IF(ISBLANK(apendix_f_data!H594),"-",apendix_f_data!H594)</f>
        <v>120</v>
      </c>
      <c r="J594" s="1">
        <f>IF(ISBLANK(apendix_f_data!I594),"-",apendix_f_data!I594)</f>
        <v>341</v>
      </c>
      <c r="K594" s="1">
        <f>IF(ISBLANK(apendix_f_data!J594),"-",apendix_f_data!J594)</f>
        <v>610</v>
      </c>
    </row>
    <row r="595" ht="15.75" hidden="1" customHeight="1">
      <c r="A595" s="1" t="str">
        <f t="shared" si="1"/>
        <v>Afghanistan2017</v>
      </c>
      <c r="B595" s="1" t="str">
        <f>IF(ISBLANK(apendix_f_data!A595),"-",apendix_f_data!A595)</f>
        <v>Eastern Mediterranean</v>
      </c>
      <c r="C595" s="1" t="str">
        <f>IF(ISBLANK(apendix_f_data!B595),"-",apendix_f_data!B595)</f>
        <v>Afghanistan</v>
      </c>
      <c r="D595" s="1">
        <f>IF(ISBLANK(apendix_f_data!C595),"-",apendix_f_data!C595)</f>
        <v>2017</v>
      </c>
      <c r="E595" s="1">
        <f>IF(ISBLANK(apendix_f_data!D595),"-",apendix_f_data!D595)</f>
        <v>27977405</v>
      </c>
      <c r="F595" s="1">
        <f>IF(ISBLANK(apendix_f_data!E595),"-",apendix_f_data!E595)</f>
        <v>573000</v>
      </c>
      <c r="G595" s="1">
        <f>IF(ISBLANK(apendix_f_data!F595),"-",apendix_f_data!F595)</f>
        <v>757412</v>
      </c>
      <c r="H595" s="1">
        <f>IF(ISBLANK(apendix_f_data!G595),"-",apendix_f_data!G595)</f>
        <v>982000</v>
      </c>
      <c r="I595" s="1">
        <f>IF(ISBLANK(apendix_f_data!H595),"-",apendix_f_data!H595)</f>
        <v>140</v>
      </c>
      <c r="J595" s="1">
        <f>IF(ISBLANK(apendix_f_data!I595),"-",apendix_f_data!I595)</f>
        <v>353</v>
      </c>
      <c r="K595" s="1">
        <f>IF(ISBLANK(apendix_f_data!J595),"-",apendix_f_data!J595)</f>
        <v>620</v>
      </c>
    </row>
    <row r="596" ht="15.75" hidden="1" customHeight="1">
      <c r="A596" s="1" t="str">
        <f t="shared" si="1"/>
        <v>Afghanistan2018</v>
      </c>
      <c r="B596" s="1" t="str">
        <f>IF(ISBLANK(apendix_f_data!A596),"-",apendix_f_data!A596)</f>
        <v>Eastern Mediterranean</v>
      </c>
      <c r="C596" s="1" t="str">
        <f>IF(ISBLANK(apendix_f_data!B596),"-",apendix_f_data!B596)</f>
        <v>Afghanistan</v>
      </c>
      <c r="D596" s="1">
        <f>IF(ISBLANK(apendix_f_data!C596),"-",apendix_f_data!C596)</f>
        <v>2018</v>
      </c>
      <c r="E596" s="1">
        <f>IF(ISBLANK(apendix_f_data!D596),"-",apendix_f_data!D596)</f>
        <v>28652489</v>
      </c>
      <c r="F596" s="1">
        <f>IF(ISBLANK(apendix_f_data!E596),"-",apendix_f_data!E596)</f>
        <v>633000</v>
      </c>
      <c r="G596" s="1">
        <f>IF(ISBLANK(apendix_f_data!F596),"-",apendix_f_data!F596)</f>
        <v>831091</v>
      </c>
      <c r="H596" s="1">
        <f>IF(ISBLANK(apendix_f_data!G596),"-",apendix_f_data!G596)</f>
        <v>1068000</v>
      </c>
      <c r="I596" s="1">
        <f>IF(ISBLANK(apendix_f_data!H596),"-",apendix_f_data!H596)</f>
        <v>140</v>
      </c>
      <c r="J596" s="1">
        <f>IF(ISBLANK(apendix_f_data!I596),"-",apendix_f_data!I596)</f>
        <v>383</v>
      </c>
      <c r="K596" s="1">
        <f>IF(ISBLANK(apendix_f_data!J596),"-",apendix_f_data!J596)</f>
        <v>670</v>
      </c>
    </row>
    <row r="597" ht="15.75" hidden="1" customHeight="1">
      <c r="A597" s="1" t="str">
        <f t="shared" si="1"/>
        <v>Djibouti2010</v>
      </c>
      <c r="B597" s="1" t="str">
        <f>IF(ISBLANK(apendix_f_data!A597),"-",apendix_f_data!A597)</f>
        <v>Eastern Mediterranean</v>
      </c>
      <c r="C597" s="1" t="str">
        <f>IF(ISBLANK(apendix_f_data!B597),"-",apendix_f_data!B597)</f>
        <v>Djibouti</v>
      </c>
      <c r="D597" s="1">
        <f>IF(ISBLANK(apendix_f_data!C597),"-",apendix_f_data!C597)</f>
        <v>2010</v>
      </c>
      <c r="E597" s="1">
        <f>IF(ISBLANK(apendix_f_data!D597),"-",apendix_f_data!D597)</f>
        <v>630077</v>
      </c>
      <c r="F597" s="1" t="str">
        <f>IF(ISBLANK(apendix_f_data!E597),"-",apendix_f_data!E597)</f>
        <v>-</v>
      </c>
      <c r="G597" s="1">
        <f>IF(ISBLANK(apendix_f_data!F597),"-",apendix_f_data!F597)</f>
        <v>1010</v>
      </c>
      <c r="H597" s="1" t="str">
        <f>IF(ISBLANK(apendix_f_data!G597),"-",apendix_f_data!G597)</f>
        <v>-</v>
      </c>
      <c r="I597" s="1" t="str">
        <f>IF(ISBLANK(apendix_f_data!H597),"-",apendix_f_data!H597)</f>
        <v>-</v>
      </c>
      <c r="J597" s="1">
        <f>IF(ISBLANK(apendix_f_data!I597),"-",apendix_f_data!I597)</f>
        <v>0</v>
      </c>
      <c r="K597" s="1" t="str">
        <f>IF(ISBLANK(apendix_f_data!J597),"-",apendix_f_data!J597)</f>
        <v>-</v>
      </c>
    </row>
    <row r="598" ht="15.75" hidden="1" customHeight="1">
      <c r="A598" s="1" t="str">
        <f t="shared" si="1"/>
        <v>Djibouti2011</v>
      </c>
      <c r="B598" s="1" t="str">
        <f>IF(ISBLANK(apendix_f_data!A598),"-",apendix_f_data!A598)</f>
        <v>Eastern Mediterranean</v>
      </c>
      <c r="C598" s="1" t="str">
        <f>IF(ISBLANK(apendix_f_data!B598),"-",apendix_f_data!B598)</f>
        <v>Djibouti</v>
      </c>
      <c r="D598" s="1">
        <f>IF(ISBLANK(apendix_f_data!C598),"-",apendix_f_data!C598)</f>
        <v>2011</v>
      </c>
      <c r="E598" s="1">
        <f>IF(ISBLANK(apendix_f_data!D598),"-",apendix_f_data!D598)</f>
        <v>640184</v>
      </c>
      <c r="F598" s="1">
        <f>IF(ISBLANK(apendix_f_data!E598),"-",apendix_f_data!E598)</f>
        <v>1700</v>
      </c>
      <c r="G598" s="1">
        <f>IF(ISBLANK(apendix_f_data!F598),"-",apendix_f_data!F598)</f>
        <v>2189</v>
      </c>
      <c r="H598" s="1">
        <f>IF(ISBLANK(apendix_f_data!G598),"-",apendix_f_data!G598)</f>
        <v>2700</v>
      </c>
      <c r="I598" s="1" t="str">
        <f>IF(ISBLANK(apendix_f_data!H598),"-",apendix_f_data!H598)</f>
        <v>-</v>
      </c>
      <c r="J598" s="1">
        <f>IF(ISBLANK(apendix_f_data!I598),"-",apendix_f_data!I598)</f>
        <v>0</v>
      </c>
      <c r="K598" s="1" t="str">
        <f>IF(ISBLANK(apendix_f_data!J598),"-",apendix_f_data!J598)</f>
        <v>-</v>
      </c>
    </row>
    <row r="599" ht="15.75" hidden="1" customHeight="1">
      <c r="A599" s="1" t="str">
        <f t="shared" si="1"/>
        <v>Djibouti2012</v>
      </c>
      <c r="B599" s="1" t="str">
        <f>IF(ISBLANK(apendix_f_data!A599),"-",apendix_f_data!A599)</f>
        <v>Eastern Mediterranean</v>
      </c>
      <c r="C599" s="1" t="str">
        <f>IF(ISBLANK(apendix_f_data!B599),"-",apendix_f_data!B599)</f>
        <v>Djibouti</v>
      </c>
      <c r="D599" s="1">
        <f>IF(ISBLANK(apendix_f_data!C599),"-",apendix_f_data!C599)</f>
        <v>2012</v>
      </c>
      <c r="E599" s="1">
        <f>IF(ISBLANK(apendix_f_data!D599),"-",apendix_f_data!D599)</f>
        <v>651032</v>
      </c>
      <c r="F599" s="1">
        <f>IF(ISBLANK(apendix_f_data!E599),"-",apendix_f_data!E599)</f>
        <v>1700</v>
      </c>
      <c r="G599" s="1">
        <f>IF(ISBLANK(apendix_f_data!F599),"-",apendix_f_data!F599)</f>
        <v>2153</v>
      </c>
      <c r="H599" s="1">
        <f>IF(ISBLANK(apendix_f_data!G599),"-",apendix_f_data!G599)</f>
        <v>2600</v>
      </c>
      <c r="I599" s="1" t="str">
        <f>IF(ISBLANK(apendix_f_data!H599),"-",apendix_f_data!H599)</f>
        <v>-</v>
      </c>
      <c r="J599" s="1">
        <f>IF(ISBLANK(apendix_f_data!I599),"-",apendix_f_data!I599)</f>
        <v>0</v>
      </c>
      <c r="K599" s="1" t="str">
        <f>IF(ISBLANK(apendix_f_data!J599),"-",apendix_f_data!J599)</f>
        <v>-</v>
      </c>
    </row>
    <row r="600" ht="15.75" hidden="1" customHeight="1">
      <c r="A600" s="1" t="str">
        <f t="shared" si="1"/>
        <v>Djibouti2013</v>
      </c>
      <c r="B600" s="1" t="str">
        <f>IF(ISBLANK(apendix_f_data!A600),"-",apendix_f_data!A600)</f>
        <v>Eastern Mediterranean</v>
      </c>
      <c r="C600" s="1" t="str">
        <f>IF(ISBLANK(apendix_f_data!B600),"-",apendix_f_data!B600)</f>
        <v>Djibouti</v>
      </c>
      <c r="D600" s="1">
        <f>IF(ISBLANK(apendix_f_data!C600),"-",apendix_f_data!C600)</f>
        <v>2013</v>
      </c>
      <c r="E600" s="1">
        <f>IF(ISBLANK(apendix_f_data!D600),"-",apendix_f_data!D600)</f>
        <v>662401</v>
      </c>
      <c r="F600" s="1" t="str">
        <f>IF(ISBLANK(apendix_f_data!E600),"-",apendix_f_data!E600)</f>
        <v>-</v>
      </c>
      <c r="G600" s="1">
        <f>IF(ISBLANK(apendix_f_data!F600),"-",apendix_f_data!F600)</f>
        <v>1684</v>
      </c>
      <c r="H600" s="1" t="str">
        <f>IF(ISBLANK(apendix_f_data!G600),"-",apendix_f_data!G600)</f>
        <v>-</v>
      </c>
      <c r="I600" s="1" t="str">
        <f>IF(ISBLANK(apendix_f_data!H600),"-",apendix_f_data!H600)</f>
        <v>-</v>
      </c>
      <c r="J600" s="1">
        <f>IF(ISBLANK(apendix_f_data!I600),"-",apendix_f_data!I600)</f>
        <v>17</v>
      </c>
      <c r="K600" s="1" t="str">
        <f>IF(ISBLANK(apendix_f_data!J600),"-",apendix_f_data!J600)</f>
        <v>-</v>
      </c>
    </row>
    <row r="601" ht="15.75" hidden="1" customHeight="1">
      <c r="A601" s="1" t="str">
        <f t="shared" si="1"/>
        <v>Djibouti2014</v>
      </c>
      <c r="B601" s="1" t="str">
        <f>IF(ISBLANK(apendix_f_data!A601),"-",apendix_f_data!A601)</f>
        <v>Eastern Mediterranean</v>
      </c>
      <c r="C601" s="1" t="str">
        <f>IF(ISBLANK(apendix_f_data!B601),"-",apendix_f_data!B601)</f>
        <v>Djibouti</v>
      </c>
      <c r="D601" s="1">
        <f>IF(ISBLANK(apendix_f_data!C601),"-",apendix_f_data!C601)</f>
        <v>2014</v>
      </c>
      <c r="E601" s="1">
        <f>IF(ISBLANK(apendix_f_data!D601),"-",apendix_f_data!D601)</f>
        <v>673958</v>
      </c>
      <c r="F601" s="1" t="str">
        <f>IF(ISBLANK(apendix_f_data!E601),"-",apendix_f_data!E601)</f>
        <v>-</v>
      </c>
      <c r="G601" s="1">
        <f>IF(ISBLANK(apendix_f_data!F601),"-",apendix_f_data!F601)</f>
        <v>9439</v>
      </c>
      <c r="H601" s="1" t="str">
        <f>IF(ISBLANK(apendix_f_data!G601),"-",apendix_f_data!G601)</f>
        <v>-</v>
      </c>
      <c r="I601" s="1" t="str">
        <f>IF(ISBLANK(apendix_f_data!H601),"-",apendix_f_data!H601)</f>
        <v>-</v>
      </c>
      <c r="J601" s="1">
        <f>IF(ISBLANK(apendix_f_data!I601),"-",apendix_f_data!I601)</f>
        <v>28</v>
      </c>
      <c r="K601" s="1" t="str">
        <f>IF(ISBLANK(apendix_f_data!J601),"-",apendix_f_data!J601)</f>
        <v>-</v>
      </c>
    </row>
    <row r="602" ht="15.75" hidden="1" customHeight="1">
      <c r="A602" s="1" t="str">
        <f t="shared" si="1"/>
        <v>Djibouti2015</v>
      </c>
      <c r="B602" s="1" t="str">
        <f>IF(ISBLANK(apendix_f_data!A602),"-",apendix_f_data!A602)</f>
        <v>Eastern Mediterranean</v>
      </c>
      <c r="C602" s="1" t="str">
        <f>IF(ISBLANK(apendix_f_data!B602),"-",apendix_f_data!B602)</f>
        <v>Djibouti</v>
      </c>
      <c r="D602" s="1">
        <f>IF(ISBLANK(apendix_f_data!C602),"-",apendix_f_data!C602)</f>
        <v>2015</v>
      </c>
      <c r="E602" s="1">
        <f>IF(ISBLANK(apendix_f_data!D602),"-",apendix_f_data!D602)</f>
        <v>685425</v>
      </c>
      <c r="F602" s="1" t="str">
        <f>IF(ISBLANK(apendix_f_data!E602),"-",apendix_f_data!E602)</f>
        <v>-</v>
      </c>
      <c r="G602" s="1">
        <f>IF(ISBLANK(apendix_f_data!F602),"-",apendix_f_data!F602)</f>
        <v>9473</v>
      </c>
      <c r="H602" s="1" t="str">
        <f>IF(ISBLANK(apendix_f_data!G602),"-",apendix_f_data!G602)</f>
        <v>-</v>
      </c>
      <c r="I602" s="1" t="str">
        <f>IF(ISBLANK(apendix_f_data!H602),"-",apendix_f_data!H602)</f>
        <v>-</v>
      </c>
      <c r="J602" s="1">
        <f>IF(ISBLANK(apendix_f_data!I602),"-",apendix_f_data!I602)</f>
        <v>23</v>
      </c>
      <c r="K602" s="1" t="str">
        <f>IF(ISBLANK(apendix_f_data!J602),"-",apendix_f_data!J602)</f>
        <v>-</v>
      </c>
    </row>
    <row r="603" ht="15.75" hidden="1" customHeight="1">
      <c r="A603" s="1" t="str">
        <f t="shared" si="1"/>
        <v>Djibouti2016</v>
      </c>
      <c r="B603" s="1" t="str">
        <f>IF(ISBLANK(apendix_f_data!A603),"-",apendix_f_data!A603)</f>
        <v>Eastern Mediterranean</v>
      </c>
      <c r="C603" s="1" t="str">
        <f>IF(ISBLANK(apendix_f_data!B603),"-",apendix_f_data!B603)</f>
        <v>Djibouti</v>
      </c>
      <c r="D603" s="1">
        <f>IF(ISBLANK(apendix_f_data!C603),"-",apendix_f_data!C603)</f>
        <v>2016</v>
      </c>
      <c r="E603" s="1">
        <f>IF(ISBLANK(apendix_f_data!D603),"-",apendix_f_data!D603)</f>
        <v>696763</v>
      </c>
      <c r="F603" s="1" t="str">
        <f>IF(ISBLANK(apendix_f_data!E603),"-",apendix_f_data!E603)</f>
        <v>-</v>
      </c>
      <c r="G603" s="1">
        <f>IF(ISBLANK(apendix_f_data!F603),"-",apendix_f_data!F603)</f>
        <v>13804</v>
      </c>
      <c r="H603" s="1" t="str">
        <f>IF(ISBLANK(apendix_f_data!G603),"-",apendix_f_data!G603)</f>
        <v>-</v>
      </c>
      <c r="I603" s="1" t="str">
        <f>IF(ISBLANK(apendix_f_data!H603),"-",apendix_f_data!H603)</f>
        <v>-</v>
      </c>
      <c r="J603" s="1">
        <f>IF(ISBLANK(apendix_f_data!I603),"-",apendix_f_data!I603)</f>
        <v>5</v>
      </c>
      <c r="K603" s="1" t="str">
        <f>IF(ISBLANK(apendix_f_data!J603),"-",apendix_f_data!J603)</f>
        <v>-</v>
      </c>
    </row>
    <row r="604" ht="15.75" hidden="1" customHeight="1">
      <c r="A604" s="1" t="str">
        <f t="shared" si="1"/>
        <v>Djibouti2017</v>
      </c>
      <c r="B604" s="1" t="str">
        <f>IF(ISBLANK(apendix_f_data!A604),"-",apendix_f_data!A604)</f>
        <v>Eastern Mediterranean</v>
      </c>
      <c r="C604" s="1" t="str">
        <f>IF(ISBLANK(apendix_f_data!B604),"-",apendix_f_data!B604)</f>
        <v>Djibouti</v>
      </c>
      <c r="D604" s="1">
        <f>IF(ISBLANK(apendix_f_data!C604),"-",apendix_f_data!C604)</f>
        <v>2017</v>
      </c>
      <c r="E604" s="1">
        <f>IF(ISBLANK(apendix_f_data!D604),"-",apendix_f_data!D604)</f>
        <v>707999</v>
      </c>
      <c r="F604" s="1" t="str">
        <f>IF(ISBLANK(apendix_f_data!E604),"-",apendix_f_data!E604)</f>
        <v>-</v>
      </c>
      <c r="G604" s="1">
        <f>IF(ISBLANK(apendix_f_data!F604),"-",apendix_f_data!F604)</f>
        <v>14671</v>
      </c>
      <c r="H604" s="1" t="str">
        <f>IF(ISBLANK(apendix_f_data!G604),"-",apendix_f_data!G604)</f>
        <v>-</v>
      </c>
      <c r="I604" s="1" t="str">
        <f>IF(ISBLANK(apendix_f_data!H604),"-",apendix_f_data!H604)</f>
        <v>-</v>
      </c>
      <c r="J604" s="1">
        <f>IF(ISBLANK(apendix_f_data!I604),"-",apendix_f_data!I604)</f>
        <v>0</v>
      </c>
      <c r="K604" s="1" t="str">
        <f>IF(ISBLANK(apendix_f_data!J604),"-",apendix_f_data!J604)</f>
        <v>-</v>
      </c>
    </row>
    <row r="605" ht="15.75" hidden="1" customHeight="1">
      <c r="A605" s="1" t="str">
        <f t="shared" si="1"/>
        <v>Djibouti2018</v>
      </c>
      <c r="B605" s="1" t="str">
        <f>IF(ISBLANK(apendix_f_data!A605),"-",apendix_f_data!A605)</f>
        <v>Eastern Mediterranean</v>
      </c>
      <c r="C605" s="1" t="str">
        <f>IF(ISBLANK(apendix_f_data!B605),"-",apendix_f_data!B605)</f>
        <v>Djibouti</v>
      </c>
      <c r="D605" s="1">
        <f>IF(ISBLANK(apendix_f_data!C605),"-",apendix_f_data!C605)</f>
        <v>2018</v>
      </c>
      <c r="E605" s="1">
        <f>IF(ISBLANK(apendix_f_data!D605),"-",apendix_f_data!D605)</f>
        <v>719115</v>
      </c>
      <c r="F605" s="1" t="str">
        <f>IF(ISBLANK(apendix_f_data!E605),"-",apendix_f_data!E605)</f>
        <v>-</v>
      </c>
      <c r="G605" s="1">
        <f>IF(ISBLANK(apendix_f_data!F605),"-",apendix_f_data!F605)</f>
        <v>25319</v>
      </c>
      <c r="H605" s="1" t="str">
        <f>IF(ISBLANK(apendix_f_data!G605),"-",apendix_f_data!G605)</f>
        <v>-</v>
      </c>
      <c r="I605" s="1" t="str">
        <f>IF(ISBLANK(apendix_f_data!H605),"-",apendix_f_data!H605)</f>
        <v>-</v>
      </c>
      <c r="J605" s="1">
        <f>IF(ISBLANK(apendix_f_data!I605),"-",apendix_f_data!I605)</f>
        <v>0</v>
      </c>
      <c r="K605" s="1" t="str">
        <f>IF(ISBLANK(apendix_f_data!J605),"-",apendix_f_data!J605)</f>
        <v>-</v>
      </c>
    </row>
    <row r="606" ht="15.75" hidden="1" customHeight="1">
      <c r="A606" s="1" t="str">
        <f t="shared" si="1"/>
        <v>Egypt2010</v>
      </c>
      <c r="B606" s="1" t="str">
        <f>IF(ISBLANK(apendix_f_data!A606),"-",apendix_f_data!A606)</f>
        <v>Eastern Mediterranean</v>
      </c>
      <c r="C606" s="1" t="str">
        <f>IF(ISBLANK(apendix_f_data!B606),"-",apendix_f_data!B606)</f>
        <v>Egypt</v>
      </c>
      <c r="D606" s="1">
        <f>IF(ISBLANK(apendix_f_data!C606),"-",apendix_f_data!C606)</f>
        <v>2010</v>
      </c>
      <c r="E606" s="1">
        <f>IF(ISBLANK(apendix_f_data!D606),"-",apendix_f_data!D606)</f>
        <v>82761244</v>
      </c>
      <c r="F606" s="1" t="str">
        <f>IF(ISBLANK(apendix_f_data!E606),"-",apendix_f_data!E606)</f>
        <v>-</v>
      </c>
      <c r="G606" s="1">
        <f>IF(ISBLANK(apendix_f_data!F606),"-",apendix_f_data!F606)</f>
        <v>0</v>
      </c>
      <c r="H606" s="1" t="str">
        <f>IF(ISBLANK(apendix_f_data!G606),"-",apendix_f_data!G606)</f>
        <v>-</v>
      </c>
      <c r="I606" s="1" t="str">
        <f>IF(ISBLANK(apendix_f_data!H606),"-",apendix_f_data!H606)</f>
        <v>-</v>
      </c>
      <c r="J606" s="1">
        <f>IF(ISBLANK(apendix_f_data!I606),"-",apendix_f_data!I606)</f>
        <v>0</v>
      </c>
      <c r="K606" s="1" t="str">
        <f>IF(ISBLANK(apendix_f_data!J606),"-",apendix_f_data!J606)</f>
        <v>-</v>
      </c>
    </row>
    <row r="607" ht="15.75" hidden="1" customHeight="1">
      <c r="A607" s="1" t="str">
        <f t="shared" si="1"/>
        <v>Egypt2011</v>
      </c>
      <c r="B607" s="1" t="str">
        <f>IF(ISBLANK(apendix_f_data!A607),"-",apendix_f_data!A607)</f>
        <v>Eastern Mediterranean</v>
      </c>
      <c r="C607" s="1" t="str">
        <f>IF(ISBLANK(apendix_f_data!B607),"-",apendix_f_data!B607)</f>
        <v>Egypt</v>
      </c>
      <c r="D607" s="1">
        <f>IF(ISBLANK(apendix_f_data!C607),"-",apendix_f_data!C607)</f>
        <v>2011</v>
      </c>
      <c r="E607" s="1">
        <f>IF(ISBLANK(apendix_f_data!D607),"-",apendix_f_data!D607)</f>
        <v>84529251</v>
      </c>
      <c r="F607" s="1" t="str">
        <f>IF(ISBLANK(apendix_f_data!E607),"-",apendix_f_data!E607)</f>
        <v>-</v>
      </c>
      <c r="G607" s="1">
        <f>IF(ISBLANK(apendix_f_data!F607),"-",apendix_f_data!F607)</f>
        <v>0</v>
      </c>
      <c r="H607" s="1" t="str">
        <f>IF(ISBLANK(apendix_f_data!G607),"-",apendix_f_data!G607)</f>
        <v>-</v>
      </c>
      <c r="I607" s="1" t="str">
        <f>IF(ISBLANK(apendix_f_data!H607),"-",apendix_f_data!H607)</f>
        <v>-</v>
      </c>
      <c r="J607" s="1">
        <f>IF(ISBLANK(apendix_f_data!I607),"-",apendix_f_data!I607)</f>
        <v>0</v>
      </c>
      <c r="K607" s="1" t="str">
        <f>IF(ISBLANK(apendix_f_data!J607),"-",apendix_f_data!J607)</f>
        <v>-</v>
      </c>
    </row>
    <row r="608" ht="15.75" hidden="1" customHeight="1">
      <c r="A608" s="1" t="str">
        <f t="shared" si="1"/>
        <v>Egypt2012</v>
      </c>
      <c r="B608" s="1" t="str">
        <f>IF(ISBLANK(apendix_f_data!A608),"-",apendix_f_data!A608)</f>
        <v>Eastern Mediterranean</v>
      </c>
      <c r="C608" s="1" t="str">
        <f>IF(ISBLANK(apendix_f_data!B608),"-",apendix_f_data!B608)</f>
        <v>Egypt</v>
      </c>
      <c r="D608" s="1">
        <f>IF(ISBLANK(apendix_f_data!C608),"-",apendix_f_data!C608)</f>
        <v>2012</v>
      </c>
      <c r="E608" s="1">
        <f>IF(ISBLANK(apendix_f_data!D608),"-",apendix_f_data!D608)</f>
        <v>86422240</v>
      </c>
      <c r="F608" s="1" t="str">
        <f>IF(ISBLANK(apendix_f_data!E608),"-",apendix_f_data!E608)</f>
        <v>-</v>
      </c>
      <c r="G608" s="1">
        <f>IF(ISBLANK(apendix_f_data!F608),"-",apendix_f_data!F608)</f>
        <v>0</v>
      </c>
      <c r="H608" s="1" t="str">
        <f>IF(ISBLANK(apendix_f_data!G608),"-",apendix_f_data!G608)</f>
        <v>-</v>
      </c>
      <c r="I608" s="1" t="str">
        <f>IF(ISBLANK(apendix_f_data!H608),"-",apendix_f_data!H608)</f>
        <v>-</v>
      </c>
      <c r="J608" s="1">
        <f>IF(ISBLANK(apendix_f_data!I608),"-",apendix_f_data!I608)</f>
        <v>0</v>
      </c>
      <c r="K608" s="1" t="str">
        <f>IF(ISBLANK(apendix_f_data!J608),"-",apendix_f_data!J608)</f>
        <v>-</v>
      </c>
    </row>
    <row r="609" ht="15.75" hidden="1" customHeight="1">
      <c r="A609" s="1" t="str">
        <f t="shared" si="1"/>
        <v>Egypt2013</v>
      </c>
      <c r="B609" s="1" t="str">
        <f>IF(ISBLANK(apendix_f_data!A609),"-",apendix_f_data!A609)</f>
        <v>Eastern Mediterranean</v>
      </c>
      <c r="C609" s="1" t="str">
        <f>IF(ISBLANK(apendix_f_data!B609),"-",apendix_f_data!B609)</f>
        <v>Egypt</v>
      </c>
      <c r="D609" s="1">
        <f>IF(ISBLANK(apendix_f_data!C609),"-",apendix_f_data!C609)</f>
        <v>2013</v>
      </c>
      <c r="E609" s="1">
        <f>IF(ISBLANK(apendix_f_data!D609),"-",apendix_f_data!D609)</f>
        <v>88404652</v>
      </c>
      <c r="F609" s="1" t="str">
        <f>IF(ISBLANK(apendix_f_data!E609),"-",apendix_f_data!E609)</f>
        <v>-</v>
      </c>
      <c r="G609" s="1">
        <f>IF(ISBLANK(apendix_f_data!F609),"-",apendix_f_data!F609)</f>
        <v>0</v>
      </c>
      <c r="H609" s="1" t="str">
        <f>IF(ISBLANK(apendix_f_data!G609),"-",apendix_f_data!G609)</f>
        <v>-</v>
      </c>
      <c r="I609" s="1" t="str">
        <f>IF(ISBLANK(apendix_f_data!H609),"-",apendix_f_data!H609)</f>
        <v>-</v>
      </c>
      <c r="J609" s="1">
        <f>IF(ISBLANK(apendix_f_data!I609),"-",apendix_f_data!I609)</f>
        <v>0</v>
      </c>
      <c r="K609" s="1" t="str">
        <f>IF(ISBLANK(apendix_f_data!J609),"-",apendix_f_data!J609)</f>
        <v>-</v>
      </c>
    </row>
    <row r="610" ht="15.75" hidden="1" customHeight="1">
      <c r="A610" s="1" t="str">
        <f t="shared" si="1"/>
        <v>Egypt2014</v>
      </c>
      <c r="B610" s="1" t="str">
        <f>IF(ISBLANK(apendix_f_data!A610),"-",apendix_f_data!A610)</f>
        <v>Eastern Mediterranean</v>
      </c>
      <c r="C610" s="1" t="str">
        <f>IF(ISBLANK(apendix_f_data!B610),"-",apendix_f_data!B610)</f>
        <v>Egypt</v>
      </c>
      <c r="D610" s="1">
        <f>IF(ISBLANK(apendix_f_data!C610),"-",apendix_f_data!C610)</f>
        <v>2014</v>
      </c>
      <c r="E610" s="1">
        <f>IF(ISBLANK(apendix_f_data!D610),"-",apendix_f_data!D610)</f>
        <v>90424668</v>
      </c>
      <c r="F610" s="1" t="str">
        <f>IF(ISBLANK(apendix_f_data!E610),"-",apendix_f_data!E610)</f>
        <v>-</v>
      </c>
      <c r="G610" s="1">
        <f>IF(ISBLANK(apendix_f_data!F610),"-",apendix_f_data!F610)</f>
        <v>0</v>
      </c>
      <c r="H610" s="1" t="str">
        <f>IF(ISBLANK(apendix_f_data!G610),"-",apendix_f_data!G610)</f>
        <v>-</v>
      </c>
      <c r="I610" s="1" t="str">
        <f>IF(ISBLANK(apendix_f_data!H610),"-",apendix_f_data!H610)</f>
        <v>-</v>
      </c>
      <c r="J610" s="1">
        <f>IF(ISBLANK(apendix_f_data!I610),"-",apendix_f_data!I610)</f>
        <v>0</v>
      </c>
      <c r="K610" s="1" t="str">
        <f>IF(ISBLANK(apendix_f_data!J610),"-",apendix_f_data!J610)</f>
        <v>-</v>
      </c>
    </row>
    <row r="611" ht="15.75" hidden="1" customHeight="1">
      <c r="A611" s="1" t="str">
        <f t="shared" si="1"/>
        <v>Egypt2015</v>
      </c>
      <c r="B611" s="1" t="str">
        <f>IF(ISBLANK(apendix_f_data!A611),"-",apendix_f_data!A611)</f>
        <v>Eastern Mediterranean</v>
      </c>
      <c r="C611" s="1" t="str">
        <f>IF(ISBLANK(apendix_f_data!B611),"-",apendix_f_data!B611)</f>
        <v>Egypt</v>
      </c>
      <c r="D611" s="1">
        <f>IF(ISBLANK(apendix_f_data!C611),"-",apendix_f_data!C611)</f>
        <v>2015</v>
      </c>
      <c r="E611" s="1">
        <f>IF(ISBLANK(apendix_f_data!D611),"-",apendix_f_data!D611)</f>
        <v>92442549</v>
      </c>
      <c r="F611" s="1" t="str">
        <f>IF(ISBLANK(apendix_f_data!E611),"-",apendix_f_data!E611)</f>
        <v>-</v>
      </c>
      <c r="G611" s="1">
        <f>IF(ISBLANK(apendix_f_data!F611),"-",apendix_f_data!F611)</f>
        <v>0</v>
      </c>
      <c r="H611" s="1" t="str">
        <f>IF(ISBLANK(apendix_f_data!G611),"-",apendix_f_data!G611)</f>
        <v>-</v>
      </c>
      <c r="I611" s="1" t="str">
        <f>IF(ISBLANK(apendix_f_data!H611),"-",apendix_f_data!H611)</f>
        <v>-</v>
      </c>
      <c r="J611" s="1">
        <f>IF(ISBLANK(apendix_f_data!I611),"-",apendix_f_data!I611)</f>
        <v>0</v>
      </c>
      <c r="K611" s="1" t="str">
        <f>IF(ISBLANK(apendix_f_data!J611),"-",apendix_f_data!J611)</f>
        <v>-</v>
      </c>
    </row>
    <row r="612" ht="15.75" hidden="1" customHeight="1">
      <c r="A612" s="1" t="str">
        <f t="shared" si="1"/>
        <v>Egypt2016</v>
      </c>
      <c r="B612" s="1" t="str">
        <f>IF(ISBLANK(apendix_f_data!A612),"-",apendix_f_data!A612)</f>
        <v>Eastern Mediterranean</v>
      </c>
      <c r="C612" s="1" t="str">
        <f>IF(ISBLANK(apendix_f_data!B612),"-",apendix_f_data!B612)</f>
        <v>Egypt</v>
      </c>
      <c r="D612" s="1">
        <f>IF(ISBLANK(apendix_f_data!C612),"-",apendix_f_data!C612)</f>
        <v>2016</v>
      </c>
      <c r="E612" s="1">
        <f>IF(ISBLANK(apendix_f_data!D612),"-",apendix_f_data!D612)</f>
        <v>94447071</v>
      </c>
      <c r="F612" s="1" t="str">
        <f>IF(ISBLANK(apendix_f_data!E612),"-",apendix_f_data!E612)</f>
        <v>-</v>
      </c>
      <c r="G612" s="1">
        <f>IF(ISBLANK(apendix_f_data!F612),"-",apendix_f_data!F612)</f>
        <v>0</v>
      </c>
      <c r="H612" s="1" t="str">
        <f>IF(ISBLANK(apendix_f_data!G612),"-",apendix_f_data!G612)</f>
        <v>-</v>
      </c>
      <c r="I612" s="1" t="str">
        <f>IF(ISBLANK(apendix_f_data!H612),"-",apendix_f_data!H612)</f>
        <v>-</v>
      </c>
      <c r="J612" s="1">
        <f>IF(ISBLANK(apendix_f_data!I612),"-",apendix_f_data!I612)</f>
        <v>0</v>
      </c>
      <c r="K612" s="1" t="str">
        <f>IF(ISBLANK(apendix_f_data!J612),"-",apendix_f_data!J612)</f>
        <v>-</v>
      </c>
    </row>
    <row r="613" ht="15.75" hidden="1" customHeight="1">
      <c r="A613" s="1" t="str">
        <f t="shared" si="1"/>
        <v>Egypt2017</v>
      </c>
      <c r="B613" s="1" t="str">
        <f>IF(ISBLANK(apendix_f_data!A613),"-",apendix_f_data!A613)</f>
        <v>Eastern Mediterranean</v>
      </c>
      <c r="C613" s="1" t="str">
        <f>IF(ISBLANK(apendix_f_data!B613),"-",apendix_f_data!B613)</f>
        <v>Egypt</v>
      </c>
      <c r="D613" s="1">
        <f>IF(ISBLANK(apendix_f_data!C613),"-",apendix_f_data!C613)</f>
        <v>2017</v>
      </c>
      <c r="E613" s="1">
        <f>IF(ISBLANK(apendix_f_data!D613),"-",apendix_f_data!D613)</f>
        <v>96442590</v>
      </c>
      <c r="F613" s="1" t="str">
        <f>IF(ISBLANK(apendix_f_data!E613),"-",apendix_f_data!E613)</f>
        <v>-</v>
      </c>
      <c r="G613" s="1">
        <f>IF(ISBLANK(apendix_f_data!F613),"-",apendix_f_data!F613)</f>
        <v>0</v>
      </c>
      <c r="H613" s="1" t="str">
        <f>IF(ISBLANK(apendix_f_data!G613),"-",apendix_f_data!G613)</f>
        <v>-</v>
      </c>
      <c r="I613" s="1" t="str">
        <f>IF(ISBLANK(apendix_f_data!H613),"-",apendix_f_data!H613)</f>
        <v>-</v>
      </c>
      <c r="J613" s="1">
        <f>IF(ISBLANK(apendix_f_data!I613),"-",apendix_f_data!I613)</f>
        <v>0</v>
      </c>
      <c r="K613" s="1" t="str">
        <f>IF(ISBLANK(apendix_f_data!J613),"-",apendix_f_data!J613)</f>
        <v>-</v>
      </c>
    </row>
    <row r="614" ht="15.75" hidden="1" customHeight="1">
      <c r="A614" s="1" t="str">
        <f t="shared" si="1"/>
        <v>Egypt2018</v>
      </c>
      <c r="B614" s="1" t="str">
        <f>IF(ISBLANK(apendix_f_data!A614),"-",apendix_f_data!A614)</f>
        <v>Eastern Mediterranean</v>
      </c>
      <c r="C614" s="1" t="str">
        <f>IF(ISBLANK(apendix_f_data!B614),"-",apendix_f_data!B614)</f>
        <v>Egypt</v>
      </c>
      <c r="D614" s="1">
        <f>IF(ISBLANK(apendix_f_data!C614),"-",apendix_f_data!C614)</f>
        <v>2018</v>
      </c>
      <c r="E614" s="1">
        <f>IF(ISBLANK(apendix_f_data!D614),"-",apendix_f_data!D614)</f>
        <v>98423602</v>
      </c>
      <c r="F614" s="1" t="str">
        <f>IF(ISBLANK(apendix_f_data!E614),"-",apendix_f_data!E614)</f>
        <v>-</v>
      </c>
      <c r="G614" s="1">
        <f>IF(ISBLANK(apendix_f_data!F614),"-",apendix_f_data!F614)</f>
        <v>0</v>
      </c>
      <c r="H614" s="1" t="str">
        <f>IF(ISBLANK(apendix_f_data!G614),"-",apendix_f_data!G614)</f>
        <v>-</v>
      </c>
      <c r="I614" s="1" t="str">
        <f>IF(ISBLANK(apendix_f_data!H614),"-",apendix_f_data!H614)</f>
        <v>-</v>
      </c>
      <c r="J614" s="1">
        <f>IF(ISBLANK(apendix_f_data!I614),"-",apendix_f_data!I614)</f>
        <v>0</v>
      </c>
      <c r="K614" s="1" t="str">
        <f>IF(ISBLANK(apendix_f_data!J614),"-",apendix_f_data!J614)</f>
        <v>-</v>
      </c>
    </row>
    <row r="615" ht="15.75" hidden="1" customHeight="1">
      <c r="A615" s="1" t="str">
        <f t="shared" si="1"/>
        <v>Iran (Islamic Republic of)2010</v>
      </c>
      <c r="B615" s="1" t="str">
        <f>IF(ISBLANK(apendix_f_data!A615),"-",apendix_f_data!A615)</f>
        <v>Eastern Mediterranean</v>
      </c>
      <c r="C615" s="1" t="str">
        <f>IF(ISBLANK(apendix_f_data!B615),"-",apendix_f_data!B615)</f>
        <v>Iran (Islamic Republic of)</v>
      </c>
      <c r="D615" s="1">
        <f>IF(ISBLANK(apendix_f_data!C615),"-",apendix_f_data!C615)</f>
        <v>2010</v>
      </c>
      <c r="E615" s="1">
        <f>IF(ISBLANK(apendix_f_data!D615),"-",apendix_f_data!D615)</f>
        <v>753410</v>
      </c>
      <c r="F615" s="1" t="str">
        <f>IF(ISBLANK(apendix_f_data!E615),"-",apendix_f_data!E615)</f>
        <v>-</v>
      </c>
      <c r="G615" s="1">
        <f>IF(ISBLANK(apendix_f_data!F615),"-",apendix_f_data!F615)</f>
        <v>1847</v>
      </c>
      <c r="H615" s="1" t="str">
        <f>IF(ISBLANK(apendix_f_data!G615),"-",apendix_f_data!G615)</f>
        <v>-</v>
      </c>
      <c r="I615" s="1" t="str">
        <f>IF(ISBLANK(apendix_f_data!H615),"-",apendix_f_data!H615)</f>
        <v>-</v>
      </c>
      <c r="J615" s="1">
        <f>IF(ISBLANK(apendix_f_data!I615),"-",apendix_f_data!I615)</f>
        <v>0</v>
      </c>
      <c r="K615" s="1" t="str">
        <f>IF(ISBLANK(apendix_f_data!J615),"-",apendix_f_data!J615)</f>
        <v>-</v>
      </c>
    </row>
    <row r="616" ht="15.75" hidden="1" customHeight="1">
      <c r="A616" s="1" t="str">
        <f t="shared" si="1"/>
        <v>Iran (Islamic Republic of)2011</v>
      </c>
      <c r="B616" s="1" t="str">
        <f>IF(ISBLANK(apendix_f_data!A616),"-",apendix_f_data!A616)</f>
        <v>Eastern Mediterranean</v>
      </c>
      <c r="C616" s="1" t="str">
        <f>IF(ISBLANK(apendix_f_data!B616),"-",apendix_f_data!B616)</f>
        <v>Iran (Islamic Republic of)</v>
      </c>
      <c r="D616" s="1">
        <f>IF(ISBLANK(apendix_f_data!C616),"-",apendix_f_data!C616)</f>
        <v>2011</v>
      </c>
      <c r="E616" s="1">
        <f>IF(ISBLANK(apendix_f_data!D616),"-",apendix_f_data!D616)</f>
        <v>762321</v>
      </c>
      <c r="F616" s="1" t="str">
        <f>IF(ISBLANK(apendix_f_data!E616),"-",apendix_f_data!E616)</f>
        <v>-</v>
      </c>
      <c r="G616" s="1">
        <f>IF(ISBLANK(apendix_f_data!F616),"-",apendix_f_data!F616)</f>
        <v>1632</v>
      </c>
      <c r="H616" s="1" t="str">
        <f>IF(ISBLANK(apendix_f_data!G616),"-",apendix_f_data!G616)</f>
        <v>-</v>
      </c>
      <c r="I616" s="1" t="str">
        <f>IF(ISBLANK(apendix_f_data!H616),"-",apendix_f_data!H616)</f>
        <v>-</v>
      </c>
      <c r="J616" s="1">
        <f>IF(ISBLANK(apendix_f_data!I616),"-",apendix_f_data!I616)</f>
        <v>0</v>
      </c>
      <c r="K616" s="1" t="str">
        <f>IF(ISBLANK(apendix_f_data!J616),"-",apendix_f_data!J616)</f>
        <v>-</v>
      </c>
    </row>
    <row r="617" ht="15.75" hidden="1" customHeight="1">
      <c r="A617" s="1" t="str">
        <f t="shared" si="1"/>
        <v>Iran (Islamic Republic of)2012</v>
      </c>
      <c r="B617" s="1" t="str">
        <f>IF(ISBLANK(apendix_f_data!A617),"-",apendix_f_data!A617)</f>
        <v>Eastern Mediterranean</v>
      </c>
      <c r="C617" s="1" t="str">
        <f>IF(ISBLANK(apendix_f_data!B617),"-",apendix_f_data!B617)</f>
        <v>Iran (Islamic Republic of)</v>
      </c>
      <c r="D617" s="1">
        <f>IF(ISBLANK(apendix_f_data!C617),"-",apendix_f_data!C617)</f>
        <v>2012</v>
      </c>
      <c r="E617" s="1">
        <f>IF(ISBLANK(apendix_f_data!D617),"-",apendix_f_data!D617)</f>
        <v>771564</v>
      </c>
      <c r="F617" s="1" t="str">
        <f>IF(ISBLANK(apendix_f_data!E617),"-",apendix_f_data!E617)</f>
        <v>-</v>
      </c>
      <c r="G617" s="1">
        <f>IF(ISBLANK(apendix_f_data!F617),"-",apendix_f_data!F617)</f>
        <v>756</v>
      </c>
      <c r="H617" s="1" t="str">
        <f>IF(ISBLANK(apendix_f_data!G617),"-",apendix_f_data!G617)</f>
        <v>-</v>
      </c>
      <c r="I617" s="1" t="str">
        <f>IF(ISBLANK(apendix_f_data!H617),"-",apendix_f_data!H617)</f>
        <v>-</v>
      </c>
      <c r="J617" s="1">
        <f>IF(ISBLANK(apendix_f_data!I617),"-",apendix_f_data!I617)</f>
        <v>0</v>
      </c>
      <c r="K617" s="1" t="str">
        <f>IF(ISBLANK(apendix_f_data!J617),"-",apendix_f_data!J617)</f>
        <v>-</v>
      </c>
    </row>
    <row r="618" ht="15.75" hidden="1" customHeight="1">
      <c r="A618" s="1" t="str">
        <f t="shared" si="1"/>
        <v>Iran (Islamic Republic of)2013</v>
      </c>
      <c r="B618" s="1" t="str">
        <f>IF(ISBLANK(apendix_f_data!A618),"-",apendix_f_data!A618)</f>
        <v>Eastern Mediterranean</v>
      </c>
      <c r="C618" s="1" t="str">
        <f>IF(ISBLANK(apendix_f_data!B618),"-",apendix_f_data!B618)</f>
        <v>Iran (Islamic Republic of)</v>
      </c>
      <c r="D618" s="1">
        <f>IF(ISBLANK(apendix_f_data!C618),"-",apendix_f_data!C618)</f>
        <v>2013</v>
      </c>
      <c r="E618" s="1">
        <f>IF(ISBLANK(apendix_f_data!D618),"-",apendix_f_data!D618)</f>
        <v>781186</v>
      </c>
      <c r="F618" s="1" t="str">
        <f>IF(ISBLANK(apendix_f_data!E618),"-",apendix_f_data!E618)</f>
        <v>-</v>
      </c>
      <c r="G618" s="1">
        <f>IF(ISBLANK(apendix_f_data!F618),"-",apendix_f_data!F618)</f>
        <v>479</v>
      </c>
      <c r="H618" s="1" t="str">
        <f>IF(ISBLANK(apendix_f_data!G618),"-",apendix_f_data!G618)</f>
        <v>-</v>
      </c>
      <c r="I618" s="1" t="str">
        <f>IF(ISBLANK(apendix_f_data!H618),"-",apendix_f_data!H618)</f>
        <v>-</v>
      </c>
      <c r="J618" s="1">
        <f>IF(ISBLANK(apendix_f_data!I618),"-",apendix_f_data!I618)</f>
        <v>0</v>
      </c>
      <c r="K618" s="1" t="str">
        <f>IF(ISBLANK(apendix_f_data!J618),"-",apendix_f_data!J618)</f>
        <v>-</v>
      </c>
    </row>
    <row r="619" ht="15.75" hidden="1" customHeight="1">
      <c r="A619" s="1" t="str">
        <f t="shared" si="1"/>
        <v>Iran (Islamic Republic of)2014</v>
      </c>
      <c r="B619" s="1" t="str">
        <f>IF(ISBLANK(apendix_f_data!A619),"-",apendix_f_data!A619)</f>
        <v>Eastern Mediterranean</v>
      </c>
      <c r="C619" s="1" t="str">
        <f>IF(ISBLANK(apendix_f_data!B619),"-",apendix_f_data!B619)</f>
        <v>Iran (Islamic Republic of)</v>
      </c>
      <c r="D619" s="1">
        <f>IF(ISBLANK(apendix_f_data!C619),"-",apendix_f_data!C619)</f>
        <v>2014</v>
      </c>
      <c r="E619" s="1">
        <f>IF(ISBLANK(apendix_f_data!D619),"-",apendix_f_data!D619)</f>
        <v>791235</v>
      </c>
      <c r="F619" s="1" t="str">
        <f>IF(ISBLANK(apendix_f_data!E619),"-",apendix_f_data!E619)</f>
        <v>-</v>
      </c>
      <c r="G619" s="1">
        <f>IF(ISBLANK(apendix_f_data!F619),"-",apendix_f_data!F619)</f>
        <v>358</v>
      </c>
      <c r="H619" s="1" t="str">
        <f>IF(ISBLANK(apendix_f_data!G619),"-",apendix_f_data!G619)</f>
        <v>-</v>
      </c>
      <c r="I619" s="1" t="str">
        <f>IF(ISBLANK(apendix_f_data!H619),"-",apendix_f_data!H619)</f>
        <v>-</v>
      </c>
      <c r="J619" s="1">
        <f>IF(ISBLANK(apendix_f_data!I619),"-",apendix_f_data!I619)</f>
        <v>0</v>
      </c>
      <c r="K619" s="1" t="str">
        <f>IF(ISBLANK(apendix_f_data!J619),"-",apendix_f_data!J619)</f>
        <v>-</v>
      </c>
    </row>
    <row r="620" ht="15.75" hidden="1" customHeight="1">
      <c r="A620" s="1" t="str">
        <f t="shared" si="1"/>
        <v>Iran (Islamic Republic of)2015</v>
      </c>
      <c r="B620" s="1" t="str">
        <f>IF(ISBLANK(apendix_f_data!A620),"-",apendix_f_data!A620)</f>
        <v>Eastern Mediterranean</v>
      </c>
      <c r="C620" s="1" t="str">
        <f>IF(ISBLANK(apendix_f_data!B620),"-",apendix_f_data!B620)</f>
        <v>Iran (Islamic Republic of)</v>
      </c>
      <c r="D620" s="1">
        <f>IF(ISBLANK(apendix_f_data!C620),"-",apendix_f_data!C620)</f>
        <v>2015</v>
      </c>
      <c r="E620" s="1">
        <f>IF(ISBLANK(apendix_f_data!D620),"-",apendix_f_data!D620)</f>
        <v>801719</v>
      </c>
      <c r="F620" s="1" t="str">
        <f>IF(ISBLANK(apendix_f_data!E620),"-",apendix_f_data!E620)</f>
        <v>-</v>
      </c>
      <c r="G620" s="1">
        <f>IF(ISBLANK(apendix_f_data!F620),"-",apendix_f_data!F620)</f>
        <v>167</v>
      </c>
      <c r="H620" s="1" t="str">
        <f>IF(ISBLANK(apendix_f_data!G620),"-",apendix_f_data!G620)</f>
        <v>-</v>
      </c>
      <c r="I620" s="1" t="str">
        <f>IF(ISBLANK(apendix_f_data!H620),"-",apendix_f_data!H620)</f>
        <v>-</v>
      </c>
      <c r="J620" s="1">
        <f>IF(ISBLANK(apendix_f_data!I620),"-",apendix_f_data!I620)</f>
        <v>0</v>
      </c>
      <c r="K620" s="1" t="str">
        <f>IF(ISBLANK(apendix_f_data!J620),"-",apendix_f_data!J620)</f>
        <v>-</v>
      </c>
    </row>
    <row r="621" ht="15.75" hidden="1" customHeight="1">
      <c r="A621" s="1" t="str">
        <f t="shared" si="1"/>
        <v>Iran (Islamic Republic of)2016</v>
      </c>
      <c r="B621" s="1" t="str">
        <f>IF(ISBLANK(apendix_f_data!A621),"-",apendix_f_data!A621)</f>
        <v>Eastern Mediterranean</v>
      </c>
      <c r="C621" s="1" t="str">
        <f>IF(ISBLANK(apendix_f_data!B621),"-",apendix_f_data!B621)</f>
        <v>Iran (Islamic Republic of)</v>
      </c>
      <c r="D621" s="1">
        <f>IF(ISBLANK(apendix_f_data!C621),"-",apendix_f_data!C621)</f>
        <v>2016</v>
      </c>
      <c r="E621" s="1">
        <f>IF(ISBLANK(apendix_f_data!D621),"-",apendix_f_data!D621)</f>
        <v>812666</v>
      </c>
      <c r="F621" s="1" t="str">
        <f>IF(ISBLANK(apendix_f_data!E621),"-",apendix_f_data!E621)</f>
        <v>-</v>
      </c>
      <c r="G621" s="1">
        <f>IF(ISBLANK(apendix_f_data!F621),"-",apendix_f_data!F621)</f>
        <v>81</v>
      </c>
      <c r="H621" s="1" t="str">
        <f>IF(ISBLANK(apendix_f_data!G621),"-",apendix_f_data!G621)</f>
        <v>-</v>
      </c>
      <c r="I621" s="1" t="str">
        <f>IF(ISBLANK(apendix_f_data!H621),"-",apendix_f_data!H621)</f>
        <v>-</v>
      </c>
      <c r="J621" s="1">
        <f>IF(ISBLANK(apendix_f_data!I621),"-",apendix_f_data!I621)</f>
        <v>0</v>
      </c>
      <c r="K621" s="1" t="str">
        <f>IF(ISBLANK(apendix_f_data!J621),"-",apendix_f_data!J621)</f>
        <v>-</v>
      </c>
    </row>
    <row r="622" ht="15.75" hidden="1" customHeight="1">
      <c r="A622" s="1" t="str">
        <f t="shared" si="1"/>
        <v>Iran (Islamic Republic of)2017</v>
      </c>
      <c r="B622" s="1" t="str">
        <f>IF(ISBLANK(apendix_f_data!A622),"-",apendix_f_data!A622)</f>
        <v>Eastern Mediterranean</v>
      </c>
      <c r="C622" s="1" t="str">
        <f>IF(ISBLANK(apendix_f_data!B622),"-",apendix_f_data!B622)</f>
        <v>Iran (Islamic Republic of)</v>
      </c>
      <c r="D622" s="1">
        <f>IF(ISBLANK(apendix_f_data!C622),"-",apendix_f_data!C622)</f>
        <v>2017</v>
      </c>
      <c r="E622" s="1">
        <f>IF(ISBLANK(apendix_f_data!D622),"-",apendix_f_data!D622)</f>
        <v>823680</v>
      </c>
      <c r="F622" s="1" t="str">
        <f>IF(ISBLANK(apendix_f_data!E622),"-",apendix_f_data!E622)</f>
        <v>-</v>
      </c>
      <c r="G622" s="1">
        <f>IF(ISBLANK(apendix_f_data!F622),"-",apendix_f_data!F622)</f>
        <v>60</v>
      </c>
      <c r="H622" s="1" t="str">
        <f>IF(ISBLANK(apendix_f_data!G622),"-",apendix_f_data!G622)</f>
        <v>-</v>
      </c>
      <c r="I622" s="1" t="str">
        <f>IF(ISBLANK(apendix_f_data!H622),"-",apendix_f_data!H622)</f>
        <v>-</v>
      </c>
      <c r="J622" s="1">
        <f>IF(ISBLANK(apendix_f_data!I622),"-",apendix_f_data!I622)</f>
        <v>0</v>
      </c>
      <c r="K622" s="1" t="str">
        <f>IF(ISBLANK(apendix_f_data!J622),"-",apendix_f_data!J622)</f>
        <v>-</v>
      </c>
    </row>
    <row r="623" ht="15.75" hidden="1" customHeight="1">
      <c r="A623" s="1" t="str">
        <f t="shared" si="1"/>
        <v>Iran (Islamic Republic of)2018</v>
      </c>
      <c r="B623" s="1" t="str">
        <f>IF(ISBLANK(apendix_f_data!A623),"-",apendix_f_data!A623)</f>
        <v>Eastern Mediterranean</v>
      </c>
      <c r="C623" s="1" t="str">
        <f>IF(ISBLANK(apendix_f_data!B623),"-",apendix_f_data!B623)</f>
        <v>Iran (Islamic Republic of)</v>
      </c>
      <c r="D623" s="1">
        <f>IF(ISBLANK(apendix_f_data!C623),"-",apendix_f_data!C623)</f>
        <v>2018</v>
      </c>
      <c r="E623" s="1">
        <f>IF(ISBLANK(apendix_f_data!D623),"-",apendix_f_data!D623)</f>
        <v>835180</v>
      </c>
      <c r="F623" s="1" t="str">
        <f>IF(ISBLANK(apendix_f_data!E623),"-",apendix_f_data!E623)</f>
        <v>-</v>
      </c>
      <c r="G623" s="1">
        <f>IF(ISBLANK(apendix_f_data!F623),"-",apendix_f_data!F623)</f>
        <v>0</v>
      </c>
      <c r="H623" s="1" t="str">
        <f>IF(ISBLANK(apendix_f_data!G623),"-",apendix_f_data!G623)</f>
        <v>-</v>
      </c>
      <c r="I623" s="1" t="str">
        <f>IF(ISBLANK(apendix_f_data!H623),"-",apendix_f_data!H623)</f>
        <v>-</v>
      </c>
      <c r="J623" s="1">
        <f>IF(ISBLANK(apendix_f_data!I623),"-",apendix_f_data!I623)</f>
        <v>0</v>
      </c>
      <c r="K623" s="1" t="str">
        <f>IF(ISBLANK(apendix_f_data!J623),"-",apendix_f_data!J623)</f>
        <v>-</v>
      </c>
    </row>
    <row r="624" ht="15.75" hidden="1" customHeight="1">
      <c r="A624" s="1" t="str">
        <f t="shared" si="1"/>
        <v>Iraq2010</v>
      </c>
      <c r="B624" s="1" t="str">
        <f>IF(ISBLANK(apendix_f_data!A624),"-",apendix_f_data!A624)</f>
        <v>Eastern Mediterranean</v>
      </c>
      <c r="C624" s="1" t="str">
        <f>IF(ISBLANK(apendix_f_data!B624),"-",apendix_f_data!B624)</f>
        <v>Iraq</v>
      </c>
      <c r="D624" s="1">
        <f>IF(ISBLANK(apendix_f_data!C624),"-",apendix_f_data!C624)</f>
        <v>2010</v>
      </c>
      <c r="E624" s="1">
        <f>IF(ISBLANK(apendix_f_data!D624),"-",apendix_f_data!D624)</f>
        <v>3866457</v>
      </c>
      <c r="F624" s="1" t="str">
        <f>IF(ISBLANK(apendix_f_data!E624),"-",apendix_f_data!E624)</f>
        <v>-</v>
      </c>
      <c r="G624" s="1">
        <f>IF(ISBLANK(apendix_f_data!F624),"-",apendix_f_data!F624)</f>
        <v>0</v>
      </c>
      <c r="H624" s="1" t="str">
        <f>IF(ISBLANK(apendix_f_data!G624),"-",apendix_f_data!G624)</f>
        <v>-</v>
      </c>
      <c r="I624" s="1" t="str">
        <f>IF(ISBLANK(apendix_f_data!H624),"-",apendix_f_data!H624)</f>
        <v>-</v>
      </c>
      <c r="J624" s="1">
        <f>IF(ISBLANK(apendix_f_data!I624),"-",apendix_f_data!I624)</f>
        <v>0</v>
      </c>
      <c r="K624" s="1" t="str">
        <f>IF(ISBLANK(apendix_f_data!J624),"-",apendix_f_data!J624)</f>
        <v>-</v>
      </c>
    </row>
    <row r="625" ht="15.75" hidden="1" customHeight="1">
      <c r="A625" s="1" t="str">
        <f t="shared" si="1"/>
        <v>Iraq2011</v>
      </c>
      <c r="B625" s="1" t="str">
        <f>IF(ISBLANK(apendix_f_data!A625),"-",apendix_f_data!A625)</f>
        <v>Eastern Mediterranean</v>
      </c>
      <c r="C625" s="1" t="str">
        <f>IF(ISBLANK(apendix_f_data!B625),"-",apendix_f_data!B625)</f>
        <v>Iraq</v>
      </c>
      <c r="D625" s="1">
        <f>IF(ISBLANK(apendix_f_data!C625),"-",apendix_f_data!C625)</f>
        <v>2011</v>
      </c>
      <c r="E625" s="1">
        <f>IF(ISBLANK(apendix_f_data!D625),"-",apendix_f_data!D625)</f>
        <v>3994289</v>
      </c>
      <c r="F625" s="1" t="str">
        <f>IF(ISBLANK(apendix_f_data!E625),"-",apendix_f_data!E625)</f>
        <v>-</v>
      </c>
      <c r="G625" s="1">
        <f>IF(ISBLANK(apendix_f_data!F625),"-",apendix_f_data!F625)</f>
        <v>0</v>
      </c>
      <c r="H625" s="1" t="str">
        <f>IF(ISBLANK(apendix_f_data!G625),"-",apendix_f_data!G625)</f>
        <v>-</v>
      </c>
      <c r="I625" s="1" t="str">
        <f>IF(ISBLANK(apendix_f_data!H625),"-",apendix_f_data!H625)</f>
        <v>-</v>
      </c>
      <c r="J625" s="1">
        <f>IF(ISBLANK(apendix_f_data!I625),"-",apendix_f_data!I625)</f>
        <v>0</v>
      </c>
      <c r="K625" s="1" t="str">
        <f>IF(ISBLANK(apendix_f_data!J625),"-",apendix_f_data!J625)</f>
        <v>-</v>
      </c>
    </row>
    <row r="626" ht="15.75" hidden="1" customHeight="1">
      <c r="A626" s="1" t="str">
        <f t="shared" si="1"/>
        <v>Iraq2012</v>
      </c>
      <c r="B626" s="1" t="str">
        <f>IF(ISBLANK(apendix_f_data!A626),"-",apendix_f_data!A626)</f>
        <v>Eastern Mediterranean</v>
      </c>
      <c r="C626" s="1" t="str">
        <f>IF(ISBLANK(apendix_f_data!B626),"-",apendix_f_data!B626)</f>
        <v>Iraq</v>
      </c>
      <c r="D626" s="1">
        <f>IF(ISBLANK(apendix_f_data!C626),"-",apendix_f_data!C626)</f>
        <v>2012</v>
      </c>
      <c r="E626" s="1">
        <f>IF(ISBLANK(apendix_f_data!D626),"-",apendix_f_data!D626)</f>
        <v>4145701</v>
      </c>
      <c r="F626" s="1" t="str">
        <f>IF(ISBLANK(apendix_f_data!E626),"-",apendix_f_data!E626)</f>
        <v>-</v>
      </c>
      <c r="G626" s="1">
        <f>IF(ISBLANK(apendix_f_data!F626),"-",apendix_f_data!F626)</f>
        <v>0</v>
      </c>
      <c r="H626" s="1" t="str">
        <f>IF(ISBLANK(apendix_f_data!G626),"-",apendix_f_data!G626)</f>
        <v>-</v>
      </c>
      <c r="I626" s="1" t="str">
        <f>IF(ISBLANK(apendix_f_data!H626),"-",apendix_f_data!H626)</f>
        <v>-</v>
      </c>
      <c r="J626" s="1">
        <f>IF(ISBLANK(apendix_f_data!I626),"-",apendix_f_data!I626)</f>
        <v>0</v>
      </c>
      <c r="K626" s="1" t="str">
        <f>IF(ISBLANK(apendix_f_data!J626),"-",apendix_f_data!J626)</f>
        <v>-</v>
      </c>
    </row>
    <row r="627" ht="15.75" hidden="1" customHeight="1">
      <c r="A627" s="1" t="str">
        <f t="shared" si="1"/>
        <v>Iraq2013</v>
      </c>
      <c r="B627" s="1" t="str">
        <f>IF(ISBLANK(apendix_f_data!A627),"-",apendix_f_data!A627)</f>
        <v>Eastern Mediterranean</v>
      </c>
      <c r="C627" s="1" t="str">
        <f>IF(ISBLANK(apendix_f_data!B627),"-",apendix_f_data!B627)</f>
        <v>Iraq</v>
      </c>
      <c r="D627" s="1">
        <f>IF(ISBLANK(apendix_f_data!C627),"-",apendix_f_data!C627)</f>
        <v>2013</v>
      </c>
      <c r="E627" s="1">
        <f>IF(ISBLANK(apendix_f_data!D627),"-",apendix_f_data!D627)</f>
        <v>4310417</v>
      </c>
      <c r="F627" s="1" t="str">
        <f>IF(ISBLANK(apendix_f_data!E627),"-",apendix_f_data!E627)</f>
        <v>-</v>
      </c>
      <c r="G627" s="1">
        <f>IF(ISBLANK(apendix_f_data!F627),"-",apendix_f_data!F627)</f>
        <v>0</v>
      </c>
      <c r="H627" s="1" t="str">
        <f>IF(ISBLANK(apendix_f_data!G627),"-",apendix_f_data!G627)</f>
        <v>-</v>
      </c>
      <c r="I627" s="1" t="str">
        <f>IF(ISBLANK(apendix_f_data!H627),"-",apendix_f_data!H627)</f>
        <v>-</v>
      </c>
      <c r="J627" s="1">
        <f>IF(ISBLANK(apendix_f_data!I627),"-",apendix_f_data!I627)</f>
        <v>0</v>
      </c>
      <c r="K627" s="1" t="str">
        <f>IF(ISBLANK(apendix_f_data!J627),"-",apendix_f_data!J627)</f>
        <v>-</v>
      </c>
    </row>
    <row r="628" ht="15.75" hidden="1" customHeight="1">
      <c r="A628" s="1" t="str">
        <f t="shared" si="1"/>
        <v>Iraq2014</v>
      </c>
      <c r="B628" s="1" t="str">
        <f>IF(ISBLANK(apendix_f_data!A628),"-",apendix_f_data!A628)</f>
        <v>Eastern Mediterranean</v>
      </c>
      <c r="C628" s="1" t="str">
        <f>IF(ISBLANK(apendix_f_data!B628),"-",apendix_f_data!B628)</f>
        <v>Iraq</v>
      </c>
      <c r="D628" s="1">
        <f>IF(ISBLANK(apendix_f_data!C628),"-",apendix_f_data!C628)</f>
        <v>2014</v>
      </c>
      <c r="E628" s="1">
        <f>IF(ISBLANK(apendix_f_data!D628),"-",apendix_f_data!D628)</f>
        <v>4473553</v>
      </c>
      <c r="F628" s="1" t="str">
        <f>IF(ISBLANK(apendix_f_data!E628),"-",apendix_f_data!E628)</f>
        <v>-</v>
      </c>
      <c r="G628" s="1">
        <f>IF(ISBLANK(apendix_f_data!F628),"-",apendix_f_data!F628)</f>
        <v>0</v>
      </c>
      <c r="H628" s="1" t="str">
        <f>IF(ISBLANK(apendix_f_data!G628),"-",apendix_f_data!G628)</f>
        <v>-</v>
      </c>
      <c r="I628" s="1" t="str">
        <f>IF(ISBLANK(apendix_f_data!H628),"-",apendix_f_data!H628)</f>
        <v>-</v>
      </c>
      <c r="J628" s="1">
        <f>IF(ISBLANK(apendix_f_data!I628),"-",apendix_f_data!I628)</f>
        <v>0</v>
      </c>
      <c r="K628" s="1" t="str">
        <f>IF(ISBLANK(apendix_f_data!J628),"-",apendix_f_data!J628)</f>
        <v>-</v>
      </c>
    </row>
    <row r="629" ht="15.75" hidden="1" customHeight="1">
      <c r="A629" s="1" t="str">
        <f t="shared" si="1"/>
        <v>Iraq2015</v>
      </c>
      <c r="B629" s="1" t="str">
        <f>IF(ISBLANK(apendix_f_data!A629),"-",apendix_f_data!A629)</f>
        <v>Eastern Mediterranean</v>
      </c>
      <c r="C629" s="1" t="str">
        <f>IF(ISBLANK(apendix_f_data!B629),"-",apendix_f_data!B629)</f>
        <v>Iraq</v>
      </c>
      <c r="D629" s="1">
        <f>IF(ISBLANK(apendix_f_data!C629),"-",apendix_f_data!C629)</f>
        <v>2015</v>
      </c>
      <c r="E629" s="1">
        <f>IF(ISBLANK(apendix_f_data!D629),"-",apendix_f_data!D629)</f>
        <v>4624394</v>
      </c>
      <c r="F629" s="1" t="str">
        <f>IF(ISBLANK(apendix_f_data!E629),"-",apendix_f_data!E629)</f>
        <v>-</v>
      </c>
      <c r="G629" s="1">
        <f>IF(ISBLANK(apendix_f_data!F629),"-",apendix_f_data!F629)</f>
        <v>0</v>
      </c>
      <c r="H629" s="1" t="str">
        <f>IF(ISBLANK(apendix_f_data!G629),"-",apendix_f_data!G629)</f>
        <v>-</v>
      </c>
      <c r="I629" s="1" t="str">
        <f>IF(ISBLANK(apendix_f_data!H629),"-",apendix_f_data!H629)</f>
        <v>-</v>
      </c>
      <c r="J629" s="1">
        <f>IF(ISBLANK(apendix_f_data!I629),"-",apendix_f_data!I629)</f>
        <v>0</v>
      </c>
      <c r="K629" s="1" t="str">
        <f>IF(ISBLANK(apendix_f_data!J629),"-",apendix_f_data!J629)</f>
        <v>-</v>
      </c>
    </row>
    <row r="630" ht="15.75" hidden="1" customHeight="1">
      <c r="A630" s="1" t="str">
        <f t="shared" si="1"/>
        <v>Iraq2016</v>
      </c>
      <c r="B630" s="1" t="str">
        <f>IF(ISBLANK(apendix_f_data!A630),"-",apendix_f_data!A630)</f>
        <v>Eastern Mediterranean</v>
      </c>
      <c r="C630" s="1" t="str">
        <f>IF(ISBLANK(apendix_f_data!B630),"-",apendix_f_data!B630)</f>
        <v>Iraq</v>
      </c>
      <c r="D630" s="1">
        <f>IF(ISBLANK(apendix_f_data!C630),"-",apendix_f_data!C630)</f>
        <v>2016</v>
      </c>
      <c r="E630" s="1">
        <f>IF(ISBLANK(apendix_f_data!D630),"-",apendix_f_data!D630)</f>
        <v>4759382</v>
      </c>
      <c r="F630" s="1" t="str">
        <f>IF(ISBLANK(apendix_f_data!E630),"-",apendix_f_data!E630)</f>
        <v>-</v>
      </c>
      <c r="G630" s="1">
        <f>IF(ISBLANK(apendix_f_data!F630),"-",apendix_f_data!F630)</f>
        <v>0</v>
      </c>
      <c r="H630" s="1" t="str">
        <f>IF(ISBLANK(apendix_f_data!G630),"-",apendix_f_data!G630)</f>
        <v>-</v>
      </c>
      <c r="I630" s="1" t="str">
        <f>IF(ISBLANK(apendix_f_data!H630),"-",apendix_f_data!H630)</f>
        <v>-</v>
      </c>
      <c r="J630" s="1">
        <f>IF(ISBLANK(apendix_f_data!I630),"-",apendix_f_data!I630)</f>
        <v>0</v>
      </c>
      <c r="K630" s="1" t="str">
        <f>IF(ISBLANK(apendix_f_data!J630),"-",apendix_f_data!J630)</f>
        <v>-</v>
      </c>
    </row>
    <row r="631" ht="15.75" hidden="1" customHeight="1">
      <c r="A631" s="1" t="str">
        <f t="shared" si="1"/>
        <v>Iraq2017</v>
      </c>
      <c r="B631" s="1" t="str">
        <f>IF(ISBLANK(apendix_f_data!A631),"-",apendix_f_data!A631)</f>
        <v>Eastern Mediterranean</v>
      </c>
      <c r="C631" s="1" t="str">
        <f>IF(ISBLANK(apendix_f_data!B631),"-",apendix_f_data!B631)</f>
        <v>Iraq</v>
      </c>
      <c r="D631" s="1">
        <f>IF(ISBLANK(apendix_f_data!C631),"-",apendix_f_data!C631)</f>
        <v>2017</v>
      </c>
      <c r="E631" s="1">
        <f>IF(ISBLANK(apendix_f_data!D631),"-",apendix_f_data!D631)</f>
        <v>4881862</v>
      </c>
      <c r="F631" s="1" t="str">
        <f>IF(ISBLANK(apendix_f_data!E631),"-",apendix_f_data!E631)</f>
        <v>-</v>
      </c>
      <c r="G631" s="1">
        <f>IF(ISBLANK(apendix_f_data!F631),"-",apendix_f_data!F631)</f>
        <v>0</v>
      </c>
      <c r="H631" s="1" t="str">
        <f>IF(ISBLANK(apendix_f_data!G631),"-",apendix_f_data!G631)</f>
        <v>-</v>
      </c>
      <c r="I631" s="1" t="str">
        <f>IF(ISBLANK(apendix_f_data!H631),"-",apendix_f_data!H631)</f>
        <v>-</v>
      </c>
      <c r="J631" s="1">
        <f>IF(ISBLANK(apendix_f_data!I631),"-",apendix_f_data!I631)</f>
        <v>0</v>
      </c>
      <c r="K631" s="1" t="str">
        <f>IF(ISBLANK(apendix_f_data!J631),"-",apendix_f_data!J631)</f>
        <v>-</v>
      </c>
    </row>
    <row r="632" ht="15.75" hidden="1" customHeight="1">
      <c r="A632" s="1" t="str">
        <f t="shared" si="1"/>
        <v>Iraq2018</v>
      </c>
      <c r="B632" s="1" t="str">
        <f>IF(ISBLANK(apendix_f_data!A632),"-",apendix_f_data!A632)</f>
        <v>Eastern Mediterranean</v>
      </c>
      <c r="C632" s="1" t="str">
        <f>IF(ISBLANK(apendix_f_data!B632),"-",apendix_f_data!B632)</f>
        <v>Iraq</v>
      </c>
      <c r="D632" s="1">
        <f>IF(ISBLANK(apendix_f_data!C632),"-",apendix_f_data!C632)</f>
        <v>2018</v>
      </c>
      <c r="E632" s="1">
        <f>IF(ISBLANK(apendix_f_data!D632),"-",apendix_f_data!D632)</f>
        <v>4996368</v>
      </c>
      <c r="F632" s="1" t="str">
        <f>IF(ISBLANK(apendix_f_data!E632),"-",apendix_f_data!E632)</f>
        <v>-</v>
      </c>
      <c r="G632" s="1">
        <f>IF(ISBLANK(apendix_f_data!F632),"-",apendix_f_data!F632)</f>
        <v>0</v>
      </c>
      <c r="H632" s="1" t="str">
        <f>IF(ISBLANK(apendix_f_data!G632),"-",apendix_f_data!G632)</f>
        <v>-</v>
      </c>
      <c r="I632" s="1" t="str">
        <f>IF(ISBLANK(apendix_f_data!H632),"-",apendix_f_data!H632)</f>
        <v>-</v>
      </c>
      <c r="J632" s="1">
        <f>IF(ISBLANK(apendix_f_data!I632),"-",apendix_f_data!I632)</f>
        <v>0</v>
      </c>
      <c r="K632" s="1" t="str">
        <f>IF(ISBLANK(apendix_f_data!J632),"-",apendix_f_data!J632)</f>
        <v>-</v>
      </c>
    </row>
    <row r="633" ht="15.75" hidden="1" customHeight="1">
      <c r="A633" s="1" t="str">
        <f t="shared" si="1"/>
        <v>Morocco2010</v>
      </c>
      <c r="B633" s="1" t="str">
        <f>IF(ISBLANK(apendix_f_data!A633),"-",apendix_f_data!A633)</f>
        <v>Eastern Mediterranean</v>
      </c>
      <c r="C633" s="1" t="str">
        <f>IF(ISBLANK(apendix_f_data!B633),"-",apendix_f_data!B633)</f>
        <v>Morocco</v>
      </c>
      <c r="D633" s="1">
        <f>IF(ISBLANK(apendix_f_data!C633),"-",apendix_f_data!C633)</f>
        <v>2010</v>
      </c>
      <c r="E633" s="1">
        <f>IF(ISBLANK(apendix_f_data!D633),"-",apendix_f_data!D633)</f>
        <v>32343384</v>
      </c>
      <c r="F633" s="1" t="str">
        <f>IF(ISBLANK(apendix_f_data!E633),"-",apendix_f_data!E633)</f>
        <v>-</v>
      </c>
      <c r="G633" s="1">
        <f>IF(ISBLANK(apendix_f_data!F633),"-",apendix_f_data!F633)</f>
        <v>0</v>
      </c>
      <c r="H633" s="1" t="str">
        <f>IF(ISBLANK(apendix_f_data!G633),"-",apendix_f_data!G633)</f>
        <v>-</v>
      </c>
      <c r="I633" s="1" t="str">
        <f>IF(ISBLANK(apendix_f_data!H633),"-",apendix_f_data!H633)</f>
        <v>-</v>
      </c>
      <c r="J633" s="1">
        <f>IF(ISBLANK(apendix_f_data!I633),"-",apendix_f_data!I633)</f>
        <v>0</v>
      </c>
      <c r="K633" s="1" t="str">
        <f>IF(ISBLANK(apendix_f_data!J633),"-",apendix_f_data!J633)</f>
        <v>-</v>
      </c>
    </row>
    <row r="634" ht="15.75" hidden="1" customHeight="1">
      <c r="A634" s="1" t="str">
        <f t="shared" si="1"/>
        <v>Morocco2011</v>
      </c>
      <c r="B634" s="1" t="str">
        <f>IF(ISBLANK(apendix_f_data!A634),"-",apendix_f_data!A634)</f>
        <v>Eastern Mediterranean</v>
      </c>
      <c r="C634" s="1" t="str">
        <f>IF(ISBLANK(apendix_f_data!B634),"-",apendix_f_data!B634)</f>
        <v>Morocco</v>
      </c>
      <c r="D634" s="1">
        <f>IF(ISBLANK(apendix_f_data!C634),"-",apendix_f_data!C634)</f>
        <v>2011</v>
      </c>
      <c r="E634" s="1">
        <f>IF(ISBLANK(apendix_f_data!D634),"-",apendix_f_data!D634)</f>
        <v>32781860</v>
      </c>
      <c r="F634" s="1" t="str">
        <f>IF(ISBLANK(apendix_f_data!E634),"-",apendix_f_data!E634)</f>
        <v>-</v>
      </c>
      <c r="G634" s="1">
        <f>IF(ISBLANK(apendix_f_data!F634),"-",apendix_f_data!F634)</f>
        <v>0</v>
      </c>
      <c r="H634" s="1" t="str">
        <f>IF(ISBLANK(apendix_f_data!G634),"-",apendix_f_data!G634)</f>
        <v>-</v>
      </c>
      <c r="I634" s="1" t="str">
        <f>IF(ISBLANK(apendix_f_data!H634),"-",apendix_f_data!H634)</f>
        <v>-</v>
      </c>
      <c r="J634" s="1">
        <f>IF(ISBLANK(apendix_f_data!I634),"-",apendix_f_data!I634)</f>
        <v>0</v>
      </c>
      <c r="K634" s="1" t="str">
        <f>IF(ISBLANK(apendix_f_data!J634),"-",apendix_f_data!J634)</f>
        <v>-</v>
      </c>
    </row>
    <row r="635" ht="15.75" hidden="1" customHeight="1">
      <c r="A635" s="1" t="str">
        <f t="shared" si="1"/>
        <v>Morocco2012</v>
      </c>
      <c r="B635" s="1" t="str">
        <f>IF(ISBLANK(apendix_f_data!A635),"-",apendix_f_data!A635)</f>
        <v>Eastern Mediterranean</v>
      </c>
      <c r="C635" s="1" t="str">
        <f>IF(ISBLANK(apendix_f_data!B635),"-",apendix_f_data!B635)</f>
        <v>Morocco</v>
      </c>
      <c r="D635" s="1">
        <f>IF(ISBLANK(apendix_f_data!C635),"-",apendix_f_data!C635)</f>
        <v>2012</v>
      </c>
      <c r="E635" s="1">
        <f>IF(ISBLANK(apendix_f_data!D635),"-",apendix_f_data!D635)</f>
        <v>33241898</v>
      </c>
      <c r="F635" s="1" t="str">
        <f>IF(ISBLANK(apendix_f_data!E635),"-",apendix_f_data!E635)</f>
        <v>-</v>
      </c>
      <c r="G635" s="1">
        <f>IF(ISBLANK(apendix_f_data!F635),"-",apendix_f_data!F635)</f>
        <v>0</v>
      </c>
      <c r="H635" s="1" t="str">
        <f>IF(ISBLANK(apendix_f_data!G635),"-",apendix_f_data!G635)</f>
        <v>-</v>
      </c>
      <c r="I635" s="1" t="str">
        <f>IF(ISBLANK(apendix_f_data!H635),"-",apendix_f_data!H635)</f>
        <v>-</v>
      </c>
      <c r="J635" s="1">
        <f>IF(ISBLANK(apendix_f_data!I635),"-",apendix_f_data!I635)</f>
        <v>0</v>
      </c>
      <c r="K635" s="1" t="str">
        <f>IF(ISBLANK(apendix_f_data!J635),"-",apendix_f_data!J635)</f>
        <v>-</v>
      </c>
    </row>
    <row r="636" ht="15.75" hidden="1" customHeight="1">
      <c r="A636" s="1" t="str">
        <f t="shared" si="1"/>
        <v>Morocco2013</v>
      </c>
      <c r="B636" s="1" t="str">
        <f>IF(ISBLANK(apendix_f_data!A636),"-",apendix_f_data!A636)</f>
        <v>Eastern Mediterranean</v>
      </c>
      <c r="C636" s="1" t="str">
        <f>IF(ISBLANK(apendix_f_data!B636),"-",apendix_f_data!B636)</f>
        <v>Morocco</v>
      </c>
      <c r="D636" s="1">
        <f>IF(ISBLANK(apendix_f_data!C636),"-",apendix_f_data!C636)</f>
        <v>2013</v>
      </c>
      <c r="E636" s="1">
        <f>IF(ISBLANK(apendix_f_data!D636),"-",apendix_f_data!D636)</f>
        <v>33715705</v>
      </c>
      <c r="F636" s="1" t="str">
        <f>IF(ISBLANK(apendix_f_data!E636),"-",apendix_f_data!E636)</f>
        <v>-</v>
      </c>
      <c r="G636" s="1">
        <f>IF(ISBLANK(apendix_f_data!F636),"-",apendix_f_data!F636)</f>
        <v>0</v>
      </c>
      <c r="H636" s="1" t="str">
        <f>IF(ISBLANK(apendix_f_data!G636),"-",apendix_f_data!G636)</f>
        <v>-</v>
      </c>
      <c r="I636" s="1" t="str">
        <f>IF(ISBLANK(apendix_f_data!H636),"-",apendix_f_data!H636)</f>
        <v>-</v>
      </c>
      <c r="J636" s="1">
        <f>IF(ISBLANK(apendix_f_data!I636),"-",apendix_f_data!I636)</f>
        <v>0</v>
      </c>
      <c r="K636" s="1" t="str">
        <f>IF(ISBLANK(apendix_f_data!J636),"-",apendix_f_data!J636)</f>
        <v>-</v>
      </c>
    </row>
    <row r="637" ht="15.75" hidden="1" customHeight="1">
      <c r="A637" s="1" t="str">
        <f t="shared" si="1"/>
        <v>Morocco2014</v>
      </c>
      <c r="B637" s="1" t="str">
        <f>IF(ISBLANK(apendix_f_data!A637),"-",apendix_f_data!A637)</f>
        <v>Eastern Mediterranean</v>
      </c>
      <c r="C637" s="1" t="str">
        <f>IF(ISBLANK(apendix_f_data!B637),"-",apendix_f_data!B637)</f>
        <v>Morocco</v>
      </c>
      <c r="D637" s="1">
        <f>IF(ISBLANK(apendix_f_data!C637),"-",apendix_f_data!C637)</f>
        <v>2014</v>
      </c>
      <c r="E637" s="1">
        <f>IF(ISBLANK(apendix_f_data!D637),"-",apendix_f_data!D637)</f>
        <v>34192358</v>
      </c>
      <c r="F637" s="1" t="str">
        <f>IF(ISBLANK(apendix_f_data!E637),"-",apendix_f_data!E637)</f>
        <v>-</v>
      </c>
      <c r="G637" s="1">
        <f>IF(ISBLANK(apendix_f_data!F637),"-",apendix_f_data!F637)</f>
        <v>0</v>
      </c>
      <c r="H637" s="1" t="str">
        <f>IF(ISBLANK(apendix_f_data!G637),"-",apendix_f_data!G637)</f>
        <v>-</v>
      </c>
      <c r="I637" s="1" t="str">
        <f>IF(ISBLANK(apendix_f_data!H637),"-",apendix_f_data!H637)</f>
        <v>-</v>
      </c>
      <c r="J637" s="1">
        <f>IF(ISBLANK(apendix_f_data!I637),"-",apendix_f_data!I637)</f>
        <v>0</v>
      </c>
      <c r="K637" s="1" t="str">
        <f>IF(ISBLANK(apendix_f_data!J637),"-",apendix_f_data!J637)</f>
        <v>-</v>
      </c>
    </row>
    <row r="638" ht="15.75" hidden="1" customHeight="1">
      <c r="A638" s="1" t="str">
        <f t="shared" si="1"/>
        <v>Morocco2015</v>
      </c>
      <c r="B638" s="1" t="str">
        <f>IF(ISBLANK(apendix_f_data!A638),"-",apendix_f_data!A638)</f>
        <v>Eastern Mediterranean</v>
      </c>
      <c r="C638" s="1" t="str">
        <f>IF(ISBLANK(apendix_f_data!B638),"-",apendix_f_data!B638)</f>
        <v>Morocco</v>
      </c>
      <c r="D638" s="1">
        <f>IF(ISBLANK(apendix_f_data!C638),"-",apendix_f_data!C638)</f>
        <v>2015</v>
      </c>
      <c r="E638" s="1">
        <f>IF(ISBLANK(apendix_f_data!D638),"-",apendix_f_data!D638)</f>
        <v>34663608</v>
      </c>
      <c r="F638" s="1" t="str">
        <f>IF(ISBLANK(apendix_f_data!E638),"-",apendix_f_data!E638)</f>
        <v>-</v>
      </c>
      <c r="G638" s="1">
        <f>IF(ISBLANK(apendix_f_data!F638),"-",apendix_f_data!F638)</f>
        <v>0</v>
      </c>
      <c r="H638" s="1" t="str">
        <f>IF(ISBLANK(apendix_f_data!G638),"-",apendix_f_data!G638)</f>
        <v>-</v>
      </c>
      <c r="I638" s="1" t="str">
        <f>IF(ISBLANK(apendix_f_data!H638),"-",apendix_f_data!H638)</f>
        <v>-</v>
      </c>
      <c r="J638" s="1">
        <f>IF(ISBLANK(apendix_f_data!I638),"-",apendix_f_data!I638)</f>
        <v>0</v>
      </c>
      <c r="K638" s="1" t="str">
        <f>IF(ISBLANK(apendix_f_data!J638),"-",apendix_f_data!J638)</f>
        <v>-</v>
      </c>
    </row>
    <row r="639" ht="15.75" hidden="1" customHeight="1">
      <c r="A639" s="1" t="str">
        <f t="shared" si="1"/>
        <v>Morocco2016</v>
      </c>
      <c r="B639" s="1" t="str">
        <f>IF(ISBLANK(apendix_f_data!A639),"-",apendix_f_data!A639)</f>
        <v>Eastern Mediterranean</v>
      </c>
      <c r="C639" s="1" t="str">
        <f>IF(ISBLANK(apendix_f_data!B639),"-",apendix_f_data!B639)</f>
        <v>Morocco</v>
      </c>
      <c r="D639" s="1">
        <f>IF(ISBLANK(apendix_f_data!C639),"-",apendix_f_data!C639)</f>
        <v>2016</v>
      </c>
      <c r="E639" s="1">
        <f>IF(ISBLANK(apendix_f_data!D639),"-",apendix_f_data!D639)</f>
        <v>35126274</v>
      </c>
      <c r="F639" s="1" t="str">
        <f>IF(ISBLANK(apendix_f_data!E639),"-",apendix_f_data!E639)</f>
        <v>-</v>
      </c>
      <c r="G639" s="1">
        <f>IF(ISBLANK(apendix_f_data!F639),"-",apendix_f_data!F639)</f>
        <v>0</v>
      </c>
      <c r="H639" s="1" t="str">
        <f>IF(ISBLANK(apendix_f_data!G639),"-",apendix_f_data!G639)</f>
        <v>-</v>
      </c>
      <c r="I639" s="1" t="str">
        <f>IF(ISBLANK(apendix_f_data!H639),"-",apendix_f_data!H639)</f>
        <v>-</v>
      </c>
      <c r="J639" s="1">
        <f>IF(ISBLANK(apendix_f_data!I639),"-",apendix_f_data!I639)</f>
        <v>0</v>
      </c>
      <c r="K639" s="1" t="str">
        <f>IF(ISBLANK(apendix_f_data!J639),"-",apendix_f_data!J639)</f>
        <v>-</v>
      </c>
    </row>
    <row r="640" ht="15.75" hidden="1" customHeight="1">
      <c r="A640" s="1" t="str">
        <f t="shared" si="1"/>
        <v>Morocco2017</v>
      </c>
      <c r="B640" s="1" t="str">
        <f>IF(ISBLANK(apendix_f_data!A640),"-",apendix_f_data!A640)</f>
        <v>Eastern Mediterranean</v>
      </c>
      <c r="C640" s="1" t="str">
        <f>IF(ISBLANK(apendix_f_data!B640),"-",apendix_f_data!B640)</f>
        <v>Morocco</v>
      </c>
      <c r="D640" s="1">
        <f>IF(ISBLANK(apendix_f_data!C640),"-",apendix_f_data!C640)</f>
        <v>2017</v>
      </c>
      <c r="E640" s="1">
        <f>IF(ISBLANK(apendix_f_data!D640),"-",apendix_f_data!D640)</f>
        <v>35581257</v>
      </c>
      <c r="F640" s="1" t="str">
        <f>IF(ISBLANK(apendix_f_data!E640),"-",apendix_f_data!E640)</f>
        <v>-</v>
      </c>
      <c r="G640" s="1">
        <f>IF(ISBLANK(apendix_f_data!F640),"-",apendix_f_data!F640)</f>
        <v>0</v>
      </c>
      <c r="H640" s="1" t="str">
        <f>IF(ISBLANK(apendix_f_data!G640),"-",apendix_f_data!G640)</f>
        <v>-</v>
      </c>
      <c r="I640" s="1" t="str">
        <f>IF(ISBLANK(apendix_f_data!H640),"-",apendix_f_data!H640)</f>
        <v>-</v>
      </c>
      <c r="J640" s="1">
        <f>IF(ISBLANK(apendix_f_data!I640),"-",apendix_f_data!I640)</f>
        <v>0</v>
      </c>
      <c r="K640" s="1" t="str">
        <f>IF(ISBLANK(apendix_f_data!J640),"-",apendix_f_data!J640)</f>
        <v>-</v>
      </c>
    </row>
    <row r="641" ht="15.75" hidden="1" customHeight="1">
      <c r="A641" s="1" t="str">
        <f t="shared" si="1"/>
        <v>Morocco2018</v>
      </c>
      <c r="B641" s="1" t="str">
        <f>IF(ISBLANK(apendix_f_data!A641),"-",apendix_f_data!A641)</f>
        <v>Eastern Mediterranean</v>
      </c>
      <c r="C641" s="1" t="str">
        <f>IF(ISBLANK(apendix_f_data!B641),"-",apendix_f_data!B641)</f>
        <v>Morocco</v>
      </c>
      <c r="D641" s="1">
        <f>IF(ISBLANK(apendix_f_data!C641),"-",apendix_f_data!C641)</f>
        <v>2018</v>
      </c>
      <c r="E641" s="1">
        <f>IF(ISBLANK(apendix_f_data!D641),"-",apendix_f_data!D641)</f>
        <v>36029089</v>
      </c>
      <c r="F641" s="1" t="str">
        <f>IF(ISBLANK(apendix_f_data!E641),"-",apendix_f_data!E641)</f>
        <v>-</v>
      </c>
      <c r="G641" s="1">
        <f>IF(ISBLANK(apendix_f_data!F641),"-",apendix_f_data!F641)</f>
        <v>0</v>
      </c>
      <c r="H641" s="1" t="str">
        <f>IF(ISBLANK(apendix_f_data!G641),"-",apendix_f_data!G641)</f>
        <v>-</v>
      </c>
      <c r="I641" s="1" t="str">
        <f>IF(ISBLANK(apendix_f_data!H641),"-",apendix_f_data!H641)</f>
        <v>-</v>
      </c>
      <c r="J641" s="1">
        <f>IF(ISBLANK(apendix_f_data!I641),"-",apendix_f_data!I641)</f>
        <v>0</v>
      </c>
      <c r="K641" s="1" t="str">
        <f>IF(ISBLANK(apendix_f_data!J641),"-",apendix_f_data!J641)</f>
        <v>-</v>
      </c>
    </row>
    <row r="642" ht="15.75" hidden="1" customHeight="1">
      <c r="A642" s="1" t="str">
        <f t="shared" si="1"/>
        <v>Oman2010</v>
      </c>
      <c r="B642" s="1" t="str">
        <f>IF(ISBLANK(apendix_f_data!A642),"-",apendix_f_data!A642)</f>
        <v>Eastern Mediterranean</v>
      </c>
      <c r="C642" s="1" t="str">
        <f>IF(ISBLANK(apendix_f_data!B642),"-",apendix_f_data!B642)</f>
        <v>Oman</v>
      </c>
      <c r="D642" s="1">
        <f>IF(ISBLANK(apendix_f_data!C642),"-",apendix_f_data!C642)</f>
        <v>2010</v>
      </c>
      <c r="E642" s="1">
        <f>IF(ISBLANK(apendix_f_data!D642),"-",apendix_f_data!D642)</f>
        <v>3041435</v>
      </c>
      <c r="F642" s="1" t="str">
        <f>IF(ISBLANK(apendix_f_data!E642),"-",apendix_f_data!E642)</f>
        <v>-</v>
      </c>
      <c r="G642" s="1">
        <f>IF(ISBLANK(apendix_f_data!F642),"-",apendix_f_data!F642)</f>
        <v>7</v>
      </c>
      <c r="H642" s="1" t="str">
        <f>IF(ISBLANK(apendix_f_data!G642),"-",apendix_f_data!G642)</f>
        <v>-</v>
      </c>
      <c r="I642" s="1" t="str">
        <f>IF(ISBLANK(apendix_f_data!H642),"-",apendix_f_data!H642)</f>
        <v>-</v>
      </c>
      <c r="J642" s="1">
        <f>IF(ISBLANK(apendix_f_data!I642),"-",apendix_f_data!I642)</f>
        <v>0</v>
      </c>
      <c r="K642" s="1" t="str">
        <f>IF(ISBLANK(apendix_f_data!J642),"-",apendix_f_data!J642)</f>
        <v>-</v>
      </c>
    </row>
    <row r="643" ht="15.75" hidden="1" customHeight="1">
      <c r="A643" s="1" t="str">
        <f t="shared" si="1"/>
        <v>Oman2011</v>
      </c>
      <c r="B643" s="1" t="str">
        <f>IF(ISBLANK(apendix_f_data!A643),"-",apendix_f_data!A643)</f>
        <v>Eastern Mediterranean</v>
      </c>
      <c r="C643" s="1" t="str">
        <f>IF(ISBLANK(apendix_f_data!B643),"-",apendix_f_data!B643)</f>
        <v>Oman</v>
      </c>
      <c r="D643" s="1">
        <f>IF(ISBLANK(apendix_f_data!C643),"-",apendix_f_data!C643)</f>
        <v>2011</v>
      </c>
      <c r="E643" s="1">
        <f>IF(ISBLANK(apendix_f_data!D643),"-",apendix_f_data!D643)</f>
        <v>3251102</v>
      </c>
      <c r="F643" s="1" t="str">
        <f>IF(ISBLANK(apendix_f_data!E643),"-",apendix_f_data!E643)</f>
        <v>-</v>
      </c>
      <c r="G643" s="1">
        <f>IF(ISBLANK(apendix_f_data!F643),"-",apendix_f_data!F643)</f>
        <v>0</v>
      </c>
      <c r="H643" s="1" t="str">
        <f>IF(ISBLANK(apendix_f_data!G643),"-",apendix_f_data!G643)</f>
        <v>-</v>
      </c>
      <c r="I643" s="1" t="str">
        <f>IF(ISBLANK(apendix_f_data!H643),"-",apendix_f_data!H643)</f>
        <v>-</v>
      </c>
      <c r="J643" s="1">
        <f>IF(ISBLANK(apendix_f_data!I643),"-",apendix_f_data!I643)</f>
        <v>0</v>
      </c>
      <c r="K643" s="1" t="str">
        <f>IF(ISBLANK(apendix_f_data!J643),"-",apendix_f_data!J643)</f>
        <v>-</v>
      </c>
    </row>
    <row r="644" ht="15.75" hidden="1" customHeight="1">
      <c r="A644" s="1" t="str">
        <f t="shared" si="1"/>
        <v>Oman2012</v>
      </c>
      <c r="B644" s="1" t="str">
        <f>IF(ISBLANK(apendix_f_data!A644),"-",apendix_f_data!A644)</f>
        <v>Eastern Mediterranean</v>
      </c>
      <c r="C644" s="1" t="str">
        <f>IF(ISBLANK(apendix_f_data!B644),"-",apendix_f_data!B644)</f>
        <v>Oman</v>
      </c>
      <c r="D644" s="1">
        <f>IF(ISBLANK(apendix_f_data!C644),"-",apendix_f_data!C644)</f>
        <v>2012</v>
      </c>
      <c r="E644" s="1">
        <f>IF(ISBLANK(apendix_f_data!D644),"-",apendix_f_data!D644)</f>
        <v>3498031</v>
      </c>
      <c r="F644" s="1" t="str">
        <f>IF(ISBLANK(apendix_f_data!E644),"-",apendix_f_data!E644)</f>
        <v>-</v>
      </c>
      <c r="G644" s="1">
        <f>IF(ISBLANK(apendix_f_data!F644),"-",apendix_f_data!F644)</f>
        <v>0</v>
      </c>
      <c r="H644" s="1" t="str">
        <f>IF(ISBLANK(apendix_f_data!G644),"-",apendix_f_data!G644)</f>
        <v>-</v>
      </c>
      <c r="I644" s="1" t="str">
        <f>IF(ISBLANK(apendix_f_data!H644),"-",apendix_f_data!H644)</f>
        <v>-</v>
      </c>
      <c r="J644" s="1">
        <f>IF(ISBLANK(apendix_f_data!I644),"-",apendix_f_data!I644)</f>
        <v>0</v>
      </c>
      <c r="K644" s="1" t="str">
        <f>IF(ISBLANK(apendix_f_data!J644),"-",apendix_f_data!J644)</f>
        <v>-</v>
      </c>
    </row>
    <row r="645" ht="15.75" hidden="1" customHeight="1">
      <c r="A645" s="1" t="str">
        <f t="shared" si="1"/>
        <v>Oman2013</v>
      </c>
      <c r="B645" s="1" t="str">
        <f>IF(ISBLANK(apendix_f_data!A645),"-",apendix_f_data!A645)</f>
        <v>Eastern Mediterranean</v>
      </c>
      <c r="C645" s="1" t="str">
        <f>IF(ISBLANK(apendix_f_data!B645),"-",apendix_f_data!B645)</f>
        <v>Oman</v>
      </c>
      <c r="D645" s="1">
        <f>IF(ISBLANK(apendix_f_data!C645),"-",apendix_f_data!C645)</f>
        <v>2013</v>
      </c>
      <c r="E645" s="1">
        <f>IF(ISBLANK(apendix_f_data!D645),"-",apendix_f_data!D645)</f>
        <v>3764805</v>
      </c>
      <c r="F645" s="1" t="str">
        <f>IF(ISBLANK(apendix_f_data!E645),"-",apendix_f_data!E645)</f>
        <v>-</v>
      </c>
      <c r="G645" s="1">
        <f>IF(ISBLANK(apendix_f_data!F645),"-",apendix_f_data!F645)</f>
        <v>0</v>
      </c>
      <c r="H645" s="1" t="str">
        <f>IF(ISBLANK(apendix_f_data!G645),"-",apendix_f_data!G645)</f>
        <v>-</v>
      </c>
      <c r="I645" s="1" t="str">
        <f>IF(ISBLANK(apendix_f_data!H645),"-",apendix_f_data!H645)</f>
        <v>-</v>
      </c>
      <c r="J645" s="1">
        <f>IF(ISBLANK(apendix_f_data!I645),"-",apendix_f_data!I645)</f>
        <v>0</v>
      </c>
      <c r="K645" s="1" t="str">
        <f>IF(ISBLANK(apendix_f_data!J645),"-",apendix_f_data!J645)</f>
        <v>-</v>
      </c>
    </row>
    <row r="646" ht="15.75" hidden="1" customHeight="1">
      <c r="A646" s="1" t="str">
        <f t="shared" si="1"/>
        <v>Oman2014</v>
      </c>
      <c r="B646" s="1" t="str">
        <f>IF(ISBLANK(apendix_f_data!A646),"-",apendix_f_data!A646)</f>
        <v>Eastern Mediterranean</v>
      </c>
      <c r="C646" s="1" t="str">
        <f>IF(ISBLANK(apendix_f_data!B646),"-",apendix_f_data!B646)</f>
        <v>Oman</v>
      </c>
      <c r="D646" s="1">
        <f>IF(ISBLANK(apendix_f_data!C646),"-",apendix_f_data!C646)</f>
        <v>2014</v>
      </c>
      <c r="E646" s="1">
        <f>IF(ISBLANK(apendix_f_data!D646),"-",apendix_f_data!D646)</f>
        <v>4027255</v>
      </c>
      <c r="F646" s="1" t="str">
        <f>IF(ISBLANK(apendix_f_data!E646),"-",apendix_f_data!E646)</f>
        <v>-</v>
      </c>
      <c r="G646" s="1">
        <f>IF(ISBLANK(apendix_f_data!F646),"-",apendix_f_data!F646)</f>
        <v>0</v>
      </c>
      <c r="H646" s="1" t="str">
        <f>IF(ISBLANK(apendix_f_data!G646),"-",apendix_f_data!G646)</f>
        <v>-</v>
      </c>
      <c r="I646" s="1" t="str">
        <f>IF(ISBLANK(apendix_f_data!H646),"-",apendix_f_data!H646)</f>
        <v>-</v>
      </c>
      <c r="J646" s="1">
        <f>IF(ISBLANK(apendix_f_data!I646),"-",apendix_f_data!I646)</f>
        <v>0</v>
      </c>
      <c r="K646" s="1" t="str">
        <f>IF(ISBLANK(apendix_f_data!J646),"-",apendix_f_data!J646)</f>
        <v>-</v>
      </c>
    </row>
    <row r="647" ht="15.75" hidden="1" customHeight="1">
      <c r="A647" s="1" t="str">
        <f t="shared" si="1"/>
        <v>Oman2015</v>
      </c>
      <c r="B647" s="1" t="str">
        <f>IF(ISBLANK(apendix_f_data!A647),"-",apendix_f_data!A647)</f>
        <v>Eastern Mediterranean</v>
      </c>
      <c r="C647" s="1" t="str">
        <f>IF(ISBLANK(apendix_f_data!B647),"-",apendix_f_data!B647)</f>
        <v>Oman</v>
      </c>
      <c r="D647" s="1">
        <f>IF(ISBLANK(apendix_f_data!C647),"-",apendix_f_data!C647)</f>
        <v>2015</v>
      </c>
      <c r="E647" s="1">
        <f>IF(ISBLANK(apendix_f_data!D647),"-",apendix_f_data!D647)</f>
        <v>4267341</v>
      </c>
      <c r="F647" s="1" t="str">
        <f>IF(ISBLANK(apendix_f_data!E647),"-",apendix_f_data!E647)</f>
        <v>-</v>
      </c>
      <c r="G647" s="1">
        <f>IF(ISBLANK(apendix_f_data!F647),"-",apendix_f_data!F647)</f>
        <v>0</v>
      </c>
      <c r="H647" s="1" t="str">
        <f>IF(ISBLANK(apendix_f_data!G647),"-",apendix_f_data!G647)</f>
        <v>-</v>
      </c>
      <c r="I647" s="1" t="str">
        <f>IF(ISBLANK(apendix_f_data!H647),"-",apendix_f_data!H647)</f>
        <v>-</v>
      </c>
      <c r="J647" s="1">
        <f>IF(ISBLANK(apendix_f_data!I647),"-",apendix_f_data!I647)</f>
        <v>0</v>
      </c>
      <c r="K647" s="1" t="str">
        <f>IF(ISBLANK(apendix_f_data!J647),"-",apendix_f_data!J647)</f>
        <v>-</v>
      </c>
    </row>
    <row r="648" ht="15.75" hidden="1" customHeight="1">
      <c r="A648" s="1" t="str">
        <f t="shared" si="1"/>
        <v>Oman2016</v>
      </c>
      <c r="B648" s="1" t="str">
        <f>IF(ISBLANK(apendix_f_data!A648),"-",apendix_f_data!A648)</f>
        <v>Eastern Mediterranean</v>
      </c>
      <c r="C648" s="1" t="str">
        <f>IF(ISBLANK(apendix_f_data!B648),"-",apendix_f_data!B648)</f>
        <v>Oman</v>
      </c>
      <c r="D648" s="1">
        <f>IF(ISBLANK(apendix_f_data!C648),"-",apendix_f_data!C648)</f>
        <v>2016</v>
      </c>
      <c r="E648" s="1">
        <f>IF(ISBLANK(apendix_f_data!D648),"-",apendix_f_data!D648)</f>
        <v>4479217</v>
      </c>
      <c r="F648" s="1" t="str">
        <f>IF(ISBLANK(apendix_f_data!E648),"-",apendix_f_data!E648)</f>
        <v>-</v>
      </c>
      <c r="G648" s="1">
        <f>IF(ISBLANK(apendix_f_data!F648),"-",apendix_f_data!F648)</f>
        <v>0</v>
      </c>
      <c r="H648" s="1" t="str">
        <f>IF(ISBLANK(apendix_f_data!G648),"-",apendix_f_data!G648)</f>
        <v>-</v>
      </c>
      <c r="I648" s="1" t="str">
        <f>IF(ISBLANK(apendix_f_data!H648),"-",apendix_f_data!H648)</f>
        <v>-</v>
      </c>
      <c r="J648" s="1">
        <f>IF(ISBLANK(apendix_f_data!I648),"-",apendix_f_data!I648)</f>
        <v>0</v>
      </c>
      <c r="K648" s="1" t="str">
        <f>IF(ISBLANK(apendix_f_data!J648),"-",apendix_f_data!J648)</f>
        <v>-</v>
      </c>
    </row>
    <row r="649" ht="15.75" hidden="1" customHeight="1">
      <c r="A649" s="1" t="str">
        <f t="shared" si="1"/>
        <v>Oman2017</v>
      </c>
      <c r="B649" s="1" t="str">
        <f>IF(ISBLANK(apendix_f_data!A649),"-",apendix_f_data!A649)</f>
        <v>Eastern Mediterranean</v>
      </c>
      <c r="C649" s="1" t="str">
        <f>IF(ISBLANK(apendix_f_data!B649),"-",apendix_f_data!B649)</f>
        <v>Oman</v>
      </c>
      <c r="D649" s="1">
        <f>IF(ISBLANK(apendix_f_data!C649),"-",apendix_f_data!C649)</f>
        <v>2017</v>
      </c>
      <c r="E649" s="1">
        <f>IF(ISBLANK(apendix_f_data!D649),"-",apendix_f_data!D649)</f>
        <v>4665926</v>
      </c>
      <c r="F649" s="1" t="str">
        <f>IF(ISBLANK(apendix_f_data!E649),"-",apendix_f_data!E649)</f>
        <v>-</v>
      </c>
      <c r="G649" s="1">
        <f>IF(ISBLANK(apendix_f_data!F649),"-",apendix_f_data!F649)</f>
        <v>0</v>
      </c>
      <c r="H649" s="1" t="str">
        <f>IF(ISBLANK(apendix_f_data!G649),"-",apendix_f_data!G649)</f>
        <v>-</v>
      </c>
      <c r="I649" s="1" t="str">
        <f>IF(ISBLANK(apendix_f_data!H649),"-",apendix_f_data!H649)</f>
        <v>-</v>
      </c>
      <c r="J649" s="1">
        <f>IF(ISBLANK(apendix_f_data!I649),"-",apendix_f_data!I649)</f>
        <v>0</v>
      </c>
      <c r="K649" s="1" t="str">
        <f>IF(ISBLANK(apendix_f_data!J649),"-",apendix_f_data!J649)</f>
        <v>-</v>
      </c>
    </row>
    <row r="650" ht="15.75" hidden="1" customHeight="1">
      <c r="A650" s="1" t="str">
        <f t="shared" si="1"/>
        <v>Oman2018</v>
      </c>
      <c r="B650" s="1" t="str">
        <f>IF(ISBLANK(apendix_f_data!A650),"-",apendix_f_data!A650)</f>
        <v>Eastern Mediterranean</v>
      </c>
      <c r="C650" s="1" t="str">
        <f>IF(ISBLANK(apendix_f_data!B650),"-",apendix_f_data!B650)</f>
        <v>Oman</v>
      </c>
      <c r="D650" s="1">
        <f>IF(ISBLANK(apendix_f_data!C650),"-",apendix_f_data!C650)</f>
        <v>2018</v>
      </c>
      <c r="E650" s="1">
        <f>IF(ISBLANK(apendix_f_data!D650),"-",apendix_f_data!D650)</f>
        <v>4829476</v>
      </c>
      <c r="F650" s="1" t="str">
        <f>IF(ISBLANK(apendix_f_data!E650),"-",apendix_f_data!E650)</f>
        <v>-</v>
      </c>
      <c r="G650" s="1">
        <f>IF(ISBLANK(apendix_f_data!F650),"-",apendix_f_data!F650)</f>
        <v>0</v>
      </c>
      <c r="H650" s="1" t="str">
        <f>IF(ISBLANK(apendix_f_data!G650),"-",apendix_f_data!G650)</f>
        <v>-</v>
      </c>
      <c r="I650" s="1" t="str">
        <f>IF(ISBLANK(apendix_f_data!H650),"-",apendix_f_data!H650)</f>
        <v>-</v>
      </c>
      <c r="J650" s="1">
        <f>IF(ISBLANK(apendix_f_data!I650),"-",apendix_f_data!I650)</f>
        <v>0</v>
      </c>
      <c r="K650" s="1" t="str">
        <f>IF(ISBLANK(apendix_f_data!J650),"-",apendix_f_data!J650)</f>
        <v>-</v>
      </c>
    </row>
    <row r="651" ht="15.75" hidden="1" customHeight="1">
      <c r="A651" s="1" t="str">
        <f t="shared" si="1"/>
        <v>Pakistan2010</v>
      </c>
      <c r="B651" s="1" t="str">
        <f>IF(ISBLANK(apendix_f_data!A651),"-",apendix_f_data!A651)</f>
        <v>Eastern Mediterranean</v>
      </c>
      <c r="C651" s="1" t="str">
        <f>IF(ISBLANK(apendix_f_data!B651),"-",apendix_f_data!B651)</f>
        <v>Pakistan</v>
      </c>
      <c r="D651" s="1">
        <f>IF(ISBLANK(apendix_f_data!C651),"-",apendix_f_data!C651)</f>
        <v>2010</v>
      </c>
      <c r="E651" s="1">
        <f>IF(ISBLANK(apendix_f_data!D651),"-",apendix_f_data!D651)</f>
        <v>176393981</v>
      </c>
      <c r="F651" s="1">
        <f>IF(ISBLANK(apendix_f_data!E651),"-",apendix_f_data!E651)</f>
        <v>640000</v>
      </c>
      <c r="G651" s="1">
        <f>IF(ISBLANK(apendix_f_data!F651),"-",apendix_f_data!F651)</f>
        <v>1445704</v>
      </c>
      <c r="H651" s="1">
        <f>IF(ISBLANK(apendix_f_data!G651),"-",apendix_f_data!G651)</f>
        <v>3037000</v>
      </c>
      <c r="I651" s="1">
        <f>IF(ISBLANK(apendix_f_data!H651),"-",apendix_f_data!H651)</f>
        <v>190</v>
      </c>
      <c r="J651" s="1">
        <f>IF(ISBLANK(apendix_f_data!I651),"-",apendix_f_data!I651)</f>
        <v>1616</v>
      </c>
      <c r="K651" s="1">
        <f>IF(ISBLANK(apendix_f_data!J651),"-",apendix_f_data!J651)</f>
        <v>4280</v>
      </c>
    </row>
    <row r="652" ht="15.75" hidden="1" customHeight="1">
      <c r="A652" s="1" t="str">
        <f t="shared" si="1"/>
        <v>Pakistan2011</v>
      </c>
      <c r="B652" s="1" t="str">
        <f>IF(ISBLANK(apendix_f_data!A652),"-",apendix_f_data!A652)</f>
        <v>Eastern Mediterranean</v>
      </c>
      <c r="C652" s="1" t="str">
        <f>IF(ISBLANK(apendix_f_data!B652),"-",apendix_f_data!B652)</f>
        <v>Pakistan</v>
      </c>
      <c r="D652" s="1">
        <f>IF(ISBLANK(apendix_f_data!C652),"-",apendix_f_data!C652)</f>
        <v>2011</v>
      </c>
      <c r="E652" s="1">
        <f>IF(ISBLANK(apendix_f_data!D652),"-",apendix_f_data!D652)</f>
        <v>180243369</v>
      </c>
      <c r="F652" s="1">
        <f>IF(ISBLANK(apendix_f_data!E652),"-",apendix_f_data!E652)</f>
        <v>918000</v>
      </c>
      <c r="G652" s="1">
        <f>IF(ISBLANK(apendix_f_data!F652),"-",apendix_f_data!F652)</f>
        <v>1905938</v>
      </c>
      <c r="H652" s="1">
        <f>IF(ISBLANK(apendix_f_data!G652),"-",apendix_f_data!G652)</f>
        <v>3739000</v>
      </c>
      <c r="I652" s="1">
        <f>IF(ISBLANK(apendix_f_data!H652),"-",apendix_f_data!H652)</f>
        <v>280</v>
      </c>
      <c r="J652" s="1">
        <f>IF(ISBLANK(apendix_f_data!I652),"-",apendix_f_data!I652)</f>
        <v>1814</v>
      </c>
      <c r="K652" s="1">
        <f>IF(ISBLANK(apendix_f_data!J652),"-",apendix_f_data!J652)</f>
        <v>4360</v>
      </c>
    </row>
    <row r="653" ht="15.75" hidden="1" customHeight="1">
      <c r="A653" s="1" t="str">
        <f t="shared" si="1"/>
        <v>Pakistan2012</v>
      </c>
      <c r="B653" s="1" t="str">
        <f>IF(ISBLANK(apendix_f_data!A653),"-",apendix_f_data!A653)</f>
        <v>Eastern Mediterranean</v>
      </c>
      <c r="C653" s="1" t="str">
        <f>IF(ISBLANK(apendix_f_data!B653),"-",apendix_f_data!B653)</f>
        <v>Pakistan</v>
      </c>
      <c r="D653" s="1">
        <f>IF(ISBLANK(apendix_f_data!C653),"-",apendix_f_data!C653)</f>
        <v>2012</v>
      </c>
      <c r="E653" s="1">
        <f>IF(ISBLANK(apendix_f_data!D653),"-",apendix_f_data!D653)</f>
        <v>184116776</v>
      </c>
      <c r="F653" s="1">
        <f>IF(ISBLANK(apendix_f_data!E653),"-",apendix_f_data!E653)</f>
        <v>774000</v>
      </c>
      <c r="G653" s="1">
        <f>IF(ISBLANK(apendix_f_data!F653),"-",apendix_f_data!F653)</f>
        <v>1652576</v>
      </c>
      <c r="H653" s="1">
        <f>IF(ISBLANK(apendix_f_data!G653),"-",apendix_f_data!G653)</f>
        <v>3284000</v>
      </c>
      <c r="I653" s="1">
        <f>IF(ISBLANK(apendix_f_data!H653),"-",apendix_f_data!H653)</f>
        <v>220</v>
      </c>
      <c r="J653" s="1">
        <f>IF(ISBLANK(apendix_f_data!I653),"-",apendix_f_data!I653)</f>
        <v>1703</v>
      </c>
      <c r="K653" s="1">
        <f>IF(ISBLANK(apendix_f_data!J653),"-",apendix_f_data!J653)</f>
        <v>4270</v>
      </c>
    </row>
    <row r="654" ht="15.75" hidden="1" customHeight="1">
      <c r="A654" s="1" t="str">
        <f t="shared" si="1"/>
        <v>Pakistan2013</v>
      </c>
      <c r="B654" s="1" t="str">
        <f>IF(ISBLANK(apendix_f_data!A654),"-",apendix_f_data!A654)</f>
        <v>Eastern Mediterranean</v>
      </c>
      <c r="C654" s="1" t="str">
        <f>IF(ISBLANK(apendix_f_data!B654),"-",apendix_f_data!B654)</f>
        <v>Pakistan</v>
      </c>
      <c r="D654" s="1">
        <f>IF(ISBLANK(apendix_f_data!C654),"-",apendix_f_data!C654)</f>
        <v>2013</v>
      </c>
      <c r="E654" s="1">
        <f>IF(ISBLANK(apendix_f_data!D654),"-",apendix_f_data!D654)</f>
        <v>188030212</v>
      </c>
      <c r="F654" s="1">
        <f>IF(ISBLANK(apendix_f_data!E654),"-",apendix_f_data!E654)</f>
        <v>750000</v>
      </c>
      <c r="G654" s="1">
        <f>IF(ISBLANK(apendix_f_data!F654),"-",apendix_f_data!F654)</f>
        <v>1419225</v>
      </c>
      <c r="H654" s="1">
        <f>IF(ISBLANK(apendix_f_data!G654),"-",apendix_f_data!G654)</f>
        <v>2716000</v>
      </c>
      <c r="I654" s="1">
        <f>IF(ISBLANK(apendix_f_data!H654),"-",apendix_f_data!H654)</f>
        <v>220</v>
      </c>
      <c r="J654" s="1">
        <f>IF(ISBLANK(apendix_f_data!I654),"-",apendix_f_data!I654)</f>
        <v>1047</v>
      </c>
      <c r="K654" s="1">
        <f>IF(ISBLANK(apendix_f_data!J654),"-",apendix_f_data!J654)</f>
        <v>2420</v>
      </c>
    </row>
    <row r="655" ht="15.75" hidden="1" customHeight="1">
      <c r="A655" s="1" t="str">
        <f t="shared" si="1"/>
        <v>Pakistan2014</v>
      </c>
      <c r="B655" s="1" t="str">
        <f>IF(ISBLANK(apendix_f_data!A655),"-",apendix_f_data!A655)</f>
        <v>Eastern Mediterranean</v>
      </c>
      <c r="C655" s="1" t="str">
        <f>IF(ISBLANK(apendix_f_data!B655),"-",apendix_f_data!B655)</f>
        <v>Pakistan</v>
      </c>
      <c r="D655" s="1">
        <f>IF(ISBLANK(apendix_f_data!C655),"-",apendix_f_data!C655)</f>
        <v>2014</v>
      </c>
      <c r="E655" s="1">
        <f>IF(ISBLANK(apendix_f_data!D655),"-",apendix_f_data!D655)</f>
        <v>192006115</v>
      </c>
      <c r="F655" s="1">
        <f>IF(ISBLANK(apendix_f_data!E655),"-",apendix_f_data!E655)</f>
        <v>724000</v>
      </c>
      <c r="G655" s="1">
        <f>IF(ISBLANK(apendix_f_data!F655),"-",apendix_f_data!F655)</f>
        <v>1373305</v>
      </c>
      <c r="H655" s="1">
        <f>IF(ISBLANK(apendix_f_data!G655),"-",apendix_f_data!G655)</f>
        <v>2723000</v>
      </c>
      <c r="I655" s="1">
        <f>IF(ISBLANK(apendix_f_data!H655),"-",apendix_f_data!H655)</f>
        <v>220</v>
      </c>
      <c r="J655" s="1">
        <f>IF(ISBLANK(apendix_f_data!I655),"-",apendix_f_data!I655)</f>
        <v>897</v>
      </c>
      <c r="K655" s="1">
        <f>IF(ISBLANK(apendix_f_data!J655),"-",apendix_f_data!J655)</f>
        <v>2100</v>
      </c>
    </row>
    <row r="656" ht="15.75" hidden="1" customHeight="1">
      <c r="A656" s="1" t="str">
        <f t="shared" si="1"/>
        <v>Pakistan2015</v>
      </c>
      <c r="B656" s="1" t="str">
        <f>IF(ISBLANK(apendix_f_data!A656),"-",apendix_f_data!A656)</f>
        <v>Eastern Mediterranean</v>
      </c>
      <c r="C656" s="1" t="str">
        <f>IF(ISBLANK(apendix_f_data!B656),"-",apendix_f_data!B656)</f>
        <v>Pakistan</v>
      </c>
      <c r="D656" s="1">
        <f>IF(ISBLANK(apendix_f_data!C656),"-",apendix_f_data!C656)</f>
        <v>2015</v>
      </c>
      <c r="E656" s="1">
        <f>IF(ISBLANK(apendix_f_data!D656),"-",apendix_f_data!D656)</f>
        <v>196058432</v>
      </c>
      <c r="F656" s="1">
        <f>IF(ISBLANK(apendix_f_data!E656),"-",apendix_f_data!E656)</f>
        <v>526000</v>
      </c>
      <c r="G656" s="1">
        <f>IF(ISBLANK(apendix_f_data!F656),"-",apendix_f_data!F656)</f>
        <v>992598</v>
      </c>
      <c r="H656" s="1">
        <f>IF(ISBLANK(apendix_f_data!G656),"-",apendix_f_data!G656)</f>
        <v>2028000</v>
      </c>
      <c r="I656" s="1">
        <f>IF(ISBLANK(apendix_f_data!H656),"-",apendix_f_data!H656)</f>
        <v>160</v>
      </c>
      <c r="J656" s="1">
        <f>IF(ISBLANK(apendix_f_data!I656),"-",apendix_f_data!I656)</f>
        <v>716</v>
      </c>
      <c r="K656" s="1">
        <f>IF(ISBLANK(apendix_f_data!J656),"-",apendix_f_data!J656)</f>
        <v>1780</v>
      </c>
    </row>
    <row r="657" ht="15.75" hidden="1" customHeight="1">
      <c r="A657" s="1" t="str">
        <f t="shared" si="1"/>
        <v>Pakistan2016</v>
      </c>
      <c r="B657" s="1" t="str">
        <f>IF(ISBLANK(apendix_f_data!A657),"-",apendix_f_data!A657)</f>
        <v>Eastern Mediterranean</v>
      </c>
      <c r="C657" s="1" t="str">
        <f>IF(ISBLANK(apendix_f_data!B657),"-",apendix_f_data!B657)</f>
        <v>Pakistan</v>
      </c>
      <c r="D657" s="1">
        <f>IF(ISBLANK(apendix_f_data!C657),"-",apendix_f_data!C657)</f>
        <v>2016</v>
      </c>
      <c r="E657" s="1">
        <f>IF(ISBLANK(apendix_f_data!D657),"-",apendix_f_data!D657)</f>
        <v>200191818</v>
      </c>
      <c r="F657" s="1">
        <f>IF(ISBLANK(apendix_f_data!E657),"-",apendix_f_data!E657)</f>
        <v>800000</v>
      </c>
      <c r="G657" s="1">
        <f>IF(ISBLANK(apendix_f_data!F657),"-",apendix_f_data!F657)</f>
        <v>1202476</v>
      </c>
      <c r="H657" s="1">
        <f>IF(ISBLANK(apendix_f_data!G657),"-",apendix_f_data!G657)</f>
        <v>1996000</v>
      </c>
      <c r="I657" s="1">
        <f>IF(ISBLANK(apendix_f_data!H657),"-",apendix_f_data!H657)</f>
        <v>200</v>
      </c>
      <c r="J657" s="1">
        <f>IF(ISBLANK(apendix_f_data!I657),"-",apendix_f_data!I657)</f>
        <v>1012</v>
      </c>
      <c r="K657" s="1">
        <f>IF(ISBLANK(apendix_f_data!J657),"-",apendix_f_data!J657)</f>
        <v>2110</v>
      </c>
    </row>
    <row r="658" ht="15.75" hidden="1" customHeight="1">
      <c r="A658" s="1" t="str">
        <f t="shared" si="1"/>
        <v>Pakistan2017</v>
      </c>
      <c r="B658" s="1" t="str">
        <f>IF(ISBLANK(apendix_f_data!A658),"-",apendix_f_data!A658)</f>
        <v>Eastern Mediterranean</v>
      </c>
      <c r="C658" s="1" t="str">
        <f>IF(ISBLANK(apendix_f_data!B658),"-",apendix_f_data!B658)</f>
        <v>Pakistan</v>
      </c>
      <c r="D658" s="1">
        <f>IF(ISBLANK(apendix_f_data!C658),"-",apendix_f_data!C658)</f>
        <v>2017</v>
      </c>
      <c r="E658" s="1">
        <f>IF(ISBLANK(apendix_f_data!D658),"-",apendix_f_data!D658)</f>
        <v>204394674</v>
      </c>
      <c r="F658" s="1">
        <f>IF(ISBLANK(apendix_f_data!E658),"-",apendix_f_data!E658)</f>
        <v>707000</v>
      </c>
      <c r="G658" s="1">
        <f>IF(ISBLANK(apendix_f_data!F658),"-",apendix_f_data!F658)</f>
        <v>970992</v>
      </c>
      <c r="H658" s="1">
        <f>IF(ISBLANK(apendix_f_data!G658),"-",apendix_f_data!G658)</f>
        <v>1468000</v>
      </c>
      <c r="I658" s="1">
        <f>IF(ISBLANK(apendix_f_data!H658),"-",apendix_f_data!H658)</f>
        <v>160</v>
      </c>
      <c r="J658" s="1">
        <f>IF(ISBLANK(apendix_f_data!I658),"-",apendix_f_data!I658)</f>
        <v>756</v>
      </c>
      <c r="K658" s="1">
        <f>IF(ISBLANK(apendix_f_data!J658),"-",apendix_f_data!J658)</f>
        <v>1430</v>
      </c>
    </row>
    <row r="659" ht="15.75" hidden="1" customHeight="1">
      <c r="A659" s="1" t="str">
        <f t="shared" si="1"/>
        <v>Pakistan2018</v>
      </c>
      <c r="B659" s="1" t="str">
        <f>IF(ISBLANK(apendix_f_data!A659),"-",apendix_f_data!A659)</f>
        <v>Eastern Mediterranean</v>
      </c>
      <c r="C659" s="1" t="str">
        <f>IF(ISBLANK(apendix_f_data!B659),"-",apendix_f_data!B659)</f>
        <v>Pakistan</v>
      </c>
      <c r="D659" s="1">
        <f>IF(ISBLANK(apendix_f_data!C659),"-",apendix_f_data!C659)</f>
        <v>2018</v>
      </c>
      <c r="E659" s="1">
        <f>IF(ISBLANK(apendix_f_data!D659),"-",apendix_f_data!D659)</f>
        <v>208643752</v>
      </c>
      <c r="F659" s="1">
        <f>IF(ISBLANK(apendix_f_data!E659),"-",apendix_f_data!E659)</f>
        <v>545000</v>
      </c>
      <c r="G659" s="1">
        <f>IF(ISBLANK(apendix_f_data!F659),"-",apendix_f_data!F659)</f>
        <v>705532</v>
      </c>
      <c r="H659" s="1">
        <f>IF(ISBLANK(apendix_f_data!G659),"-",apendix_f_data!G659)</f>
        <v>987000</v>
      </c>
      <c r="I659" s="1">
        <f>IF(ISBLANK(apendix_f_data!H659),"-",apendix_f_data!H659)</f>
        <v>120</v>
      </c>
      <c r="J659" s="1">
        <f>IF(ISBLANK(apendix_f_data!I659),"-",apendix_f_data!I659)</f>
        <v>495</v>
      </c>
      <c r="K659" s="1">
        <f>IF(ISBLANK(apendix_f_data!J659),"-",apendix_f_data!J659)</f>
        <v>880</v>
      </c>
    </row>
    <row r="660" ht="15.75" hidden="1" customHeight="1">
      <c r="A660" s="1" t="str">
        <f t="shared" si="1"/>
        <v>Saudi Arabia2010</v>
      </c>
      <c r="B660" s="1" t="str">
        <f>IF(ISBLANK(apendix_f_data!A660),"-",apendix_f_data!A660)</f>
        <v>Eastern Mediterranean</v>
      </c>
      <c r="C660" s="1" t="str">
        <f>IF(ISBLANK(apendix_f_data!B660),"-",apendix_f_data!B660)</f>
        <v>Saudi Arabia</v>
      </c>
      <c r="D660" s="1">
        <f>IF(ISBLANK(apendix_f_data!C660),"-",apendix_f_data!C660)</f>
        <v>2010</v>
      </c>
      <c r="E660" s="1">
        <f>IF(ISBLANK(apendix_f_data!D660),"-",apendix_f_data!D660)</f>
        <v>2196624</v>
      </c>
      <c r="F660" s="1" t="str">
        <f>IF(ISBLANK(apendix_f_data!E660),"-",apendix_f_data!E660)</f>
        <v>-</v>
      </c>
      <c r="G660" s="1">
        <f>IF(ISBLANK(apendix_f_data!F660),"-",apendix_f_data!F660)</f>
        <v>29</v>
      </c>
      <c r="H660" s="1" t="str">
        <f>IF(ISBLANK(apendix_f_data!G660),"-",apendix_f_data!G660)</f>
        <v>-</v>
      </c>
      <c r="I660" s="1" t="str">
        <f>IF(ISBLANK(apendix_f_data!H660),"-",apendix_f_data!H660)</f>
        <v>-</v>
      </c>
      <c r="J660" s="1">
        <f>IF(ISBLANK(apendix_f_data!I660),"-",apendix_f_data!I660)</f>
        <v>0</v>
      </c>
      <c r="K660" s="1" t="str">
        <f>IF(ISBLANK(apendix_f_data!J660),"-",apendix_f_data!J660)</f>
        <v>-</v>
      </c>
    </row>
    <row r="661" ht="15.75" hidden="1" customHeight="1">
      <c r="A661" s="1" t="str">
        <f t="shared" si="1"/>
        <v>Saudi Arabia2011</v>
      </c>
      <c r="B661" s="1" t="str">
        <f>IF(ISBLANK(apendix_f_data!A661),"-",apendix_f_data!A661)</f>
        <v>Eastern Mediterranean</v>
      </c>
      <c r="C661" s="1" t="str">
        <f>IF(ISBLANK(apendix_f_data!B661),"-",apendix_f_data!B661)</f>
        <v>Saudi Arabia</v>
      </c>
      <c r="D661" s="1">
        <f>IF(ISBLANK(apendix_f_data!C661),"-",apendix_f_data!C661)</f>
        <v>2011</v>
      </c>
      <c r="E661" s="1">
        <f>IF(ISBLANK(apendix_f_data!D661),"-",apendix_f_data!D661)</f>
        <v>2264403</v>
      </c>
      <c r="F661" s="1" t="str">
        <f>IF(ISBLANK(apendix_f_data!E661),"-",apendix_f_data!E661)</f>
        <v>-</v>
      </c>
      <c r="G661" s="1">
        <f>IF(ISBLANK(apendix_f_data!F661),"-",apendix_f_data!F661)</f>
        <v>69</v>
      </c>
      <c r="H661" s="1" t="str">
        <f>IF(ISBLANK(apendix_f_data!G661),"-",apendix_f_data!G661)</f>
        <v>-</v>
      </c>
      <c r="I661" s="1" t="str">
        <f>IF(ISBLANK(apendix_f_data!H661),"-",apendix_f_data!H661)</f>
        <v>-</v>
      </c>
      <c r="J661" s="1">
        <f>IF(ISBLANK(apendix_f_data!I661),"-",apendix_f_data!I661)</f>
        <v>0</v>
      </c>
      <c r="K661" s="1" t="str">
        <f>IF(ISBLANK(apendix_f_data!J661),"-",apendix_f_data!J661)</f>
        <v>-</v>
      </c>
    </row>
    <row r="662" ht="15.75" hidden="1" customHeight="1">
      <c r="A662" s="1" t="str">
        <f t="shared" si="1"/>
        <v>Saudi Arabia2012</v>
      </c>
      <c r="B662" s="1" t="str">
        <f>IF(ISBLANK(apendix_f_data!A662),"-",apendix_f_data!A662)</f>
        <v>Eastern Mediterranean</v>
      </c>
      <c r="C662" s="1" t="str">
        <f>IF(ISBLANK(apendix_f_data!B662),"-",apendix_f_data!B662)</f>
        <v>Saudi Arabia</v>
      </c>
      <c r="D662" s="1">
        <f>IF(ISBLANK(apendix_f_data!C662),"-",apendix_f_data!C662)</f>
        <v>2012</v>
      </c>
      <c r="E662" s="1">
        <f>IF(ISBLANK(apendix_f_data!D662),"-",apendix_f_data!D662)</f>
        <v>2335482</v>
      </c>
      <c r="F662" s="1" t="str">
        <f>IF(ISBLANK(apendix_f_data!E662),"-",apendix_f_data!E662)</f>
        <v>-</v>
      </c>
      <c r="G662" s="1">
        <f>IF(ISBLANK(apendix_f_data!F662),"-",apendix_f_data!F662)</f>
        <v>82</v>
      </c>
      <c r="H662" s="1" t="str">
        <f>IF(ISBLANK(apendix_f_data!G662),"-",apendix_f_data!G662)</f>
        <v>-</v>
      </c>
      <c r="I662" s="1" t="str">
        <f>IF(ISBLANK(apendix_f_data!H662),"-",apendix_f_data!H662)</f>
        <v>-</v>
      </c>
      <c r="J662" s="1">
        <f>IF(ISBLANK(apendix_f_data!I662),"-",apendix_f_data!I662)</f>
        <v>0</v>
      </c>
      <c r="K662" s="1" t="str">
        <f>IF(ISBLANK(apendix_f_data!J662),"-",apendix_f_data!J662)</f>
        <v>-</v>
      </c>
    </row>
    <row r="663" ht="15.75" hidden="1" customHeight="1">
      <c r="A663" s="1" t="str">
        <f t="shared" si="1"/>
        <v>Saudi Arabia2013</v>
      </c>
      <c r="B663" s="1" t="str">
        <f>IF(ISBLANK(apendix_f_data!A663),"-",apendix_f_data!A663)</f>
        <v>Eastern Mediterranean</v>
      </c>
      <c r="C663" s="1" t="str">
        <f>IF(ISBLANK(apendix_f_data!B663),"-",apendix_f_data!B663)</f>
        <v>Saudi Arabia</v>
      </c>
      <c r="D663" s="1">
        <f>IF(ISBLANK(apendix_f_data!C663),"-",apendix_f_data!C663)</f>
        <v>2013</v>
      </c>
      <c r="E663" s="1">
        <f>IF(ISBLANK(apendix_f_data!D663),"-",apendix_f_data!D663)</f>
        <v>2407350</v>
      </c>
      <c r="F663" s="1" t="str">
        <f>IF(ISBLANK(apendix_f_data!E663),"-",apendix_f_data!E663)</f>
        <v>-</v>
      </c>
      <c r="G663" s="1">
        <f>IF(ISBLANK(apendix_f_data!F663),"-",apendix_f_data!F663)</f>
        <v>34</v>
      </c>
      <c r="H663" s="1" t="str">
        <f>IF(ISBLANK(apendix_f_data!G663),"-",apendix_f_data!G663)</f>
        <v>-</v>
      </c>
      <c r="I663" s="1" t="str">
        <f>IF(ISBLANK(apendix_f_data!H663),"-",apendix_f_data!H663)</f>
        <v>-</v>
      </c>
      <c r="J663" s="1">
        <f>IF(ISBLANK(apendix_f_data!I663),"-",apendix_f_data!I663)</f>
        <v>0</v>
      </c>
      <c r="K663" s="1" t="str">
        <f>IF(ISBLANK(apendix_f_data!J663),"-",apendix_f_data!J663)</f>
        <v>-</v>
      </c>
    </row>
    <row r="664" ht="15.75" hidden="1" customHeight="1">
      <c r="A664" s="1" t="str">
        <f t="shared" si="1"/>
        <v>Saudi Arabia2014</v>
      </c>
      <c r="B664" s="1" t="str">
        <f>IF(ISBLANK(apendix_f_data!A664),"-",apendix_f_data!A664)</f>
        <v>Eastern Mediterranean</v>
      </c>
      <c r="C664" s="1" t="str">
        <f>IF(ISBLANK(apendix_f_data!B664),"-",apendix_f_data!B664)</f>
        <v>Saudi Arabia</v>
      </c>
      <c r="D664" s="1">
        <f>IF(ISBLANK(apendix_f_data!C664),"-",apendix_f_data!C664)</f>
        <v>2014</v>
      </c>
      <c r="E664" s="1">
        <f>IF(ISBLANK(apendix_f_data!D664),"-",apendix_f_data!D664)</f>
        <v>2476605</v>
      </c>
      <c r="F664" s="1" t="str">
        <f>IF(ISBLANK(apendix_f_data!E664),"-",apendix_f_data!E664)</f>
        <v>-</v>
      </c>
      <c r="G664" s="1">
        <f>IF(ISBLANK(apendix_f_data!F664),"-",apendix_f_data!F664)</f>
        <v>30</v>
      </c>
      <c r="H664" s="1" t="str">
        <f>IF(ISBLANK(apendix_f_data!G664),"-",apendix_f_data!G664)</f>
        <v>-</v>
      </c>
      <c r="I664" s="1" t="str">
        <f>IF(ISBLANK(apendix_f_data!H664),"-",apendix_f_data!H664)</f>
        <v>-</v>
      </c>
      <c r="J664" s="1">
        <f>IF(ISBLANK(apendix_f_data!I664),"-",apendix_f_data!I664)</f>
        <v>0</v>
      </c>
      <c r="K664" s="1" t="str">
        <f>IF(ISBLANK(apendix_f_data!J664),"-",apendix_f_data!J664)</f>
        <v>-</v>
      </c>
    </row>
    <row r="665" ht="15.75" hidden="1" customHeight="1">
      <c r="A665" s="1" t="str">
        <f t="shared" si="1"/>
        <v>Saudi Arabia2015</v>
      </c>
      <c r="B665" s="1" t="str">
        <f>IF(ISBLANK(apendix_f_data!A665),"-",apendix_f_data!A665)</f>
        <v>Eastern Mediterranean</v>
      </c>
      <c r="C665" s="1" t="str">
        <f>IF(ISBLANK(apendix_f_data!B665),"-",apendix_f_data!B665)</f>
        <v>Saudi Arabia</v>
      </c>
      <c r="D665" s="1">
        <f>IF(ISBLANK(apendix_f_data!C665),"-",apendix_f_data!C665)</f>
        <v>2015</v>
      </c>
      <c r="E665" s="1">
        <f>IF(ISBLANK(apendix_f_data!D665),"-",apendix_f_data!D665)</f>
        <v>2540776</v>
      </c>
      <c r="F665" s="1" t="str">
        <f>IF(ISBLANK(apendix_f_data!E665),"-",apendix_f_data!E665)</f>
        <v>-</v>
      </c>
      <c r="G665" s="1">
        <f>IF(ISBLANK(apendix_f_data!F665),"-",apendix_f_data!F665)</f>
        <v>83</v>
      </c>
      <c r="H665" s="1" t="str">
        <f>IF(ISBLANK(apendix_f_data!G665),"-",apendix_f_data!G665)</f>
        <v>-</v>
      </c>
      <c r="I665" s="1" t="str">
        <f>IF(ISBLANK(apendix_f_data!H665),"-",apendix_f_data!H665)</f>
        <v>-</v>
      </c>
      <c r="J665" s="1">
        <f>IF(ISBLANK(apendix_f_data!I665),"-",apendix_f_data!I665)</f>
        <v>0</v>
      </c>
      <c r="K665" s="1" t="str">
        <f>IF(ISBLANK(apendix_f_data!J665),"-",apendix_f_data!J665)</f>
        <v>-</v>
      </c>
    </row>
    <row r="666" ht="15.75" hidden="1" customHeight="1">
      <c r="A666" s="1" t="str">
        <f t="shared" si="1"/>
        <v>Saudi Arabia2016</v>
      </c>
      <c r="B666" s="1" t="str">
        <f>IF(ISBLANK(apendix_f_data!A666),"-",apendix_f_data!A666)</f>
        <v>Eastern Mediterranean</v>
      </c>
      <c r="C666" s="1" t="str">
        <f>IF(ISBLANK(apendix_f_data!B666),"-",apendix_f_data!B666)</f>
        <v>Saudi Arabia</v>
      </c>
      <c r="D666" s="1">
        <f>IF(ISBLANK(apendix_f_data!C666),"-",apendix_f_data!C666)</f>
        <v>2016</v>
      </c>
      <c r="E666" s="1">
        <f>IF(ISBLANK(apendix_f_data!D666),"-",apendix_f_data!D666)</f>
        <v>2598914</v>
      </c>
      <c r="F666" s="1" t="str">
        <f>IF(ISBLANK(apendix_f_data!E666),"-",apendix_f_data!E666)</f>
        <v>-</v>
      </c>
      <c r="G666" s="1">
        <f>IF(ISBLANK(apendix_f_data!F666),"-",apendix_f_data!F666)</f>
        <v>272</v>
      </c>
      <c r="H666" s="1" t="str">
        <f>IF(ISBLANK(apendix_f_data!G666),"-",apendix_f_data!G666)</f>
        <v>-</v>
      </c>
      <c r="I666" s="1" t="str">
        <f>IF(ISBLANK(apendix_f_data!H666),"-",apendix_f_data!H666)</f>
        <v>-</v>
      </c>
      <c r="J666" s="1">
        <f>IF(ISBLANK(apendix_f_data!I666),"-",apendix_f_data!I666)</f>
        <v>0</v>
      </c>
      <c r="K666" s="1" t="str">
        <f>IF(ISBLANK(apendix_f_data!J666),"-",apendix_f_data!J666)</f>
        <v>-</v>
      </c>
    </row>
    <row r="667" ht="15.75" hidden="1" customHeight="1">
      <c r="A667" s="1" t="str">
        <f t="shared" si="1"/>
        <v>Saudi Arabia2017</v>
      </c>
      <c r="B667" s="1" t="str">
        <f>IF(ISBLANK(apendix_f_data!A667),"-",apendix_f_data!A667)</f>
        <v>Eastern Mediterranean</v>
      </c>
      <c r="C667" s="1" t="str">
        <f>IF(ISBLANK(apendix_f_data!B667),"-",apendix_f_data!B667)</f>
        <v>Saudi Arabia</v>
      </c>
      <c r="D667" s="1">
        <f>IF(ISBLANK(apendix_f_data!C667),"-",apendix_f_data!C667)</f>
        <v>2017</v>
      </c>
      <c r="E667" s="1">
        <f>IF(ISBLANK(apendix_f_data!D667),"-",apendix_f_data!D667)</f>
        <v>2651735</v>
      </c>
      <c r="F667" s="1" t="str">
        <f>IF(ISBLANK(apendix_f_data!E667),"-",apendix_f_data!E667)</f>
        <v>-</v>
      </c>
      <c r="G667" s="1">
        <f>IF(ISBLANK(apendix_f_data!F667),"-",apendix_f_data!F667)</f>
        <v>177</v>
      </c>
      <c r="H667" s="1" t="str">
        <f>IF(ISBLANK(apendix_f_data!G667),"-",apendix_f_data!G667)</f>
        <v>-</v>
      </c>
      <c r="I667" s="1" t="str">
        <f>IF(ISBLANK(apendix_f_data!H667),"-",apendix_f_data!H667)</f>
        <v>-</v>
      </c>
      <c r="J667" s="1">
        <f>IF(ISBLANK(apendix_f_data!I667),"-",apendix_f_data!I667)</f>
        <v>0</v>
      </c>
      <c r="K667" s="1" t="str">
        <f>IF(ISBLANK(apendix_f_data!J667),"-",apendix_f_data!J667)</f>
        <v>-</v>
      </c>
    </row>
    <row r="668" ht="15.75" hidden="1" customHeight="1">
      <c r="A668" s="1" t="str">
        <f t="shared" si="1"/>
        <v>Saudi Arabia2018</v>
      </c>
      <c r="B668" s="1" t="str">
        <f>IF(ISBLANK(apendix_f_data!A668),"-",apendix_f_data!A668)</f>
        <v>Eastern Mediterranean</v>
      </c>
      <c r="C668" s="1" t="str">
        <f>IF(ISBLANK(apendix_f_data!B668),"-",apendix_f_data!B668)</f>
        <v>Saudi Arabia</v>
      </c>
      <c r="D668" s="1">
        <f>IF(ISBLANK(apendix_f_data!C668),"-",apendix_f_data!C668)</f>
        <v>2018</v>
      </c>
      <c r="E668" s="1">
        <f>IF(ISBLANK(apendix_f_data!D668),"-",apendix_f_data!D668)</f>
        <v>2699927</v>
      </c>
      <c r="F668" s="1" t="str">
        <f>IF(ISBLANK(apendix_f_data!E668),"-",apendix_f_data!E668)</f>
        <v>-</v>
      </c>
      <c r="G668" s="1">
        <f>IF(ISBLANK(apendix_f_data!F668),"-",apendix_f_data!F668)</f>
        <v>61</v>
      </c>
      <c r="H668" s="1" t="str">
        <f>IF(ISBLANK(apendix_f_data!G668),"-",apendix_f_data!G668)</f>
        <v>-</v>
      </c>
      <c r="I668" s="1" t="str">
        <f>IF(ISBLANK(apendix_f_data!H668),"-",apendix_f_data!H668)</f>
        <v>-</v>
      </c>
      <c r="J668" s="1">
        <f>IF(ISBLANK(apendix_f_data!I668),"-",apendix_f_data!I668)</f>
        <v>0</v>
      </c>
      <c r="K668" s="1" t="str">
        <f>IF(ISBLANK(apendix_f_data!J668),"-",apendix_f_data!J668)</f>
        <v>-</v>
      </c>
    </row>
    <row r="669" ht="15.75" hidden="1" customHeight="1">
      <c r="A669" s="1" t="str">
        <f t="shared" si="1"/>
        <v>Somalia2010</v>
      </c>
      <c r="B669" s="1" t="str">
        <f>IF(ISBLANK(apendix_f_data!A669),"-",apendix_f_data!A669)</f>
        <v>Eastern Mediterranean</v>
      </c>
      <c r="C669" s="1" t="str">
        <f>IF(ISBLANK(apendix_f_data!B669),"-",apendix_f_data!B669)</f>
        <v>Somalia</v>
      </c>
      <c r="D669" s="1">
        <f>IF(ISBLANK(apendix_f_data!C669),"-",apendix_f_data!C669)</f>
        <v>2010</v>
      </c>
      <c r="E669" s="1">
        <f>IF(ISBLANK(apendix_f_data!D669),"-",apendix_f_data!D669)</f>
        <v>12043886</v>
      </c>
      <c r="F669" s="1">
        <f>IF(ISBLANK(apendix_f_data!E669),"-",apendix_f_data!E669)</f>
        <v>214000</v>
      </c>
      <c r="G669" s="1">
        <f>IF(ISBLANK(apendix_f_data!F669),"-",apendix_f_data!F669)</f>
        <v>356323</v>
      </c>
      <c r="H669" s="1">
        <f>IF(ISBLANK(apendix_f_data!G669),"-",apendix_f_data!G669)</f>
        <v>526000</v>
      </c>
      <c r="I669" s="1">
        <f>IF(ISBLANK(apendix_f_data!H669),"-",apendix_f_data!H669)</f>
        <v>24</v>
      </c>
      <c r="J669" s="1">
        <f>IF(ISBLANK(apendix_f_data!I669),"-",apendix_f_data!I669)</f>
        <v>912</v>
      </c>
      <c r="K669" s="1">
        <f>IF(ISBLANK(apendix_f_data!J669),"-",apendix_f_data!J669)</f>
        <v>2000</v>
      </c>
    </row>
    <row r="670" ht="15.75" hidden="1" customHeight="1">
      <c r="A670" s="1" t="str">
        <f t="shared" si="1"/>
        <v>Somalia2011</v>
      </c>
      <c r="B670" s="1" t="str">
        <f>IF(ISBLANK(apendix_f_data!A670),"-",apendix_f_data!A670)</f>
        <v>Eastern Mediterranean</v>
      </c>
      <c r="C670" s="1" t="str">
        <f>IF(ISBLANK(apendix_f_data!B670),"-",apendix_f_data!B670)</f>
        <v>Somalia</v>
      </c>
      <c r="D670" s="1">
        <f>IF(ISBLANK(apendix_f_data!C670),"-",apendix_f_data!C670)</f>
        <v>2011</v>
      </c>
      <c r="E670" s="1">
        <f>IF(ISBLANK(apendix_f_data!D670),"-",apendix_f_data!D670)</f>
        <v>12376305</v>
      </c>
      <c r="F670" s="1">
        <f>IF(ISBLANK(apendix_f_data!E670),"-",apendix_f_data!E670)</f>
        <v>181000</v>
      </c>
      <c r="G670" s="1">
        <f>IF(ISBLANK(apendix_f_data!F670),"-",apendix_f_data!F670)</f>
        <v>301405</v>
      </c>
      <c r="H670" s="1">
        <f>IF(ISBLANK(apendix_f_data!G670),"-",apendix_f_data!G670)</f>
        <v>441000</v>
      </c>
      <c r="I670" s="1">
        <f>IF(ISBLANK(apendix_f_data!H670),"-",apendix_f_data!H670)</f>
        <v>20</v>
      </c>
      <c r="J670" s="1">
        <f>IF(ISBLANK(apendix_f_data!I670),"-",apendix_f_data!I670)</f>
        <v>771</v>
      </c>
      <c r="K670" s="1">
        <f>IF(ISBLANK(apendix_f_data!J670),"-",apendix_f_data!J670)</f>
        <v>1680</v>
      </c>
    </row>
    <row r="671" ht="15.75" hidden="1" customHeight="1">
      <c r="A671" s="1" t="str">
        <f t="shared" si="1"/>
        <v>Somalia2012</v>
      </c>
      <c r="B671" s="1" t="str">
        <f>IF(ISBLANK(apendix_f_data!A671),"-",apendix_f_data!A671)</f>
        <v>Eastern Mediterranean</v>
      </c>
      <c r="C671" s="1" t="str">
        <f>IF(ISBLANK(apendix_f_data!B671),"-",apendix_f_data!B671)</f>
        <v>Somalia</v>
      </c>
      <c r="D671" s="1">
        <f>IF(ISBLANK(apendix_f_data!C671),"-",apendix_f_data!C671)</f>
        <v>2012</v>
      </c>
      <c r="E671" s="1">
        <f>IF(ISBLANK(apendix_f_data!D671),"-",apendix_f_data!D671)</f>
        <v>12715487</v>
      </c>
      <c r="F671" s="1">
        <f>IF(ISBLANK(apendix_f_data!E671),"-",apendix_f_data!E671)</f>
        <v>188000</v>
      </c>
      <c r="G671" s="1">
        <f>IF(ISBLANK(apendix_f_data!F671),"-",apendix_f_data!F671)</f>
        <v>310864</v>
      </c>
      <c r="H671" s="1">
        <f>IF(ISBLANK(apendix_f_data!G671),"-",apendix_f_data!G671)</f>
        <v>454000</v>
      </c>
      <c r="I671" s="1">
        <f>IF(ISBLANK(apendix_f_data!H671),"-",apendix_f_data!H671)</f>
        <v>21</v>
      </c>
      <c r="J671" s="1">
        <f>IF(ISBLANK(apendix_f_data!I671),"-",apendix_f_data!I671)</f>
        <v>795</v>
      </c>
      <c r="K671" s="1">
        <f>IF(ISBLANK(apendix_f_data!J671),"-",apendix_f_data!J671)</f>
        <v>1730</v>
      </c>
    </row>
    <row r="672" ht="15.75" hidden="1" customHeight="1">
      <c r="A672" s="1" t="str">
        <f t="shared" si="1"/>
        <v>Somalia2013</v>
      </c>
      <c r="B672" s="1" t="str">
        <f>IF(ISBLANK(apendix_f_data!A672),"-",apendix_f_data!A672)</f>
        <v>Eastern Mediterranean</v>
      </c>
      <c r="C672" s="1" t="str">
        <f>IF(ISBLANK(apendix_f_data!B672),"-",apendix_f_data!B672)</f>
        <v>Somalia</v>
      </c>
      <c r="D672" s="1">
        <f>IF(ISBLANK(apendix_f_data!C672),"-",apendix_f_data!C672)</f>
        <v>2013</v>
      </c>
      <c r="E672" s="1">
        <f>IF(ISBLANK(apendix_f_data!D672),"-",apendix_f_data!D672)</f>
        <v>13063711</v>
      </c>
      <c r="F672" s="1">
        <f>IF(ISBLANK(apendix_f_data!E672),"-",apendix_f_data!E672)</f>
        <v>223000</v>
      </c>
      <c r="G672" s="1">
        <f>IF(ISBLANK(apendix_f_data!F672),"-",apendix_f_data!F672)</f>
        <v>366378</v>
      </c>
      <c r="H672" s="1">
        <f>IF(ISBLANK(apendix_f_data!G672),"-",apendix_f_data!G672)</f>
        <v>546000</v>
      </c>
      <c r="I672" s="1">
        <f>IF(ISBLANK(apendix_f_data!H672),"-",apendix_f_data!H672)</f>
        <v>26</v>
      </c>
      <c r="J672" s="1">
        <f>IF(ISBLANK(apendix_f_data!I672),"-",apendix_f_data!I672)</f>
        <v>937</v>
      </c>
      <c r="K672" s="1">
        <f>IF(ISBLANK(apendix_f_data!J672),"-",apendix_f_data!J672)</f>
        <v>2070</v>
      </c>
    </row>
    <row r="673" ht="15.75" hidden="1" customHeight="1">
      <c r="A673" s="1" t="str">
        <f t="shared" si="1"/>
        <v>Somalia2014</v>
      </c>
      <c r="B673" s="1" t="str">
        <f>IF(ISBLANK(apendix_f_data!A673),"-",apendix_f_data!A673)</f>
        <v>Eastern Mediterranean</v>
      </c>
      <c r="C673" s="1" t="str">
        <f>IF(ISBLANK(apendix_f_data!B673),"-",apendix_f_data!B673)</f>
        <v>Somalia</v>
      </c>
      <c r="D673" s="1">
        <f>IF(ISBLANK(apendix_f_data!C673),"-",apendix_f_data!C673)</f>
        <v>2014</v>
      </c>
      <c r="E673" s="1">
        <f>IF(ISBLANK(apendix_f_data!D673),"-",apendix_f_data!D673)</f>
        <v>13423571</v>
      </c>
      <c r="F673" s="1">
        <f>IF(ISBLANK(apendix_f_data!E673),"-",apendix_f_data!E673)</f>
        <v>265000</v>
      </c>
      <c r="G673" s="1">
        <f>IF(ISBLANK(apendix_f_data!F673),"-",apendix_f_data!F673)</f>
        <v>430886</v>
      </c>
      <c r="H673" s="1">
        <f>IF(ISBLANK(apendix_f_data!G673),"-",apendix_f_data!G673)</f>
        <v>640000</v>
      </c>
      <c r="I673" s="1">
        <f>IF(ISBLANK(apendix_f_data!H673),"-",apendix_f_data!H673)</f>
        <v>30</v>
      </c>
      <c r="J673" s="1">
        <f>IF(ISBLANK(apendix_f_data!I673),"-",apendix_f_data!I673)</f>
        <v>1103</v>
      </c>
      <c r="K673" s="1">
        <f>IF(ISBLANK(apendix_f_data!J673),"-",apendix_f_data!J673)</f>
        <v>2440</v>
      </c>
    </row>
    <row r="674" ht="15.75" hidden="1" customHeight="1">
      <c r="A674" s="1" t="str">
        <f t="shared" si="1"/>
        <v>Somalia2015</v>
      </c>
      <c r="B674" s="1" t="str">
        <f>IF(ISBLANK(apendix_f_data!A674),"-",apendix_f_data!A674)</f>
        <v>Eastern Mediterranean</v>
      </c>
      <c r="C674" s="1" t="str">
        <f>IF(ISBLANK(apendix_f_data!B674),"-",apendix_f_data!B674)</f>
        <v>Somalia</v>
      </c>
      <c r="D674" s="1">
        <f>IF(ISBLANK(apendix_f_data!C674),"-",apendix_f_data!C674)</f>
        <v>2015</v>
      </c>
      <c r="E674" s="1">
        <f>IF(ISBLANK(apendix_f_data!D674),"-",apendix_f_data!D674)</f>
        <v>13797204</v>
      </c>
      <c r="F674" s="1">
        <f>IF(ISBLANK(apendix_f_data!E674),"-",apendix_f_data!E674)</f>
        <v>304000</v>
      </c>
      <c r="G674" s="1">
        <f>IF(ISBLANK(apendix_f_data!F674),"-",apendix_f_data!F674)</f>
        <v>514253</v>
      </c>
      <c r="H674" s="1">
        <f>IF(ISBLANK(apendix_f_data!G674),"-",apendix_f_data!G674)</f>
        <v>769000</v>
      </c>
      <c r="I674" s="1">
        <f>IF(ISBLANK(apendix_f_data!H674),"-",apendix_f_data!H674)</f>
        <v>35</v>
      </c>
      <c r="J674" s="1">
        <f>IF(ISBLANK(apendix_f_data!I674),"-",apendix_f_data!I674)</f>
        <v>1316</v>
      </c>
      <c r="K674" s="1">
        <f>IF(ISBLANK(apendix_f_data!J674),"-",apendix_f_data!J674)</f>
        <v>2920</v>
      </c>
    </row>
    <row r="675" ht="15.75" hidden="1" customHeight="1">
      <c r="A675" s="1" t="str">
        <f t="shared" si="1"/>
        <v>Somalia2016</v>
      </c>
      <c r="B675" s="1" t="str">
        <f>IF(ISBLANK(apendix_f_data!A675),"-",apendix_f_data!A675)</f>
        <v>Eastern Mediterranean</v>
      </c>
      <c r="C675" s="1" t="str">
        <f>IF(ISBLANK(apendix_f_data!B675),"-",apendix_f_data!B675)</f>
        <v>Somalia</v>
      </c>
      <c r="D675" s="1">
        <f>IF(ISBLANK(apendix_f_data!C675),"-",apendix_f_data!C675)</f>
        <v>2016</v>
      </c>
      <c r="E675" s="1">
        <f>IF(ISBLANK(apendix_f_data!D675),"-",apendix_f_data!D675)</f>
        <v>14185635</v>
      </c>
      <c r="F675" s="1">
        <f>IF(ISBLANK(apendix_f_data!E675),"-",apendix_f_data!E675)</f>
        <v>311000</v>
      </c>
      <c r="G675" s="1">
        <f>IF(ISBLANK(apendix_f_data!F675),"-",apendix_f_data!F675)</f>
        <v>528591</v>
      </c>
      <c r="H675" s="1">
        <f>IF(ISBLANK(apendix_f_data!G675),"-",apendix_f_data!G675)</f>
        <v>795000</v>
      </c>
      <c r="I675" s="1">
        <f>IF(ISBLANK(apendix_f_data!H675),"-",apendix_f_data!H675)</f>
        <v>35</v>
      </c>
      <c r="J675" s="1">
        <f>IF(ISBLANK(apendix_f_data!I675),"-",apendix_f_data!I675)</f>
        <v>1353</v>
      </c>
      <c r="K675" s="1">
        <f>IF(ISBLANK(apendix_f_data!J675),"-",apendix_f_data!J675)</f>
        <v>3020</v>
      </c>
    </row>
    <row r="676" ht="15.75" hidden="1" customHeight="1">
      <c r="A676" s="1" t="str">
        <f t="shared" si="1"/>
        <v>Somalia2017</v>
      </c>
      <c r="B676" s="1" t="str">
        <f>IF(ISBLANK(apendix_f_data!A676),"-",apendix_f_data!A676)</f>
        <v>Eastern Mediterranean</v>
      </c>
      <c r="C676" s="1" t="str">
        <f>IF(ISBLANK(apendix_f_data!B676),"-",apendix_f_data!B676)</f>
        <v>Somalia</v>
      </c>
      <c r="D676" s="1">
        <f>IF(ISBLANK(apendix_f_data!C676),"-",apendix_f_data!C676)</f>
        <v>2017</v>
      </c>
      <c r="E676" s="1">
        <f>IF(ISBLANK(apendix_f_data!D676),"-",apendix_f_data!D676)</f>
        <v>14589165</v>
      </c>
      <c r="F676" s="1">
        <f>IF(ISBLANK(apendix_f_data!E676),"-",apendix_f_data!E676)</f>
        <v>320000</v>
      </c>
      <c r="G676" s="1">
        <f>IF(ISBLANK(apendix_f_data!F676),"-",apendix_f_data!F676)</f>
        <v>541768</v>
      </c>
      <c r="H676" s="1">
        <f>IF(ISBLANK(apendix_f_data!G676),"-",apendix_f_data!G676)</f>
        <v>813000</v>
      </c>
      <c r="I676" s="1">
        <f>IF(ISBLANK(apendix_f_data!H676),"-",apendix_f_data!H676)</f>
        <v>37</v>
      </c>
      <c r="J676" s="1">
        <f>IF(ISBLANK(apendix_f_data!I676),"-",apendix_f_data!I676)</f>
        <v>1386</v>
      </c>
      <c r="K676" s="1">
        <f>IF(ISBLANK(apendix_f_data!J676),"-",apendix_f_data!J676)</f>
        <v>3100</v>
      </c>
    </row>
    <row r="677" ht="15.75" hidden="1" customHeight="1">
      <c r="A677" s="1" t="str">
        <f t="shared" si="1"/>
        <v>Somalia2018</v>
      </c>
      <c r="B677" s="1" t="str">
        <f>IF(ISBLANK(apendix_f_data!A677),"-",apendix_f_data!A677)</f>
        <v>Eastern Mediterranean</v>
      </c>
      <c r="C677" s="1" t="str">
        <f>IF(ISBLANK(apendix_f_data!B677),"-",apendix_f_data!B677)</f>
        <v>Somalia</v>
      </c>
      <c r="D677" s="1">
        <f>IF(ISBLANK(apendix_f_data!C677),"-",apendix_f_data!C677)</f>
        <v>2018</v>
      </c>
      <c r="E677" s="1">
        <f>IF(ISBLANK(apendix_f_data!D677),"-",apendix_f_data!D677)</f>
        <v>15008225</v>
      </c>
      <c r="F677" s="1">
        <f>IF(ISBLANK(apendix_f_data!E677),"-",apendix_f_data!E677)</f>
        <v>305000</v>
      </c>
      <c r="G677" s="1">
        <f>IF(ISBLANK(apendix_f_data!F677),"-",apendix_f_data!F677)</f>
        <v>514396</v>
      </c>
      <c r="H677" s="1">
        <f>IF(ISBLANK(apendix_f_data!G677),"-",apendix_f_data!G677)</f>
        <v>772000</v>
      </c>
      <c r="I677" s="1">
        <f>IF(ISBLANK(apendix_f_data!H677),"-",apendix_f_data!H677)</f>
        <v>35</v>
      </c>
      <c r="J677" s="1">
        <f>IF(ISBLANK(apendix_f_data!I677),"-",apendix_f_data!I677)</f>
        <v>1316</v>
      </c>
      <c r="K677" s="1">
        <f>IF(ISBLANK(apendix_f_data!J677),"-",apendix_f_data!J677)</f>
        <v>2960</v>
      </c>
    </row>
    <row r="678" ht="15.75" hidden="1" customHeight="1">
      <c r="A678" s="1" t="str">
        <f t="shared" si="1"/>
        <v>Sudan2010</v>
      </c>
      <c r="B678" s="1" t="str">
        <f>IF(ISBLANK(apendix_f_data!A678),"-",apendix_f_data!A678)</f>
        <v>Eastern Mediterranean</v>
      </c>
      <c r="C678" s="1" t="str">
        <f>IF(ISBLANK(apendix_f_data!B678),"-",apendix_f_data!B678)</f>
        <v>Sudan</v>
      </c>
      <c r="D678" s="1">
        <f>IF(ISBLANK(apendix_f_data!C678),"-",apendix_f_data!C678)</f>
        <v>2010</v>
      </c>
      <c r="E678" s="1">
        <f>IF(ISBLANK(apendix_f_data!D678),"-",apendix_f_data!D678)</f>
        <v>34545014</v>
      </c>
      <c r="F678" s="1">
        <f>IF(ISBLANK(apendix_f_data!E678),"-",apendix_f_data!E678)</f>
        <v>779000</v>
      </c>
      <c r="G678" s="1">
        <f>IF(ISBLANK(apendix_f_data!F678),"-",apendix_f_data!F678)</f>
        <v>1059304</v>
      </c>
      <c r="H678" s="1">
        <f>IF(ISBLANK(apendix_f_data!G678),"-",apendix_f_data!G678)</f>
        <v>1405000</v>
      </c>
      <c r="I678" s="1">
        <f>IF(ISBLANK(apendix_f_data!H678),"-",apendix_f_data!H678)</f>
        <v>87</v>
      </c>
      <c r="J678" s="1">
        <f>IF(ISBLANK(apendix_f_data!I678),"-",apendix_f_data!I678)</f>
        <v>2711</v>
      </c>
      <c r="K678" s="1">
        <f>IF(ISBLANK(apendix_f_data!J678),"-",apendix_f_data!J678)</f>
        <v>5160</v>
      </c>
    </row>
    <row r="679" ht="15.75" hidden="1" customHeight="1">
      <c r="A679" s="1" t="str">
        <f t="shared" si="1"/>
        <v>Sudan2011</v>
      </c>
      <c r="B679" s="1" t="str">
        <f>IF(ISBLANK(apendix_f_data!A679),"-",apendix_f_data!A679)</f>
        <v>Eastern Mediterranean</v>
      </c>
      <c r="C679" s="1" t="str">
        <f>IF(ISBLANK(apendix_f_data!B679),"-",apendix_f_data!B679)</f>
        <v>Sudan</v>
      </c>
      <c r="D679" s="1">
        <f>IF(ISBLANK(apendix_f_data!C679),"-",apendix_f_data!C679)</f>
        <v>2011</v>
      </c>
      <c r="E679" s="1">
        <f>IF(ISBLANK(apendix_f_data!D679),"-",apendix_f_data!D679)</f>
        <v>35349676</v>
      </c>
      <c r="F679" s="1">
        <f>IF(ISBLANK(apendix_f_data!E679),"-",apendix_f_data!E679)</f>
        <v>781000</v>
      </c>
      <c r="G679" s="1">
        <f>IF(ISBLANK(apendix_f_data!F679),"-",apendix_f_data!F679)</f>
        <v>1059374</v>
      </c>
      <c r="H679" s="1">
        <f>IF(ISBLANK(apendix_f_data!G679),"-",apendix_f_data!G679)</f>
        <v>1400000</v>
      </c>
      <c r="I679" s="1">
        <f>IF(ISBLANK(apendix_f_data!H679),"-",apendix_f_data!H679)</f>
        <v>88</v>
      </c>
      <c r="J679" s="1">
        <f>IF(ISBLANK(apendix_f_data!I679),"-",apendix_f_data!I679)</f>
        <v>2711</v>
      </c>
      <c r="K679" s="1">
        <f>IF(ISBLANK(apendix_f_data!J679),"-",apendix_f_data!J679)</f>
        <v>5090</v>
      </c>
    </row>
    <row r="680" ht="15.75" hidden="1" customHeight="1">
      <c r="A680" s="1" t="str">
        <f t="shared" si="1"/>
        <v>Sudan2012</v>
      </c>
      <c r="B680" s="1" t="str">
        <f>IF(ISBLANK(apendix_f_data!A680),"-",apendix_f_data!A680)</f>
        <v>Eastern Mediterranean</v>
      </c>
      <c r="C680" s="1" t="str">
        <f>IF(ISBLANK(apendix_f_data!B680),"-",apendix_f_data!B680)</f>
        <v>Sudan</v>
      </c>
      <c r="D680" s="1">
        <f>IF(ISBLANK(apendix_f_data!C680),"-",apendix_f_data!C680)</f>
        <v>2012</v>
      </c>
      <c r="E680" s="1">
        <f>IF(ISBLANK(apendix_f_data!D680),"-",apendix_f_data!D680)</f>
        <v>36193781</v>
      </c>
      <c r="F680" s="1">
        <f>IF(ISBLANK(apendix_f_data!E680),"-",apendix_f_data!E680)</f>
        <v>797000</v>
      </c>
      <c r="G680" s="1">
        <f>IF(ISBLANK(apendix_f_data!F680),"-",apendix_f_data!F680)</f>
        <v>1091647</v>
      </c>
      <c r="H680" s="1">
        <f>IF(ISBLANK(apendix_f_data!G680),"-",apendix_f_data!G680)</f>
        <v>1457000</v>
      </c>
      <c r="I680" s="1">
        <f>IF(ISBLANK(apendix_f_data!H680),"-",apendix_f_data!H680)</f>
        <v>90</v>
      </c>
      <c r="J680" s="1">
        <f>IF(ISBLANK(apendix_f_data!I680),"-",apendix_f_data!I680)</f>
        <v>2794</v>
      </c>
      <c r="K680" s="1">
        <f>IF(ISBLANK(apendix_f_data!J680),"-",apendix_f_data!J680)</f>
        <v>5400</v>
      </c>
    </row>
    <row r="681" ht="15.75" hidden="1" customHeight="1">
      <c r="A681" s="1" t="str">
        <f t="shared" si="1"/>
        <v>Sudan2013</v>
      </c>
      <c r="B681" s="1" t="str">
        <f>IF(ISBLANK(apendix_f_data!A681),"-",apendix_f_data!A681)</f>
        <v>Eastern Mediterranean</v>
      </c>
      <c r="C681" s="1" t="str">
        <f>IF(ISBLANK(apendix_f_data!B681),"-",apendix_f_data!B681)</f>
        <v>Sudan</v>
      </c>
      <c r="D681" s="1">
        <f>IF(ISBLANK(apendix_f_data!C681),"-",apendix_f_data!C681)</f>
        <v>2013</v>
      </c>
      <c r="E681" s="1">
        <f>IF(ISBLANK(apendix_f_data!D681),"-",apendix_f_data!D681)</f>
        <v>37072555</v>
      </c>
      <c r="F681" s="1">
        <f>IF(ISBLANK(apendix_f_data!E681),"-",apendix_f_data!E681)</f>
        <v>812000</v>
      </c>
      <c r="G681" s="1">
        <f>IF(ISBLANK(apendix_f_data!F681),"-",apendix_f_data!F681)</f>
        <v>1166089</v>
      </c>
      <c r="H681" s="1">
        <f>IF(ISBLANK(apendix_f_data!G681),"-",apendix_f_data!G681)</f>
        <v>1645000</v>
      </c>
      <c r="I681" s="1">
        <f>IF(ISBLANK(apendix_f_data!H681),"-",apendix_f_data!H681)</f>
        <v>92</v>
      </c>
      <c r="J681" s="1">
        <f>IF(ISBLANK(apendix_f_data!I681),"-",apendix_f_data!I681)</f>
        <v>2985</v>
      </c>
      <c r="K681" s="1">
        <f>IF(ISBLANK(apendix_f_data!J681),"-",apendix_f_data!J681)</f>
        <v>5900</v>
      </c>
    </row>
    <row r="682" ht="15.75" hidden="1" customHeight="1">
      <c r="A682" s="1" t="str">
        <f t="shared" si="1"/>
        <v>Sudan2014</v>
      </c>
      <c r="B682" s="1" t="str">
        <f>IF(ISBLANK(apendix_f_data!A682),"-",apendix_f_data!A682)</f>
        <v>Eastern Mediterranean</v>
      </c>
      <c r="C682" s="1" t="str">
        <f>IF(ISBLANK(apendix_f_data!B682),"-",apendix_f_data!B682)</f>
        <v>Sudan</v>
      </c>
      <c r="D682" s="1">
        <f>IF(ISBLANK(apendix_f_data!C682),"-",apendix_f_data!C682)</f>
        <v>2014</v>
      </c>
      <c r="E682" s="1">
        <f>IF(ISBLANK(apendix_f_data!D682),"-",apendix_f_data!D682)</f>
        <v>37977657</v>
      </c>
      <c r="F682" s="1">
        <f>IF(ISBLANK(apendix_f_data!E682),"-",apendix_f_data!E682)</f>
        <v>827000</v>
      </c>
      <c r="G682" s="1">
        <f>IF(ISBLANK(apendix_f_data!F682),"-",apendix_f_data!F682)</f>
        <v>1267868</v>
      </c>
      <c r="H682" s="1">
        <f>IF(ISBLANK(apendix_f_data!G682),"-",apendix_f_data!G682)</f>
        <v>1843000</v>
      </c>
      <c r="I682" s="1">
        <f>IF(ISBLANK(apendix_f_data!H682),"-",apendix_f_data!H682)</f>
        <v>97</v>
      </c>
      <c r="J682" s="1">
        <f>IF(ISBLANK(apendix_f_data!I682),"-",apendix_f_data!I682)</f>
        <v>3245</v>
      </c>
      <c r="K682" s="1">
        <f>IF(ISBLANK(apendix_f_data!J682),"-",apendix_f_data!J682)</f>
        <v>6680</v>
      </c>
    </row>
    <row r="683" ht="15.75" hidden="1" customHeight="1">
      <c r="A683" s="1" t="str">
        <f t="shared" si="1"/>
        <v>Sudan2015</v>
      </c>
      <c r="B683" s="1" t="str">
        <f>IF(ISBLANK(apendix_f_data!A683),"-",apendix_f_data!A683)</f>
        <v>Eastern Mediterranean</v>
      </c>
      <c r="C683" s="1" t="str">
        <f>IF(ISBLANK(apendix_f_data!B683),"-",apendix_f_data!B683)</f>
        <v>Sudan</v>
      </c>
      <c r="D683" s="1">
        <f>IF(ISBLANK(apendix_f_data!C683),"-",apendix_f_data!C683)</f>
        <v>2015</v>
      </c>
      <c r="E683" s="1">
        <f>IF(ISBLANK(apendix_f_data!D683),"-",apendix_f_data!D683)</f>
        <v>38902948</v>
      </c>
      <c r="F683" s="1">
        <f>IF(ISBLANK(apendix_f_data!E683),"-",apendix_f_data!E683)</f>
        <v>847000</v>
      </c>
      <c r="G683" s="1">
        <f>IF(ISBLANK(apendix_f_data!F683),"-",apendix_f_data!F683)</f>
        <v>1395818</v>
      </c>
      <c r="H683" s="1">
        <f>IF(ISBLANK(apendix_f_data!G683),"-",apendix_f_data!G683)</f>
        <v>2202000</v>
      </c>
      <c r="I683" s="1">
        <f>IF(ISBLANK(apendix_f_data!H683),"-",apendix_f_data!H683)</f>
        <v>100</v>
      </c>
      <c r="J683" s="1">
        <f>IF(ISBLANK(apendix_f_data!I683),"-",apendix_f_data!I683)</f>
        <v>3573</v>
      </c>
      <c r="K683" s="1">
        <f>IF(ISBLANK(apendix_f_data!J683),"-",apendix_f_data!J683)</f>
        <v>7710</v>
      </c>
    </row>
    <row r="684" ht="15.75" hidden="1" customHeight="1">
      <c r="A684" s="1" t="str">
        <f t="shared" si="1"/>
        <v>Sudan2016</v>
      </c>
      <c r="B684" s="1" t="str">
        <f>IF(ISBLANK(apendix_f_data!A684),"-",apendix_f_data!A684)</f>
        <v>Eastern Mediterranean</v>
      </c>
      <c r="C684" s="1" t="str">
        <f>IF(ISBLANK(apendix_f_data!B684),"-",apendix_f_data!B684)</f>
        <v>Sudan</v>
      </c>
      <c r="D684" s="1">
        <f>IF(ISBLANK(apendix_f_data!C684),"-",apendix_f_data!C684)</f>
        <v>2016</v>
      </c>
      <c r="E684" s="1">
        <f>IF(ISBLANK(apendix_f_data!D684),"-",apendix_f_data!D684)</f>
        <v>39847433</v>
      </c>
      <c r="F684" s="1">
        <f>IF(ISBLANK(apendix_f_data!E684),"-",apendix_f_data!E684)</f>
        <v>842000</v>
      </c>
      <c r="G684" s="1">
        <f>IF(ISBLANK(apendix_f_data!F684),"-",apendix_f_data!F684)</f>
        <v>1662933</v>
      </c>
      <c r="H684" s="1">
        <f>IF(ISBLANK(apendix_f_data!G684),"-",apendix_f_data!G684)</f>
        <v>2933000</v>
      </c>
      <c r="I684" s="1">
        <f>IF(ISBLANK(apendix_f_data!H684),"-",apendix_f_data!H684)</f>
        <v>110</v>
      </c>
      <c r="J684" s="1">
        <f>IF(ISBLANK(apendix_f_data!I684),"-",apendix_f_data!I684)</f>
        <v>4257</v>
      </c>
      <c r="K684" s="1">
        <f>IF(ISBLANK(apendix_f_data!J684),"-",apendix_f_data!J684)</f>
        <v>10100</v>
      </c>
    </row>
    <row r="685" ht="15.75" hidden="1" customHeight="1">
      <c r="A685" s="1" t="str">
        <f t="shared" si="1"/>
        <v>Sudan2017</v>
      </c>
      <c r="B685" s="1" t="str">
        <f>IF(ISBLANK(apendix_f_data!A685),"-",apendix_f_data!A685)</f>
        <v>Eastern Mediterranean</v>
      </c>
      <c r="C685" s="1" t="str">
        <f>IF(ISBLANK(apendix_f_data!B685),"-",apendix_f_data!B685)</f>
        <v>Sudan</v>
      </c>
      <c r="D685" s="1">
        <f>IF(ISBLANK(apendix_f_data!C685),"-",apendix_f_data!C685)</f>
        <v>2017</v>
      </c>
      <c r="E685" s="1">
        <f>IF(ISBLANK(apendix_f_data!D685),"-",apendix_f_data!D685)</f>
        <v>40813398</v>
      </c>
      <c r="F685" s="1">
        <f>IF(ISBLANK(apendix_f_data!E685),"-",apendix_f_data!E685)</f>
        <v>871000</v>
      </c>
      <c r="G685" s="1">
        <f>IF(ISBLANK(apendix_f_data!F685),"-",apendix_f_data!F685)</f>
        <v>1908105</v>
      </c>
      <c r="H685" s="1">
        <f>IF(ISBLANK(apendix_f_data!G685),"-",apendix_f_data!G685)</f>
        <v>3652000</v>
      </c>
      <c r="I685" s="1">
        <f>IF(ISBLANK(apendix_f_data!H685),"-",apendix_f_data!H685)</f>
        <v>120</v>
      </c>
      <c r="J685" s="1">
        <f>IF(ISBLANK(apendix_f_data!I685),"-",apendix_f_data!I685)</f>
        <v>4884</v>
      </c>
      <c r="K685" s="1">
        <f>IF(ISBLANK(apendix_f_data!J685),"-",apendix_f_data!J685)</f>
        <v>12100</v>
      </c>
    </row>
    <row r="686" ht="15.75" hidden="1" customHeight="1">
      <c r="A686" s="1" t="str">
        <f t="shared" si="1"/>
        <v>Sudan2018</v>
      </c>
      <c r="B686" s="1" t="str">
        <f>IF(ISBLANK(apendix_f_data!A686),"-",apendix_f_data!A686)</f>
        <v>Eastern Mediterranean</v>
      </c>
      <c r="C686" s="1" t="str">
        <f>IF(ISBLANK(apendix_f_data!B686),"-",apendix_f_data!B686)</f>
        <v>Sudan</v>
      </c>
      <c r="D686" s="1">
        <f>IF(ISBLANK(apendix_f_data!C686),"-",apendix_f_data!C686)</f>
        <v>2018</v>
      </c>
      <c r="E686" s="1">
        <f>IF(ISBLANK(apendix_f_data!D686),"-",apendix_f_data!D686)</f>
        <v>41801532</v>
      </c>
      <c r="F686" s="1">
        <f>IF(ISBLANK(apendix_f_data!E686),"-",apendix_f_data!E686)</f>
        <v>904000</v>
      </c>
      <c r="G686" s="1">
        <f>IF(ISBLANK(apendix_f_data!F686),"-",apendix_f_data!F686)</f>
        <v>1954302</v>
      </c>
      <c r="H686" s="1">
        <f>IF(ISBLANK(apendix_f_data!G686),"-",apendix_f_data!G686)</f>
        <v>3686000</v>
      </c>
      <c r="I686" s="1">
        <f>IF(ISBLANK(apendix_f_data!H686),"-",apendix_f_data!H686)</f>
        <v>120</v>
      </c>
      <c r="J686" s="1">
        <f>IF(ISBLANK(apendix_f_data!I686),"-",apendix_f_data!I686)</f>
        <v>5003</v>
      </c>
      <c r="K686" s="1">
        <f>IF(ISBLANK(apendix_f_data!J686),"-",apendix_f_data!J686)</f>
        <v>12300</v>
      </c>
    </row>
    <row r="687" ht="15.75" hidden="1" customHeight="1">
      <c r="A687" s="1" t="str">
        <f t="shared" si="1"/>
        <v>Syrian Arab Republic2010</v>
      </c>
      <c r="B687" s="1" t="str">
        <f>IF(ISBLANK(apendix_f_data!A687),"-",apendix_f_data!A687)</f>
        <v>Eastern Mediterranean</v>
      </c>
      <c r="C687" s="1" t="str">
        <f>IF(ISBLANK(apendix_f_data!B687),"-",apendix_f_data!B687)</f>
        <v>Syrian Arab Republic</v>
      </c>
      <c r="D687" s="1">
        <f>IF(ISBLANK(apendix_f_data!C687),"-",apendix_f_data!C687)</f>
        <v>2010</v>
      </c>
      <c r="E687" s="1">
        <f>IF(ISBLANK(apendix_f_data!D687),"-",apendix_f_data!D687)</f>
        <v>21362541</v>
      </c>
      <c r="F687" s="1" t="str">
        <f>IF(ISBLANK(apendix_f_data!E687),"-",apendix_f_data!E687)</f>
        <v>-</v>
      </c>
      <c r="G687" s="1">
        <f>IF(ISBLANK(apendix_f_data!F687),"-",apendix_f_data!F687)</f>
        <v>0</v>
      </c>
      <c r="H687" s="1" t="str">
        <f>IF(ISBLANK(apendix_f_data!G687),"-",apendix_f_data!G687)</f>
        <v>-</v>
      </c>
      <c r="I687" s="1" t="str">
        <f>IF(ISBLANK(apendix_f_data!H687),"-",apendix_f_data!H687)</f>
        <v>-</v>
      </c>
      <c r="J687" s="1">
        <f>IF(ISBLANK(apendix_f_data!I687),"-",apendix_f_data!I687)</f>
        <v>0</v>
      </c>
      <c r="K687" s="1" t="str">
        <f>IF(ISBLANK(apendix_f_data!J687),"-",apendix_f_data!J687)</f>
        <v>-</v>
      </c>
    </row>
    <row r="688" ht="15.75" hidden="1" customHeight="1">
      <c r="A688" s="1" t="str">
        <f t="shared" si="1"/>
        <v>Syrian Arab Republic2011</v>
      </c>
      <c r="B688" s="1" t="str">
        <f>IF(ISBLANK(apendix_f_data!A688),"-",apendix_f_data!A688)</f>
        <v>Eastern Mediterranean</v>
      </c>
      <c r="C688" s="1" t="str">
        <f>IF(ISBLANK(apendix_f_data!B688),"-",apendix_f_data!B688)</f>
        <v>Syrian Arab Republic</v>
      </c>
      <c r="D688" s="1">
        <f>IF(ISBLANK(apendix_f_data!C688),"-",apendix_f_data!C688)</f>
        <v>2011</v>
      </c>
      <c r="E688" s="1">
        <f>IF(ISBLANK(apendix_f_data!D688),"-",apendix_f_data!D688)</f>
        <v>21081814</v>
      </c>
      <c r="F688" s="1" t="str">
        <f>IF(ISBLANK(apendix_f_data!E688),"-",apendix_f_data!E688)</f>
        <v>-</v>
      </c>
      <c r="G688" s="1">
        <f>IF(ISBLANK(apendix_f_data!F688),"-",apendix_f_data!F688)</f>
        <v>0</v>
      </c>
      <c r="H688" s="1" t="str">
        <f>IF(ISBLANK(apendix_f_data!G688),"-",apendix_f_data!G688)</f>
        <v>-</v>
      </c>
      <c r="I688" s="1" t="str">
        <f>IF(ISBLANK(apendix_f_data!H688),"-",apendix_f_data!H688)</f>
        <v>-</v>
      </c>
      <c r="J688" s="1">
        <f>IF(ISBLANK(apendix_f_data!I688),"-",apendix_f_data!I688)</f>
        <v>0</v>
      </c>
      <c r="K688" s="1" t="str">
        <f>IF(ISBLANK(apendix_f_data!J688),"-",apendix_f_data!J688)</f>
        <v>-</v>
      </c>
    </row>
    <row r="689" ht="15.75" hidden="1" customHeight="1">
      <c r="A689" s="1" t="str">
        <f t="shared" si="1"/>
        <v>Syrian Arab Republic2012</v>
      </c>
      <c r="B689" s="1" t="str">
        <f>IF(ISBLANK(apendix_f_data!A689),"-",apendix_f_data!A689)</f>
        <v>Eastern Mediterranean</v>
      </c>
      <c r="C689" s="1" t="str">
        <f>IF(ISBLANK(apendix_f_data!B689),"-",apendix_f_data!B689)</f>
        <v>Syrian Arab Republic</v>
      </c>
      <c r="D689" s="1">
        <f>IF(ISBLANK(apendix_f_data!C689),"-",apendix_f_data!C689)</f>
        <v>2012</v>
      </c>
      <c r="E689" s="1">
        <f>IF(ISBLANK(apendix_f_data!D689),"-",apendix_f_data!D689)</f>
        <v>20438861</v>
      </c>
      <c r="F689" s="1" t="str">
        <f>IF(ISBLANK(apendix_f_data!E689),"-",apendix_f_data!E689)</f>
        <v>-</v>
      </c>
      <c r="G689" s="1">
        <f>IF(ISBLANK(apendix_f_data!F689),"-",apendix_f_data!F689)</f>
        <v>0</v>
      </c>
      <c r="H689" s="1" t="str">
        <f>IF(ISBLANK(apendix_f_data!G689),"-",apendix_f_data!G689)</f>
        <v>-</v>
      </c>
      <c r="I689" s="1" t="str">
        <f>IF(ISBLANK(apendix_f_data!H689),"-",apendix_f_data!H689)</f>
        <v>-</v>
      </c>
      <c r="J689" s="1">
        <f>IF(ISBLANK(apendix_f_data!I689),"-",apendix_f_data!I689)</f>
        <v>0</v>
      </c>
      <c r="K689" s="1" t="str">
        <f>IF(ISBLANK(apendix_f_data!J689),"-",apendix_f_data!J689)</f>
        <v>-</v>
      </c>
    </row>
    <row r="690" ht="15.75" hidden="1" customHeight="1">
      <c r="A690" s="1" t="str">
        <f t="shared" si="1"/>
        <v>Syrian Arab Republic2013</v>
      </c>
      <c r="B690" s="1" t="str">
        <f>IF(ISBLANK(apendix_f_data!A690),"-",apendix_f_data!A690)</f>
        <v>Eastern Mediterranean</v>
      </c>
      <c r="C690" s="1" t="str">
        <f>IF(ISBLANK(apendix_f_data!B690),"-",apendix_f_data!B690)</f>
        <v>Syrian Arab Republic</v>
      </c>
      <c r="D690" s="1">
        <f>IF(ISBLANK(apendix_f_data!C690),"-",apendix_f_data!C690)</f>
        <v>2013</v>
      </c>
      <c r="E690" s="1">
        <f>IF(ISBLANK(apendix_f_data!D690),"-",apendix_f_data!D690)</f>
        <v>19578466</v>
      </c>
      <c r="F690" s="1" t="str">
        <f>IF(ISBLANK(apendix_f_data!E690),"-",apendix_f_data!E690)</f>
        <v>-</v>
      </c>
      <c r="G690" s="1">
        <f>IF(ISBLANK(apendix_f_data!F690),"-",apendix_f_data!F690)</f>
        <v>0</v>
      </c>
      <c r="H690" s="1" t="str">
        <f>IF(ISBLANK(apendix_f_data!G690),"-",apendix_f_data!G690)</f>
        <v>-</v>
      </c>
      <c r="I690" s="1" t="str">
        <f>IF(ISBLANK(apendix_f_data!H690),"-",apendix_f_data!H690)</f>
        <v>-</v>
      </c>
      <c r="J690" s="1">
        <f>IF(ISBLANK(apendix_f_data!I690),"-",apendix_f_data!I690)</f>
        <v>0</v>
      </c>
      <c r="K690" s="1" t="str">
        <f>IF(ISBLANK(apendix_f_data!J690),"-",apendix_f_data!J690)</f>
        <v>-</v>
      </c>
    </row>
    <row r="691" ht="15.75" hidden="1" customHeight="1">
      <c r="A691" s="1" t="str">
        <f t="shared" si="1"/>
        <v>Syrian Arab Republic2014</v>
      </c>
      <c r="B691" s="1" t="str">
        <f>IF(ISBLANK(apendix_f_data!A691),"-",apendix_f_data!A691)</f>
        <v>Eastern Mediterranean</v>
      </c>
      <c r="C691" s="1" t="str">
        <f>IF(ISBLANK(apendix_f_data!B691),"-",apendix_f_data!B691)</f>
        <v>Syrian Arab Republic</v>
      </c>
      <c r="D691" s="1">
        <f>IF(ISBLANK(apendix_f_data!C691),"-",apendix_f_data!C691)</f>
        <v>2014</v>
      </c>
      <c r="E691" s="1">
        <f>IF(ISBLANK(apendix_f_data!D691),"-",apendix_f_data!D691)</f>
        <v>18710711</v>
      </c>
      <c r="F691" s="1" t="str">
        <f>IF(ISBLANK(apendix_f_data!E691),"-",apendix_f_data!E691)</f>
        <v>-</v>
      </c>
      <c r="G691" s="1">
        <f>IF(ISBLANK(apendix_f_data!F691),"-",apendix_f_data!F691)</f>
        <v>0</v>
      </c>
      <c r="H691" s="1" t="str">
        <f>IF(ISBLANK(apendix_f_data!G691),"-",apendix_f_data!G691)</f>
        <v>-</v>
      </c>
      <c r="I691" s="1" t="str">
        <f>IF(ISBLANK(apendix_f_data!H691),"-",apendix_f_data!H691)</f>
        <v>-</v>
      </c>
      <c r="J691" s="1">
        <f>IF(ISBLANK(apendix_f_data!I691),"-",apendix_f_data!I691)</f>
        <v>0</v>
      </c>
      <c r="K691" s="1" t="str">
        <f>IF(ISBLANK(apendix_f_data!J691),"-",apendix_f_data!J691)</f>
        <v>-</v>
      </c>
    </row>
    <row r="692" ht="15.75" hidden="1" customHeight="1">
      <c r="A692" s="1" t="str">
        <f t="shared" si="1"/>
        <v>Syrian Arab Republic2015</v>
      </c>
      <c r="B692" s="1" t="str">
        <f>IF(ISBLANK(apendix_f_data!A692),"-",apendix_f_data!A692)</f>
        <v>Eastern Mediterranean</v>
      </c>
      <c r="C692" s="1" t="str">
        <f>IF(ISBLANK(apendix_f_data!B692),"-",apendix_f_data!B692)</f>
        <v>Syrian Arab Republic</v>
      </c>
      <c r="D692" s="1">
        <f>IF(ISBLANK(apendix_f_data!C692),"-",apendix_f_data!C692)</f>
        <v>2015</v>
      </c>
      <c r="E692" s="1">
        <f>IF(ISBLANK(apendix_f_data!D692),"-",apendix_f_data!D692)</f>
        <v>17997411</v>
      </c>
      <c r="F692" s="1" t="str">
        <f>IF(ISBLANK(apendix_f_data!E692),"-",apendix_f_data!E692)</f>
        <v>-</v>
      </c>
      <c r="G692" s="1">
        <f>IF(ISBLANK(apendix_f_data!F692),"-",apendix_f_data!F692)</f>
        <v>0</v>
      </c>
      <c r="H692" s="1" t="str">
        <f>IF(ISBLANK(apendix_f_data!G692),"-",apendix_f_data!G692)</f>
        <v>-</v>
      </c>
      <c r="I692" s="1" t="str">
        <f>IF(ISBLANK(apendix_f_data!H692),"-",apendix_f_data!H692)</f>
        <v>-</v>
      </c>
      <c r="J692" s="1">
        <f>IF(ISBLANK(apendix_f_data!I692),"-",apendix_f_data!I692)</f>
        <v>0</v>
      </c>
      <c r="K692" s="1" t="str">
        <f>IF(ISBLANK(apendix_f_data!J692),"-",apendix_f_data!J692)</f>
        <v>-</v>
      </c>
    </row>
    <row r="693" ht="15.75" hidden="1" customHeight="1">
      <c r="A693" s="1" t="str">
        <f t="shared" si="1"/>
        <v>Syrian Arab Republic2016</v>
      </c>
      <c r="B693" s="1" t="str">
        <f>IF(ISBLANK(apendix_f_data!A693),"-",apendix_f_data!A693)</f>
        <v>Eastern Mediterranean</v>
      </c>
      <c r="C693" s="1" t="str">
        <f>IF(ISBLANK(apendix_f_data!B693),"-",apendix_f_data!B693)</f>
        <v>Syrian Arab Republic</v>
      </c>
      <c r="D693" s="1">
        <f>IF(ISBLANK(apendix_f_data!C693),"-",apendix_f_data!C693)</f>
        <v>2016</v>
      </c>
      <c r="E693" s="1">
        <f>IF(ISBLANK(apendix_f_data!D693),"-",apendix_f_data!D693)</f>
        <v>17465567</v>
      </c>
      <c r="F693" s="1" t="str">
        <f>IF(ISBLANK(apendix_f_data!E693),"-",apendix_f_data!E693)</f>
        <v>-</v>
      </c>
      <c r="G693" s="1">
        <f>IF(ISBLANK(apendix_f_data!F693),"-",apendix_f_data!F693)</f>
        <v>0</v>
      </c>
      <c r="H693" s="1" t="str">
        <f>IF(ISBLANK(apendix_f_data!G693),"-",apendix_f_data!G693)</f>
        <v>-</v>
      </c>
      <c r="I693" s="1" t="str">
        <f>IF(ISBLANK(apendix_f_data!H693),"-",apendix_f_data!H693)</f>
        <v>-</v>
      </c>
      <c r="J693" s="1">
        <f>IF(ISBLANK(apendix_f_data!I693),"-",apendix_f_data!I693)</f>
        <v>0</v>
      </c>
      <c r="K693" s="1" t="str">
        <f>IF(ISBLANK(apendix_f_data!J693),"-",apendix_f_data!J693)</f>
        <v>-</v>
      </c>
    </row>
    <row r="694" ht="15.75" hidden="1" customHeight="1">
      <c r="A694" s="1" t="str">
        <f t="shared" si="1"/>
        <v>Syrian Arab Republic2017</v>
      </c>
      <c r="B694" s="1" t="str">
        <f>IF(ISBLANK(apendix_f_data!A694),"-",apendix_f_data!A694)</f>
        <v>Eastern Mediterranean</v>
      </c>
      <c r="C694" s="1" t="str">
        <f>IF(ISBLANK(apendix_f_data!B694),"-",apendix_f_data!B694)</f>
        <v>Syrian Arab Republic</v>
      </c>
      <c r="D694" s="1">
        <f>IF(ISBLANK(apendix_f_data!C694),"-",apendix_f_data!C694)</f>
        <v>2017</v>
      </c>
      <c r="E694" s="1">
        <f>IF(ISBLANK(apendix_f_data!D694),"-",apendix_f_data!D694)</f>
        <v>17095669</v>
      </c>
      <c r="F694" s="1" t="str">
        <f>IF(ISBLANK(apendix_f_data!E694),"-",apendix_f_data!E694)</f>
        <v>-</v>
      </c>
      <c r="G694" s="1">
        <f>IF(ISBLANK(apendix_f_data!F694),"-",apendix_f_data!F694)</f>
        <v>0</v>
      </c>
      <c r="H694" s="1" t="str">
        <f>IF(ISBLANK(apendix_f_data!G694),"-",apendix_f_data!G694)</f>
        <v>-</v>
      </c>
      <c r="I694" s="1" t="str">
        <f>IF(ISBLANK(apendix_f_data!H694),"-",apendix_f_data!H694)</f>
        <v>-</v>
      </c>
      <c r="J694" s="1">
        <f>IF(ISBLANK(apendix_f_data!I694),"-",apendix_f_data!I694)</f>
        <v>0</v>
      </c>
      <c r="K694" s="1" t="str">
        <f>IF(ISBLANK(apendix_f_data!J694),"-",apendix_f_data!J694)</f>
        <v>-</v>
      </c>
    </row>
    <row r="695" ht="15.75" hidden="1" customHeight="1">
      <c r="A695" s="1" t="str">
        <f t="shared" si="1"/>
        <v>Syrian Arab Republic2018</v>
      </c>
      <c r="B695" s="1" t="str">
        <f>IF(ISBLANK(apendix_f_data!A695),"-",apendix_f_data!A695)</f>
        <v>Eastern Mediterranean</v>
      </c>
      <c r="C695" s="1" t="str">
        <f>IF(ISBLANK(apendix_f_data!B695),"-",apendix_f_data!B695)</f>
        <v>Syrian Arab Republic</v>
      </c>
      <c r="D695" s="1">
        <f>IF(ISBLANK(apendix_f_data!C695),"-",apendix_f_data!C695)</f>
        <v>2018</v>
      </c>
      <c r="E695" s="1">
        <f>IF(ISBLANK(apendix_f_data!D695),"-",apendix_f_data!D695)</f>
        <v>16945062</v>
      </c>
      <c r="F695" s="1" t="str">
        <f>IF(ISBLANK(apendix_f_data!E695),"-",apendix_f_data!E695)</f>
        <v>-</v>
      </c>
      <c r="G695" s="1">
        <f>IF(ISBLANK(apendix_f_data!F695),"-",apendix_f_data!F695)</f>
        <v>0</v>
      </c>
      <c r="H695" s="1" t="str">
        <f>IF(ISBLANK(apendix_f_data!G695),"-",apendix_f_data!G695)</f>
        <v>-</v>
      </c>
      <c r="I695" s="1" t="str">
        <f>IF(ISBLANK(apendix_f_data!H695),"-",apendix_f_data!H695)</f>
        <v>-</v>
      </c>
      <c r="J695" s="1">
        <f>IF(ISBLANK(apendix_f_data!I695),"-",apendix_f_data!I695)</f>
        <v>0</v>
      </c>
      <c r="K695" s="1" t="str">
        <f>IF(ISBLANK(apendix_f_data!J695),"-",apendix_f_data!J695)</f>
        <v>-</v>
      </c>
    </row>
    <row r="696" ht="15.75" hidden="1" customHeight="1">
      <c r="A696" s="1" t="str">
        <f t="shared" si="1"/>
        <v>United Arab Emirates2010</v>
      </c>
      <c r="B696" s="1" t="str">
        <f>IF(ISBLANK(apendix_f_data!A696),"-",apendix_f_data!A696)</f>
        <v>Eastern Mediterranean</v>
      </c>
      <c r="C696" s="1" t="str">
        <f>IF(ISBLANK(apendix_f_data!B696),"-",apendix_f_data!B696)</f>
        <v>United Arab Emirates</v>
      </c>
      <c r="D696" s="1">
        <f>IF(ISBLANK(apendix_f_data!C696),"-",apendix_f_data!C696)</f>
        <v>2010</v>
      </c>
      <c r="E696" s="1">
        <f>IF(ISBLANK(apendix_f_data!D696),"-",apendix_f_data!D696)</f>
        <v>8549998</v>
      </c>
      <c r="F696" s="1" t="str">
        <f>IF(ISBLANK(apendix_f_data!E696),"-",apendix_f_data!E696)</f>
        <v>-</v>
      </c>
      <c r="G696" s="1">
        <f>IF(ISBLANK(apendix_f_data!F696),"-",apendix_f_data!F696)</f>
        <v>0</v>
      </c>
      <c r="H696" s="1" t="str">
        <f>IF(ISBLANK(apendix_f_data!G696),"-",apendix_f_data!G696)</f>
        <v>-</v>
      </c>
      <c r="I696" s="1" t="str">
        <f>IF(ISBLANK(apendix_f_data!H696),"-",apendix_f_data!H696)</f>
        <v>-</v>
      </c>
      <c r="J696" s="1">
        <f>IF(ISBLANK(apendix_f_data!I696),"-",apendix_f_data!I696)</f>
        <v>0</v>
      </c>
      <c r="K696" s="1" t="str">
        <f>IF(ISBLANK(apendix_f_data!J696),"-",apendix_f_data!J696)</f>
        <v>-</v>
      </c>
    </row>
    <row r="697" ht="15.75" hidden="1" customHeight="1">
      <c r="A697" s="1" t="str">
        <f t="shared" si="1"/>
        <v>United Arab Emirates2011</v>
      </c>
      <c r="B697" s="1" t="str">
        <f>IF(ISBLANK(apendix_f_data!A697),"-",apendix_f_data!A697)</f>
        <v>Eastern Mediterranean</v>
      </c>
      <c r="C697" s="1" t="str">
        <f>IF(ISBLANK(apendix_f_data!B697),"-",apendix_f_data!B697)</f>
        <v>United Arab Emirates</v>
      </c>
      <c r="D697" s="1">
        <f>IF(ISBLANK(apendix_f_data!C697),"-",apendix_f_data!C697)</f>
        <v>2011</v>
      </c>
      <c r="E697" s="1">
        <f>IF(ISBLANK(apendix_f_data!D697),"-",apendix_f_data!D697)</f>
        <v>8946778</v>
      </c>
      <c r="F697" s="1" t="str">
        <f>IF(ISBLANK(apendix_f_data!E697),"-",apendix_f_data!E697)</f>
        <v>-</v>
      </c>
      <c r="G697" s="1">
        <f>IF(ISBLANK(apendix_f_data!F697),"-",apendix_f_data!F697)</f>
        <v>0</v>
      </c>
      <c r="H697" s="1" t="str">
        <f>IF(ISBLANK(apendix_f_data!G697),"-",apendix_f_data!G697)</f>
        <v>-</v>
      </c>
      <c r="I697" s="1" t="str">
        <f>IF(ISBLANK(apendix_f_data!H697),"-",apendix_f_data!H697)</f>
        <v>-</v>
      </c>
      <c r="J697" s="1">
        <f>IF(ISBLANK(apendix_f_data!I697),"-",apendix_f_data!I697)</f>
        <v>0</v>
      </c>
      <c r="K697" s="1" t="str">
        <f>IF(ISBLANK(apendix_f_data!J697),"-",apendix_f_data!J697)</f>
        <v>-</v>
      </c>
    </row>
    <row r="698" ht="15.75" hidden="1" customHeight="1">
      <c r="A698" s="1" t="str">
        <f t="shared" si="1"/>
        <v>United Arab Emirates2012</v>
      </c>
      <c r="B698" s="1" t="str">
        <f>IF(ISBLANK(apendix_f_data!A698),"-",apendix_f_data!A698)</f>
        <v>Eastern Mediterranean</v>
      </c>
      <c r="C698" s="1" t="str">
        <f>IF(ISBLANK(apendix_f_data!B698),"-",apendix_f_data!B698)</f>
        <v>United Arab Emirates</v>
      </c>
      <c r="D698" s="1">
        <f>IF(ISBLANK(apendix_f_data!C698),"-",apendix_f_data!C698)</f>
        <v>2012</v>
      </c>
      <c r="E698" s="1">
        <f>IF(ISBLANK(apendix_f_data!D698),"-",apendix_f_data!D698)</f>
        <v>9141598</v>
      </c>
      <c r="F698" s="1" t="str">
        <f>IF(ISBLANK(apendix_f_data!E698),"-",apendix_f_data!E698)</f>
        <v>-</v>
      </c>
      <c r="G698" s="1">
        <f>IF(ISBLANK(apendix_f_data!F698),"-",apendix_f_data!F698)</f>
        <v>0</v>
      </c>
      <c r="H698" s="1" t="str">
        <f>IF(ISBLANK(apendix_f_data!G698),"-",apendix_f_data!G698)</f>
        <v>-</v>
      </c>
      <c r="I698" s="1" t="str">
        <f>IF(ISBLANK(apendix_f_data!H698),"-",apendix_f_data!H698)</f>
        <v>-</v>
      </c>
      <c r="J698" s="1">
        <f>IF(ISBLANK(apendix_f_data!I698),"-",apendix_f_data!I698)</f>
        <v>0</v>
      </c>
      <c r="K698" s="1" t="str">
        <f>IF(ISBLANK(apendix_f_data!J698),"-",apendix_f_data!J698)</f>
        <v>-</v>
      </c>
    </row>
    <row r="699" ht="15.75" hidden="1" customHeight="1">
      <c r="A699" s="1" t="str">
        <f t="shared" si="1"/>
        <v>United Arab Emirates2013</v>
      </c>
      <c r="B699" s="1" t="str">
        <f>IF(ISBLANK(apendix_f_data!A699),"-",apendix_f_data!A699)</f>
        <v>Eastern Mediterranean</v>
      </c>
      <c r="C699" s="1" t="str">
        <f>IF(ISBLANK(apendix_f_data!B699),"-",apendix_f_data!B699)</f>
        <v>United Arab Emirates</v>
      </c>
      <c r="D699" s="1">
        <f>IF(ISBLANK(apendix_f_data!C699),"-",apendix_f_data!C699)</f>
        <v>2013</v>
      </c>
      <c r="E699" s="1">
        <f>IF(ISBLANK(apendix_f_data!D699),"-",apendix_f_data!D699)</f>
        <v>9197908</v>
      </c>
      <c r="F699" s="1" t="str">
        <f>IF(ISBLANK(apendix_f_data!E699),"-",apendix_f_data!E699)</f>
        <v>-</v>
      </c>
      <c r="G699" s="1">
        <f>IF(ISBLANK(apendix_f_data!F699),"-",apendix_f_data!F699)</f>
        <v>0</v>
      </c>
      <c r="H699" s="1" t="str">
        <f>IF(ISBLANK(apendix_f_data!G699),"-",apendix_f_data!G699)</f>
        <v>-</v>
      </c>
      <c r="I699" s="1" t="str">
        <f>IF(ISBLANK(apendix_f_data!H699),"-",apendix_f_data!H699)</f>
        <v>-</v>
      </c>
      <c r="J699" s="1">
        <f>IF(ISBLANK(apendix_f_data!I699),"-",apendix_f_data!I699)</f>
        <v>0</v>
      </c>
      <c r="K699" s="1" t="str">
        <f>IF(ISBLANK(apendix_f_data!J699),"-",apendix_f_data!J699)</f>
        <v>-</v>
      </c>
    </row>
    <row r="700" ht="15.75" hidden="1" customHeight="1">
      <c r="A700" s="1" t="str">
        <f t="shared" si="1"/>
        <v>United Arab Emirates2014</v>
      </c>
      <c r="B700" s="1" t="str">
        <f>IF(ISBLANK(apendix_f_data!A700),"-",apendix_f_data!A700)</f>
        <v>Eastern Mediterranean</v>
      </c>
      <c r="C700" s="1" t="str">
        <f>IF(ISBLANK(apendix_f_data!B700),"-",apendix_f_data!B700)</f>
        <v>United Arab Emirates</v>
      </c>
      <c r="D700" s="1">
        <f>IF(ISBLANK(apendix_f_data!C700),"-",apendix_f_data!C700)</f>
        <v>2014</v>
      </c>
      <c r="E700" s="1">
        <f>IF(ISBLANK(apendix_f_data!D700),"-",apendix_f_data!D700)</f>
        <v>9214182</v>
      </c>
      <c r="F700" s="1" t="str">
        <f>IF(ISBLANK(apendix_f_data!E700),"-",apendix_f_data!E700)</f>
        <v>-</v>
      </c>
      <c r="G700" s="1">
        <f>IF(ISBLANK(apendix_f_data!F700),"-",apendix_f_data!F700)</f>
        <v>0</v>
      </c>
      <c r="H700" s="1" t="str">
        <f>IF(ISBLANK(apendix_f_data!G700),"-",apendix_f_data!G700)</f>
        <v>-</v>
      </c>
      <c r="I700" s="1" t="str">
        <f>IF(ISBLANK(apendix_f_data!H700),"-",apendix_f_data!H700)</f>
        <v>-</v>
      </c>
      <c r="J700" s="1">
        <f>IF(ISBLANK(apendix_f_data!I700),"-",apendix_f_data!I700)</f>
        <v>0</v>
      </c>
      <c r="K700" s="1" t="str">
        <f>IF(ISBLANK(apendix_f_data!J700),"-",apendix_f_data!J700)</f>
        <v>-</v>
      </c>
    </row>
    <row r="701" ht="15.75" hidden="1" customHeight="1">
      <c r="A701" s="1" t="str">
        <f t="shared" si="1"/>
        <v>United Arab Emirates2015</v>
      </c>
      <c r="B701" s="1" t="str">
        <f>IF(ISBLANK(apendix_f_data!A701),"-",apendix_f_data!A701)</f>
        <v>Eastern Mediterranean</v>
      </c>
      <c r="C701" s="1" t="str">
        <f>IF(ISBLANK(apendix_f_data!B701),"-",apendix_f_data!B701)</f>
        <v>United Arab Emirates</v>
      </c>
      <c r="D701" s="1">
        <f>IF(ISBLANK(apendix_f_data!C701),"-",apendix_f_data!C701)</f>
        <v>2015</v>
      </c>
      <c r="E701" s="1">
        <f>IF(ISBLANK(apendix_f_data!D701),"-",apendix_f_data!D701)</f>
        <v>9262896</v>
      </c>
      <c r="F701" s="1" t="str">
        <f>IF(ISBLANK(apendix_f_data!E701),"-",apendix_f_data!E701)</f>
        <v>-</v>
      </c>
      <c r="G701" s="1">
        <f>IF(ISBLANK(apendix_f_data!F701),"-",apendix_f_data!F701)</f>
        <v>0</v>
      </c>
      <c r="H701" s="1" t="str">
        <f>IF(ISBLANK(apendix_f_data!G701),"-",apendix_f_data!G701)</f>
        <v>-</v>
      </c>
      <c r="I701" s="1" t="str">
        <f>IF(ISBLANK(apendix_f_data!H701),"-",apendix_f_data!H701)</f>
        <v>-</v>
      </c>
      <c r="J701" s="1">
        <f>IF(ISBLANK(apendix_f_data!I701),"-",apendix_f_data!I701)</f>
        <v>0</v>
      </c>
      <c r="K701" s="1" t="str">
        <f>IF(ISBLANK(apendix_f_data!J701),"-",apendix_f_data!J701)</f>
        <v>-</v>
      </c>
    </row>
    <row r="702" ht="15.75" hidden="1" customHeight="1">
      <c r="A702" s="1" t="str">
        <f t="shared" si="1"/>
        <v>United Arab Emirates2016</v>
      </c>
      <c r="B702" s="1" t="str">
        <f>IF(ISBLANK(apendix_f_data!A702),"-",apendix_f_data!A702)</f>
        <v>Eastern Mediterranean</v>
      </c>
      <c r="C702" s="1" t="str">
        <f>IF(ISBLANK(apendix_f_data!B702),"-",apendix_f_data!B702)</f>
        <v>United Arab Emirates</v>
      </c>
      <c r="D702" s="1">
        <f>IF(ISBLANK(apendix_f_data!C702),"-",apendix_f_data!C702)</f>
        <v>2016</v>
      </c>
      <c r="E702" s="1">
        <f>IF(ISBLANK(apendix_f_data!D702),"-",apendix_f_data!D702)</f>
        <v>9360975</v>
      </c>
      <c r="F702" s="1" t="str">
        <f>IF(ISBLANK(apendix_f_data!E702),"-",apendix_f_data!E702)</f>
        <v>-</v>
      </c>
      <c r="G702" s="1">
        <f>IF(ISBLANK(apendix_f_data!F702),"-",apendix_f_data!F702)</f>
        <v>0</v>
      </c>
      <c r="H702" s="1" t="str">
        <f>IF(ISBLANK(apendix_f_data!G702),"-",apendix_f_data!G702)</f>
        <v>-</v>
      </c>
      <c r="I702" s="1" t="str">
        <f>IF(ISBLANK(apendix_f_data!H702),"-",apendix_f_data!H702)</f>
        <v>-</v>
      </c>
      <c r="J702" s="1">
        <f>IF(ISBLANK(apendix_f_data!I702),"-",apendix_f_data!I702)</f>
        <v>0</v>
      </c>
      <c r="K702" s="1" t="str">
        <f>IF(ISBLANK(apendix_f_data!J702),"-",apendix_f_data!J702)</f>
        <v>-</v>
      </c>
    </row>
    <row r="703" ht="15.75" hidden="1" customHeight="1">
      <c r="A703" s="1" t="str">
        <f t="shared" si="1"/>
        <v>United Arab Emirates2017</v>
      </c>
      <c r="B703" s="1" t="str">
        <f>IF(ISBLANK(apendix_f_data!A703),"-",apendix_f_data!A703)</f>
        <v>Eastern Mediterranean</v>
      </c>
      <c r="C703" s="1" t="str">
        <f>IF(ISBLANK(apendix_f_data!B703),"-",apendix_f_data!B703)</f>
        <v>United Arab Emirates</v>
      </c>
      <c r="D703" s="1">
        <f>IF(ISBLANK(apendix_f_data!C703),"-",apendix_f_data!C703)</f>
        <v>2017</v>
      </c>
      <c r="E703" s="1">
        <f>IF(ISBLANK(apendix_f_data!D703),"-",apendix_f_data!D703)</f>
        <v>9487206</v>
      </c>
      <c r="F703" s="1" t="str">
        <f>IF(ISBLANK(apendix_f_data!E703),"-",apendix_f_data!E703)</f>
        <v>-</v>
      </c>
      <c r="G703" s="1">
        <f>IF(ISBLANK(apendix_f_data!F703),"-",apendix_f_data!F703)</f>
        <v>0</v>
      </c>
      <c r="H703" s="1" t="str">
        <f>IF(ISBLANK(apendix_f_data!G703),"-",apendix_f_data!G703)</f>
        <v>-</v>
      </c>
      <c r="I703" s="1" t="str">
        <f>IF(ISBLANK(apendix_f_data!H703),"-",apendix_f_data!H703)</f>
        <v>-</v>
      </c>
      <c r="J703" s="1">
        <f>IF(ISBLANK(apendix_f_data!I703),"-",apendix_f_data!I703)</f>
        <v>0</v>
      </c>
      <c r="K703" s="1" t="str">
        <f>IF(ISBLANK(apendix_f_data!J703),"-",apendix_f_data!J703)</f>
        <v>-</v>
      </c>
    </row>
    <row r="704" ht="15.75" hidden="1" customHeight="1">
      <c r="A704" s="1" t="str">
        <f t="shared" si="1"/>
        <v>United Arab Emirates2018</v>
      </c>
      <c r="B704" s="1" t="str">
        <f>IF(ISBLANK(apendix_f_data!A704),"-",apendix_f_data!A704)</f>
        <v>Eastern Mediterranean</v>
      </c>
      <c r="C704" s="1" t="str">
        <f>IF(ISBLANK(apendix_f_data!B704),"-",apendix_f_data!B704)</f>
        <v>United Arab Emirates</v>
      </c>
      <c r="D704" s="1">
        <f>IF(ISBLANK(apendix_f_data!C704),"-",apendix_f_data!C704)</f>
        <v>2018</v>
      </c>
      <c r="E704" s="1">
        <f>IF(ISBLANK(apendix_f_data!D704),"-",apendix_f_data!D704)</f>
        <v>9630966</v>
      </c>
      <c r="F704" s="1" t="str">
        <f>IF(ISBLANK(apendix_f_data!E704),"-",apendix_f_data!E704)</f>
        <v>-</v>
      </c>
      <c r="G704" s="1">
        <f>IF(ISBLANK(apendix_f_data!F704),"-",apendix_f_data!F704)</f>
        <v>0</v>
      </c>
      <c r="H704" s="1" t="str">
        <f>IF(ISBLANK(apendix_f_data!G704),"-",apendix_f_data!G704)</f>
        <v>-</v>
      </c>
      <c r="I704" s="1" t="str">
        <f>IF(ISBLANK(apendix_f_data!H704),"-",apendix_f_data!H704)</f>
        <v>-</v>
      </c>
      <c r="J704" s="1">
        <f>IF(ISBLANK(apendix_f_data!I704),"-",apendix_f_data!I704)</f>
        <v>0</v>
      </c>
      <c r="K704" s="1" t="str">
        <f>IF(ISBLANK(apendix_f_data!J704),"-",apendix_f_data!J704)</f>
        <v>-</v>
      </c>
    </row>
    <row r="705" ht="15.75" hidden="1" customHeight="1">
      <c r="A705" s="1" t="str">
        <f t="shared" si="1"/>
        <v>Yemen2010</v>
      </c>
      <c r="B705" s="1" t="str">
        <f>IF(ISBLANK(apendix_f_data!A705),"-",apendix_f_data!A705)</f>
        <v>Eastern Mediterranean</v>
      </c>
      <c r="C705" s="1" t="str">
        <f>IF(ISBLANK(apendix_f_data!B705),"-",apendix_f_data!B705)</f>
        <v>Yemen</v>
      </c>
      <c r="D705" s="1">
        <f>IF(ISBLANK(apendix_f_data!C705),"-",apendix_f_data!C705)</f>
        <v>2010</v>
      </c>
      <c r="E705" s="1">
        <f>IF(ISBLANK(apendix_f_data!D705),"-",apendix_f_data!D705)</f>
        <v>18035338</v>
      </c>
      <c r="F705" s="1">
        <f>IF(ISBLANK(apendix_f_data!E705),"-",apendix_f_data!E705)</f>
        <v>649000</v>
      </c>
      <c r="G705" s="1">
        <f>IF(ISBLANK(apendix_f_data!F705),"-",apendix_f_data!F705)</f>
        <v>1131912</v>
      </c>
      <c r="H705" s="1">
        <f>IF(ISBLANK(apendix_f_data!G705),"-",apendix_f_data!G705)</f>
        <v>2191000</v>
      </c>
      <c r="I705" s="1">
        <f>IF(ISBLANK(apendix_f_data!H705),"-",apendix_f_data!H705)</f>
        <v>82</v>
      </c>
      <c r="J705" s="1">
        <f>IF(ISBLANK(apendix_f_data!I705),"-",apendix_f_data!I705)</f>
        <v>2866</v>
      </c>
      <c r="K705" s="1">
        <f>IF(ISBLANK(apendix_f_data!J705),"-",apendix_f_data!J705)</f>
        <v>7350</v>
      </c>
    </row>
    <row r="706" ht="15.75" hidden="1" customHeight="1">
      <c r="A706" s="1" t="str">
        <f t="shared" si="1"/>
        <v>Yemen2011</v>
      </c>
      <c r="B706" s="1" t="str">
        <f>IF(ISBLANK(apendix_f_data!A706),"-",apendix_f_data!A706)</f>
        <v>Eastern Mediterranean</v>
      </c>
      <c r="C706" s="1" t="str">
        <f>IF(ISBLANK(apendix_f_data!B706),"-",apendix_f_data!B706)</f>
        <v>Yemen</v>
      </c>
      <c r="D706" s="1">
        <f>IF(ISBLANK(apendix_f_data!C706),"-",apendix_f_data!C706)</f>
        <v>2011</v>
      </c>
      <c r="E706" s="1">
        <f>IF(ISBLANK(apendix_f_data!D706),"-",apendix_f_data!D706)</f>
        <v>18543752</v>
      </c>
      <c r="F706" s="1">
        <f>IF(ISBLANK(apendix_f_data!E706),"-",apendix_f_data!E706)</f>
        <v>492000</v>
      </c>
      <c r="G706" s="1">
        <f>IF(ISBLANK(apendix_f_data!F706),"-",apendix_f_data!F706)</f>
        <v>792413</v>
      </c>
      <c r="H706" s="1">
        <f>IF(ISBLANK(apendix_f_data!G706),"-",apendix_f_data!G706)</f>
        <v>1326000</v>
      </c>
      <c r="I706" s="1">
        <f>IF(ISBLANK(apendix_f_data!H706),"-",apendix_f_data!H706)</f>
        <v>60</v>
      </c>
      <c r="J706" s="1">
        <f>IF(ISBLANK(apendix_f_data!I706),"-",apendix_f_data!I706)</f>
        <v>2013</v>
      </c>
      <c r="K706" s="1">
        <f>IF(ISBLANK(apendix_f_data!J706),"-",apendix_f_data!J706)</f>
        <v>4620</v>
      </c>
    </row>
    <row r="707" ht="15.75" hidden="1" customHeight="1">
      <c r="A707" s="1" t="str">
        <f t="shared" si="1"/>
        <v>Yemen2012</v>
      </c>
      <c r="B707" s="1" t="str">
        <f>IF(ISBLANK(apendix_f_data!A707),"-",apendix_f_data!A707)</f>
        <v>Eastern Mediterranean</v>
      </c>
      <c r="C707" s="1" t="str">
        <f>IF(ISBLANK(apendix_f_data!B707),"-",apendix_f_data!B707)</f>
        <v>Yemen</v>
      </c>
      <c r="D707" s="1">
        <f>IF(ISBLANK(apendix_f_data!C707),"-",apendix_f_data!C707)</f>
        <v>2012</v>
      </c>
      <c r="E707" s="1">
        <f>IF(ISBLANK(apendix_f_data!D707),"-",apendix_f_data!D707)</f>
        <v>19062181</v>
      </c>
      <c r="F707" s="1">
        <f>IF(ISBLANK(apendix_f_data!E707),"-",apendix_f_data!E707)</f>
        <v>577000</v>
      </c>
      <c r="G707" s="1">
        <f>IF(ISBLANK(apendix_f_data!F707),"-",apendix_f_data!F707)</f>
        <v>859569</v>
      </c>
      <c r="H707" s="1">
        <f>IF(ISBLANK(apendix_f_data!G707),"-",apendix_f_data!G707)</f>
        <v>1302000</v>
      </c>
      <c r="I707" s="1">
        <f>IF(ISBLANK(apendix_f_data!H707),"-",apendix_f_data!H707)</f>
        <v>67</v>
      </c>
      <c r="J707" s="1">
        <f>IF(ISBLANK(apendix_f_data!I707),"-",apendix_f_data!I707)</f>
        <v>2193</v>
      </c>
      <c r="K707" s="1">
        <f>IF(ISBLANK(apendix_f_data!J707),"-",apendix_f_data!J707)</f>
        <v>4690</v>
      </c>
    </row>
    <row r="708" ht="15.75" hidden="1" customHeight="1">
      <c r="A708" s="1" t="str">
        <f t="shared" si="1"/>
        <v>Yemen2013</v>
      </c>
      <c r="B708" s="1" t="str">
        <f>IF(ISBLANK(apendix_f_data!A708),"-",apendix_f_data!A708)</f>
        <v>Eastern Mediterranean</v>
      </c>
      <c r="C708" s="1" t="str">
        <f>IF(ISBLANK(apendix_f_data!B708),"-",apendix_f_data!B708)</f>
        <v>Yemen</v>
      </c>
      <c r="D708" s="1">
        <f>IF(ISBLANK(apendix_f_data!C708),"-",apendix_f_data!C708)</f>
        <v>2013</v>
      </c>
      <c r="E708" s="1">
        <f>IF(ISBLANK(apendix_f_data!D708),"-",apendix_f_data!D708)</f>
        <v>19587110</v>
      </c>
      <c r="F708" s="1">
        <f>IF(ISBLANK(apendix_f_data!E708),"-",apendix_f_data!E708)</f>
        <v>494000</v>
      </c>
      <c r="G708" s="1">
        <f>IF(ISBLANK(apendix_f_data!F708),"-",apendix_f_data!F708)</f>
        <v>700432</v>
      </c>
      <c r="H708" s="1">
        <f>IF(ISBLANK(apendix_f_data!G708),"-",apendix_f_data!G708)</f>
        <v>1006000</v>
      </c>
      <c r="I708" s="1">
        <f>IF(ISBLANK(apendix_f_data!H708),"-",apendix_f_data!H708)</f>
        <v>56</v>
      </c>
      <c r="J708" s="1">
        <f>IF(ISBLANK(apendix_f_data!I708),"-",apendix_f_data!I708)</f>
        <v>1786</v>
      </c>
      <c r="K708" s="1">
        <f>IF(ISBLANK(apendix_f_data!J708),"-",apendix_f_data!J708)</f>
        <v>3670</v>
      </c>
    </row>
    <row r="709" ht="15.75" hidden="1" customHeight="1">
      <c r="A709" s="1" t="str">
        <f t="shared" si="1"/>
        <v>Yemen2014</v>
      </c>
      <c r="B709" s="1" t="str">
        <f>IF(ISBLANK(apendix_f_data!A709),"-",apendix_f_data!A709)</f>
        <v>Eastern Mediterranean</v>
      </c>
      <c r="C709" s="1" t="str">
        <f>IF(ISBLANK(apendix_f_data!B709),"-",apendix_f_data!B709)</f>
        <v>Yemen</v>
      </c>
      <c r="D709" s="1">
        <f>IF(ISBLANK(apendix_f_data!C709),"-",apendix_f_data!C709)</f>
        <v>2014</v>
      </c>
      <c r="E709" s="1">
        <f>IF(ISBLANK(apendix_f_data!D709),"-",apendix_f_data!D709)</f>
        <v>20113940</v>
      </c>
      <c r="F709" s="1">
        <f>IF(ISBLANK(apendix_f_data!E709),"-",apendix_f_data!E709)</f>
        <v>412000</v>
      </c>
      <c r="G709" s="1">
        <f>IF(ISBLANK(apendix_f_data!F709),"-",apendix_f_data!F709)</f>
        <v>585987</v>
      </c>
      <c r="H709" s="1">
        <f>IF(ISBLANK(apendix_f_data!G709),"-",apendix_f_data!G709)</f>
        <v>850000</v>
      </c>
      <c r="I709" s="1">
        <f>IF(ISBLANK(apendix_f_data!H709),"-",apendix_f_data!H709)</f>
        <v>46</v>
      </c>
      <c r="J709" s="1">
        <f>IF(ISBLANK(apendix_f_data!I709),"-",apendix_f_data!I709)</f>
        <v>1495</v>
      </c>
      <c r="K709" s="1">
        <f>IF(ISBLANK(apendix_f_data!J709),"-",apendix_f_data!J709)</f>
        <v>3080</v>
      </c>
    </row>
    <row r="710" ht="15.75" hidden="1" customHeight="1">
      <c r="A710" s="1" t="str">
        <f t="shared" si="1"/>
        <v>Yemen2015</v>
      </c>
      <c r="B710" s="1" t="str">
        <f>IF(ISBLANK(apendix_f_data!A710),"-",apendix_f_data!A710)</f>
        <v>Eastern Mediterranean</v>
      </c>
      <c r="C710" s="1" t="str">
        <f>IF(ISBLANK(apendix_f_data!B710),"-",apendix_f_data!B710)</f>
        <v>Yemen</v>
      </c>
      <c r="D710" s="1">
        <f>IF(ISBLANK(apendix_f_data!C710),"-",apendix_f_data!C710)</f>
        <v>2015</v>
      </c>
      <c r="E710" s="1">
        <f>IF(ISBLANK(apendix_f_data!D710),"-",apendix_f_data!D710)</f>
        <v>20639226</v>
      </c>
      <c r="F710" s="1">
        <f>IF(ISBLANK(apendix_f_data!E710),"-",apendix_f_data!E710)</f>
        <v>362000</v>
      </c>
      <c r="G710" s="1">
        <f>IF(ISBLANK(apendix_f_data!F710),"-",apendix_f_data!F710)</f>
        <v>513816</v>
      </c>
      <c r="H710" s="1">
        <f>IF(ISBLANK(apendix_f_data!G710),"-",apendix_f_data!G710)</f>
        <v>737000</v>
      </c>
      <c r="I710" s="1">
        <f>IF(ISBLANK(apendix_f_data!H710),"-",apendix_f_data!H710)</f>
        <v>40</v>
      </c>
      <c r="J710" s="1">
        <f>IF(ISBLANK(apendix_f_data!I710),"-",apendix_f_data!I710)</f>
        <v>1309</v>
      </c>
      <c r="K710" s="1">
        <f>IF(ISBLANK(apendix_f_data!J710),"-",apendix_f_data!J710)</f>
        <v>2700</v>
      </c>
    </row>
    <row r="711" ht="15.75" hidden="1" customHeight="1">
      <c r="A711" s="1" t="str">
        <f t="shared" si="1"/>
        <v>Yemen2016</v>
      </c>
      <c r="B711" s="1" t="str">
        <f>IF(ISBLANK(apendix_f_data!A711),"-",apendix_f_data!A711)</f>
        <v>Eastern Mediterranean</v>
      </c>
      <c r="C711" s="1" t="str">
        <f>IF(ISBLANK(apendix_f_data!B711),"-",apendix_f_data!B711)</f>
        <v>Yemen</v>
      </c>
      <c r="D711" s="1">
        <f>IF(ISBLANK(apendix_f_data!C711),"-",apendix_f_data!C711)</f>
        <v>2016</v>
      </c>
      <c r="E711" s="1">
        <f>IF(ISBLANK(apendix_f_data!D711),"-",apendix_f_data!D711)</f>
        <v>17515888</v>
      </c>
      <c r="F711" s="1">
        <f>IF(ISBLANK(apendix_f_data!E711),"-",apendix_f_data!E711)</f>
        <v>464000</v>
      </c>
      <c r="G711" s="1">
        <f>IF(ISBLANK(apendix_f_data!F711),"-",apendix_f_data!F711)</f>
        <v>661252</v>
      </c>
      <c r="H711" s="1">
        <f>IF(ISBLANK(apendix_f_data!G711),"-",apendix_f_data!G711)</f>
        <v>949000</v>
      </c>
      <c r="I711" s="1">
        <f>IF(ISBLANK(apendix_f_data!H711),"-",apendix_f_data!H711)</f>
        <v>54</v>
      </c>
      <c r="J711" s="1">
        <f>IF(ISBLANK(apendix_f_data!I711),"-",apendix_f_data!I711)</f>
        <v>1668</v>
      </c>
      <c r="K711" s="1">
        <f>IF(ISBLANK(apendix_f_data!J711),"-",apendix_f_data!J711)</f>
        <v>3420</v>
      </c>
    </row>
    <row r="712" ht="15.75" hidden="1" customHeight="1">
      <c r="A712" s="1" t="str">
        <f t="shared" si="1"/>
        <v>Yemen2017</v>
      </c>
      <c r="B712" s="1" t="str">
        <f>IF(ISBLANK(apendix_f_data!A712),"-",apendix_f_data!A712)</f>
        <v>Eastern Mediterranean</v>
      </c>
      <c r="C712" s="1" t="str">
        <f>IF(ISBLANK(apendix_f_data!B712),"-",apendix_f_data!B712)</f>
        <v>Yemen</v>
      </c>
      <c r="D712" s="1">
        <f>IF(ISBLANK(apendix_f_data!C712),"-",apendix_f_data!C712)</f>
        <v>2017</v>
      </c>
      <c r="E712" s="1">
        <f>IF(ISBLANK(apendix_f_data!D712),"-",apendix_f_data!D712)</f>
        <v>17945659</v>
      </c>
      <c r="F712" s="1">
        <f>IF(ISBLANK(apendix_f_data!E712),"-",apendix_f_data!E712)</f>
        <v>525000</v>
      </c>
      <c r="G712" s="1">
        <f>IF(ISBLANK(apendix_f_data!F712),"-",apendix_f_data!F712)</f>
        <v>747173</v>
      </c>
      <c r="H712" s="1">
        <f>IF(ISBLANK(apendix_f_data!G712),"-",apendix_f_data!G712)</f>
        <v>1073000</v>
      </c>
      <c r="I712" s="1">
        <f>IF(ISBLANK(apendix_f_data!H712),"-",apendix_f_data!H712)</f>
        <v>64</v>
      </c>
      <c r="J712" s="1">
        <f>IF(ISBLANK(apendix_f_data!I712),"-",apendix_f_data!I712)</f>
        <v>1853</v>
      </c>
      <c r="K712" s="1">
        <f>IF(ISBLANK(apendix_f_data!J712),"-",apendix_f_data!J712)</f>
        <v>3800</v>
      </c>
    </row>
    <row r="713" ht="15.75" hidden="1" customHeight="1">
      <c r="A713" s="1" t="str">
        <f t="shared" si="1"/>
        <v>Yemen2018</v>
      </c>
      <c r="B713" s="1" t="str">
        <f>IF(ISBLANK(apendix_f_data!A713),"-",apendix_f_data!A713)</f>
        <v>Eastern Mediterranean</v>
      </c>
      <c r="C713" s="1" t="str">
        <f>IF(ISBLANK(apendix_f_data!B713),"-",apendix_f_data!B713)</f>
        <v>Yemen</v>
      </c>
      <c r="D713" s="1">
        <f>IF(ISBLANK(apendix_f_data!C713),"-",apendix_f_data!C713)</f>
        <v>2018</v>
      </c>
      <c r="E713" s="1">
        <f>IF(ISBLANK(apendix_f_data!D713),"-",apendix_f_data!D713)</f>
        <v>18373670</v>
      </c>
      <c r="F713" s="1">
        <f>IF(ISBLANK(apendix_f_data!E713),"-",apendix_f_data!E713)</f>
        <v>587000</v>
      </c>
      <c r="G713" s="1">
        <f>IF(ISBLANK(apendix_f_data!F713),"-",apendix_f_data!F713)</f>
        <v>842226</v>
      </c>
      <c r="H713" s="1">
        <f>IF(ISBLANK(apendix_f_data!G713),"-",apendix_f_data!G713)</f>
        <v>1233000</v>
      </c>
      <c r="I713" s="1">
        <f>IF(ISBLANK(apendix_f_data!H713),"-",apendix_f_data!H713)</f>
        <v>68</v>
      </c>
      <c r="J713" s="1">
        <f>IF(ISBLANK(apendix_f_data!I713),"-",apendix_f_data!I713)</f>
        <v>2138</v>
      </c>
      <c r="K713" s="1">
        <f>IF(ISBLANK(apendix_f_data!J713),"-",apendix_f_data!J713)</f>
        <v>4400</v>
      </c>
    </row>
    <row r="714" ht="15.75" hidden="1" customHeight="1">
      <c r="A714" s="1" t="str">
        <f t="shared" si="1"/>
        <v>Armenia2010</v>
      </c>
      <c r="B714" s="1" t="str">
        <f>IF(ISBLANK(apendix_f_data!A714),"-",apendix_f_data!A714)</f>
        <v>European</v>
      </c>
      <c r="C714" s="1" t="str">
        <f>IF(ISBLANK(apendix_f_data!B714),"-",apendix_f_data!B714)</f>
        <v>Armenia</v>
      </c>
      <c r="D714" s="1">
        <f>IF(ISBLANK(apendix_f_data!C714),"-",apendix_f_data!C714)</f>
        <v>2010</v>
      </c>
      <c r="E714" s="1">
        <f>IF(ISBLANK(apendix_f_data!D714),"-",apendix_f_data!D714)</f>
        <v>2877314</v>
      </c>
      <c r="F714" s="1" t="str">
        <f>IF(ISBLANK(apendix_f_data!E714),"-",apendix_f_data!E714)</f>
        <v>-</v>
      </c>
      <c r="G714" s="1">
        <f>IF(ISBLANK(apendix_f_data!F714),"-",apendix_f_data!F714)</f>
        <v>0</v>
      </c>
      <c r="H714" s="1" t="str">
        <f>IF(ISBLANK(apendix_f_data!G714),"-",apendix_f_data!G714)</f>
        <v>-</v>
      </c>
      <c r="I714" s="1" t="str">
        <f>IF(ISBLANK(apendix_f_data!H714),"-",apendix_f_data!H714)</f>
        <v>-</v>
      </c>
      <c r="J714" s="1">
        <f>IF(ISBLANK(apendix_f_data!I714),"-",apendix_f_data!I714)</f>
        <v>0</v>
      </c>
      <c r="K714" s="1" t="str">
        <f>IF(ISBLANK(apendix_f_data!J714),"-",apendix_f_data!J714)</f>
        <v>-</v>
      </c>
    </row>
    <row r="715" ht="15.75" hidden="1" customHeight="1">
      <c r="A715" s="1" t="str">
        <f t="shared" si="1"/>
        <v>Armenia2011</v>
      </c>
      <c r="B715" s="1" t="str">
        <f>IF(ISBLANK(apendix_f_data!A715),"-",apendix_f_data!A715)</f>
        <v>European</v>
      </c>
      <c r="C715" s="1" t="str">
        <f>IF(ISBLANK(apendix_f_data!B715),"-",apendix_f_data!B715)</f>
        <v>Armenia</v>
      </c>
      <c r="D715" s="1">
        <f>IF(ISBLANK(apendix_f_data!C715),"-",apendix_f_data!C715)</f>
        <v>2011</v>
      </c>
      <c r="E715" s="1">
        <f>IF(ISBLANK(apendix_f_data!D715),"-",apendix_f_data!D715)</f>
        <v>2876536</v>
      </c>
      <c r="F715" s="1" t="str">
        <f>IF(ISBLANK(apendix_f_data!E715),"-",apendix_f_data!E715)</f>
        <v>-</v>
      </c>
      <c r="G715" s="1">
        <f>IF(ISBLANK(apendix_f_data!F715),"-",apendix_f_data!F715)</f>
        <v>0</v>
      </c>
      <c r="H715" s="1" t="str">
        <f>IF(ISBLANK(apendix_f_data!G715),"-",apendix_f_data!G715)</f>
        <v>-</v>
      </c>
      <c r="I715" s="1" t="str">
        <f>IF(ISBLANK(apendix_f_data!H715),"-",apendix_f_data!H715)</f>
        <v>-</v>
      </c>
      <c r="J715" s="1">
        <f>IF(ISBLANK(apendix_f_data!I715),"-",apendix_f_data!I715)</f>
        <v>0</v>
      </c>
      <c r="K715" s="1" t="str">
        <f>IF(ISBLANK(apendix_f_data!J715),"-",apendix_f_data!J715)</f>
        <v>-</v>
      </c>
    </row>
    <row r="716" ht="15.75" hidden="1" customHeight="1">
      <c r="A716" s="1" t="str">
        <f t="shared" si="1"/>
        <v>Armenia2012</v>
      </c>
      <c r="B716" s="1" t="str">
        <f>IF(ISBLANK(apendix_f_data!A716),"-",apendix_f_data!A716)</f>
        <v>European</v>
      </c>
      <c r="C716" s="1" t="str">
        <f>IF(ISBLANK(apendix_f_data!B716),"-",apendix_f_data!B716)</f>
        <v>Armenia</v>
      </c>
      <c r="D716" s="1">
        <f>IF(ISBLANK(apendix_f_data!C716),"-",apendix_f_data!C716)</f>
        <v>2012</v>
      </c>
      <c r="E716" s="1">
        <f>IF(ISBLANK(apendix_f_data!D716),"-",apendix_f_data!D716)</f>
        <v>2884239</v>
      </c>
      <c r="F716" s="1" t="str">
        <f>IF(ISBLANK(apendix_f_data!E716),"-",apendix_f_data!E716)</f>
        <v>-</v>
      </c>
      <c r="G716" s="1">
        <f>IF(ISBLANK(apendix_f_data!F716),"-",apendix_f_data!F716)</f>
        <v>0</v>
      </c>
      <c r="H716" s="1" t="str">
        <f>IF(ISBLANK(apendix_f_data!G716),"-",apendix_f_data!G716)</f>
        <v>-</v>
      </c>
      <c r="I716" s="1" t="str">
        <f>IF(ISBLANK(apendix_f_data!H716),"-",apendix_f_data!H716)</f>
        <v>-</v>
      </c>
      <c r="J716" s="1">
        <f>IF(ISBLANK(apendix_f_data!I716),"-",apendix_f_data!I716)</f>
        <v>0</v>
      </c>
      <c r="K716" s="1" t="str">
        <f>IF(ISBLANK(apendix_f_data!J716),"-",apendix_f_data!J716)</f>
        <v>-</v>
      </c>
    </row>
    <row r="717" ht="15.75" hidden="1" customHeight="1">
      <c r="A717" s="1" t="str">
        <f t="shared" si="1"/>
        <v>Armenia2013</v>
      </c>
      <c r="B717" s="1" t="str">
        <f>IF(ISBLANK(apendix_f_data!A717),"-",apendix_f_data!A717)</f>
        <v>European</v>
      </c>
      <c r="C717" s="1" t="str">
        <f>IF(ISBLANK(apendix_f_data!B717),"-",apendix_f_data!B717)</f>
        <v>Armenia</v>
      </c>
      <c r="D717" s="1">
        <f>IF(ISBLANK(apendix_f_data!C717),"-",apendix_f_data!C717)</f>
        <v>2013</v>
      </c>
      <c r="E717" s="1">
        <f>IF(ISBLANK(apendix_f_data!D717),"-",apendix_f_data!D717)</f>
        <v>2897593</v>
      </c>
      <c r="F717" s="1" t="str">
        <f>IF(ISBLANK(apendix_f_data!E717),"-",apendix_f_data!E717)</f>
        <v>-</v>
      </c>
      <c r="G717" s="1">
        <f>IF(ISBLANK(apendix_f_data!F717),"-",apendix_f_data!F717)</f>
        <v>0</v>
      </c>
      <c r="H717" s="1" t="str">
        <f>IF(ISBLANK(apendix_f_data!G717),"-",apendix_f_data!G717)</f>
        <v>-</v>
      </c>
      <c r="I717" s="1" t="str">
        <f>IF(ISBLANK(apendix_f_data!H717),"-",apendix_f_data!H717)</f>
        <v>-</v>
      </c>
      <c r="J717" s="1">
        <f>IF(ISBLANK(apendix_f_data!I717),"-",apendix_f_data!I717)</f>
        <v>0</v>
      </c>
      <c r="K717" s="1" t="str">
        <f>IF(ISBLANK(apendix_f_data!J717),"-",apendix_f_data!J717)</f>
        <v>-</v>
      </c>
    </row>
    <row r="718" ht="15.75" hidden="1" customHeight="1">
      <c r="A718" s="1" t="str">
        <f t="shared" si="1"/>
        <v>Armenia2014</v>
      </c>
      <c r="B718" s="1" t="str">
        <f>IF(ISBLANK(apendix_f_data!A718),"-",apendix_f_data!A718)</f>
        <v>European</v>
      </c>
      <c r="C718" s="1" t="str">
        <f>IF(ISBLANK(apendix_f_data!B718),"-",apendix_f_data!B718)</f>
        <v>Armenia</v>
      </c>
      <c r="D718" s="1">
        <f>IF(ISBLANK(apendix_f_data!C718),"-",apendix_f_data!C718)</f>
        <v>2014</v>
      </c>
      <c r="E718" s="1">
        <f>IF(ISBLANK(apendix_f_data!D718),"-",apendix_f_data!D718)</f>
        <v>2912403</v>
      </c>
      <c r="F718" s="1" t="str">
        <f>IF(ISBLANK(apendix_f_data!E718),"-",apendix_f_data!E718)</f>
        <v>-</v>
      </c>
      <c r="G718" s="1">
        <f>IF(ISBLANK(apendix_f_data!F718),"-",apendix_f_data!F718)</f>
        <v>0</v>
      </c>
      <c r="H718" s="1" t="str">
        <f>IF(ISBLANK(apendix_f_data!G718),"-",apendix_f_data!G718)</f>
        <v>-</v>
      </c>
      <c r="I718" s="1" t="str">
        <f>IF(ISBLANK(apendix_f_data!H718),"-",apendix_f_data!H718)</f>
        <v>-</v>
      </c>
      <c r="J718" s="1">
        <f>IF(ISBLANK(apendix_f_data!I718),"-",apendix_f_data!I718)</f>
        <v>0</v>
      </c>
      <c r="K718" s="1" t="str">
        <f>IF(ISBLANK(apendix_f_data!J718),"-",apendix_f_data!J718)</f>
        <v>-</v>
      </c>
    </row>
    <row r="719" ht="15.75" hidden="1" customHeight="1">
      <c r="A719" s="1" t="str">
        <f t="shared" si="1"/>
        <v>Armenia2015</v>
      </c>
      <c r="B719" s="1" t="str">
        <f>IF(ISBLANK(apendix_f_data!A719),"-",apendix_f_data!A719)</f>
        <v>European</v>
      </c>
      <c r="C719" s="1" t="str">
        <f>IF(ISBLANK(apendix_f_data!B719),"-",apendix_f_data!B719)</f>
        <v>Armenia</v>
      </c>
      <c r="D719" s="1">
        <f>IF(ISBLANK(apendix_f_data!C719),"-",apendix_f_data!C719)</f>
        <v>2015</v>
      </c>
      <c r="E719" s="1">
        <f>IF(ISBLANK(apendix_f_data!D719),"-",apendix_f_data!D719)</f>
        <v>2925559</v>
      </c>
      <c r="F719" s="1" t="str">
        <f>IF(ISBLANK(apendix_f_data!E719),"-",apendix_f_data!E719)</f>
        <v>-</v>
      </c>
      <c r="G719" s="1">
        <f>IF(ISBLANK(apendix_f_data!F719),"-",apendix_f_data!F719)</f>
        <v>0</v>
      </c>
      <c r="H719" s="1" t="str">
        <f>IF(ISBLANK(apendix_f_data!G719),"-",apendix_f_data!G719)</f>
        <v>-</v>
      </c>
      <c r="I719" s="1" t="str">
        <f>IF(ISBLANK(apendix_f_data!H719),"-",apendix_f_data!H719)</f>
        <v>-</v>
      </c>
      <c r="J719" s="1">
        <f>IF(ISBLANK(apendix_f_data!I719),"-",apendix_f_data!I719)</f>
        <v>0</v>
      </c>
      <c r="K719" s="1" t="str">
        <f>IF(ISBLANK(apendix_f_data!J719),"-",apendix_f_data!J719)</f>
        <v>-</v>
      </c>
    </row>
    <row r="720" ht="15.75" hidden="1" customHeight="1">
      <c r="A720" s="1" t="str">
        <f t="shared" si="1"/>
        <v>Armenia2016</v>
      </c>
      <c r="B720" s="1" t="str">
        <f>IF(ISBLANK(apendix_f_data!A720),"-",apendix_f_data!A720)</f>
        <v>European</v>
      </c>
      <c r="C720" s="1" t="str">
        <f>IF(ISBLANK(apendix_f_data!B720),"-",apendix_f_data!B720)</f>
        <v>Armenia</v>
      </c>
      <c r="D720" s="1">
        <f>IF(ISBLANK(apendix_f_data!C720),"-",apendix_f_data!C720)</f>
        <v>2016</v>
      </c>
      <c r="E720" s="1">
        <f>IF(ISBLANK(apendix_f_data!D720),"-",apendix_f_data!D720)</f>
        <v>2936147</v>
      </c>
      <c r="F720" s="1" t="str">
        <f>IF(ISBLANK(apendix_f_data!E720),"-",apendix_f_data!E720)</f>
        <v>-</v>
      </c>
      <c r="G720" s="1">
        <f>IF(ISBLANK(apendix_f_data!F720),"-",apendix_f_data!F720)</f>
        <v>0</v>
      </c>
      <c r="H720" s="1" t="str">
        <f>IF(ISBLANK(apendix_f_data!G720),"-",apendix_f_data!G720)</f>
        <v>-</v>
      </c>
      <c r="I720" s="1" t="str">
        <f>IF(ISBLANK(apendix_f_data!H720),"-",apendix_f_data!H720)</f>
        <v>-</v>
      </c>
      <c r="J720" s="1">
        <f>IF(ISBLANK(apendix_f_data!I720),"-",apendix_f_data!I720)</f>
        <v>0</v>
      </c>
      <c r="K720" s="1" t="str">
        <f>IF(ISBLANK(apendix_f_data!J720),"-",apendix_f_data!J720)</f>
        <v>-</v>
      </c>
    </row>
    <row r="721" ht="15.75" hidden="1" customHeight="1">
      <c r="A721" s="1" t="str">
        <f t="shared" si="1"/>
        <v>Armenia2017</v>
      </c>
      <c r="B721" s="1" t="str">
        <f>IF(ISBLANK(apendix_f_data!A721),"-",apendix_f_data!A721)</f>
        <v>European</v>
      </c>
      <c r="C721" s="1" t="str">
        <f>IF(ISBLANK(apendix_f_data!B721),"-",apendix_f_data!B721)</f>
        <v>Armenia</v>
      </c>
      <c r="D721" s="1">
        <f>IF(ISBLANK(apendix_f_data!C721),"-",apendix_f_data!C721)</f>
        <v>2017</v>
      </c>
      <c r="E721" s="1">
        <f>IF(ISBLANK(apendix_f_data!D721),"-",apendix_f_data!D721)</f>
        <v>2944789</v>
      </c>
      <c r="F721" s="1" t="str">
        <f>IF(ISBLANK(apendix_f_data!E721),"-",apendix_f_data!E721)</f>
        <v>-</v>
      </c>
      <c r="G721" s="1">
        <f>IF(ISBLANK(apendix_f_data!F721),"-",apendix_f_data!F721)</f>
        <v>0</v>
      </c>
      <c r="H721" s="1" t="str">
        <f>IF(ISBLANK(apendix_f_data!G721),"-",apendix_f_data!G721)</f>
        <v>-</v>
      </c>
      <c r="I721" s="1" t="str">
        <f>IF(ISBLANK(apendix_f_data!H721),"-",apendix_f_data!H721)</f>
        <v>-</v>
      </c>
      <c r="J721" s="1">
        <f>IF(ISBLANK(apendix_f_data!I721),"-",apendix_f_data!I721)</f>
        <v>0</v>
      </c>
      <c r="K721" s="1" t="str">
        <f>IF(ISBLANK(apendix_f_data!J721),"-",apendix_f_data!J721)</f>
        <v>-</v>
      </c>
    </row>
    <row r="722" ht="15.75" hidden="1" customHeight="1">
      <c r="A722" s="1" t="str">
        <f t="shared" si="1"/>
        <v>Armenia2018</v>
      </c>
      <c r="B722" s="1" t="str">
        <f>IF(ISBLANK(apendix_f_data!A722),"-",apendix_f_data!A722)</f>
        <v>European</v>
      </c>
      <c r="C722" s="1" t="str">
        <f>IF(ISBLANK(apendix_f_data!B722),"-",apendix_f_data!B722)</f>
        <v>Armenia</v>
      </c>
      <c r="D722" s="1">
        <f>IF(ISBLANK(apendix_f_data!C722),"-",apendix_f_data!C722)</f>
        <v>2018</v>
      </c>
      <c r="E722" s="1">
        <f>IF(ISBLANK(apendix_f_data!D722),"-",apendix_f_data!D722)</f>
        <v>2951741</v>
      </c>
      <c r="F722" s="1" t="str">
        <f>IF(ISBLANK(apendix_f_data!E722),"-",apendix_f_data!E722)</f>
        <v>-</v>
      </c>
      <c r="G722" s="1">
        <f>IF(ISBLANK(apendix_f_data!F722),"-",apendix_f_data!F722)</f>
        <v>0</v>
      </c>
      <c r="H722" s="1" t="str">
        <f>IF(ISBLANK(apendix_f_data!G722),"-",apendix_f_data!G722)</f>
        <v>-</v>
      </c>
      <c r="I722" s="1" t="str">
        <f>IF(ISBLANK(apendix_f_data!H722),"-",apendix_f_data!H722)</f>
        <v>-</v>
      </c>
      <c r="J722" s="1">
        <f>IF(ISBLANK(apendix_f_data!I722),"-",apendix_f_data!I722)</f>
        <v>0</v>
      </c>
      <c r="K722" s="1" t="str">
        <f>IF(ISBLANK(apendix_f_data!J722),"-",apendix_f_data!J722)</f>
        <v>-</v>
      </c>
    </row>
    <row r="723" ht="15.75" hidden="1" customHeight="1">
      <c r="A723" s="1" t="str">
        <f t="shared" si="1"/>
        <v>Azerbaijan2010</v>
      </c>
      <c r="B723" s="1" t="str">
        <f>IF(ISBLANK(apendix_f_data!A723),"-",apendix_f_data!A723)</f>
        <v>European</v>
      </c>
      <c r="C723" s="1" t="str">
        <f>IF(ISBLANK(apendix_f_data!B723),"-",apendix_f_data!B723)</f>
        <v>Azerbaijan</v>
      </c>
      <c r="D723" s="1">
        <f>IF(ISBLANK(apendix_f_data!C723),"-",apendix_f_data!C723)</f>
        <v>2010</v>
      </c>
      <c r="E723" s="1">
        <f>IF(ISBLANK(apendix_f_data!D723),"-",apendix_f_data!D723)</f>
        <v>207746</v>
      </c>
      <c r="F723" s="1" t="str">
        <f>IF(ISBLANK(apendix_f_data!E723),"-",apendix_f_data!E723)</f>
        <v>-</v>
      </c>
      <c r="G723" s="1">
        <f>IF(ISBLANK(apendix_f_data!F723),"-",apendix_f_data!F723)</f>
        <v>50</v>
      </c>
      <c r="H723" s="1" t="str">
        <f>IF(ISBLANK(apendix_f_data!G723),"-",apendix_f_data!G723)</f>
        <v>-</v>
      </c>
      <c r="I723" s="1" t="str">
        <f>IF(ISBLANK(apendix_f_data!H723),"-",apendix_f_data!H723)</f>
        <v>-</v>
      </c>
      <c r="J723" s="1">
        <f>IF(ISBLANK(apendix_f_data!I723),"-",apendix_f_data!I723)</f>
        <v>0</v>
      </c>
      <c r="K723" s="1" t="str">
        <f>IF(ISBLANK(apendix_f_data!J723),"-",apendix_f_data!J723)</f>
        <v>-</v>
      </c>
    </row>
    <row r="724" ht="15.75" hidden="1" customHeight="1">
      <c r="A724" s="1" t="str">
        <f t="shared" si="1"/>
        <v>Azerbaijan2011</v>
      </c>
      <c r="B724" s="1" t="str">
        <f>IF(ISBLANK(apendix_f_data!A724),"-",apendix_f_data!A724)</f>
        <v>European</v>
      </c>
      <c r="C724" s="1" t="str">
        <f>IF(ISBLANK(apendix_f_data!B724),"-",apendix_f_data!B724)</f>
        <v>Azerbaijan</v>
      </c>
      <c r="D724" s="1">
        <f>IF(ISBLANK(apendix_f_data!C724),"-",apendix_f_data!C724)</f>
        <v>2011</v>
      </c>
      <c r="E724" s="1">
        <f>IF(ISBLANK(apendix_f_data!D724),"-",apendix_f_data!D724)</f>
        <v>210364</v>
      </c>
      <c r="F724" s="1" t="str">
        <f>IF(ISBLANK(apendix_f_data!E724),"-",apendix_f_data!E724)</f>
        <v>-</v>
      </c>
      <c r="G724" s="1">
        <f>IF(ISBLANK(apendix_f_data!F724),"-",apendix_f_data!F724)</f>
        <v>4</v>
      </c>
      <c r="H724" s="1" t="str">
        <f>IF(ISBLANK(apendix_f_data!G724),"-",apendix_f_data!G724)</f>
        <v>-</v>
      </c>
      <c r="I724" s="1" t="str">
        <f>IF(ISBLANK(apendix_f_data!H724),"-",apendix_f_data!H724)</f>
        <v>-</v>
      </c>
      <c r="J724" s="1">
        <f>IF(ISBLANK(apendix_f_data!I724),"-",apendix_f_data!I724)</f>
        <v>0</v>
      </c>
      <c r="K724" s="1" t="str">
        <f>IF(ISBLANK(apendix_f_data!J724),"-",apendix_f_data!J724)</f>
        <v>-</v>
      </c>
    </row>
    <row r="725" ht="15.75" hidden="1" customHeight="1">
      <c r="A725" s="1" t="str">
        <f t="shared" si="1"/>
        <v>Azerbaijan2012</v>
      </c>
      <c r="B725" s="1" t="str">
        <f>IF(ISBLANK(apendix_f_data!A725),"-",apendix_f_data!A725)</f>
        <v>European</v>
      </c>
      <c r="C725" s="1" t="str">
        <f>IF(ISBLANK(apendix_f_data!B725),"-",apendix_f_data!B725)</f>
        <v>Azerbaijan</v>
      </c>
      <c r="D725" s="1">
        <f>IF(ISBLANK(apendix_f_data!C725),"-",apendix_f_data!C725)</f>
        <v>2012</v>
      </c>
      <c r="E725" s="1">
        <f>IF(ISBLANK(apendix_f_data!D725),"-",apendix_f_data!D725)</f>
        <v>213087</v>
      </c>
      <c r="F725" s="1" t="str">
        <f>IF(ISBLANK(apendix_f_data!E725),"-",apendix_f_data!E725)</f>
        <v>-</v>
      </c>
      <c r="G725" s="1">
        <f>IF(ISBLANK(apendix_f_data!F725),"-",apendix_f_data!F725)</f>
        <v>3</v>
      </c>
      <c r="H725" s="1" t="str">
        <f>IF(ISBLANK(apendix_f_data!G725),"-",apendix_f_data!G725)</f>
        <v>-</v>
      </c>
      <c r="I725" s="1" t="str">
        <f>IF(ISBLANK(apendix_f_data!H725),"-",apendix_f_data!H725)</f>
        <v>-</v>
      </c>
      <c r="J725" s="1">
        <f>IF(ISBLANK(apendix_f_data!I725),"-",apendix_f_data!I725)</f>
        <v>0</v>
      </c>
      <c r="K725" s="1" t="str">
        <f>IF(ISBLANK(apendix_f_data!J725),"-",apendix_f_data!J725)</f>
        <v>-</v>
      </c>
    </row>
    <row r="726" ht="15.75" hidden="1" customHeight="1">
      <c r="A726" s="1" t="str">
        <f t="shared" si="1"/>
        <v>Azerbaijan2013</v>
      </c>
      <c r="B726" s="1" t="str">
        <f>IF(ISBLANK(apendix_f_data!A726),"-",apendix_f_data!A726)</f>
        <v>European</v>
      </c>
      <c r="C726" s="1" t="str">
        <f>IF(ISBLANK(apendix_f_data!B726),"-",apendix_f_data!B726)</f>
        <v>Azerbaijan</v>
      </c>
      <c r="D726" s="1">
        <f>IF(ISBLANK(apendix_f_data!C726),"-",apendix_f_data!C726)</f>
        <v>2013</v>
      </c>
      <c r="E726" s="1">
        <f>IF(ISBLANK(apendix_f_data!D726),"-",apendix_f_data!D726)</f>
        <v>215865</v>
      </c>
      <c r="F726" s="1" t="str">
        <f>IF(ISBLANK(apendix_f_data!E726),"-",apendix_f_data!E726)</f>
        <v>-</v>
      </c>
      <c r="G726" s="1">
        <f>IF(ISBLANK(apendix_f_data!F726),"-",apendix_f_data!F726)</f>
        <v>0</v>
      </c>
      <c r="H726" s="1" t="str">
        <f>IF(ISBLANK(apendix_f_data!G726),"-",apendix_f_data!G726)</f>
        <v>-</v>
      </c>
      <c r="I726" s="1" t="str">
        <f>IF(ISBLANK(apendix_f_data!H726),"-",apendix_f_data!H726)</f>
        <v>-</v>
      </c>
      <c r="J726" s="1">
        <f>IF(ISBLANK(apendix_f_data!I726),"-",apendix_f_data!I726)</f>
        <v>0</v>
      </c>
      <c r="K726" s="1" t="str">
        <f>IF(ISBLANK(apendix_f_data!J726),"-",apendix_f_data!J726)</f>
        <v>-</v>
      </c>
    </row>
    <row r="727" ht="15.75" hidden="1" customHeight="1">
      <c r="A727" s="1" t="str">
        <f t="shared" si="1"/>
        <v>Azerbaijan2014</v>
      </c>
      <c r="B727" s="1" t="str">
        <f>IF(ISBLANK(apendix_f_data!A727),"-",apendix_f_data!A727)</f>
        <v>European</v>
      </c>
      <c r="C727" s="1" t="str">
        <f>IF(ISBLANK(apendix_f_data!B727),"-",apendix_f_data!B727)</f>
        <v>Azerbaijan</v>
      </c>
      <c r="D727" s="1">
        <f>IF(ISBLANK(apendix_f_data!C727),"-",apendix_f_data!C727)</f>
        <v>2014</v>
      </c>
      <c r="E727" s="1">
        <f>IF(ISBLANK(apendix_f_data!D727),"-",apendix_f_data!D727)</f>
        <v>218629</v>
      </c>
      <c r="F727" s="1" t="str">
        <f>IF(ISBLANK(apendix_f_data!E727),"-",apendix_f_data!E727)</f>
        <v>-</v>
      </c>
      <c r="G727" s="1">
        <f>IF(ISBLANK(apendix_f_data!F727),"-",apendix_f_data!F727)</f>
        <v>0</v>
      </c>
      <c r="H727" s="1" t="str">
        <f>IF(ISBLANK(apendix_f_data!G727),"-",apendix_f_data!G727)</f>
        <v>-</v>
      </c>
      <c r="I727" s="1" t="str">
        <f>IF(ISBLANK(apendix_f_data!H727),"-",apendix_f_data!H727)</f>
        <v>-</v>
      </c>
      <c r="J727" s="1">
        <f>IF(ISBLANK(apendix_f_data!I727),"-",apendix_f_data!I727)</f>
        <v>0</v>
      </c>
      <c r="K727" s="1" t="str">
        <f>IF(ISBLANK(apendix_f_data!J727),"-",apendix_f_data!J727)</f>
        <v>-</v>
      </c>
    </row>
    <row r="728" ht="15.75" hidden="1" customHeight="1">
      <c r="A728" s="1" t="str">
        <f t="shared" si="1"/>
        <v>Azerbaijan2015</v>
      </c>
      <c r="B728" s="1" t="str">
        <f>IF(ISBLANK(apendix_f_data!A728),"-",apendix_f_data!A728)</f>
        <v>European</v>
      </c>
      <c r="C728" s="1" t="str">
        <f>IF(ISBLANK(apendix_f_data!B728),"-",apendix_f_data!B728)</f>
        <v>Azerbaijan</v>
      </c>
      <c r="D728" s="1">
        <f>IF(ISBLANK(apendix_f_data!C728),"-",apendix_f_data!C728)</f>
        <v>2015</v>
      </c>
      <c r="E728" s="1">
        <f>IF(ISBLANK(apendix_f_data!D728),"-",apendix_f_data!D728)</f>
        <v>221323</v>
      </c>
      <c r="F728" s="1" t="str">
        <f>IF(ISBLANK(apendix_f_data!E728),"-",apendix_f_data!E728)</f>
        <v>-</v>
      </c>
      <c r="G728" s="1">
        <f>IF(ISBLANK(apendix_f_data!F728),"-",apendix_f_data!F728)</f>
        <v>0</v>
      </c>
      <c r="H728" s="1" t="str">
        <f>IF(ISBLANK(apendix_f_data!G728),"-",apendix_f_data!G728)</f>
        <v>-</v>
      </c>
      <c r="I728" s="1" t="str">
        <f>IF(ISBLANK(apendix_f_data!H728),"-",apendix_f_data!H728)</f>
        <v>-</v>
      </c>
      <c r="J728" s="1">
        <f>IF(ISBLANK(apendix_f_data!I728),"-",apendix_f_data!I728)</f>
        <v>0</v>
      </c>
      <c r="K728" s="1" t="str">
        <f>IF(ISBLANK(apendix_f_data!J728),"-",apendix_f_data!J728)</f>
        <v>-</v>
      </c>
    </row>
    <row r="729" ht="15.75" hidden="1" customHeight="1">
      <c r="A729" s="1" t="str">
        <f t="shared" si="1"/>
        <v>Azerbaijan2016</v>
      </c>
      <c r="B729" s="1" t="str">
        <f>IF(ISBLANK(apendix_f_data!A729),"-",apendix_f_data!A729)</f>
        <v>European</v>
      </c>
      <c r="C729" s="1" t="str">
        <f>IF(ISBLANK(apendix_f_data!B729),"-",apendix_f_data!B729)</f>
        <v>Azerbaijan</v>
      </c>
      <c r="D729" s="1">
        <f>IF(ISBLANK(apendix_f_data!C729),"-",apendix_f_data!C729)</f>
        <v>2016</v>
      </c>
      <c r="E729" s="1">
        <f>IF(ISBLANK(apendix_f_data!D729),"-",apendix_f_data!D729)</f>
        <v>223928</v>
      </c>
      <c r="F729" s="1" t="str">
        <f>IF(ISBLANK(apendix_f_data!E729),"-",apendix_f_data!E729)</f>
        <v>-</v>
      </c>
      <c r="G729" s="1">
        <f>IF(ISBLANK(apendix_f_data!F729),"-",apendix_f_data!F729)</f>
        <v>0</v>
      </c>
      <c r="H729" s="1" t="str">
        <f>IF(ISBLANK(apendix_f_data!G729),"-",apendix_f_data!G729)</f>
        <v>-</v>
      </c>
      <c r="I729" s="1" t="str">
        <f>IF(ISBLANK(apendix_f_data!H729),"-",apendix_f_data!H729)</f>
        <v>-</v>
      </c>
      <c r="J729" s="1">
        <f>IF(ISBLANK(apendix_f_data!I729),"-",apendix_f_data!I729)</f>
        <v>0</v>
      </c>
      <c r="K729" s="1" t="str">
        <f>IF(ISBLANK(apendix_f_data!J729),"-",apendix_f_data!J729)</f>
        <v>-</v>
      </c>
    </row>
    <row r="730" ht="15.75" hidden="1" customHeight="1">
      <c r="A730" s="1" t="str">
        <f t="shared" si="1"/>
        <v>Azerbaijan2017</v>
      </c>
      <c r="B730" s="1" t="str">
        <f>IF(ISBLANK(apendix_f_data!A730),"-",apendix_f_data!A730)</f>
        <v>European</v>
      </c>
      <c r="C730" s="1" t="str">
        <f>IF(ISBLANK(apendix_f_data!B730),"-",apendix_f_data!B730)</f>
        <v>Azerbaijan</v>
      </c>
      <c r="D730" s="1">
        <f>IF(ISBLANK(apendix_f_data!C730),"-",apendix_f_data!C730)</f>
        <v>2017</v>
      </c>
      <c r="E730" s="1">
        <f>IF(ISBLANK(apendix_f_data!D730),"-",apendix_f_data!D730)</f>
        <v>226442</v>
      </c>
      <c r="F730" s="1" t="str">
        <f>IF(ISBLANK(apendix_f_data!E730),"-",apendix_f_data!E730)</f>
        <v>-</v>
      </c>
      <c r="G730" s="1">
        <f>IF(ISBLANK(apendix_f_data!F730),"-",apendix_f_data!F730)</f>
        <v>0</v>
      </c>
      <c r="H730" s="1" t="str">
        <f>IF(ISBLANK(apendix_f_data!G730),"-",apendix_f_data!G730)</f>
        <v>-</v>
      </c>
      <c r="I730" s="1" t="str">
        <f>IF(ISBLANK(apendix_f_data!H730),"-",apendix_f_data!H730)</f>
        <v>-</v>
      </c>
      <c r="J730" s="1">
        <f>IF(ISBLANK(apendix_f_data!I730),"-",apendix_f_data!I730)</f>
        <v>0</v>
      </c>
      <c r="K730" s="1" t="str">
        <f>IF(ISBLANK(apendix_f_data!J730),"-",apendix_f_data!J730)</f>
        <v>-</v>
      </c>
    </row>
    <row r="731" ht="15.75" hidden="1" customHeight="1">
      <c r="A731" s="1" t="str">
        <f t="shared" si="1"/>
        <v>Azerbaijan2018</v>
      </c>
      <c r="B731" s="1" t="str">
        <f>IF(ISBLANK(apendix_f_data!A731),"-",apendix_f_data!A731)</f>
        <v>European</v>
      </c>
      <c r="C731" s="1" t="str">
        <f>IF(ISBLANK(apendix_f_data!B731),"-",apendix_f_data!B731)</f>
        <v>Azerbaijan</v>
      </c>
      <c r="D731" s="1">
        <f>IF(ISBLANK(apendix_f_data!C731),"-",apendix_f_data!C731)</f>
        <v>2018</v>
      </c>
      <c r="E731" s="1">
        <f>IF(ISBLANK(apendix_f_data!D731),"-",apendix_f_data!D731)</f>
        <v>228839</v>
      </c>
      <c r="F731" s="1" t="str">
        <f>IF(ISBLANK(apendix_f_data!E731),"-",apendix_f_data!E731)</f>
        <v>-</v>
      </c>
      <c r="G731" s="1">
        <f>IF(ISBLANK(apendix_f_data!F731),"-",apendix_f_data!F731)</f>
        <v>0</v>
      </c>
      <c r="H731" s="1" t="str">
        <f>IF(ISBLANK(apendix_f_data!G731),"-",apendix_f_data!G731)</f>
        <v>-</v>
      </c>
      <c r="I731" s="1" t="str">
        <f>IF(ISBLANK(apendix_f_data!H731),"-",apendix_f_data!H731)</f>
        <v>-</v>
      </c>
      <c r="J731" s="1">
        <f>IF(ISBLANK(apendix_f_data!I731),"-",apendix_f_data!I731)</f>
        <v>0</v>
      </c>
      <c r="K731" s="1" t="str">
        <f>IF(ISBLANK(apendix_f_data!J731),"-",apendix_f_data!J731)</f>
        <v>-</v>
      </c>
    </row>
    <row r="732" ht="15.75" hidden="1" customHeight="1">
      <c r="A732" s="1" t="str">
        <f t="shared" si="1"/>
        <v>Georgia2010</v>
      </c>
      <c r="B732" s="1" t="str">
        <f>IF(ISBLANK(apendix_f_data!A732),"-",apendix_f_data!A732)</f>
        <v>European</v>
      </c>
      <c r="C732" s="1" t="str">
        <f>IF(ISBLANK(apendix_f_data!B732),"-",apendix_f_data!B732)</f>
        <v>Georgia</v>
      </c>
      <c r="D732" s="1">
        <f>IF(ISBLANK(apendix_f_data!C732),"-",apendix_f_data!C732)</f>
        <v>2010</v>
      </c>
      <c r="E732" s="1">
        <f>IF(ISBLANK(apendix_f_data!D732),"-",apendix_f_data!D732)</f>
        <v>40990</v>
      </c>
      <c r="F732" s="1" t="str">
        <f>IF(ISBLANK(apendix_f_data!E732),"-",apendix_f_data!E732)</f>
        <v>-</v>
      </c>
      <c r="G732" s="1">
        <f>IF(ISBLANK(apendix_f_data!F732),"-",apendix_f_data!F732)</f>
        <v>0</v>
      </c>
      <c r="H732" s="1" t="str">
        <f>IF(ISBLANK(apendix_f_data!G732),"-",apendix_f_data!G732)</f>
        <v>-</v>
      </c>
      <c r="I732" s="1" t="str">
        <f>IF(ISBLANK(apendix_f_data!H732),"-",apendix_f_data!H732)</f>
        <v>-</v>
      </c>
      <c r="J732" s="1">
        <f>IF(ISBLANK(apendix_f_data!I732),"-",apendix_f_data!I732)</f>
        <v>0</v>
      </c>
      <c r="K732" s="1" t="str">
        <f>IF(ISBLANK(apendix_f_data!J732),"-",apendix_f_data!J732)</f>
        <v>-</v>
      </c>
    </row>
    <row r="733" ht="15.75" hidden="1" customHeight="1">
      <c r="A733" s="1" t="str">
        <f t="shared" si="1"/>
        <v>Georgia2011</v>
      </c>
      <c r="B733" s="1" t="str">
        <f>IF(ISBLANK(apendix_f_data!A733),"-",apendix_f_data!A733)</f>
        <v>European</v>
      </c>
      <c r="C733" s="1" t="str">
        <f>IF(ISBLANK(apendix_f_data!B733),"-",apendix_f_data!B733)</f>
        <v>Georgia</v>
      </c>
      <c r="D733" s="1">
        <f>IF(ISBLANK(apendix_f_data!C733),"-",apendix_f_data!C733)</f>
        <v>2011</v>
      </c>
      <c r="E733" s="1">
        <f>IF(ISBLANK(apendix_f_data!D733),"-",apendix_f_data!D733)</f>
        <v>40810</v>
      </c>
      <c r="F733" s="1" t="str">
        <f>IF(ISBLANK(apendix_f_data!E733),"-",apendix_f_data!E733)</f>
        <v>-</v>
      </c>
      <c r="G733" s="1">
        <f>IF(ISBLANK(apendix_f_data!F733),"-",apendix_f_data!F733)</f>
        <v>0</v>
      </c>
      <c r="H733" s="1" t="str">
        <f>IF(ISBLANK(apendix_f_data!G733),"-",apendix_f_data!G733)</f>
        <v>-</v>
      </c>
      <c r="I733" s="1" t="str">
        <f>IF(ISBLANK(apendix_f_data!H733),"-",apendix_f_data!H733)</f>
        <v>-</v>
      </c>
      <c r="J733" s="1">
        <f>IF(ISBLANK(apendix_f_data!I733),"-",apendix_f_data!I733)</f>
        <v>0</v>
      </c>
      <c r="K733" s="1" t="str">
        <f>IF(ISBLANK(apendix_f_data!J733),"-",apendix_f_data!J733)</f>
        <v>-</v>
      </c>
    </row>
    <row r="734" ht="15.75" hidden="1" customHeight="1">
      <c r="A734" s="1" t="str">
        <f t="shared" si="1"/>
        <v>Georgia2012</v>
      </c>
      <c r="B734" s="1" t="str">
        <f>IF(ISBLANK(apendix_f_data!A734),"-",apendix_f_data!A734)</f>
        <v>European</v>
      </c>
      <c r="C734" s="1" t="str">
        <f>IF(ISBLANK(apendix_f_data!B734),"-",apendix_f_data!B734)</f>
        <v>Georgia</v>
      </c>
      <c r="D734" s="1">
        <f>IF(ISBLANK(apendix_f_data!C734),"-",apendix_f_data!C734)</f>
        <v>2012</v>
      </c>
      <c r="E734" s="1">
        <f>IF(ISBLANK(apendix_f_data!D734),"-",apendix_f_data!D734)</f>
        <v>40640</v>
      </c>
      <c r="F734" s="1" t="str">
        <f>IF(ISBLANK(apendix_f_data!E734),"-",apendix_f_data!E734)</f>
        <v>-</v>
      </c>
      <c r="G734" s="1">
        <f>IF(ISBLANK(apendix_f_data!F734),"-",apendix_f_data!F734)</f>
        <v>0</v>
      </c>
      <c r="H734" s="1" t="str">
        <f>IF(ISBLANK(apendix_f_data!G734),"-",apendix_f_data!G734)</f>
        <v>-</v>
      </c>
      <c r="I734" s="1" t="str">
        <f>IF(ISBLANK(apendix_f_data!H734),"-",apendix_f_data!H734)</f>
        <v>-</v>
      </c>
      <c r="J734" s="1">
        <f>IF(ISBLANK(apendix_f_data!I734),"-",apendix_f_data!I734)</f>
        <v>0</v>
      </c>
      <c r="K734" s="1" t="str">
        <f>IF(ISBLANK(apendix_f_data!J734),"-",apendix_f_data!J734)</f>
        <v>-</v>
      </c>
    </row>
    <row r="735" ht="15.75" hidden="1" customHeight="1">
      <c r="A735" s="1" t="str">
        <f t="shared" si="1"/>
        <v>Georgia2013</v>
      </c>
      <c r="B735" s="1" t="str">
        <f>IF(ISBLANK(apendix_f_data!A735),"-",apendix_f_data!A735)</f>
        <v>European</v>
      </c>
      <c r="C735" s="1" t="str">
        <f>IF(ISBLANK(apendix_f_data!B735),"-",apendix_f_data!B735)</f>
        <v>Georgia</v>
      </c>
      <c r="D735" s="1">
        <f>IF(ISBLANK(apendix_f_data!C735),"-",apendix_f_data!C735)</f>
        <v>2013</v>
      </c>
      <c r="E735" s="1">
        <f>IF(ISBLANK(apendix_f_data!D735),"-",apendix_f_data!D735)</f>
        <v>40487</v>
      </c>
      <c r="F735" s="1" t="str">
        <f>IF(ISBLANK(apendix_f_data!E735),"-",apendix_f_data!E735)</f>
        <v>-</v>
      </c>
      <c r="G735" s="1">
        <f>IF(ISBLANK(apendix_f_data!F735),"-",apendix_f_data!F735)</f>
        <v>0</v>
      </c>
      <c r="H735" s="1" t="str">
        <f>IF(ISBLANK(apendix_f_data!G735),"-",apendix_f_data!G735)</f>
        <v>-</v>
      </c>
      <c r="I735" s="1" t="str">
        <f>IF(ISBLANK(apendix_f_data!H735),"-",apendix_f_data!H735)</f>
        <v>-</v>
      </c>
      <c r="J735" s="1">
        <f>IF(ISBLANK(apendix_f_data!I735),"-",apendix_f_data!I735)</f>
        <v>0</v>
      </c>
      <c r="K735" s="1" t="str">
        <f>IF(ISBLANK(apendix_f_data!J735),"-",apendix_f_data!J735)</f>
        <v>-</v>
      </c>
    </row>
    <row r="736" ht="15.75" hidden="1" customHeight="1">
      <c r="A736" s="1" t="str">
        <f t="shared" si="1"/>
        <v>Georgia2014</v>
      </c>
      <c r="B736" s="1" t="str">
        <f>IF(ISBLANK(apendix_f_data!A736),"-",apendix_f_data!A736)</f>
        <v>European</v>
      </c>
      <c r="C736" s="1" t="str">
        <f>IF(ISBLANK(apendix_f_data!B736),"-",apendix_f_data!B736)</f>
        <v>Georgia</v>
      </c>
      <c r="D736" s="1">
        <f>IF(ISBLANK(apendix_f_data!C736),"-",apendix_f_data!C736)</f>
        <v>2014</v>
      </c>
      <c r="E736" s="1">
        <f>IF(ISBLANK(apendix_f_data!D736),"-",apendix_f_data!D736)</f>
        <v>40353</v>
      </c>
      <c r="F736" s="1" t="str">
        <f>IF(ISBLANK(apendix_f_data!E736),"-",apendix_f_data!E736)</f>
        <v>-</v>
      </c>
      <c r="G736" s="1">
        <f>IF(ISBLANK(apendix_f_data!F736),"-",apendix_f_data!F736)</f>
        <v>0</v>
      </c>
      <c r="H736" s="1" t="str">
        <f>IF(ISBLANK(apendix_f_data!G736),"-",apendix_f_data!G736)</f>
        <v>-</v>
      </c>
      <c r="I736" s="1" t="str">
        <f>IF(ISBLANK(apendix_f_data!H736),"-",apendix_f_data!H736)</f>
        <v>-</v>
      </c>
      <c r="J736" s="1">
        <f>IF(ISBLANK(apendix_f_data!I736),"-",apendix_f_data!I736)</f>
        <v>0</v>
      </c>
      <c r="K736" s="1" t="str">
        <f>IF(ISBLANK(apendix_f_data!J736),"-",apendix_f_data!J736)</f>
        <v>-</v>
      </c>
    </row>
    <row r="737" ht="15.75" hidden="1" customHeight="1">
      <c r="A737" s="1" t="str">
        <f t="shared" si="1"/>
        <v>Georgia2015</v>
      </c>
      <c r="B737" s="1" t="str">
        <f>IF(ISBLANK(apendix_f_data!A737),"-",apendix_f_data!A737)</f>
        <v>European</v>
      </c>
      <c r="C737" s="1" t="str">
        <f>IF(ISBLANK(apendix_f_data!B737),"-",apendix_f_data!B737)</f>
        <v>Georgia</v>
      </c>
      <c r="D737" s="1">
        <f>IF(ISBLANK(apendix_f_data!C737),"-",apendix_f_data!C737)</f>
        <v>2015</v>
      </c>
      <c r="E737" s="1">
        <f>IF(ISBLANK(apendix_f_data!D737),"-",apendix_f_data!D737)</f>
        <v>40241</v>
      </c>
      <c r="F737" s="1" t="str">
        <f>IF(ISBLANK(apendix_f_data!E737),"-",apendix_f_data!E737)</f>
        <v>-</v>
      </c>
      <c r="G737" s="1">
        <f>IF(ISBLANK(apendix_f_data!F737),"-",apendix_f_data!F737)</f>
        <v>0</v>
      </c>
      <c r="H737" s="1" t="str">
        <f>IF(ISBLANK(apendix_f_data!G737),"-",apendix_f_data!G737)</f>
        <v>-</v>
      </c>
      <c r="I737" s="1" t="str">
        <f>IF(ISBLANK(apendix_f_data!H737),"-",apendix_f_data!H737)</f>
        <v>-</v>
      </c>
      <c r="J737" s="1">
        <f>IF(ISBLANK(apendix_f_data!I737),"-",apendix_f_data!I737)</f>
        <v>0</v>
      </c>
      <c r="K737" s="1" t="str">
        <f>IF(ISBLANK(apendix_f_data!J737),"-",apendix_f_data!J737)</f>
        <v>-</v>
      </c>
    </row>
    <row r="738" ht="15.75" hidden="1" customHeight="1">
      <c r="A738" s="1" t="str">
        <f t="shared" si="1"/>
        <v>Georgia2016</v>
      </c>
      <c r="B738" s="1" t="str">
        <f>IF(ISBLANK(apendix_f_data!A738),"-",apendix_f_data!A738)</f>
        <v>European</v>
      </c>
      <c r="C738" s="1" t="str">
        <f>IF(ISBLANK(apendix_f_data!B738),"-",apendix_f_data!B738)</f>
        <v>Georgia</v>
      </c>
      <c r="D738" s="1">
        <f>IF(ISBLANK(apendix_f_data!C738),"-",apendix_f_data!C738)</f>
        <v>2016</v>
      </c>
      <c r="E738" s="1">
        <f>IF(ISBLANK(apendix_f_data!D738),"-",apendix_f_data!D738)</f>
        <v>40154</v>
      </c>
      <c r="F738" s="1" t="str">
        <f>IF(ISBLANK(apendix_f_data!E738),"-",apendix_f_data!E738)</f>
        <v>-</v>
      </c>
      <c r="G738" s="1">
        <f>IF(ISBLANK(apendix_f_data!F738),"-",apendix_f_data!F738)</f>
        <v>0</v>
      </c>
      <c r="H738" s="1" t="str">
        <f>IF(ISBLANK(apendix_f_data!G738),"-",apendix_f_data!G738)</f>
        <v>-</v>
      </c>
      <c r="I738" s="1" t="str">
        <f>IF(ISBLANK(apendix_f_data!H738),"-",apendix_f_data!H738)</f>
        <v>-</v>
      </c>
      <c r="J738" s="1">
        <f>IF(ISBLANK(apendix_f_data!I738),"-",apendix_f_data!I738)</f>
        <v>0</v>
      </c>
      <c r="K738" s="1" t="str">
        <f>IF(ISBLANK(apendix_f_data!J738),"-",apendix_f_data!J738)</f>
        <v>-</v>
      </c>
    </row>
    <row r="739" ht="15.75" hidden="1" customHeight="1">
      <c r="A739" s="1" t="str">
        <f t="shared" si="1"/>
        <v>Georgia2017</v>
      </c>
      <c r="B739" s="1" t="str">
        <f>IF(ISBLANK(apendix_f_data!A739),"-",apendix_f_data!A739)</f>
        <v>European</v>
      </c>
      <c r="C739" s="1" t="str">
        <f>IF(ISBLANK(apendix_f_data!B739),"-",apendix_f_data!B739)</f>
        <v>Georgia</v>
      </c>
      <c r="D739" s="1">
        <f>IF(ISBLANK(apendix_f_data!C739),"-",apendix_f_data!C739)</f>
        <v>2017</v>
      </c>
      <c r="E739" s="1">
        <f>IF(ISBLANK(apendix_f_data!D739),"-",apendix_f_data!D739)</f>
        <v>40087</v>
      </c>
      <c r="F739" s="1" t="str">
        <f>IF(ISBLANK(apendix_f_data!E739),"-",apendix_f_data!E739)</f>
        <v>-</v>
      </c>
      <c r="G739" s="1">
        <f>IF(ISBLANK(apendix_f_data!F739),"-",apendix_f_data!F739)</f>
        <v>0</v>
      </c>
      <c r="H739" s="1" t="str">
        <f>IF(ISBLANK(apendix_f_data!G739),"-",apendix_f_data!G739)</f>
        <v>-</v>
      </c>
      <c r="I739" s="1" t="str">
        <f>IF(ISBLANK(apendix_f_data!H739),"-",apendix_f_data!H739)</f>
        <v>-</v>
      </c>
      <c r="J739" s="1">
        <f>IF(ISBLANK(apendix_f_data!I739),"-",apendix_f_data!I739)</f>
        <v>0</v>
      </c>
      <c r="K739" s="1" t="str">
        <f>IF(ISBLANK(apendix_f_data!J739),"-",apendix_f_data!J739)</f>
        <v>-</v>
      </c>
    </row>
    <row r="740" ht="15.75" hidden="1" customHeight="1">
      <c r="A740" s="1" t="str">
        <f t="shared" si="1"/>
        <v>Georgia2018</v>
      </c>
      <c r="B740" s="1" t="str">
        <f>IF(ISBLANK(apendix_f_data!A740),"-",apendix_f_data!A740)</f>
        <v>European</v>
      </c>
      <c r="C740" s="1" t="str">
        <f>IF(ISBLANK(apendix_f_data!B740),"-",apendix_f_data!B740)</f>
        <v>Georgia</v>
      </c>
      <c r="D740" s="1">
        <f>IF(ISBLANK(apendix_f_data!C740),"-",apendix_f_data!C740)</f>
        <v>2018</v>
      </c>
      <c r="E740" s="1">
        <f>IF(ISBLANK(apendix_f_data!D740),"-",apendix_f_data!D740)</f>
        <v>40029</v>
      </c>
      <c r="F740" s="1" t="str">
        <f>IF(ISBLANK(apendix_f_data!E740),"-",apendix_f_data!E740)</f>
        <v>-</v>
      </c>
      <c r="G740" s="1">
        <f>IF(ISBLANK(apendix_f_data!F740),"-",apendix_f_data!F740)</f>
        <v>0</v>
      </c>
      <c r="H740" s="1" t="str">
        <f>IF(ISBLANK(apendix_f_data!G740),"-",apendix_f_data!G740)</f>
        <v>-</v>
      </c>
      <c r="I740" s="1" t="str">
        <f>IF(ISBLANK(apendix_f_data!H740),"-",apendix_f_data!H740)</f>
        <v>-</v>
      </c>
      <c r="J740" s="1">
        <f>IF(ISBLANK(apendix_f_data!I740),"-",apendix_f_data!I740)</f>
        <v>0</v>
      </c>
      <c r="K740" s="1" t="str">
        <f>IF(ISBLANK(apendix_f_data!J740),"-",apendix_f_data!J740)</f>
        <v>-</v>
      </c>
    </row>
    <row r="741" ht="15.75" hidden="1" customHeight="1">
      <c r="A741" s="1" t="str">
        <f t="shared" si="1"/>
        <v>Kazakhstan2010</v>
      </c>
      <c r="B741" s="1" t="str">
        <f>IF(ISBLANK(apendix_f_data!A741),"-",apendix_f_data!A741)</f>
        <v>European</v>
      </c>
      <c r="C741" s="1" t="str">
        <f>IF(ISBLANK(apendix_f_data!B741),"-",apendix_f_data!B741)</f>
        <v>Kazakhstan</v>
      </c>
      <c r="D741" s="1">
        <f>IF(ISBLANK(apendix_f_data!C741),"-",apendix_f_data!C741)</f>
        <v>2010</v>
      </c>
      <c r="E741" s="1">
        <f>IF(ISBLANK(apendix_f_data!D741),"-",apendix_f_data!D741)</f>
        <v>16252273</v>
      </c>
      <c r="F741" s="1" t="str">
        <f>IF(ISBLANK(apendix_f_data!E741),"-",apendix_f_data!E741)</f>
        <v>-</v>
      </c>
      <c r="G741" s="1">
        <f>IF(ISBLANK(apendix_f_data!F741),"-",apendix_f_data!F741)</f>
        <v>0</v>
      </c>
      <c r="H741" s="1" t="str">
        <f>IF(ISBLANK(apendix_f_data!G741),"-",apendix_f_data!G741)</f>
        <v>-</v>
      </c>
      <c r="I741" s="1" t="str">
        <f>IF(ISBLANK(apendix_f_data!H741),"-",apendix_f_data!H741)</f>
        <v>-</v>
      </c>
      <c r="J741" s="1">
        <f>IF(ISBLANK(apendix_f_data!I741),"-",apendix_f_data!I741)</f>
        <v>0</v>
      </c>
      <c r="K741" s="1" t="str">
        <f>IF(ISBLANK(apendix_f_data!J741),"-",apendix_f_data!J741)</f>
        <v>-</v>
      </c>
    </row>
    <row r="742" ht="15.75" hidden="1" customHeight="1">
      <c r="A742" s="1" t="str">
        <f t="shared" si="1"/>
        <v>Kazakhstan2011</v>
      </c>
      <c r="B742" s="1" t="str">
        <f>IF(ISBLANK(apendix_f_data!A742),"-",apendix_f_data!A742)</f>
        <v>European</v>
      </c>
      <c r="C742" s="1" t="str">
        <f>IF(ISBLANK(apendix_f_data!B742),"-",apendix_f_data!B742)</f>
        <v>Kazakhstan</v>
      </c>
      <c r="D742" s="1">
        <f>IF(ISBLANK(apendix_f_data!C742),"-",apendix_f_data!C742)</f>
        <v>2011</v>
      </c>
      <c r="E742" s="1">
        <f>IF(ISBLANK(apendix_f_data!D742),"-",apendix_f_data!D742)</f>
        <v>16490669</v>
      </c>
      <c r="F742" s="1" t="str">
        <f>IF(ISBLANK(apendix_f_data!E742),"-",apendix_f_data!E742)</f>
        <v>-</v>
      </c>
      <c r="G742" s="1">
        <f>IF(ISBLANK(apendix_f_data!F742),"-",apendix_f_data!F742)</f>
        <v>0</v>
      </c>
      <c r="H742" s="1" t="str">
        <f>IF(ISBLANK(apendix_f_data!G742),"-",apendix_f_data!G742)</f>
        <v>-</v>
      </c>
      <c r="I742" s="1" t="str">
        <f>IF(ISBLANK(apendix_f_data!H742),"-",apendix_f_data!H742)</f>
        <v>-</v>
      </c>
      <c r="J742" s="1">
        <f>IF(ISBLANK(apendix_f_data!I742),"-",apendix_f_data!I742)</f>
        <v>0</v>
      </c>
      <c r="K742" s="1" t="str">
        <f>IF(ISBLANK(apendix_f_data!J742),"-",apendix_f_data!J742)</f>
        <v>-</v>
      </c>
    </row>
    <row r="743" ht="15.75" hidden="1" customHeight="1">
      <c r="A743" s="1" t="str">
        <f t="shared" si="1"/>
        <v>Kazakhstan2012</v>
      </c>
      <c r="B743" s="1" t="str">
        <f>IF(ISBLANK(apendix_f_data!A743),"-",apendix_f_data!A743)</f>
        <v>European</v>
      </c>
      <c r="C743" s="1" t="str">
        <f>IF(ISBLANK(apendix_f_data!B743),"-",apendix_f_data!B743)</f>
        <v>Kazakhstan</v>
      </c>
      <c r="D743" s="1">
        <f>IF(ISBLANK(apendix_f_data!C743),"-",apendix_f_data!C743)</f>
        <v>2012</v>
      </c>
      <c r="E743" s="1">
        <f>IF(ISBLANK(apendix_f_data!D743),"-",apendix_f_data!D743)</f>
        <v>16751523</v>
      </c>
      <c r="F743" s="1" t="str">
        <f>IF(ISBLANK(apendix_f_data!E743),"-",apendix_f_data!E743)</f>
        <v>-</v>
      </c>
      <c r="G743" s="1">
        <f>IF(ISBLANK(apendix_f_data!F743),"-",apendix_f_data!F743)</f>
        <v>0</v>
      </c>
      <c r="H743" s="1" t="str">
        <f>IF(ISBLANK(apendix_f_data!G743),"-",apendix_f_data!G743)</f>
        <v>-</v>
      </c>
      <c r="I743" s="1" t="str">
        <f>IF(ISBLANK(apendix_f_data!H743),"-",apendix_f_data!H743)</f>
        <v>-</v>
      </c>
      <c r="J743" s="1">
        <f>IF(ISBLANK(apendix_f_data!I743),"-",apendix_f_data!I743)</f>
        <v>0</v>
      </c>
      <c r="K743" s="1" t="str">
        <f>IF(ISBLANK(apendix_f_data!J743),"-",apendix_f_data!J743)</f>
        <v>-</v>
      </c>
    </row>
    <row r="744" ht="15.75" hidden="1" customHeight="1">
      <c r="A744" s="1" t="str">
        <f t="shared" si="1"/>
        <v>Kazakhstan2013</v>
      </c>
      <c r="B744" s="1" t="str">
        <f>IF(ISBLANK(apendix_f_data!A744),"-",apendix_f_data!A744)</f>
        <v>European</v>
      </c>
      <c r="C744" s="1" t="str">
        <f>IF(ISBLANK(apendix_f_data!B744),"-",apendix_f_data!B744)</f>
        <v>Kazakhstan</v>
      </c>
      <c r="D744" s="1">
        <f>IF(ISBLANK(apendix_f_data!C744),"-",apendix_f_data!C744)</f>
        <v>2013</v>
      </c>
      <c r="E744" s="1">
        <f>IF(ISBLANK(apendix_f_data!D744),"-",apendix_f_data!D744)</f>
        <v>17026118</v>
      </c>
      <c r="F744" s="1" t="str">
        <f>IF(ISBLANK(apendix_f_data!E744),"-",apendix_f_data!E744)</f>
        <v>-</v>
      </c>
      <c r="G744" s="1">
        <f>IF(ISBLANK(apendix_f_data!F744),"-",apendix_f_data!F744)</f>
        <v>0</v>
      </c>
      <c r="H744" s="1" t="str">
        <f>IF(ISBLANK(apendix_f_data!G744),"-",apendix_f_data!G744)</f>
        <v>-</v>
      </c>
      <c r="I744" s="1" t="str">
        <f>IF(ISBLANK(apendix_f_data!H744),"-",apendix_f_data!H744)</f>
        <v>-</v>
      </c>
      <c r="J744" s="1">
        <f>IF(ISBLANK(apendix_f_data!I744),"-",apendix_f_data!I744)</f>
        <v>0</v>
      </c>
      <c r="K744" s="1" t="str">
        <f>IF(ISBLANK(apendix_f_data!J744),"-",apendix_f_data!J744)</f>
        <v>-</v>
      </c>
    </row>
    <row r="745" ht="15.75" hidden="1" customHeight="1">
      <c r="A745" s="1" t="str">
        <f t="shared" si="1"/>
        <v>Kazakhstan2014</v>
      </c>
      <c r="B745" s="1" t="str">
        <f>IF(ISBLANK(apendix_f_data!A745),"-",apendix_f_data!A745)</f>
        <v>European</v>
      </c>
      <c r="C745" s="1" t="str">
        <f>IF(ISBLANK(apendix_f_data!B745),"-",apendix_f_data!B745)</f>
        <v>Kazakhstan</v>
      </c>
      <c r="D745" s="1">
        <f>IF(ISBLANK(apendix_f_data!C745),"-",apendix_f_data!C745)</f>
        <v>2014</v>
      </c>
      <c r="E745" s="1">
        <f>IF(ISBLANK(apendix_f_data!D745),"-",apendix_f_data!D745)</f>
        <v>17302619</v>
      </c>
      <c r="F745" s="1" t="str">
        <f>IF(ISBLANK(apendix_f_data!E745),"-",apendix_f_data!E745)</f>
        <v>-</v>
      </c>
      <c r="G745" s="1">
        <f>IF(ISBLANK(apendix_f_data!F745),"-",apendix_f_data!F745)</f>
        <v>0</v>
      </c>
      <c r="H745" s="1" t="str">
        <f>IF(ISBLANK(apendix_f_data!G745),"-",apendix_f_data!G745)</f>
        <v>-</v>
      </c>
      <c r="I745" s="1" t="str">
        <f>IF(ISBLANK(apendix_f_data!H745),"-",apendix_f_data!H745)</f>
        <v>-</v>
      </c>
      <c r="J745" s="1">
        <f>IF(ISBLANK(apendix_f_data!I745),"-",apendix_f_data!I745)</f>
        <v>0</v>
      </c>
      <c r="K745" s="1" t="str">
        <f>IF(ISBLANK(apendix_f_data!J745),"-",apendix_f_data!J745)</f>
        <v>-</v>
      </c>
    </row>
    <row r="746" ht="15.75" hidden="1" customHeight="1">
      <c r="A746" s="1" t="str">
        <f t="shared" si="1"/>
        <v>Kazakhstan2015</v>
      </c>
      <c r="B746" s="1" t="str">
        <f>IF(ISBLANK(apendix_f_data!A746),"-",apendix_f_data!A746)</f>
        <v>European</v>
      </c>
      <c r="C746" s="1" t="str">
        <f>IF(ISBLANK(apendix_f_data!B746),"-",apendix_f_data!B746)</f>
        <v>Kazakhstan</v>
      </c>
      <c r="D746" s="1">
        <f>IF(ISBLANK(apendix_f_data!C746),"-",apendix_f_data!C746)</f>
        <v>2015</v>
      </c>
      <c r="E746" s="1">
        <f>IF(ISBLANK(apendix_f_data!D746),"-",apendix_f_data!D746)</f>
        <v>17572010</v>
      </c>
      <c r="F746" s="1" t="str">
        <f>IF(ISBLANK(apendix_f_data!E746),"-",apendix_f_data!E746)</f>
        <v>-</v>
      </c>
      <c r="G746" s="1">
        <f>IF(ISBLANK(apendix_f_data!F746),"-",apendix_f_data!F746)</f>
        <v>0</v>
      </c>
      <c r="H746" s="1" t="str">
        <f>IF(ISBLANK(apendix_f_data!G746),"-",apendix_f_data!G746)</f>
        <v>-</v>
      </c>
      <c r="I746" s="1" t="str">
        <f>IF(ISBLANK(apendix_f_data!H746),"-",apendix_f_data!H746)</f>
        <v>-</v>
      </c>
      <c r="J746" s="1">
        <f>IF(ISBLANK(apendix_f_data!I746),"-",apendix_f_data!I746)</f>
        <v>0</v>
      </c>
      <c r="K746" s="1" t="str">
        <f>IF(ISBLANK(apendix_f_data!J746),"-",apendix_f_data!J746)</f>
        <v>-</v>
      </c>
    </row>
    <row r="747" ht="15.75" hidden="1" customHeight="1">
      <c r="A747" s="1" t="str">
        <f t="shared" si="1"/>
        <v>Kazakhstan2016</v>
      </c>
      <c r="B747" s="1" t="str">
        <f>IF(ISBLANK(apendix_f_data!A747),"-",apendix_f_data!A747)</f>
        <v>European</v>
      </c>
      <c r="C747" s="1" t="str">
        <f>IF(ISBLANK(apendix_f_data!B747),"-",apendix_f_data!B747)</f>
        <v>Kazakhstan</v>
      </c>
      <c r="D747" s="1">
        <f>IF(ISBLANK(apendix_f_data!C747),"-",apendix_f_data!C747)</f>
        <v>2016</v>
      </c>
      <c r="E747" s="1">
        <f>IF(ISBLANK(apendix_f_data!D747),"-",apendix_f_data!D747)</f>
        <v>17830902</v>
      </c>
      <c r="F747" s="1" t="str">
        <f>IF(ISBLANK(apendix_f_data!E747),"-",apendix_f_data!E747)</f>
        <v>-</v>
      </c>
      <c r="G747" s="1">
        <f>IF(ISBLANK(apendix_f_data!F747),"-",apendix_f_data!F747)</f>
        <v>0</v>
      </c>
      <c r="H747" s="1" t="str">
        <f>IF(ISBLANK(apendix_f_data!G747),"-",apendix_f_data!G747)</f>
        <v>-</v>
      </c>
      <c r="I747" s="1" t="str">
        <f>IF(ISBLANK(apendix_f_data!H747),"-",apendix_f_data!H747)</f>
        <v>-</v>
      </c>
      <c r="J747" s="1">
        <f>IF(ISBLANK(apendix_f_data!I747),"-",apendix_f_data!I747)</f>
        <v>0</v>
      </c>
      <c r="K747" s="1" t="str">
        <f>IF(ISBLANK(apendix_f_data!J747),"-",apendix_f_data!J747)</f>
        <v>-</v>
      </c>
    </row>
    <row r="748" ht="15.75" hidden="1" customHeight="1">
      <c r="A748" s="1" t="str">
        <f t="shared" si="1"/>
        <v>Kazakhstan2017</v>
      </c>
      <c r="B748" s="1" t="str">
        <f>IF(ISBLANK(apendix_f_data!A748),"-",apendix_f_data!A748)</f>
        <v>European</v>
      </c>
      <c r="C748" s="1" t="str">
        <f>IF(ISBLANK(apendix_f_data!B748),"-",apendix_f_data!B748)</f>
        <v>Kazakhstan</v>
      </c>
      <c r="D748" s="1">
        <f>IF(ISBLANK(apendix_f_data!C748),"-",apendix_f_data!C748)</f>
        <v>2017</v>
      </c>
      <c r="E748" s="1">
        <f>IF(ISBLANK(apendix_f_data!D748),"-",apendix_f_data!D748)</f>
        <v>18080023</v>
      </c>
      <c r="F748" s="1" t="str">
        <f>IF(ISBLANK(apendix_f_data!E748),"-",apendix_f_data!E748)</f>
        <v>-</v>
      </c>
      <c r="G748" s="1">
        <f>IF(ISBLANK(apendix_f_data!F748),"-",apendix_f_data!F748)</f>
        <v>0</v>
      </c>
      <c r="H748" s="1" t="str">
        <f>IF(ISBLANK(apendix_f_data!G748),"-",apendix_f_data!G748)</f>
        <v>-</v>
      </c>
      <c r="I748" s="1" t="str">
        <f>IF(ISBLANK(apendix_f_data!H748),"-",apendix_f_data!H748)</f>
        <v>-</v>
      </c>
      <c r="J748" s="1">
        <f>IF(ISBLANK(apendix_f_data!I748),"-",apendix_f_data!I748)</f>
        <v>0</v>
      </c>
      <c r="K748" s="1" t="str">
        <f>IF(ISBLANK(apendix_f_data!J748),"-",apendix_f_data!J748)</f>
        <v>-</v>
      </c>
    </row>
    <row r="749" ht="15.75" hidden="1" customHeight="1">
      <c r="A749" s="1" t="str">
        <f t="shared" si="1"/>
        <v>Kazakhstan2018</v>
      </c>
      <c r="B749" s="1" t="str">
        <f>IF(ISBLANK(apendix_f_data!A749),"-",apendix_f_data!A749)</f>
        <v>European</v>
      </c>
      <c r="C749" s="1" t="str">
        <f>IF(ISBLANK(apendix_f_data!B749),"-",apendix_f_data!B749)</f>
        <v>Kazakhstan</v>
      </c>
      <c r="D749" s="1">
        <f>IF(ISBLANK(apendix_f_data!C749),"-",apendix_f_data!C749)</f>
        <v>2018</v>
      </c>
      <c r="E749" s="1">
        <f>IF(ISBLANK(apendix_f_data!D749),"-",apendix_f_data!D749)</f>
        <v>18319616</v>
      </c>
      <c r="F749" s="1" t="str">
        <f>IF(ISBLANK(apendix_f_data!E749),"-",apendix_f_data!E749)</f>
        <v>-</v>
      </c>
      <c r="G749" s="1">
        <f>IF(ISBLANK(apendix_f_data!F749),"-",apendix_f_data!F749)</f>
        <v>0</v>
      </c>
      <c r="H749" s="1" t="str">
        <f>IF(ISBLANK(apendix_f_data!G749),"-",apendix_f_data!G749)</f>
        <v>-</v>
      </c>
      <c r="I749" s="1" t="str">
        <f>IF(ISBLANK(apendix_f_data!H749),"-",apendix_f_data!H749)</f>
        <v>-</v>
      </c>
      <c r="J749" s="1">
        <f>IF(ISBLANK(apendix_f_data!I749),"-",apendix_f_data!I749)</f>
        <v>0</v>
      </c>
      <c r="K749" s="1" t="str">
        <f>IF(ISBLANK(apendix_f_data!J749),"-",apendix_f_data!J749)</f>
        <v>-</v>
      </c>
    </row>
    <row r="750" ht="15.75" hidden="1" customHeight="1">
      <c r="A750" s="1" t="str">
        <f t="shared" si="1"/>
        <v>Kyrgyzstan2010</v>
      </c>
      <c r="B750" s="1" t="str">
        <f>IF(ISBLANK(apendix_f_data!A750),"-",apendix_f_data!A750)</f>
        <v>European</v>
      </c>
      <c r="C750" s="1" t="str">
        <f>IF(ISBLANK(apendix_f_data!B750),"-",apendix_f_data!B750)</f>
        <v>Kyrgyzstan</v>
      </c>
      <c r="D750" s="1">
        <f>IF(ISBLANK(apendix_f_data!C750),"-",apendix_f_data!C750)</f>
        <v>2010</v>
      </c>
      <c r="E750" s="1">
        <f>IF(ISBLANK(apendix_f_data!D750),"-",apendix_f_data!D750)</f>
        <v>4229392</v>
      </c>
      <c r="F750" s="1" t="str">
        <f>IF(ISBLANK(apendix_f_data!E750),"-",apendix_f_data!E750)</f>
        <v>-</v>
      </c>
      <c r="G750" s="1">
        <f>IF(ISBLANK(apendix_f_data!F750),"-",apendix_f_data!F750)</f>
        <v>3</v>
      </c>
      <c r="H750" s="1" t="str">
        <f>IF(ISBLANK(apendix_f_data!G750),"-",apendix_f_data!G750)</f>
        <v>-</v>
      </c>
      <c r="I750" s="1" t="str">
        <f>IF(ISBLANK(apendix_f_data!H750),"-",apendix_f_data!H750)</f>
        <v>-</v>
      </c>
      <c r="J750" s="1">
        <f>IF(ISBLANK(apendix_f_data!I750),"-",apendix_f_data!I750)</f>
        <v>0</v>
      </c>
      <c r="K750" s="1" t="str">
        <f>IF(ISBLANK(apendix_f_data!J750),"-",apendix_f_data!J750)</f>
        <v>-</v>
      </c>
    </row>
    <row r="751" ht="15.75" hidden="1" customHeight="1">
      <c r="A751" s="1" t="str">
        <f t="shared" si="1"/>
        <v>Kyrgyzstan2011</v>
      </c>
      <c r="B751" s="1" t="str">
        <f>IF(ISBLANK(apendix_f_data!A751),"-",apendix_f_data!A751)</f>
        <v>European</v>
      </c>
      <c r="C751" s="1" t="str">
        <f>IF(ISBLANK(apendix_f_data!B751),"-",apendix_f_data!B751)</f>
        <v>Kyrgyzstan</v>
      </c>
      <c r="D751" s="1">
        <f>IF(ISBLANK(apendix_f_data!C751),"-",apendix_f_data!C751)</f>
        <v>2011</v>
      </c>
      <c r="E751" s="1">
        <f>IF(ISBLANK(apendix_f_data!D751),"-",apendix_f_data!D751)</f>
        <v>4303983</v>
      </c>
      <c r="F751" s="1" t="str">
        <f>IF(ISBLANK(apendix_f_data!E751),"-",apendix_f_data!E751)</f>
        <v>-</v>
      </c>
      <c r="G751" s="1">
        <f>IF(ISBLANK(apendix_f_data!F751),"-",apendix_f_data!F751)</f>
        <v>0</v>
      </c>
      <c r="H751" s="1" t="str">
        <f>IF(ISBLANK(apendix_f_data!G751),"-",apendix_f_data!G751)</f>
        <v>-</v>
      </c>
      <c r="I751" s="1" t="str">
        <f>IF(ISBLANK(apendix_f_data!H751),"-",apendix_f_data!H751)</f>
        <v>-</v>
      </c>
      <c r="J751" s="1">
        <f>IF(ISBLANK(apendix_f_data!I751),"-",apendix_f_data!I751)</f>
        <v>0</v>
      </c>
      <c r="K751" s="1" t="str">
        <f>IF(ISBLANK(apendix_f_data!J751),"-",apendix_f_data!J751)</f>
        <v>-</v>
      </c>
    </row>
    <row r="752" ht="15.75" hidden="1" customHeight="1">
      <c r="A752" s="1" t="str">
        <f t="shared" si="1"/>
        <v>Kyrgyzstan2012</v>
      </c>
      <c r="B752" s="1" t="str">
        <f>IF(ISBLANK(apendix_f_data!A752),"-",apendix_f_data!A752)</f>
        <v>European</v>
      </c>
      <c r="C752" s="1" t="str">
        <f>IF(ISBLANK(apendix_f_data!B752),"-",apendix_f_data!B752)</f>
        <v>Kyrgyzstan</v>
      </c>
      <c r="D752" s="1">
        <f>IF(ISBLANK(apendix_f_data!C752),"-",apendix_f_data!C752)</f>
        <v>2012</v>
      </c>
      <c r="E752" s="1">
        <f>IF(ISBLANK(apendix_f_data!D752),"-",apendix_f_data!D752)</f>
        <v>4384834</v>
      </c>
      <c r="F752" s="1" t="str">
        <f>IF(ISBLANK(apendix_f_data!E752),"-",apendix_f_data!E752)</f>
        <v>-</v>
      </c>
      <c r="G752" s="1">
        <f>IF(ISBLANK(apendix_f_data!F752),"-",apendix_f_data!F752)</f>
        <v>0</v>
      </c>
      <c r="H752" s="1" t="str">
        <f>IF(ISBLANK(apendix_f_data!G752),"-",apendix_f_data!G752)</f>
        <v>-</v>
      </c>
      <c r="I752" s="1" t="str">
        <f>IF(ISBLANK(apendix_f_data!H752),"-",apendix_f_data!H752)</f>
        <v>-</v>
      </c>
      <c r="J752" s="1">
        <f>IF(ISBLANK(apendix_f_data!I752),"-",apendix_f_data!I752)</f>
        <v>0</v>
      </c>
      <c r="K752" s="1" t="str">
        <f>IF(ISBLANK(apendix_f_data!J752),"-",apendix_f_data!J752)</f>
        <v>-</v>
      </c>
    </row>
    <row r="753" ht="15.75" hidden="1" customHeight="1">
      <c r="A753" s="1" t="str">
        <f t="shared" si="1"/>
        <v>Kyrgyzstan2013</v>
      </c>
      <c r="B753" s="1" t="str">
        <f>IF(ISBLANK(apendix_f_data!A753),"-",apendix_f_data!A753)</f>
        <v>European</v>
      </c>
      <c r="C753" s="1" t="str">
        <f>IF(ISBLANK(apendix_f_data!B753),"-",apendix_f_data!B753)</f>
        <v>Kyrgyzstan</v>
      </c>
      <c r="D753" s="1">
        <f>IF(ISBLANK(apendix_f_data!C753),"-",apendix_f_data!C753)</f>
        <v>2013</v>
      </c>
      <c r="E753" s="1">
        <f>IF(ISBLANK(apendix_f_data!D753),"-",apendix_f_data!D753)</f>
        <v>4470423</v>
      </c>
      <c r="F753" s="1" t="str">
        <f>IF(ISBLANK(apendix_f_data!E753),"-",apendix_f_data!E753)</f>
        <v>-</v>
      </c>
      <c r="G753" s="1">
        <f>IF(ISBLANK(apendix_f_data!F753),"-",apendix_f_data!F753)</f>
        <v>0</v>
      </c>
      <c r="H753" s="1" t="str">
        <f>IF(ISBLANK(apendix_f_data!G753),"-",apendix_f_data!G753)</f>
        <v>-</v>
      </c>
      <c r="I753" s="1" t="str">
        <f>IF(ISBLANK(apendix_f_data!H753),"-",apendix_f_data!H753)</f>
        <v>-</v>
      </c>
      <c r="J753" s="1">
        <f>IF(ISBLANK(apendix_f_data!I753),"-",apendix_f_data!I753)</f>
        <v>0</v>
      </c>
      <c r="K753" s="1" t="str">
        <f>IF(ISBLANK(apendix_f_data!J753),"-",apendix_f_data!J753)</f>
        <v>-</v>
      </c>
    </row>
    <row r="754" ht="15.75" hidden="1" customHeight="1">
      <c r="A754" s="1" t="str">
        <f t="shared" si="1"/>
        <v>Kyrgyzstan2014</v>
      </c>
      <c r="B754" s="1" t="str">
        <f>IF(ISBLANK(apendix_f_data!A754),"-",apendix_f_data!A754)</f>
        <v>European</v>
      </c>
      <c r="C754" s="1" t="str">
        <f>IF(ISBLANK(apendix_f_data!B754),"-",apendix_f_data!B754)</f>
        <v>Kyrgyzstan</v>
      </c>
      <c r="D754" s="1">
        <f>IF(ISBLANK(apendix_f_data!C754),"-",apendix_f_data!C754)</f>
        <v>2014</v>
      </c>
      <c r="E754" s="1">
        <f>IF(ISBLANK(apendix_f_data!D754),"-",apendix_f_data!D754)</f>
        <v>4558726</v>
      </c>
      <c r="F754" s="1" t="str">
        <f>IF(ISBLANK(apendix_f_data!E754),"-",apendix_f_data!E754)</f>
        <v>-</v>
      </c>
      <c r="G754" s="1">
        <f>IF(ISBLANK(apendix_f_data!F754),"-",apendix_f_data!F754)</f>
        <v>0</v>
      </c>
      <c r="H754" s="1" t="str">
        <f>IF(ISBLANK(apendix_f_data!G754),"-",apendix_f_data!G754)</f>
        <v>-</v>
      </c>
      <c r="I754" s="1" t="str">
        <f>IF(ISBLANK(apendix_f_data!H754),"-",apendix_f_data!H754)</f>
        <v>-</v>
      </c>
      <c r="J754" s="1">
        <f>IF(ISBLANK(apendix_f_data!I754),"-",apendix_f_data!I754)</f>
        <v>0</v>
      </c>
      <c r="K754" s="1" t="str">
        <f>IF(ISBLANK(apendix_f_data!J754),"-",apendix_f_data!J754)</f>
        <v>-</v>
      </c>
    </row>
    <row r="755" ht="15.75" hidden="1" customHeight="1">
      <c r="A755" s="1" t="str">
        <f t="shared" si="1"/>
        <v>Kyrgyzstan2015</v>
      </c>
      <c r="B755" s="1" t="str">
        <f>IF(ISBLANK(apendix_f_data!A755),"-",apendix_f_data!A755)</f>
        <v>European</v>
      </c>
      <c r="C755" s="1" t="str">
        <f>IF(ISBLANK(apendix_f_data!B755),"-",apendix_f_data!B755)</f>
        <v>Kyrgyzstan</v>
      </c>
      <c r="D755" s="1">
        <f>IF(ISBLANK(apendix_f_data!C755),"-",apendix_f_data!C755)</f>
        <v>2015</v>
      </c>
      <c r="E755" s="1">
        <f>IF(ISBLANK(apendix_f_data!D755),"-",apendix_f_data!D755)</f>
        <v>4648118</v>
      </c>
      <c r="F755" s="1" t="str">
        <f>IF(ISBLANK(apendix_f_data!E755),"-",apendix_f_data!E755)</f>
        <v>-</v>
      </c>
      <c r="G755" s="1">
        <f>IF(ISBLANK(apendix_f_data!F755),"-",apendix_f_data!F755)</f>
        <v>0</v>
      </c>
      <c r="H755" s="1" t="str">
        <f>IF(ISBLANK(apendix_f_data!G755),"-",apendix_f_data!G755)</f>
        <v>-</v>
      </c>
      <c r="I755" s="1" t="str">
        <f>IF(ISBLANK(apendix_f_data!H755),"-",apendix_f_data!H755)</f>
        <v>-</v>
      </c>
      <c r="J755" s="1">
        <f>IF(ISBLANK(apendix_f_data!I755),"-",apendix_f_data!I755)</f>
        <v>0</v>
      </c>
      <c r="K755" s="1" t="str">
        <f>IF(ISBLANK(apendix_f_data!J755),"-",apendix_f_data!J755)</f>
        <v>-</v>
      </c>
    </row>
    <row r="756" ht="15.75" hidden="1" customHeight="1">
      <c r="A756" s="1" t="str">
        <f t="shared" si="1"/>
        <v>Kyrgyzstan2016</v>
      </c>
      <c r="B756" s="1" t="str">
        <f>IF(ISBLANK(apendix_f_data!A756),"-",apendix_f_data!A756)</f>
        <v>European</v>
      </c>
      <c r="C756" s="1" t="str">
        <f>IF(ISBLANK(apendix_f_data!B756),"-",apendix_f_data!B756)</f>
        <v>Kyrgyzstan</v>
      </c>
      <c r="D756" s="1">
        <f>IF(ISBLANK(apendix_f_data!C756),"-",apendix_f_data!C756)</f>
        <v>2016</v>
      </c>
      <c r="E756" s="1">
        <f>IF(ISBLANK(apendix_f_data!D756),"-",apendix_f_data!D756)</f>
        <v>4737975</v>
      </c>
      <c r="F756" s="1" t="str">
        <f>IF(ISBLANK(apendix_f_data!E756),"-",apendix_f_data!E756)</f>
        <v>-</v>
      </c>
      <c r="G756" s="1">
        <f>IF(ISBLANK(apendix_f_data!F756),"-",apendix_f_data!F756)</f>
        <v>0</v>
      </c>
      <c r="H756" s="1" t="str">
        <f>IF(ISBLANK(apendix_f_data!G756),"-",apendix_f_data!G756)</f>
        <v>-</v>
      </c>
      <c r="I756" s="1" t="str">
        <f>IF(ISBLANK(apendix_f_data!H756),"-",apendix_f_data!H756)</f>
        <v>-</v>
      </c>
      <c r="J756" s="1">
        <f>IF(ISBLANK(apendix_f_data!I756),"-",apendix_f_data!I756)</f>
        <v>0</v>
      </c>
      <c r="K756" s="1" t="str">
        <f>IF(ISBLANK(apendix_f_data!J756),"-",apendix_f_data!J756)</f>
        <v>-</v>
      </c>
    </row>
    <row r="757" ht="15.75" hidden="1" customHeight="1">
      <c r="A757" s="1" t="str">
        <f t="shared" si="1"/>
        <v>Kyrgyzstan2017</v>
      </c>
      <c r="B757" s="1" t="str">
        <f>IF(ISBLANK(apendix_f_data!A757),"-",apendix_f_data!A757)</f>
        <v>European</v>
      </c>
      <c r="C757" s="1" t="str">
        <f>IF(ISBLANK(apendix_f_data!B757),"-",apendix_f_data!B757)</f>
        <v>Kyrgyzstan</v>
      </c>
      <c r="D757" s="1">
        <f>IF(ISBLANK(apendix_f_data!C757),"-",apendix_f_data!C757)</f>
        <v>2017</v>
      </c>
      <c r="E757" s="1">
        <f>IF(ISBLANK(apendix_f_data!D757),"-",apendix_f_data!D757)</f>
        <v>4827987</v>
      </c>
      <c r="F757" s="1" t="str">
        <f>IF(ISBLANK(apendix_f_data!E757),"-",apendix_f_data!E757)</f>
        <v>-</v>
      </c>
      <c r="G757" s="1">
        <f>IF(ISBLANK(apendix_f_data!F757),"-",apendix_f_data!F757)</f>
        <v>0</v>
      </c>
      <c r="H757" s="1" t="str">
        <f>IF(ISBLANK(apendix_f_data!G757),"-",apendix_f_data!G757)</f>
        <v>-</v>
      </c>
      <c r="I757" s="1" t="str">
        <f>IF(ISBLANK(apendix_f_data!H757),"-",apendix_f_data!H757)</f>
        <v>-</v>
      </c>
      <c r="J757" s="1">
        <f>IF(ISBLANK(apendix_f_data!I757),"-",apendix_f_data!I757)</f>
        <v>0</v>
      </c>
      <c r="K757" s="1" t="str">
        <f>IF(ISBLANK(apendix_f_data!J757),"-",apendix_f_data!J757)</f>
        <v>-</v>
      </c>
    </row>
    <row r="758" ht="15.75" hidden="1" customHeight="1">
      <c r="A758" s="1" t="str">
        <f t="shared" si="1"/>
        <v>Kyrgyzstan2018</v>
      </c>
      <c r="B758" s="1" t="str">
        <f>IF(ISBLANK(apendix_f_data!A758),"-",apendix_f_data!A758)</f>
        <v>European</v>
      </c>
      <c r="C758" s="1" t="str">
        <f>IF(ISBLANK(apendix_f_data!B758),"-",apendix_f_data!B758)</f>
        <v>Kyrgyzstan</v>
      </c>
      <c r="D758" s="1">
        <f>IF(ISBLANK(apendix_f_data!C758),"-",apendix_f_data!C758)</f>
        <v>2018</v>
      </c>
      <c r="E758" s="1">
        <f>IF(ISBLANK(apendix_f_data!D758),"-",apendix_f_data!D758)</f>
        <v>4917139</v>
      </c>
      <c r="F758" s="1" t="str">
        <f>IF(ISBLANK(apendix_f_data!E758),"-",apendix_f_data!E758)</f>
        <v>-</v>
      </c>
      <c r="G758" s="1">
        <f>IF(ISBLANK(apendix_f_data!F758),"-",apendix_f_data!F758)</f>
        <v>0</v>
      </c>
      <c r="H758" s="1" t="str">
        <f>IF(ISBLANK(apendix_f_data!G758),"-",apendix_f_data!G758)</f>
        <v>-</v>
      </c>
      <c r="I758" s="1" t="str">
        <f>IF(ISBLANK(apendix_f_data!H758),"-",apendix_f_data!H758)</f>
        <v>-</v>
      </c>
      <c r="J758" s="1">
        <f>IF(ISBLANK(apendix_f_data!I758),"-",apendix_f_data!I758)</f>
        <v>0</v>
      </c>
      <c r="K758" s="1" t="str">
        <f>IF(ISBLANK(apendix_f_data!J758),"-",apendix_f_data!J758)</f>
        <v>-</v>
      </c>
    </row>
    <row r="759" ht="15.75" hidden="1" customHeight="1">
      <c r="A759" s="1" t="str">
        <f t="shared" si="1"/>
        <v>Tajikistan2010</v>
      </c>
      <c r="B759" s="1" t="str">
        <f>IF(ISBLANK(apendix_f_data!A759),"-",apendix_f_data!A759)</f>
        <v>European</v>
      </c>
      <c r="C759" s="1" t="str">
        <f>IF(ISBLANK(apendix_f_data!B759),"-",apendix_f_data!B759)</f>
        <v>Tajikistan</v>
      </c>
      <c r="D759" s="1">
        <f>IF(ISBLANK(apendix_f_data!C759),"-",apendix_f_data!C759)</f>
        <v>2010</v>
      </c>
      <c r="E759" s="1">
        <f>IF(ISBLANK(apendix_f_data!D759),"-",apendix_f_data!D759)</f>
        <v>2514150</v>
      </c>
      <c r="F759" s="1" t="str">
        <f>IF(ISBLANK(apendix_f_data!E759),"-",apendix_f_data!E759)</f>
        <v>-</v>
      </c>
      <c r="G759" s="1">
        <f>IF(ISBLANK(apendix_f_data!F759),"-",apendix_f_data!F759)</f>
        <v>111</v>
      </c>
      <c r="H759" s="1" t="str">
        <f>IF(ISBLANK(apendix_f_data!G759),"-",apendix_f_data!G759)</f>
        <v>-</v>
      </c>
      <c r="I759" s="1" t="str">
        <f>IF(ISBLANK(apendix_f_data!H759),"-",apendix_f_data!H759)</f>
        <v>-</v>
      </c>
      <c r="J759" s="1">
        <f>IF(ISBLANK(apendix_f_data!I759),"-",apendix_f_data!I759)</f>
        <v>0</v>
      </c>
      <c r="K759" s="1" t="str">
        <f>IF(ISBLANK(apendix_f_data!J759),"-",apendix_f_data!J759)</f>
        <v>-</v>
      </c>
    </row>
    <row r="760" ht="15.75" hidden="1" customHeight="1">
      <c r="A760" s="1" t="str">
        <f t="shared" si="1"/>
        <v>Tajikistan2011</v>
      </c>
      <c r="B760" s="1" t="str">
        <f>IF(ISBLANK(apendix_f_data!A760),"-",apendix_f_data!A760)</f>
        <v>European</v>
      </c>
      <c r="C760" s="1" t="str">
        <f>IF(ISBLANK(apendix_f_data!B760),"-",apendix_f_data!B760)</f>
        <v>Tajikistan</v>
      </c>
      <c r="D760" s="1">
        <f>IF(ISBLANK(apendix_f_data!C760),"-",apendix_f_data!C760)</f>
        <v>2011</v>
      </c>
      <c r="E760" s="1">
        <f>IF(ISBLANK(apendix_f_data!D760),"-",apendix_f_data!D760)</f>
        <v>2570967</v>
      </c>
      <c r="F760" s="1" t="str">
        <f>IF(ISBLANK(apendix_f_data!E760),"-",apendix_f_data!E760)</f>
        <v>-</v>
      </c>
      <c r="G760" s="1">
        <f>IF(ISBLANK(apendix_f_data!F760),"-",apendix_f_data!F760)</f>
        <v>65</v>
      </c>
      <c r="H760" s="1" t="str">
        <f>IF(ISBLANK(apendix_f_data!G760),"-",apendix_f_data!G760)</f>
        <v>-</v>
      </c>
      <c r="I760" s="1" t="str">
        <f>IF(ISBLANK(apendix_f_data!H760),"-",apendix_f_data!H760)</f>
        <v>-</v>
      </c>
      <c r="J760" s="1">
        <f>IF(ISBLANK(apendix_f_data!I760),"-",apendix_f_data!I760)</f>
        <v>0</v>
      </c>
      <c r="K760" s="1" t="str">
        <f>IF(ISBLANK(apendix_f_data!J760),"-",apendix_f_data!J760)</f>
        <v>-</v>
      </c>
    </row>
    <row r="761" ht="15.75" hidden="1" customHeight="1">
      <c r="A761" s="1" t="str">
        <f t="shared" si="1"/>
        <v>Tajikistan2012</v>
      </c>
      <c r="B761" s="1" t="str">
        <f>IF(ISBLANK(apendix_f_data!A761),"-",apendix_f_data!A761)</f>
        <v>European</v>
      </c>
      <c r="C761" s="1" t="str">
        <f>IF(ISBLANK(apendix_f_data!B761),"-",apendix_f_data!B761)</f>
        <v>Tajikistan</v>
      </c>
      <c r="D761" s="1">
        <f>IF(ISBLANK(apendix_f_data!C761),"-",apendix_f_data!C761)</f>
        <v>2012</v>
      </c>
      <c r="E761" s="1">
        <f>IF(ISBLANK(apendix_f_data!D761),"-",apendix_f_data!D761)</f>
        <v>2630195</v>
      </c>
      <c r="F761" s="1" t="str">
        <f>IF(ISBLANK(apendix_f_data!E761),"-",apendix_f_data!E761)</f>
        <v>-</v>
      </c>
      <c r="G761" s="1">
        <f>IF(ISBLANK(apendix_f_data!F761),"-",apendix_f_data!F761)</f>
        <v>18</v>
      </c>
      <c r="H761" s="1" t="str">
        <f>IF(ISBLANK(apendix_f_data!G761),"-",apendix_f_data!G761)</f>
        <v>-</v>
      </c>
      <c r="I761" s="1" t="str">
        <f>IF(ISBLANK(apendix_f_data!H761),"-",apendix_f_data!H761)</f>
        <v>-</v>
      </c>
      <c r="J761" s="1">
        <f>IF(ISBLANK(apendix_f_data!I761),"-",apendix_f_data!I761)</f>
        <v>0</v>
      </c>
      <c r="K761" s="1" t="str">
        <f>IF(ISBLANK(apendix_f_data!J761),"-",apendix_f_data!J761)</f>
        <v>-</v>
      </c>
    </row>
    <row r="762" ht="15.75" hidden="1" customHeight="1">
      <c r="A762" s="1" t="str">
        <f t="shared" si="1"/>
        <v>Tajikistan2013</v>
      </c>
      <c r="B762" s="1" t="str">
        <f>IF(ISBLANK(apendix_f_data!A762),"-",apendix_f_data!A762)</f>
        <v>European</v>
      </c>
      <c r="C762" s="1" t="str">
        <f>IF(ISBLANK(apendix_f_data!B762),"-",apendix_f_data!B762)</f>
        <v>Tajikistan</v>
      </c>
      <c r="D762" s="1">
        <f>IF(ISBLANK(apendix_f_data!C762),"-",apendix_f_data!C762)</f>
        <v>2013</v>
      </c>
      <c r="E762" s="1">
        <f>IF(ISBLANK(apendix_f_data!D762),"-",apendix_f_data!D762)</f>
        <v>2691967</v>
      </c>
      <c r="F762" s="1" t="str">
        <f>IF(ISBLANK(apendix_f_data!E762),"-",apendix_f_data!E762)</f>
        <v>-</v>
      </c>
      <c r="G762" s="1">
        <f>IF(ISBLANK(apendix_f_data!F762),"-",apendix_f_data!F762)</f>
        <v>3</v>
      </c>
      <c r="H762" s="1" t="str">
        <f>IF(ISBLANK(apendix_f_data!G762),"-",apendix_f_data!G762)</f>
        <v>-</v>
      </c>
      <c r="I762" s="1" t="str">
        <f>IF(ISBLANK(apendix_f_data!H762),"-",apendix_f_data!H762)</f>
        <v>-</v>
      </c>
      <c r="J762" s="1">
        <f>IF(ISBLANK(apendix_f_data!I762),"-",apendix_f_data!I762)</f>
        <v>0</v>
      </c>
      <c r="K762" s="1" t="str">
        <f>IF(ISBLANK(apendix_f_data!J762),"-",apendix_f_data!J762)</f>
        <v>-</v>
      </c>
    </row>
    <row r="763" ht="15.75" hidden="1" customHeight="1">
      <c r="A763" s="1" t="str">
        <f t="shared" si="1"/>
        <v>Tajikistan2014</v>
      </c>
      <c r="B763" s="1" t="str">
        <f>IF(ISBLANK(apendix_f_data!A763),"-",apendix_f_data!A763)</f>
        <v>European</v>
      </c>
      <c r="C763" s="1" t="str">
        <f>IF(ISBLANK(apendix_f_data!B763),"-",apendix_f_data!B763)</f>
        <v>Tajikistan</v>
      </c>
      <c r="D763" s="1">
        <f>IF(ISBLANK(apendix_f_data!C763),"-",apendix_f_data!C763)</f>
        <v>2014</v>
      </c>
      <c r="E763" s="1">
        <f>IF(ISBLANK(apendix_f_data!D763),"-",apendix_f_data!D763)</f>
        <v>2756444</v>
      </c>
      <c r="F763" s="1" t="str">
        <f>IF(ISBLANK(apendix_f_data!E763),"-",apendix_f_data!E763)</f>
        <v>-</v>
      </c>
      <c r="G763" s="1">
        <f>IF(ISBLANK(apendix_f_data!F763),"-",apendix_f_data!F763)</f>
        <v>2</v>
      </c>
      <c r="H763" s="1" t="str">
        <f>IF(ISBLANK(apendix_f_data!G763),"-",apendix_f_data!G763)</f>
        <v>-</v>
      </c>
      <c r="I763" s="1" t="str">
        <f>IF(ISBLANK(apendix_f_data!H763),"-",apendix_f_data!H763)</f>
        <v>-</v>
      </c>
      <c r="J763" s="1">
        <f>IF(ISBLANK(apendix_f_data!I763),"-",apendix_f_data!I763)</f>
        <v>0</v>
      </c>
      <c r="K763" s="1" t="str">
        <f>IF(ISBLANK(apendix_f_data!J763),"-",apendix_f_data!J763)</f>
        <v>-</v>
      </c>
    </row>
    <row r="764" ht="15.75" hidden="1" customHeight="1">
      <c r="A764" s="1" t="str">
        <f t="shared" si="1"/>
        <v>Tajikistan2015</v>
      </c>
      <c r="B764" s="1" t="str">
        <f>IF(ISBLANK(apendix_f_data!A764),"-",apendix_f_data!A764)</f>
        <v>European</v>
      </c>
      <c r="C764" s="1" t="str">
        <f>IF(ISBLANK(apendix_f_data!B764),"-",apendix_f_data!B764)</f>
        <v>Tajikistan</v>
      </c>
      <c r="D764" s="1">
        <f>IF(ISBLANK(apendix_f_data!C764),"-",apendix_f_data!C764)</f>
        <v>2015</v>
      </c>
      <c r="E764" s="1">
        <f>IF(ISBLANK(apendix_f_data!D764),"-",apendix_f_data!D764)</f>
        <v>2823642</v>
      </c>
      <c r="F764" s="1" t="str">
        <f>IF(ISBLANK(apendix_f_data!E764),"-",apendix_f_data!E764)</f>
        <v>-</v>
      </c>
      <c r="G764" s="1">
        <f>IF(ISBLANK(apendix_f_data!F764),"-",apendix_f_data!F764)</f>
        <v>0</v>
      </c>
      <c r="H764" s="1" t="str">
        <f>IF(ISBLANK(apendix_f_data!G764),"-",apendix_f_data!G764)</f>
        <v>-</v>
      </c>
      <c r="I764" s="1" t="str">
        <f>IF(ISBLANK(apendix_f_data!H764),"-",apendix_f_data!H764)</f>
        <v>-</v>
      </c>
      <c r="J764" s="1">
        <f>IF(ISBLANK(apendix_f_data!I764),"-",apendix_f_data!I764)</f>
        <v>0</v>
      </c>
      <c r="K764" s="1" t="str">
        <f>IF(ISBLANK(apendix_f_data!J764),"-",apendix_f_data!J764)</f>
        <v>-</v>
      </c>
    </row>
    <row r="765" ht="15.75" hidden="1" customHeight="1">
      <c r="A765" s="1" t="str">
        <f t="shared" si="1"/>
        <v>Tajikistan2016</v>
      </c>
      <c r="B765" s="1" t="str">
        <f>IF(ISBLANK(apendix_f_data!A765),"-",apendix_f_data!A765)</f>
        <v>European</v>
      </c>
      <c r="C765" s="1" t="str">
        <f>IF(ISBLANK(apendix_f_data!B765),"-",apendix_f_data!B765)</f>
        <v>Tajikistan</v>
      </c>
      <c r="D765" s="1">
        <f>IF(ISBLANK(apendix_f_data!C765),"-",apendix_f_data!C765)</f>
        <v>2016</v>
      </c>
      <c r="E765" s="1">
        <f>IF(ISBLANK(apendix_f_data!D765),"-",apendix_f_data!D765)</f>
        <v>2893634</v>
      </c>
      <c r="F765" s="1" t="str">
        <f>IF(ISBLANK(apendix_f_data!E765),"-",apendix_f_data!E765)</f>
        <v>-</v>
      </c>
      <c r="G765" s="1">
        <f>IF(ISBLANK(apendix_f_data!F765),"-",apendix_f_data!F765)</f>
        <v>0</v>
      </c>
      <c r="H765" s="1" t="str">
        <f>IF(ISBLANK(apendix_f_data!G765),"-",apendix_f_data!G765)</f>
        <v>-</v>
      </c>
      <c r="I765" s="1" t="str">
        <f>IF(ISBLANK(apendix_f_data!H765),"-",apendix_f_data!H765)</f>
        <v>-</v>
      </c>
      <c r="J765" s="1">
        <f>IF(ISBLANK(apendix_f_data!I765),"-",apendix_f_data!I765)</f>
        <v>0</v>
      </c>
      <c r="K765" s="1" t="str">
        <f>IF(ISBLANK(apendix_f_data!J765),"-",apendix_f_data!J765)</f>
        <v>-</v>
      </c>
    </row>
    <row r="766" ht="15.75" hidden="1" customHeight="1">
      <c r="A766" s="1" t="str">
        <f t="shared" si="1"/>
        <v>Tajikistan2017</v>
      </c>
      <c r="B766" s="1" t="str">
        <f>IF(ISBLANK(apendix_f_data!A766),"-",apendix_f_data!A766)</f>
        <v>European</v>
      </c>
      <c r="C766" s="1" t="str">
        <f>IF(ISBLANK(apendix_f_data!B766),"-",apendix_f_data!B766)</f>
        <v>Tajikistan</v>
      </c>
      <c r="D766" s="1">
        <f>IF(ISBLANK(apendix_f_data!C766),"-",apendix_f_data!C766)</f>
        <v>2017</v>
      </c>
      <c r="E766" s="1">
        <f>IF(ISBLANK(apendix_f_data!D766),"-",apendix_f_data!D766)</f>
        <v>2966010</v>
      </c>
      <c r="F766" s="1" t="str">
        <f>IF(ISBLANK(apendix_f_data!E766),"-",apendix_f_data!E766)</f>
        <v>-</v>
      </c>
      <c r="G766" s="1">
        <f>IF(ISBLANK(apendix_f_data!F766),"-",apendix_f_data!F766)</f>
        <v>0</v>
      </c>
      <c r="H766" s="1" t="str">
        <f>IF(ISBLANK(apendix_f_data!G766),"-",apendix_f_data!G766)</f>
        <v>-</v>
      </c>
      <c r="I766" s="1" t="str">
        <f>IF(ISBLANK(apendix_f_data!H766),"-",apendix_f_data!H766)</f>
        <v>-</v>
      </c>
      <c r="J766" s="1">
        <f>IF(ISBLANK(apendix_f_data!I766),"-",apendix_f_data!I766)</f>
        <v>0</v>
      </c>
      <c r="K766" s="1" t="str">
        <f>IF(ISBLANK(apendix_f_data!J766),"-",apendix_f_data!J766)</f>
        <v>-</v>
      </c>
    </row>
    <row r="767" ht="15.75" hidden="1" customHeight="1">
      <c r="A767" s="1" t="str">
        <f t="shared" si="1"/>
        <v>Tajikistan2018</v>
      </c>
      <c r="B767" s="1" t="str">
        <f>IF(ISBLANK(apendix_f_data!A767),"-",apendix_f_data!A767)</f>
        <v>European</v>
      </c>
      <c r="C767" s="1" t="str">
        <f>IF(ISBLANK(apendix_f_data!B767),"-",apendix_f_data!B767)</f>
        <v>Tajikistan</v>
      </c>
      <c r="D767" s="1">
        <f>IF(ISBLANK(apendix_f_data!C767),"-",apendix_f_data!C767)</f>
        <v>2018</v>
      </c>
      <c r="E767" s="1">
        <f>IF(ISBLANK(apendix_f_data!D767),"-",apendix_f_data!D767)</f>
        <v>3039682</v>
      </c>
      <c r="F767" s="1" t="str">
        <f>IF(ISBLANK(apendix_f_data!E767),"-",apendix_f_data!E767)</f>
        <v>-</v>
      </c>
      <c r="G767" s="1">
        <f>IF(ISBLANK(apendix_f_data!F767),"-",apendix_f_data!F767)</f>
        <v>0</v>
      </c>
      <c r="H767" s="1" t="str">
        <f>IF(ISBLANK(apendix_f_data!G767),"-",apendix_f_data!G767)</f>
        <v>-</v>
      </c>
      <c r="I767" s="1" t="str">
        <f>IF(ISBLANK(apendix_f_data!H767),"-",apendix_f_data!H767)</f>
        <v>-</v>
      </c>
      <c r="J767" s="1">
        <f>IF(ISBLANK(apendix_f_data!I767),"-",apendix_f_data!I767)</f>
        <v>0</v>
      </c>
      <c r="K767" s="1" t="str">
        <f>IF(ISBLANK(apendix_f_data!J767),"-",apendix_f_data!J767)</f>
        <v>-</v>
      </c>
    </row>
    <row r="768" ht="15.75" hidden="1" customHeight="1">
      <c r="A768" s="1" t="str">
        <f t="shared" si="1"/>
        <v>Turkey2010</v>
      </c>
      <c r="B768" s="1" t="str">
        <f>IF(ISBLANK(apendix_f_data!A768),"-",apendix_f_data!A768)</f>
        <v>European</v>
      </c>
      <c r="C768" s="1" t="str">
        <f>IF(ISBLANK(apendix_f_data!B768),"-",apendix_f_data!B768)</f>
        <v>Turkey</v>
      </c>
      <c r="D768" s="1">
        <f>IF(ISBLANK(apendix_f_data!C768),"-",apendix_f_data!C768)</f>
        <v>2010</v>
      </c>
      <c r="E768" s="1">
        <f>IF(ISBLANK(apendix_f_data!D768),"-",apendix_f_data!D768)</f>
        <v>4701254</v>
      </c>
      <c r="F768" s="1" t="str">
        <f>IF(ISBLANK(apendix_f_data!E768),"-",apendix_f_data!E768)</f>
        <v>-</v>
      </c>
      <c r="G768" s="1">
        <f>IF(ISBLANK(apendix_f_data!F768),"-",apendix_f_data!F768)</f>
        <v>0</v>
      </c>
      <c r="H768" s="1" t="str">
        <f>IF(ISBLANK(apendix_f_data!G768),"-",apendix_f_data!G768)</f>
        <v>-</v>
      </c>
      <c r="I768" s="1" t="str">
        <f>IF(ISBLANK(apendix_f_data!H768),"-",apendix_f_data!H768)</f>
        <v>-</v>
      </c>
      <c r="J768" s="1">
        <f>IF(ISBLANK(apendix_f_data!I768),"-",apendix_f_data!I768)</f>
        <v>0</v>
      </c>
      <c r="K768" s="1" t="str">
        <f>IF(ISBLANK(apendix_f_data!J768),"-",apendix_f_data!J768)</f>
        <v>-</v>
      </c>
    </row>
    <row r="769" ht="15.75" hidden="1" customHeight="1">
      <c r="A769" s="1" t="str">
        <f t="shared" si="1"/>
        <v>Turkey2011</v>
      </c>
      <c r="B769" s="1" t="str">
        <f>IF(ISBLANK(apendix_f_data!A769),"-",apendix_f_data!A769)</f>
        <v>European</v>
      </c>
      <c r="C769" s="1" t="str">
        <f>IF(ISBLANK(apendix_f_data!B769),"-",apendix_f_data!B769)</f>
        <v>Turkey</v>
      </c>
      <c r="D769" s="1">
        <f>IF(ISBLANK(apendix_f_data!C769),"-",apendix_f_data!C769)</f>
        <v>2011</v>
      </c>
      <c r="E769" s="1">
        <f>IF(ISBLANK(apendix_f_data!D769),"-",apendix_f_data!D769)</f>
        <v>4773811</v>
      </c>
      <c r="F769" s="1" t="str">
        <f>IF(ISBLANK(apendix_f_data!E769),"-",apendix_f_data!E769)</f>
        <v>-</v>
      </c>
      <c r="G769" s="1">
        <f>IF(ISBLANK(apendix_f_data!F769),"-",apendix_f_data!F769)</f>
        <v>0</v>
      </c>
      <c r="H769" s="1" t="str">
        <f>IF(ISBLANK(apendix_f_data!G769),"-",apendix_f_data!G769)</f>
        <v>-</v>
      </c>
      <c r="I769" s="1" t="str">
        <f>IF(ISBLANK(apendix_f_data!H769),"-",apendix_f_data!H769)</f>
        <v>-</v>
      </c>
      <c r="J769" s="1">
        <f>IF(ISBLANK(apendix_f_data!I769),"-",apendix_f_data!I769)</f>
        <v>0</v>
      </c>
      <c r="K769" s="1" t="str">
        <f>IF(ISBLANK(apendix_f_data!J769),"-",apendix_f_data!J769)</f>
        <v>-</v>
      </c>
    </row>
    <row r="770" ht="15.75" hidden="1" customHeight="1">
      <c r="A770" s="1" t="str">
        <f t="shared" si="1"/>
        <v>Turkey2012</v>
      </c>
      <c r="B770" s="1" t="str">
        <f>IF(ISBLANK(apendix_f_data!A770),"-",apendix_f_data!A770)</f>
        <v>European</v>
      </c>
      <c r="C770" s="1" t="str">
        <f>IF(ISBLANK(apendix_f_data!B770),"-",apendix_f_data!B770)</f>
        <v>Turkey</v>
      </c>
      <c r="D770" s="1">
        <f>IF(ISBLANK(apendix_f_data!C770),"-",apendix_f_data!C770)</f>
        <v>2012</v>
      </c>
      <c r="E770" s="1">
        <f>IF(ISBLANK(apendix_f_data!D770),"-",apendix_f_data!D770)</f>
        <v>4852317</v>
      </c>
      <c r="F770" s="1" t="str">
        <f>IF(ISBLANK(apendix_f_data!E770),"-",apendix_f_data!E770)</f>
        <v>-</v>
      </c>
      <c r="G770" s="1">
        <f>IF(ISBLANK(apendix_f_data!F770),"-",apendix_f_data!F770)</f>
        <v>0</v>
      </c>
      <c r="H770" s="1" t="str">
        <f>IF(ISBLANK(apendix_f_data!G770),"-",apendix_f_data!G770)</f>
        <v>-</v>
      </c>
      <c r="I770" s="1" t="str">
        <f>IF(ISBLANK(apendix_f_data!H770),"-",apendix_f_data!H770)</f>
        <v>-</v>
      </c>
      <c r="J770" s="1">
        <f>IF(ISBLANK(apendix_f_data!I770),"-",apendix_f_data!I770)</f>
        <v>0</v>
      </c>
      <c r="K770" s="1" t="str">
        <f>IF(ISBLANK(apendix_f_data!J770),"-",apendix_f_data!J770)</f>
        <v>-</v>
      </c>
    </row>
    <row r="771" ht="15.75" hidden="1" customHeight="1">
      <c r="A771" s="1" t="str">
        <f t="shared" si="1"/>
        <v>Turkey2013</v>
      </c>
      <c r="B771" s="1" t="str">
        <f>IF(ISBLANK(apendix_f_data!A771),"-",apendix_f_data!A771)</f>
        <v>European</v>
      </c>
      <c r="C771" s="1" t="str">
        <f>IF(ISBLANK(apendix_f_data!B771),"-",apendix_f_data!B771)</f>
        <v>Turkey</v>
      </c>
      <c r="D771" s="1">
        <f>IF(ISBLANK(apendix_f_data!C771),"-",apendix_f_data!C771)</f>
        <v>2013</v>
      </c>
      <c r="E771" s="1">
        <f>IF(ISBLANK(apendix_f_data!D771),"-",apendix_f_data!D771)</f>
        <v>4935154</v>
      </c>
      <c r="F771" s="1" t="str">
        <f>IF(ISBLANK(apendix_f_data!E771),"-",apendix_f_data!E771)</f>
        <v>-</v>
      </c>
      <c r="G771" s="1">
        <f>IF(ISBLANK(apendix_f_data!F771),"-",apendix_f_data!F771)</f>
        <v>0</v>
      </c>
      <c r="H771" s="1" t="str">
        <f>IF(ISBLANK(apendix_f_data!G771),"-",apendix_f_data!G771)</f>
        <v>-</v>
      </c>
      <c r="I771" s="1" t="str">
        <f>IF(ISBLANK(apendix_f_data!H771),"-",apendix_f_data!H771)</f>
        <v>-</v>
      </c>
      <c r="J771" s="1">
        <f>IF(ISBLANK(apendix_f_data!I771),"-",apendix_f_data!I771)</f>
        <v>0</v>
      </c>
      <c r="K771" s="1" t="str">
        <f>IF(ISBLANK(apendix_f_data!J771),"-",apendix_f_data!J771)</f>
        <v>-</v>
      </c>
    </row>
    <row r="772" ht="15.75" hidden="1" customHeight="1">
      <c r="A772" s="1" t="str">
        <f t="shared" si="1"/>
        <v>Turkey2014</v>
      </c>
      <c r="B772" s="1" t="str">
        <f>IF(ISBLANK(apendix_f_data!A772),"-",apendix_f_data!A772)</f>
        <v>European</v>
      </c>
      <c r="C772" s="1" t="str">
        <f>IF(ISBLANK(apendix_f_data!B772),"-",apendix_f_data!B772)</f>
        <v>Turkey</v>
      </c>
      <c r="D772" s="1">
        <f>IF(ISBLANK(apendix_f_data!C772),"-",apendix_f_data!C772)</f>
        <v>2014</v>
      </c>
      <c r="E772" s="1">
        <f>IF(ISBLANK(apendix_f_data!D772),"-",apendix_f_data!D772)</f>
        <v>5019902</v>
      </c>
      <c r="F772" s="1" t="str">
        <f>IF(ISBLANK(apendix_f_data!E772),"-",apendix_f_data!E772)</f>
        <v>-</v>
      </c>
      <c r="G772" s="1">
        <f>IF(ISBLANK(apendix_f_data!F772),"-",apendix_f_data!F772)</f>
        <v>0</v>
      </c>
      <c r="H772" s="1" t="str">
        <f>IF(ISBLANK(apendix_f_data!G772),"-",apendix_f_data!G772)</f>
        <v>-</v>
      </c>
      <c r="I772" s="1" t="str">
        <f>IF(ISBLANK(apendix_f_data!H772),"-",apendix_f_data!H772)</f>
        <v>-</v>
      </c>
      <c r="J772" s="1">
        <f>IF(ISBLANK(apendix_f_data!I772),"-",apendix_f_data!I772)</f>
        <v>0</v>
      </c>
      <c r="K772" s="1" t="str">
        <f>IF(ISBLANK(apendix_f_data!J772),"-",apendix_f_data!J772)</f>
        <v>-</v>
      </c>
    </row>
    <row r="773" ht="15.75" hidden="1" customHeight="1">
      <c r="A773" s="1" t="str">
        <f t="shared" si="1"/>
        <v>Turkey2015</v>
      </c>
      <c r="B773" s="1" t="str">
        <f>IF(ISBLANK(apendix_f_data!A773),"-",apendix_f_data!A773)</f>
        <v>European</v>
      </c>
      <c r="C773" s="1" t="str">
        <f>IF(ISBLANK(apendix_f_data!B773),"-",apendix_f_data!B773)</f>
        <v>Turkey</v>
      </c>
      <c r="D773" s="1">
        <f>IF(ISBLANK(apendix_f_data!C773),"-",apendix_f_data!C773)</f>
        <v>2015</v>
      </c>
      <c r="E773" s="1">
        <f>IF(ISBLANK(apendix_f_data!D773),"-",apendix_f_data!D773)</f>
        <v>5104411</v>
      </c>
      <c r="F773" s="1" t="str">
        <f>IF(ISBLANK(apendix_f_data!E773),"-",apendix_f_data!E773)</f>
        <v>-</v>
      </c>
      <c r="G773" s="1">
        <f>IF(ISBLANK(apendix_f_data!F773),"-",apendix_f_data!F773)</f>
        <v>0</v>
      </c>
      <c r="H773" s="1" t="str">
        <f>IF(ISBLANK(apendix_f_data!G773),"-",apendix_f_data!G773)</f>
        <v>-</v>
      </c>
      <c r="I773" s="1" t="str">
        <f>IF(ISBLANK(apendix_f_data!H773),"-",apendix_f_data!H773)</f>
        <v>-</v>
      </c>
      <c r="J773" s="1">
        <f>IF(ISBLANK(apendix_f_data!I773),"-",apendix_f_data!I773)</f>
        <v>0</v>
      </c>
      <c r="K773" s="1" t="str">
        <f>IF(ISBLANK(apendix_f_data!J773),"-",apendix_f_data!J773)</f>
        <v>-</v>
      </c>
    </row>
    <row r="774" ht="15.75" hidden="1" customHeight="1">
      <c r="A774" s="1" t="str">
        <f t="shared" si="1"/>
        <v>Turkey2016</v>
      </c>
      <c r="B774" s="1" t="str">
        <f>IF(ISBLANK(apendix_f_data!A774),"-",apendix_f_data!A774)</f>
        <v>European</v>
      </c>
      <c r="C774" s="1" t="str">
        <f>IF(ISBLANK(apendix_f_data!B774),"-",apendix_f_data!B774)</f>
        <v>Turkey</v>
      </c>
      <c r="D774" s="1">
        <f>IF(ISBLANK(apendix_f_data!C774),"-",apendix_f_data!C774)</f>
        <v>2016</v>
      </c>
      <c r="E774" s="1">
        <f>IF(ISBLANK(apendix_f_data!D774),"-",apendix_f_data!D774)</f>
        <v>5188811</v>
      </c>
      <c r="F774" s="1" t="str">
        <f>IF(ISBLANK(apendix_f_data!E774),"-",apendix_f_data!E774)</f>
        <v>-</v>
      </c>
      <c r="G774" s="1">
        <f>IF(ISBLANK(apendix_f_data!F774),"-",apendix_f_data!F774)</f>
        <v>0</v>
      </c>
      <c r="H774" s="1" t="str">
        <f>IF(ISBLANK(apendix_f_data!G774),"-",apendix_f_data!G774)</f>
        <v>-</v>
      </c>
      <c r="I774" s="1" t="str">
        <f>IF(ISBLANK(apendix_f_data!H774),"-",apendix_f_data!H774)</f>
        <v>-</v>
      </c>
      <c r="J774" s="1">
        <f>IF(ISBLANK(apendix_f_data!I774),"-",apendix_f_data!I774)</f>
        <v>0</v>
      </c>
      <c r="K774" s="1" t="str">
        <f>IF(ISBLANK(apendix_f_data!J774),"-",apendix_f_data!J774)</f>
        <v>-</v>
      </c>
    </row>
    <row r="775" ht="15.75" hidden="1" customHeight="1">
      <c r="A775" s="1" t="str">
        <f t="shared" si="1"/>
        <v>Turkey2017</v>
      </c>
      <c r="B775" s="1" t="str">
        <f>IF(ISBLANK(apendix_f_data!A775),"-",apendix_f_data!A775)</f>
        <v>European</v>
      </c>
      <c r="C775" s="1" t="str">
        <f>IF(ISBLANK(apendix_f_data!B775),"-",apendix_f_data!B775)</f>
        <v>Turkey</v>
      </c>
      <c r="D775" s="1">
        <f>IF(ISBLANK(apendix_f_data!C775),"-",apendix_f_data!C775)</f>
        <v>2017</v>
      </c>
      <c r="E775" s="1">
        <f>IF(ISBLANK(apendix_f_data!D775),"-",apendix_f_data!D775)</f>
        <v>5272569</v>
      </c>
      <c r="F775" s="1" t="str">
        <f>IF(ISBLANK(apendix_f_data!E775),"-",apendix_f_data!E775)</f>
        <v>-</v>
      </c>
      <c r="G775" s="1">
        <f>IF(ISBLANK(apendix_f_data!F775),"-",apendix_f_data!F775)</f>
        <v>0</v>
      </c>
      <c r="H775" s="1" t="str">
        <f>IF(ISBLANK(apendix_f_data!G775),"-",apendix_f_data!G775)</f>
        <v>-</v>
      </c>
      <c r="I775" s="1" t="str">
        <f>IF(ISBLANK(apendix_f_data!H775),"-",apendix_f_data!H775)</f>
        <v>-</v>
      </c>
      <c r="J775" s="1">
        <f>IF(ISBLANK(apendix_f_data!I775),"-",apendix_f_data!I775)</f>
        <v>0</v>
      </c>
      <c r="K775" s="1" t="str">
        <f>IF(ISBLANK(apendix_f_data!J775),"-",apendix_f_data!J775)</f>
        <v>-</v>
      </c>
    </row>
    <row r="776" ht="15.75" hidden="1" customHeight="1">
      <c r="A776" s="1" t="str">
        <f t="shared" si="1"/>
        <v>Turkey2018</v>
      </c>
      <c r="B776" s="1" t="str">
        <f>IF(ISBLANK(apendix_f_data!A776),"-",apendix_f_data!A776)</f>
        <v>European</v>
      </c>
      <c r="C776" s="1" t="str">
        <f>IF(ISBLANK(apendix_f_data!B776),"-",apendix_f_data!B776)</f>
        <v>Turkey</v>
      </c>
      <c r="D776" s="1">
        <f>IF(ISBLANK(apendix_f_data!C776),"-",apendix_f_data!C776)</f>
        <v>2018</v>
      </c>
      <c r="E776" s="1">
        <f>IF(ISBLANK(apendix_f_data!D776),"-",apendix_f_data!D776)</f>
        <v>5352105</v>
      </c>
      <c r="F776" s="1" t="str">
        <f>IF(ISBLANK(apendix_f_data!E776),"-",apendix_f_data!E776)</f>
        <v>-</v>
      </c>
      <c r="G776" s="1">
        <f>IF(ISBLANK(apendix_f_data!F776),"-",apendix_f_data!F776)</f>
        <v>0</v>
      </c>
      <c r="H776" s="1" t="str">
        <f>IF(ISBLANK(apendix_f_data!G776),"-",apendix_f_data!G776)</f>
        <v>-</v>
      </c>
      <c r="I776" s="1" t="str">
        <f>IF(ISBLANK(apendix_f_data!H776),"-",apendix_f_data!H776)</f>
        <v>-</v>
      </c>
      <c r="J776" s="1">
        <f>IF(ISBLANK(apendix_f_data!I776),"-",apendix_f_data!I776)</f>
        <v>0</v>
      </c>
      <c r="K776" s="1" t="str">
        <f>IF(ISBLANK(apendix_f_data!J776),"-",apendix_f_data!J776)</f>
        <v>-</v>
      </c>
    </row>
    <row r="777" ht="15.75" hidden="1" customHeight="1">
      <c r="A777" s="1" t="str">
        <f t="shared" si="1"/>
        <v>Turkmenistan2010</v>
      </c>
      <c r="B777" s="1" t="str">
        <f>IF(ISBLANK(apendix_f_data!A777),"-",apendix_f_data!A777)</f>
        <v>European</v>
      </c>
      <c r="C777" s="1" t="str">
        <f>IF(ISBLANK(apendix_f_data!B777),"-",apendix_f_data!B777)</f>
        <v>Turkmenistan</v>
      </c>
      <c r="D777" s="1">
        <f>IF(ISBLANK(apendix_f_data!C777),"-",apendix_f_data!C777)</f>
        <v>2010</v>
      </c>
      <c r="E777" s="1">
        <f>IF(ISBLANK(apendix_f_data!D777),"-",apendix_f_data!D777)</f>
        <v>5087211</v>
      </c>
      <c r="F777" s="1" t="str">
        <f>IF(ISBLANK(apendix_f_data!E777),"-",apendix_f_data!E777)</f>
        <v>-</v>
      </c>
      <c r="G777" s="1">
        <f>IF(ISBLANK(apendix_f_data!F777),"-",apendix_f_data!F777)</f>
        <v>0</v>
      </c>
      <c r="H777" s="1" t="str">
        <f>IF(ISBLANK(apendix_f_data!G777),"-",apendix_f_data!G777)</f>
        <v>-</v>
      </c>
      <c r="I777" s="1" t="str">
        <f>IF(ISBLANK(apendix_f_data!H777),"-",apendix_f_data!H777)</f>
        <v>-</v>
      </c>
      <c r="J777" s="1">
        <f>IF(ISBLANK(apendix_f_data!I777),"-",apendix_f_data!I777)</f>
        <v>0</v>
      </c>
      <c r="K777" s="1" t="str">
        <f>IF(ISBLANK(apendix_f_data!J777),"-",apendix_f_data!J777)</f>
        <v>-</v>
      </c>
    </row>
    <row r="778" ht="15.75" hidden="1" customHeight="1">
      <c r="A778" s="1" t="str">
        <f t="shared" si="1"/>
        <v>Turkmenistan2011</v>
      </c>
      <c r="B778" s="1" t="str">
        <f>IF(ISBLANK(apendix_f_data!A778),"-",apendix_f_data!A778)</f>
        <v>European</v>
      </c>
      <c r="C778" s="1" t="str">
        <f>IF(ISBLANK(apendix_f_data!B778),"-",apendix_f_data!B778)</f>
        <v>Turkmenistan</v>
      </c>
      <c r="D778" s="1">
        <f>IF(ISBLANK(apendix_f_data!C778),"-",apendix_f_data!C778)</f>
        <v>2011</v>
      </c>
      <c r="E778" s="1">
        <f>IF(ISBLANK(apendix_f_data!D778),"-",apendix_f_data!D778)</f>
        <v>5174076</v>
      </c>
      <c r="F778" s="1" t="str">
        <f>IF(ISBLANK(apendix_f_data!E778),"-",apendix_f_data!E778)</f>
        <v>-</v>
      </c>
      <c r="G778" s="1">
        <f>IF(ISBLANK(apendix_f_data!F778),"-",apendix_f_data!F778)</f>
        <v>0</v>
      </c>
      <c r="H778" s="1" t="str">
        <f>IF(ISBLANK(apendix_f_data!G778),"-",apendix_f_data!G778)</f>
        <v>-</v>
      </c>
      <c r="I778" s="1" t="str">
        <f>IF(ISBLANK(apendix_f_data!H778),"-",apendix_f_data!H778)</f>
        <v>-</v>
      </c>
      <c r="J778" s="1">
        <f>IF(ISBLANK(apendix_f_data!I778),"-",apendix_f_data!I778)</f>
        <v>0</v>
      </c>
      <c r="K778" s="1" t="str">
        <f>IF(ISBLANK(apendix_f_data!J778),"-",apendix_f_data!J778)</f>
        <v>-</v>
      </c>
    </row>
    <row r="779" ht="15.75" hidden="1" customHeight="1">
      <c r="A779" s="1" t="str">
        <f t="shared" si="1"/>
        <v>Turkmenistan2012</v>
      </c>
      <c r="B779" s="1" t="str">
        <f>IF(ISBLANK(apendix_f_data!A779),"-",apendix_f_data!A779)</f>
        <v>European</v>
      </c>
      <c r="C779" s="1" t="str">
        <f>IF(ISBLANK(apendix_f_data!B779),"-",apendix_f_data!B779)</f>
        <v>Turkmenistan</v>
      </c>
      <c r="D779" s="1">
        <f>IF(ISBLANK(apendix_f_data!C779),"-",apendix_f_data!C779)</f>
        <v>2012</v>
      </c>
      <c r="E779" s="1">
        <f>IF(ISBLANK(apendix_f_data!D779),"-",apendix_f_data!D779)</f>
        <v>5267906</v>
      </c>
      <c r="F779" s="1" t="str">
        <f>IF(ISBLANK(apendix_f_data!E779),"-",apendix_f_data!E779)</f>
        <v>-</v>
      </c>
      <c r="G779" s="1">
        <f>IF(ISBLANK(apendix_f_data!F779),"-",apendix_f_data!F779)</f>
        <v>0</v>
      </c>
      <c r="H779" s="1" t="str">
        <f>IF(ISBLANK(apendix_f_data!G779),"-",apendix_f_data!G779)</f>
        <v>-</v>
      </c>
      <c r="I779" s="1" t="str">
        <f>IF(ISBLANK(apendix_f_data!H779),"-",apendix_f_data!H779)</f>
        <v>-</v>
      </c>
      <c r="J779" s="1">
        <f>IF(ISBLANK(apendix_f_data!I779),"-",apendix_f_data!I779)</f>
        <v>0</v>
      </c>
      <c r="K779" s="1" t="str">
        <f>IF(ISBLANK(apendix_f_data!J779),"-",apendix_f_data!J779)</f>
        <v>-</v>
      </c>
    </row>
    <row r="780" ht="15.75" hidden="1" customHeight="1">
      <c r="A780" s="1" t="str">
        <f t="shared" si="1"/>
        <v>Turkmenistan2013</v>
      </c>
      <c r="B780" s="1" t="str">
        <f>IF(ISBLANK(apendix_f_data!A780),"-",apendix_f_data!A780)</f>
        <v>European</v>
      </c>
      <c r="C780" s="1" t="str">
        <f>IF(ISBLANK(apendix_f_data!B780),"-",apendix_f_data!B780)</f>
        <v>Turkmenistan</v>
      </c>
      <c r="D780" s="1">
        <f>IF(ISBLANK(apendix_f_data!C780),"-",apendix_f_data!C780)</f>
        <v>2013</v>
      </c>
      <c r="E780" s="1">
        <f>IF(ISBLANK(apendix_f_data!D780),"-",apendix_f_data!D780)</f>
        <v>5366376</v>
      </c>
      <c r="F780" s="1" t="str">
        <f>IF(ISBLANK(apendix_f_data!E780),"-",apendix_f_data!E780)</f>
        <v>-</v>
      </c>
      <c r="G780" s="1">
        <f>IF(ISBLANK(apendix_f_data!F780),"-",apendix_f_data!F780)</f>
        <v>0</v>
      </c>
      <c r="H780" s="1" t="str">
        <f>IF(ISBLANK(apendix_f_data!G780),"-",apendix_f_data!G780)</f>
        <v>-</v>
      </c>
      <c r="I780" s="1" t="str">
        <f>IF(ISBLANK(apendix_f_data!H780),"-",apendix_f_data!H780)</f>
        <v>-</v>
      </c>
      <c r="J780" s="1">
        <f>IF(ISBLANK(apendix_f_data!I780),"-",apendix_f_data!I780)</f>
        <v>0</v>
      </c>
      <c r="K780" s="1" t="str">
        <f>IF(ISBLANK(apendix_f_data!J780),"-",apendix_f_data!J780)</f>
        <v>-</v>
      </c>
    </row>
    <row r="781" ht="15.75" hidden="1" customHeight="1">
      <c r="A781" s="1" t="str">
        <f t="shared" si="1"/>
        <v>Turkmenistan2014</v>
      </c>
      <c r="B781" s="1" t="str">
        <f>IF(ISBLANK(apendix_f_data!A781),"-",apendix_f_data!A781)</f>
        <v>European</v>
      </c>
      <c r="C781" s="1" t="str">
        <f>IF(ISBLANK(apendix_f_data!B781),"-",apendix_f_data!B781)</f>
        <v>Turkmenistan</v>
      </c>
      <c r="D781" s="1">
        <f>IF(ISBLANK(apendix_f_data!C781),"-",apendix_f_data!C781)</f>
        <v>2014</v>
      </c>
      <c r="E781" s="1">
        <f>IF(ISBLANK(apendix_f_data!D781),"-",apendix_f_data!D781)</f>
        <v>5466324</v>
      </c>
      <c r="F781" s="1" t="str">
        <f>IF(ISBLANK(apendix_f_data!E781),"-",apendix_f_data!E781)</f>
        <v>-</v>
      </c>
      <c r="G781" s="1">
        <f>IF(ISBLANK(apendix_f_data!F781),"-",apendix_f_data!F781)</f>
        <v>0</v>
      </c>
      <c r="H781" s="1" t="str">
        <f>IF(ISBLANK(apendix_f_data!G781),"-",apendix_f_data!G781)</f>
        <v>-</v>
      </c>
      <c r="I781" s="1" t="str">
        <f>IF(ISBLANK(apendix_f_data!H781),"-",apendix_f_data!H781)</f>
        <v>-</v>
      </c>
      <c r="J781" s="1">
        <f>IF(ISBLANK(apendix_f_data!I781),"-",apendix_f_data!I781)</f>
        <v>0</v>
      </c>
      <c r="K781" s="1" t="str">
        <f>IF(ISBLANK(apendix_f_data!J781),"-",apendix_f_data!J781)</f>
        <v>-</v>
      </c>
    </row>
    <row r="782" ht="15.75" hidden="1" customHeight="1">
      <c r="A782" s="1" t="str">
        <f t="shared" si="1"/>
        <v>Turkmenistan2015</v>
      </c>
      <c r="B782" s="1" t="str">
        <f>IF(ISBLANK(apendix_f_data!A782),"-",apendix_f_data!A782)</f>
        <v>European</v>
      </c>
      <c r="C782" s="1" t="str">
        <f>IF(ISBLANK(apendix_f_data!B782),"-",apendix_f_data!B782)</f>
        <v>Turkmenistan</v>
      </c>
      <c r="D782" s="1">
        <f>IF(ISBLANK(apendix_f_data!C782),"-",apendix_f_data!C782)</f>
        <v>2015</v>
      </c>
      <c r="E782" s="1">
        <f>IF(ISBLANK(apendix_f_data!D782),"-",apendix_f_data!D782)</f>
        <v>5565283</v>
      </c>
      <c r="F782" s="1" t="str">
        <f>IF(ISBLANK(apendix_f_data!E782),"-",apendix_f_data!E782)</f>
        <v>-</v>
      </c>
      <c r="G782" s="1">
        <f>IF(ISBLANK(apendix_f_data!F782),"-",apendix_f_data!F782)</f>
        <v>0</v>
      </c>
      <c r="H782" s="1" t="str">
        <f>IF(ISBLANK(apendix_f_data!G782),"-",apendix_f_data!G782)</f>
        <v>-</v>
      </c>
      <c r="I782" s="1" t="str">
        <f>IF(ISBLANK(apendix_f_data!H782),"-",apendix_f_data!H782)</f>
        <v>-</v>
      </c>
      <c r="J782" s="1">
        <f>IF(ISBLANK(apendix_f_data!I782),"-",apendix_f_data!I782)</f>
        <v>0</v>
      </c>
      <c r="K782" s="1" t="str">
        <f>IF(ISBLANK(apendix_f_data!J782),"-",apendix_f_data!J782)</f>
        <v>-</v>
      </c>
    </row>
    <row r="783" ht="15.75" hidden="1" customHeight="1">
      <c r="A783" s="1" t="str">
        <f t="shared" si="1"/>
        <v>Turkmenistan2016</v>
      </c>
      <c r="B783" s="1" t="str">
        <f>IF(ISBLANK(apendix_f_data!A783),"-",apendix_f_data!A783)</f>
        <v>European</v>
      </c>
      <c r="C783" s="1" t="str">
        <f>IF(ISBLANK(apendix_f_data!B783),"-",apendix_f_data!B783)</f>
        <v>Turkmenistan</v>
      </c>
      <c r="D783" s="1">
        <f>IF(ISBLANK(apendix_f_data!C783),"-",apendix_f_data!C783)</f>
        <v>2016</v>
      </c>
      <c r="E783" s="1">
        <f>IF(ISBLANK(apendix_f_data!D783),"-",apendix_f_data!D783)</f>
        <v>5662371</v>
      </c>
      <c r="F783" s="1" t="str">
        <f>IF(ISBLANK(apendix_f_data!E783),"-",apendix_f_data!E783)</f>
        <v>-</v>
      </c>
      <c r="G783" s="1">
        <f>IF(ISBLANK(apendix_f_data!F783),"-",apendix_f_data!F783)</f>
        <v>0</v>
      </c>
      <c r="H783" s="1" t="str">
        <f>IF(ISBLANK(apendix_f_data!G783),"-",apendix_f_data!G783)</f>
        <v>-</v>
      </c>
      <c r="I783" s="1" t="str">
        <f>IF(ISBLANK(apendix_f_data!H783),"-",apendix_f_data!H783)</f>
        <v>-</v>
      </c>
      <c r="J783" s="1">
        <f>IF(ISBLANK(apendix_f_data!I783),"-",apendix_f_data!I783)</f>
        <v>0</v>
      </c>
      <c r="K783" s="1" t="str">
        <f>IF(ISBLANK(apendix_f_data!J783),"-",apendix_f_data!J783)</f>
        <v>-</v>
      </c>
    </row>
    <row r="784" ht="15.75" hidden="1" customHeight="1">
      <c r="A784" s="1" t="str">
        <f t="shared" si="1"/>
        <v>Turkmenistan2017</v>
      </c>
      <c r="B784" s="1" t="str">
        <f>IF(ISBLANK(apendix_f_data!A784),"-",apendix_f_data!A784)</f>
        <v>European</v>
      </c>
      <c r="C784" s="1" t="str">
        <f>IF(ISBLANK(apendix_f_data!B784),"-",apendix_f_data!B784)</f>
        <v>Turkmenistan</v>
      </c>
      <c r="D784" s="1">
        <f>IF(ISBLANK(apendix_f_data!C784),"-",apendix_f_data!C784)</f>
        <v>2017</v>
      </c>
      <c r="E784" s="1">
        <f>IF(ISBLANK(apendix_f_data!D784),"-",apendix_f_data!D784)</f>
        <v>5757667</v>
      </c>
      <c r="F784" s="1" t="str">
        <f>IF(ISBLANK(apendix_f_data!E784),"-",apendix_f_data!E784)</f>
        <v>-</v>
      </c>
      <c r="G784" s="1">
        <f>IF(ISBLANK(apendix_f_data!F784),"-",apendix_f_data!F784)</f>
        <v>0</v>
      </c>
      <c r="H784" s="1" t="str">
        <f>IF(ISBLANK(apendix_f_data!G784),"-",apendix_f_data!G784)</f>
        <v>-</v>
      </c>
      <c r="I784" s="1" t="str">
        <f>IF(ISBLANK(apendix_f_data!H784),"-",apendix_f_data!H784)</f>
        <v>-</v>
      </c>
      <c r="J784" s="1">
        <f>IF(ISBLANK(apendix_f_data!I784),"-",apendix_f_data!I784)</f>
        <v>0</v>
      </c>
      <c r="K784" s="1" t="str">
        <f>IF(ISBLANK(apendix_f_data!J784),"-",apendix_f_data!J784)</f>
        <v>-</v>
      </c>
    </row>
    <row r="785" ht="15.75" hidden="1" customHeight="1">
      <c r="A785" s="1" t="str">
        <f t="shared" si="1"/>
        <v>Turkmenistan2018</v>
      </c>
      <c r="B785" s="1" t="str">
        <f>IF(ISBLANK(apendix_f_data!A785),"-",apendix_f_data!A785)</f>
        <v>European</v>
      </c>
      <c r="C785" s="1" t="str">
        <f>IF(ISBLANK(apendix_f_data!B785),"-",apendix_f_data!B785)</f>
        <v>Turkmenistan</v>
      </c>
      <c r="D785" s="1">
        <f>IF(ISBLANK(apendix_f_data!C785),"-",apendix_f_data!C785)</f>
        <v>2018</v>
      </c>
      <c r="E785" s="1">
        <f>IF(ISBLANK(apendix_f_data!D785),"-",apendix_f_data!D785)</f>
        <v>5850902</v>
      </c>
      <c r="F785" s="1" t="str">
        <f>IF(ISBLANK(apendix_f_data!E785),"-",apendix_f_data!E785)</f>
        <v>-</v>
      </c>
      <c r="G785" s="1">
        <f>IF(ISBLANK(apendix_f_data!F785),"-",apendix_f_data!F785)</f>
        <v>0</v>
      </c>
      <c r="H785" s="1" t="str">
        <f>IF(ISBLANK(apendix_f_data!G785),"-",apendix_f_data!G785)</f>
        <v>-</v>
      </c>
      <c r="I785" s="1" t="str">
        <f>IF(ISBLANK(apendix_f_data!H785),"-",apendix_f_data!H785)</f>
        <v>-</v>
      </c>
      <c r="J785" s="1">
        <f>IF(ISBLANK(apendix_f_data!I785),"-",apendix_f_data!I785)</f>
        <v>0</v>
      </c>
      <c r="K785" s="1" t="str">
        <f>IF(ISBLANK(apendix_f_data!J785),"-",apendix_f_data!J785)</f>
        <v>-</v>
      </c>
    </row>
    <row r="786" ht="15.75" hidden="1" customHeight="1">
      <c r="A786" s="1" t="str">
        <f t="shared" si="1"/>
        <v>Uzbekistan2010</v>
      </c>
      <c r="B786" s="1" t="str">
        <f>IF(ISBLANK(apendix_f_data!A786),"-",apendix_f_data!A786)</f>
        <v>European</v>
      </c>
      <c r="C786" s="1" t="str">
        <f>IF(ISBLANK(apendix_f_data!B786),"-",apendix_f_data!B786)</f>
        <v>Uzbekistan</v>
      </c>
      <c r="D786" s="1">
        <f>IF(ISBLANK(apendix_f_data!C786),"-",apendix_f_data!C786)</f>
        <v>2010</v>
      </c>
      <c r="E786" s="1">
        <f>IF(ISBLANK(apendix_f_data!D786),"-",apendix_f_data!D786)</f>
        <v>1996113</v>
      </c>
      <c r="F786" s="1" t="str">
        <f>IF(ISBLANK(apendix_f_data!E786),"-",apendix_f_data!E786)</f>
        <v>-</v>
      </c>
      <c r="G786" s="1">
        <f>IF(ISBLANK(apendix_f_data!F786),"-",apendix_f_data!F786)</f>
        <v>3</v>
      </c>
      <c r="H786" s="1" t="str">
        <f>IF(ISBLANK(apendix_f_data!G786),"-",apendix_f_data!G786)</f>
        <v>-</v>
      </c>
      <c r="I786" s="1" t="str">
        <f>IF(ISBLANK(apendix_f_data!H786),"-",apendix_f_data!H786)</f>
        <v>-</v>
      </c>
      <c r="J786" s="1">
        <f>IF(ISBLANK(apendix_f_data!I786),"-",apendix_f_data!I786)</f>
        <v>0</v>
      </c>
      <c r="K786" s="1" t="str">
        <f>IF(ISBLANK(apendix_f_data!J786),"-",apendix_f_data!J786)</f>
        <v>-</v>
      </c>
    </row>
    <row r="787" ht="15.75" hidden="1" customHeight="1">
      <c r="A787" s="1" t="str">
        <f t="shared" si="1"/>
        <v>Uzbekistan2011</v>
      </c>
      <c r="B787" s="1" t="str">
        <f>IF(ISBLANK(apendix_f_data!A787),"-",apendix_f_data!A787)</f>
        <v>European</v>
      </c>
      <c r="C787" s="1" t="str">
        <f>IF(ISBLANK(apendix_f_data!B787),"-",apendix_f_data!B787)</f>
        <v>Uzbekistan</v>
      </c>
      <c r="D787" s="1">
        <f>IF(ISBLANK(apendix_f_data!C787),"-",apendix_f_data!C787)</f>
        <v>2011</v>
      </c>
      <c r="E787" s="1">
        <f>IF(ISBLANK(apendix_f_data!D787),"-",apendix_f_data!D787)</f>
        <v>2028390</v>
      </c>
      <c r="F787" s="1" t="str">
        <f>IF(ISBLANK(apendix_f_data!E787),"-",apendix_f_data!E787)</f>
        <v>-</v>
      </c>
      <c r="G787" s="1">
        <f>IF(ISBLANK(apendix_f_data!F787),"-",apendix_f_data!F787)</f>
        <v>0</v>
      </c>
      <c r="H787" s="1" t="str">
        <f>IF(ISBLANK(apendix_f_data!G787),"-",apendix_f_data!G787)</f>
        <v>-</v>
      </c>
      <c r="I787" s="1" t="str">
        <f>IF(ISBLANK(apendix_f_data!H787),"-",apendix_f_data!H787)</f>
        <v>-</v>
      </c>
      <c r="J787" s="1">
        <f>IF(ISBLANK(apendix_f_data!I787),"-",apendix_f_data!I787)</f>
        <v>0</v>
      </c>
      <c r="K787" s="1" t="str">
        <f>IF(ISBLANK(apendix_f_data!J787),"-",apendix_f_data!J787)</f>
        <v>-</v>
      </c>
    </row>
    <row r="788" ht="15.75" hidden="1" customHeight="1">
      <c r="A788" s="1" t="str">
        <f t="shared" si="1"/>
        <v>Uzbekistan2012</v>
      </c>
      <c r="B788" s="1" t="str">
        <f>IF(ISBLANK(apendix_f_data!A788),"-",apendix_f_data!A788)</f>
        <v>European</v>
      </c>
      <c r="C788" s="1" t="str">
        <f>IF(ISBLANK(apendix_f_data!B788),"-",apendix_f_data!B788)</f>
        <v>Uzbekistan</v>
      </c>
      <c r="D788" s="1">
        <f>IF(ISBLANK(apendix_f_data!C788),"-",apendix_f_data!C788)</f>
        <v>2012</v>
      </c>
      <c r="E788" s="1">
        <f>IF(ISBLANK(apendix_f_data!D788),"-",apendix_f_data!D788)</f>
        <v>2061459</v>
      </c>
      <c r="F788" s="1" t="str">
        <f>IF(ISBLANK(apendix_f_data!E788),"-",apendix_f_data!E788)</f>
        <v>-</v>
      </c>
      <c r="G788" s="1">
        <f>IF(ISBLANK(apendix_f_data!F788),"-",apendix_f_data!F788)</f>
        <v>0</v>
      </c>
      <c r="H788" s="1" t="str">
        <f>IF(ISBLANK(apendix_f_data!G788),"-",apendix_f_data!G788)</f>
        <v>-</v>
      </c>
      <c r="I788" s="1" t="str">
        <f>IF(ISBLANK(apendix_f_data!H788),"-",apendix_f_data!H788)</f>
        <v>-</v>
      </c>
      <c r="J788" s="1">
        <f>IF(ISBLANK(apendix_f_data!I788),"-",apendix_f_data!I788)</f>
        <v>0</v>
      </c>
      <c r="K788" s="1" t="str">
        <f>IF(ISBLANK(apendix_f_data!J788),"-",apendix_f_data!J788)</f>
        <v>-</v>
      </c>
    </row>
    <row r="789" ht="15.75" hidden="1" customHeight="1">
      <c r="A789" s="1" t="str">
        <f t="shared" si="1"/>
        <v>Uzbekistan2013</v>
      </c>
      <c r="B789" s="1" t="str">
        <f>IF(ISBLANK(apendix_f_data!A789),"-",apendix_f_data!A789)</f>
        <v>European</v>
      </c>
      <c r="C789" s="1" t="str">
        <f>IF(ISBLANK(apendix_f_data!B789),"-",apendix_f_data!B789)</f>
        <v>Uzbekistan</v>
      </c>
      <c r="D789" s="1">
        <f>IF(ISBLANK(apendix_f_data!C789),"-",apendix_f_data!C789)</f>
        <v>2013</v>
      </c>
      <c r="E789" s="1">
        <f>IF(ISBLANK(apendix_f_data!D789),"-",apendix_f_data!D789)</f>
        <v>2095284</v>
      </c>
      <c r="F789" s="1" t="str">
        <f>IF(ISBLANK(apendix_f_data!E789),"-",apendix_f_data!E789)</f>
        <v>-</v>
      </c>
      <c r="G789" s="1">
        <f>IF(ISBLANK(apendix_f_data!F789),"-",apendix_f_data!F789)</f>
        <v>0</v>
      </c>
      <c r="H789" s="1" t="str">
        <f>IF(ISBLANK(apendix_f_data!G789),"-",apendix_f_data!G789)</f>
        <v>-</v>
      </c>
      <c r="I789" s="1" t="str">
        <f>IF(ISBLANK(apendix_f_data!H789),"-",apendix_f_data!H789)</f>
        <v>-</v>
      </c>
      <c r="J789" s="1">
        <f>IF(ISBLANK(apendix_f_data!I789),"-",apendix_f_data!I789)</f>
        <v>0</v>
      </c>
      <c r="K789" s="1" t="str">
        <f>IF(ISBLANK(apendix_f_data!J789),"-",apendix_f_data!J789)</f>
        <v>-</v>
      </c>
    </row>
    <row r="790" ht="15.75" hidden="1" customHeight="1">
      <c r="A790" s="1" t="str">
        <f t="shared" si="1"/>
        <v>Uzbekistan2014</v>
      </c>
      <c r="B790" s="1" t="str">
        <f>IF(ISBLANK(apendix_f_data!A790),"-",apendix_f_data!A790)</f>
        <v>European</v>
      </c>
      <c r="C790" s="1" t="str">
        <f>IF(ISBLANK(apendix_f_data!B790),"-",apendix_f_data!B790)</f>
        <v>Uzbekistan</v>
      </c>
      <c r="D790" s="1">
        <f>IF(ISBLANK(apendix_f_data!C790),"-",apendix_f_data!C790)</f>
        <v>2014</v>
      </c>
      <c r="E790" s="1">
        <f>IF(ISBLANK(apendix_f_data!D790),"-",apendix_f_data!D790)</f>
        <v>2129847</v>
      </c>
      <c r="F790" s="1" t="str">
        <f>IF(ISBLANK(apendix_f_data!E790),"-",apendix_f_data!E790)</f>
        <v>-</v>
      </c>
      <c r="G790" s="1">
        <f>IF(ISBLANK(apendix_f_data!F790),"-",apendix_f_data!F790)</f>
        <v>0</v>
      </c>
      <c r="H790" s="1" t="str">
        <f>IF(ISBLANK(apendix_f_data!G790),"-",apendix_f_data!G790)</f>
        <v>-</v>
      </c>
      <c r="I790" s="1" t="str">
        <f>IF(ISBLANK(apendix_f_data!H790),"-",apendix_f_data!H790)</f>
        <v>-</v>
      </c>
      <c r="J790" s="1">
        <f>IF(ISBLANK(apendix_f_data!I790),"-",apendix_f_data!I790)</f>
        <v>0</v>
      </c>
      <c r="K790" s="1" t="str">
        <f>IF(ISBLANK(apendix_f_data!J790),"-",apendix_f_data!J790)</f>
        <v>-</v>
      </c>
    </row>
    <row r="791" ht="15.75" hidden="1" customHeight="1">
      <c r="A791" s="1" t="str">
        <f t="shared" si="1"/>
        <v>Uzbekistan2015</v>
      </c>
      <c r="B791" s="1" t="str">
        <f>IF(ISBLANK(apendix_f_data!A791),"-",apendix_f_data!A791)</f>
        <v>European</v>
      </c>
      <c r="C791" s="1" t="str">
        <f>IF(ISBLANK(apendix_f_data!B791),"-",apendix_f_data!B791)</f>
        <v>Uzbekistan</v>
      </c>
      <c r="D791" s="1">
        <f>IF(ISBLANK(apendix_f_data!C791),"-",apendix_f_data!C791)</f>
        <v>2015</v>
      </c>
      <c r="E791" s="1">
        <f>IF(ISBLANK(apendix_f_data!D791),"-",apendix_f_data!D791)</f>
        <v>2165068</v>
      </c>
      <c r="F791" s="1" t="str">
        <f>IF(ISBLANK(apendix_f_data!E791),"-",apendix_f_data!E791)</f>
        <v>-</v>
      </c>
      <c r="G791" s="1">
        <f>IF(ISBLANK(apendix_f_data!F791),"-",apendix_f_data!F791)</f>
        <v>0</v>
      </c>
      <c r="H791" s="1" t="str">
        <f>IF(ISBLANK(apendix_f_data!G791),"-",apendix_f_data!G791)</f>
        <v>-</v>
      </c>
      <c r="I791" s="1" t="str">
        <f>IF(ISBLANK(apendix_f_data!H791),"-",apendix_f_data!H791)</f>
        <v>-</v>
      </c>
      <c r="J791" s="1">
        <f>IF(ISBLANK(apendix_f_data!I791),"-",apendix_f_data!I791)</f>
        <v>0</v>
      </c>
      <c r="K791" s="1" t="str">
        <f>IF(ISBLANK(apendix_f_data!J791),"-",apendix_f_data!J791)</f>
        <v>-</v>
      </c>
    </row>
    <row r="792" ht="15.75" hidden="1" customHeight="1">
      <c r="A792" s="1" t="str">
        <f t="shared" si="1"/>
        <v>Uzbekistan2016</v>
      </c>
      <c r="B792" s="1" t="str">
        <f>IF(ISBLANK(apendix_f_data!A792),"-",apendix_f_data!A792)</f>
        <v>European</v>
      </c>
      <c r="C792" s="1" t="str">
        <f>IF(ISBLANK(apendix_f_data!B792),"-",apendix_f_data!B792)</f>
        <v>Uzbekistan</v>
      </c>
      <c r="D792" s="1">
        <f>IF(ISBLANK(apendix_f_data!C792),"-",apendix_f_data!C792)</f>
        <v>2016</v>
      </c>
      <c r="E792" s="1">
        <f>IF(ISBLANK(apendix_f_data!D792),"-",apendix_f_data!D792)</f>
        <v>2200922</v>
      </c>
      <c r="F792" s="1" t="str">
        <f>IF(ISBLANK(apendix_f_data!E792),"-",apendix_f_data!E792)</f>
        <v>-</v>
      </c>
      <c r="G792" s="1">
        <f>IF(ISBLANK(apendix_f_data!F792),"-",apendix_f_data!F792)</f>
        <v>0</v>
      </c>
      <c r="H792" s="1" t="str">
        <f>IF(ISBLANK(apendix_f_data!G792),"-",apendix_f_data!G792)</f>
        <v>-</v>
      </c>
      <c r="I792" s="1" t="str">
        <f>IF(ISBLANK(apendix_f_data!H792),"-",apendix_f_data!H792)</f>
        <v>-</v>
      </c>
      <c r="J792" s="1">
        <f>IF(ISBLANK(apendix_f_data!I792),"-",apendix_f_data!I792)</f>
        <v>0</v>
      </c>
      <c r="K792" s="1" t="str">
        <f>IF(ISBLANK(apendix_f_data!J792),"-",apendix_f_data!J792)</f>
        <v>-</v>
      </c>
    </row>
    <row r="793" ht="15.75" hidden="1" customHeight="1">
      <c r="A793" s="1" t="str">
        <f t="shared" si="1"/>
        <v>Uzbekistan2017</v>
      </c>
      <c r="B793" s="1" t="str">
        <f>IF(ISBLANK(apendix_f_data!A793),"-",apendix_f_data!A793)</f>
        <v>European</v>
      </c>
      <c r="C793" s="1" t="str">
        <f>IF(ISBLANK(apendix_f_data!B793),"-",apendix_f_data!B793)</f>
        <v>Uzbekistan</v>
      </c>
      <c r="D793" s="1">
        <f>IF(ISBLANK(apendix_f_data!C793),"-",apendix_f_data!C793)</f>
        <v>2017</v>
      </c>
      <c r="E793" s="1">
        <f>IF(ISBLANK(apendix_f_data!D793),"-",apendix_f_data!D793)</f>
        <v>2237184</v>
      </c>
      <c r="F793" s="1" t="str">
        <f>IF(ISBLANK(apendix_f_data!E793),"-",apendix_f_data!E793)</f>
        <v>-</v>
      </c>
      <c r="G793" s="1">
        <f>IF(ISBLANK(apendix_f_data!F793),"-",apendix_f_data!F793)</f>
        <v>0</v>
      </c>
      <c r="H793" s="1" t="str">
        <f>IF(ISBLANK(apendix_f_data!G793),"-",apendix_f_data!G793)</f>
        <v>-</v>
      </c>
      <c r="I793" s="1" t="str">
        <f>IF(ISBLANK(apendix_f_data!H793),"-",apendix_f_data!H793)</f>
        <v>-</v>
      </c>
      <c r="J793" s="1">
        <f>IF(ISBLANK(apendix_f_data!I793),"-",apendix_f_data!I793)</f>
        <v>0</v>
      </c>
      <c r="K793" s="1" t="str">
        <f>IF(ISBLANK(apendix_f_data!J793),"-",apendix_f_data!J793)</f>
        <v>-</v>
      </c>
    </row>
    <row r="794" ht="15.75" hidden="1" customHeight="1">
      <c r="A794" s="1" t="str">
        <f t="shared" si="1"/>
        <v>Uzbekistan2018</v>
      </c>
      <c r="B794" s="1" t="str">
        <f>IF(ISBLANK(apendix_f_data!A794),"-",apendix_f_data!A794)</f>
        <v>European</v>
      </c>
      <c r="C794" s="1" t="str">
        <f>IF(ISBLANK(apendix_f_data!B794),"-",apendix_f_data!B794)</f>
        <v>Uzbekistan</v>
      </c>
      <c r="D794" s="1">
        <f>IF(ISBLANK(apendix_f_data!C794),"-",apendix_f_data!C794)</f>
        <v>2018</v>
      </c>
      <c r="E794" s="1">
        <f>IF(ISBLANK(apendix_f_data!D794),"-",apendix_f_data!D794)</f>
        <v>2273336</v>
      </c>
      <c r="F794" s="1" t="str">
        <f>IF(ISBLANK(apendix_f_data!E794),"-",apendix_f_data!E794)</f>
        <v>-</v>
      </c>
      <c r="G794" s="1">
        <f>IF(ISBLANK(apendix_f_data!F794),"-",apendix_f_data!F794)</f>
        <v>0</v>
      </c>
      <c r="H794" s="1" t="str">
        <f>IF(ISBLANK(apendix_f_data!G794),"-",apendix_f_data!G794)</f>
        <v>-</v>
      </c>
      <c r="I794" s="1" t="str">
        <f>IF(ISBLANK(apendix_f_data!H794),"-",apendix_f_data!H794)</f>
        <v>-</v>
      </c>
      <c r="J794" s="1">
        <f>IF(ISBLANK(apendix_f_data!I794),"-",apendix_f_data!I794)</f>
        <v>0</v>
      </c>
      <c r="K794" s="1" t="str">
        <f>IF(ISBLANK(apendix_f_data!J794),"-",apendix_f_data!J794)</f>
        <v>-</v>
      </c>
    </row>
    <row r="795" ht="15.75" hidden="1" customHeight="1">
      <c r="A795" s="1" t="str">
        <f t="shared" si="1"/>
        <v>Bangladesh2010</v>
      </c>
      <c r="B795" s="1" t="str">
        <f>IF(ISBLANK(apendix_f_data!A795),"-",apendix_f_data!A795)</f>
        <v>South-East Asia</v>
      </c>
      <c r="C795" s="1" t="str">
        <f>IF(ISBLANK(apendix_f_data!B795),"-",apendix_f_data!B795)</f>
        <v>Bangladesh</v>
      </c>
      <c r="D795" s="1">
        <f>IF(ISBLANK(apendix_f_data!C795),"-",apendix_f_data!C795)</f>
        <v>2010</v>
      </c>
      <c r="E795" s="1">
        <f>IF(ISBLANK(apendix_f_data!D795),"-",apendix_f_data!D795)</f>
        <v>15868196</v>
      </c>
      <c r="F795" s="1">
        <f>IF(ISBLANK(apendix_f_data!E795),"-",apendix_f_data!E795)</f>
        <v>59000</v>
      </c>
      <c r="G795" s="1">
        <f>IF(ISBLANK(apendix_f_data!F795),"-",apendix_f_data!F795)</f>
        <v>68774</v>
      </c>
      <c r="H795" s="1">
        <f>IF(ISBLANK(apendix_f_data!G795),"-",apendix_f_data!G795)</f>
        <v>80000</v>
      </c>
      <c r="I795" s="1">
        <f>IF(ISBLANK(apendix_f_data!H795),"-",apendix_f_data!H795)</f>
        <v>6</v>
      </c>
      <c r="J795" s="1">
        <f>IF(ISBLANK(apendix_f_data!I795),"-",apendix_f_data!I795)</f>
        <v>165</v>
      </c>
      <c r="K795" s="1">
        <f>IF(ISBLANK(apendix_f_data!J795),"-",apendix_f_data!J795)</f>
        <v>290</v>
      </c>
    </row>
    <row r="796" ht="15.75" hidden="1" customHeight="1">
      <c r="A796" s="1" t="str">
        <f t="shared" si="1"/>
        <v>Bangladesh2011</v>
      </c>
      <c r="B796" s="1" t="str">
        <f>IF(ISBLANK(apendix_f_data!A796),"-",apendix_f_data!A796)</f>
        <v>South-East Asia</v>
      </c>
      <c r="C796" s="1" t="str">
        <f>IF(ISBLANK(apendix_f_data!B796),"-",apendix_f_data!B796)</f>
        <v>Bangladesh</v>
      </c>
      <c r="D796" s="1">
        <f>IF(ISBLANK(apendix_f_data!C796),"-",apendix_f_data!C796)</f>
        <v>2011</v>
      </c>
      <c r="E796" s="1">
        <f>IF(ISBLANK(apendix_f_data!D796),"-",apendix_f_data!D796)</f>
        <v>16050743</v>
      </c>
      <c r="F796" s="1">
        <f>IF(ISBLANK(apendix_f_data!E796),"-",apendix_f_data!E796)</f>
        <v>54000</v>
      </c>
      <c r="G796" s="1">
        <f>IF(ISBLANK(apendix_f_data!F796),"-",apendix_f_data!F796)</f>
        <v>63356</v>
      </c>
      <c r="H796" s="1">
        <f>IF(ISBLANK(apendix_f_data!G796),"-",apendix_f_data!G796)</f>
        <v>73000</v>
      </c>
      <c r="I796" s="1">
        <f>IF(ISBLANK(apendix_f_data!H796),"-",apendix_f_data!H796)</f>
        <v>5</v>
      </c>
      <c r="J796" s="1">
        <f>IF(ISBLANK(apendix_f_data!I796),"-",apendix_f_data!I796)</f>
        <v>155</v>
      </c>
      <c r="K796" s="1">
        <f>IF(ISBLANK(apendix_f_data!J796),"-",apendix_f_data!J796)</f>
        <v>270</v>
      </c>
    </row>
    <row r="797" ht="15.75" hidden="1" customHeight="1">
      <c r="A797" s="1" t="str">
        <f t="shared" si="1"/>
        <v>Bangladesh2012</v>
      </c>
      <c r="B797" s="1" t="str">
        <f>IF(ISBLANK(apendix_f_data!A797),"-",apendix_f_data!A797)</f>
        <v>South-East Asia</v>
      </c>
      <c r="C797" s="1" t="str">
        <f>IF(ISBLANK(apendix_f_data!B797),"-",apendix_f_data!B797)</f>
        <v>Bangladesh</v>
      </c>
      <c r="D797" s="1">
        <f>IF(ISBLANK(apendix_f_data!C797),"-",apendix_f_data!C797)</f>
        <v>2012</v>
      </c>
      <c r="E797" s="1">
        <f>IF(ISBLANK(apendix_f_data!D797),"-",apendix_f_data!D797)</f>
        <v>16237042</v>
      </c>
      <c r="F797" s="1">
        <f>IF(ISBLANK(apendix_f_data!E797),"-",apendix_f_data!E797)</f>
        <v>31000</v>
      </c>
      <c r="G797" s="1">
        <f>IF(ISBLANK(apendix_f_data!F797),"-",apendix_f_data!F797)</f>
        <v>35747</v>
      </c>
      <c r="H797" s="1">
        <f>IF(ISBLANK(apendix_f_data!G797),"-",apendix_f_data!G797)</f>
        <v>41000</v>
      </c>
      <c r="I797" s="1">
        <f>IF(ISBLANK(apendix_f_data!H797),"-",apendix_f_data!H797)</f>
        <v>3</v>
      </c>
      <c r="J797" s="1">
        <f>IF(ISBLANK(apendix_f_data!I797),"-",apendix_f_data!I797)</f>
        <v>87</v>
      </c>
      <c r="K797" s="1">
        <f>IF(ISBLANK(apendix_f_data!J797),"-",apendix_f_data!J797)</f>
        <v>150</v>
      </c>
    </row>
    <row r="798" ht="15.75" hidden="1" customHeight="1">
      <c r="A798" s="1" t="str">
        <f t="shared" si="1"/>
        <v>Bangladesh2013</v>
      </c>
      <c r="B798" s="1" t="str">
        <f>IF(ISBLANK(apendix_f_data!A798),"-",apendix_f_data!A798)</f>
        <v>South-East Asia</v>
      </c>
      <c r="C798" s="1" t="str">
        <f>IF(ISBLANK(apendix_f_data!B798),"-",apendix_f_data!B798)</f>
        <v>Bangladesh</v>
      </c>
      <c r="D798" s="1">
        <f>IF(ISBLANK(apendix_f_data!C798),"-",apendix_f_data!C798)</f>
        <v>2013</v>
      </c>
      <c r="E798" s="1">
        <f>IF(ISBLANK(apendix_f_data!D798),"-",apendix_f_data!D798)</f>
        <v>16425823</v>
      </c>
      <c r="F798" s="1">
        <f>IF(ISBLANK(apendix_f_data!E798),"-",apendix_f_data!E798)</f>
        <v>23000</v>
      </c>
      <c r="G798" s="1">
        <f>IF(ISBLANK(apendix_f_data!F798),"-",apendix_f_data!F798)</f>
        <v>25366</v>
      </c>
      <c r="H798" s="1">
        <f>IF(ISBLANK(apendix_f_data!G798),"-",apendix_f_data!G798)</f>
        <v>29000</v>
      </c>
      <c r="I798" s="1">
        <f>IF(ISBLANK(apendix_f_data!H798),"-",apendix_f_data!H798)</f>
        <v>2</v>
      </c>
      <c r="J798" s="1">
        <f>IF(ISBLANK(apendix_f_data!I798),"-",apendix_f_data!I798)</f>
        <v>60</v>
      </c>
      <c r="K798" s="1">
        <f>IF(ISBLANK(apendix_f_data!J798),"-",apendix_f_data!J798)</f>
        <v>100</v>
      </c>
    </row>
    <row r="799" ht="15.75" hidden="1" customHeight="1">
      <c r="A799" s="1" t="str">
        <f t="shared" si="1"/>
        <v>Bangladesh2014</v>
      </c>
      <c r="B799" s="1" t="str">
        <f>IF(ISBLANK(apendix_f_data!A799),"-",apendix_f_data!A799)</f>
        <v>South-East Asia</v>
      </c>
      <c r="C799" s="1" t="str">
        <f>IF(ISBLANK(apendix_f_data!B799),"-",apendix_f_data!B799)</f>
        <v>Bangladesh</v>
      </c>
      <c r="D799" s="1">
        <f>IF(ISBLANK(apendix_f_data!C799),"-",apendix_f_data!C799)</f>
        <v>2014</v>
      </c>
      <c r="E799" s="1">
        <f>IF(ISBLANK(apendix_f_data!D799),"-",apendix_f_data!D799)</f>
        <v>16614636</v>
      </c>
      <c r="F799" s="1">
        <f>IF(ISBLANK(apendix_f_data!E799),"-",apendix_f_data!E799)</f>
        <v>49000</v>
      </c>
      <c r="G799" s="1">
        <f>IF(ISBLANK(apendix_f_data!F799),"-",apendix_f_data!F799)</f>
        <v>54801</v>
      </c>
      <c r="H799" s="1">
        <f>IF(ISBLANK(apendix_f_data!G799),"-",apendix_f_data!G799)</f>
        <v>61000</v>
      </c>
      <c r="I799" s="1">
        <f>IF(ISBLANK(apendix_f_data!H799),"-",apendix_f_data!H799)</f>
        <v>4</v>
      </c>
      <c r="J799" s="1">
        <f>IF(ISBLANK(apendix_f_data!I799),"-",apendix_f_data!I799)</f>
        <v>133</v>
      </c>
      <c r="K799" s="1">
        <f>IF(ISBLANK(apendix_f_data!J799),"-",apendix_f_data!J799)</f>
        <v>220</v>
      </c>
    </row>
    <row r="800" ht="15.75" hidden="1" customHeight="1">
      <c r="A800" s="1" t="str">
        <f t="shared" si="1"/>
        <v>Bangladesh2015</v>
      </c>
      <c r="B800" s="1" t="str">
        <f>IF(ISBLANK(apendix_f_data!A800),"-",apendix_f_data!A800)</f>
        <v>South-East Asia</v>
      </c>
      <c r="C800" s="1" t="str">
        <f>IF(ISBLANK(apendix_f_data!B800),"-",apendix_f_data!B800)</f>
        <v>Bangladesh</v>
      </c>
      <c r="D800" s="1">
        <f>IF(ISBLANK(apendix_f_data!C800),"-",apendix_f_data!C800)</f>
        <v>2015</v>
      </c>
      <c r="E800" s="1">
        <f>IF(ISBLANK(apendix_f_data!D800),"-",apendix_f_data!D800)</f>
        <v>16801613</v>
      </c>
      <c r="F800" s="1">
        <f>IF(ISBLANK(apendix_f_data!E800),"-",apendix_f_data!E800)</f>
        <v>41000</v>
      </c>
      <c r="G800" s="1">
        <f>IF(ISBLANK(apendix_f_data!F800),"-",apendix_f_data!F800)</f>
        <v>45658</v>
      </c>
      <c r="H800" s="1">
        <f>IF(ISBLANK(apendix_f_data!G800),"-",apendix_f_data!G800)</f>
        <v>51000</v>
      </c>
      <c r="I800" s="1">
        <f>IF(ISBLANK(apendix_f_data!H800),"-",apendix_f_data!H800)</f>
        <v>4</v>
      </c>
      <c r="J800" s="1">
        <f>IF(ISBLANK(apendix_f_data!I800),"-",apendix_f_data!I800)</f>
        <v>109</v>
      </c>
      <c r="K800" s="1">
        <f>IF(ISBLANK(apendix_f_data!J800),"-",apendix_f_data!J800)</f>
        <v>180</v>
      </c>
    </row>
    <row r="801" ht="15.75" hidden="1" customHeight="1">
      <c r="A801" s="1" t="str">
        <f t="shared" si="1"/>
        <v>Bangladesh2016</v>
      </c>
      <c r="B801" s="1" t="str">
        <f>IF(ISBLANK(apendix_f_data!A801),"-",apendix_f_data!A801)</f>
        <v>South-East Asia</v>
      </c>
      <c r="C801" s="1" t="str">
        <f>IF(ISBLANK(apendix_f_data!B801),"-",apendix_f_data!B801)</f>
        <v>Bangladesh</v>
      </c>
      <c r="D801" s="1">
        <f>IF(ISBLANK(apendix_f_data!C801),"-",apendix_f_data!C801)</f>
        <v>2016</v>
      </c>
      <c r="E801" s="1">
        <f>IF(ISBLANK(apendix_f_data!D801),"-",apendix_f_data!D801)</f>
        <v>16986651</v>
      </c>
      <c r="F801" s="1">
        <f>IF(ISBLANK(apendix_f_data!E801),"-",apendix_f_data!E801)</f>
        <v>29000</v>
      </c>
      <c r="G801" s="1">
        <f>IF(ISBLANK(apendix_f_data!F801),"-",apendix_f_data!F801)</f>
        <v>31662</v>
      </c>
      <c r="H801" s="1">
        <f>IF(ISBLANK(apendix_f_data!G801),"-",apendix_f_data!G801)</f>
        <v>35000</v>
      </c>
      <c r="I801" s="1">
        <f>IF(ISBLANK(apendix_f_data!H801),"-",apendix_f_data!H801)</f>
        <v>2</v>
      </c>
      <c r="J801" s="1">
        <f>IF(ISBLANK(apendix_f_data!I801),"-",apendix_f_data!I801)</f>
        <v>74</v>
      </c>
      <c r="K801" s="1">
        <f>IF(ISBLANK(apendix_f_data!J801),"-",apendix_f_data!J801)</f>
        <v>120</v>
      </c>
    </row>
    <row r="802" ht="15.75" hidden="1" customHeight="1">
      <c r="A802" s="1" t="str">
        <f t="shared" si="1"/>
        <v>Bangladesh2017</v>
      </c>
      <c r="B802" s="1" t="str">
        <f>IF(ISBLANK(apendix_f_data!A802),"-",apendix_f_data!A802)</f>
        <v>South-East Asia</v>
      </c>
      <c r="C802" s="1" t="str">
        <f>IF(ISBLANK(apendix_f_data!B802),"-",apendix_f_data!B802)</f>
        <v>Bangladesh</v>
      </c>
      <c r="D802" s="1">
        <f>IF(ISBLANK(apendix_f_data!C802),"-",apendix_f_data!C802)</f>
        <v>2017</v>
      </c>
      <c r="E802" s="1">
        <f>IF(ISBLANK(apendix_f_data!D802),"-",apendix_f_data!D802)</f>
        <v>17170973</v>
      </c>
      <c r="F802" s="1">
        <f>IF(ISBLANK(apendix_f_data!E802),"-",apendix_f_data!E802)</f>
        <v>30000</v>
      </c>
      <c r="G802" s="1">
        <f>IF(ISBLANK(apendix_f_data!F802),"-",apendix_f_data!F802)</f>
        <v>33444</v>
      </c>
      <c r="H802" s="1">
        <f>IF(ISBLANK(apendix_f_data!G802),"-",apendix_f_data!G802)</f>
        <v>37000</v>
      </c>
      <c r="I802" s="1">
        <f>IF(ISBLANK(apendix_f_data!H802),"-",apendix_f_data!H802)</f>
        <v>2</v>
      </c>
      <c r="J802" s="1">
        <f>IF(ISBLANK(apendix_f_data!I802),"-",apendix_f_data!I802)</f>
        <v>77</v>
      </c>
      <c r="K802" s="1">
        <f>IF(ISBLANK(apendix_f_data!J802),"-",apendix_f_data!J802)</f>
        <v>130</v>
      </c>
    </row>
    <row r="803" ht="15.75" hidden="1" customHeight="1">
      <c r="A803" s="1" t="str">
        <f t="shared" si="1"/>
        <v>Bangladesh2018</v>
      </c>
      <c r="B803" s="1" t="str">
        <f>IF(ISBLANK(apendix_f_data!A803),"-",apendix_f_data!A803)</f>
        <v>South-East Asia</v>
      </c>
      <c r="C803" s="1" t="str">
        <f>IF(ISBLANK(apendix_f_data!B803),"-",apendix_f_data!B803)</f>
        <v>Bangladesh</v>
      </c>
      <c r="D803" s="1">
        <f>IF(ISBLANK(apendix_f_data!C803),"-",apendix_f_data!C803)</f>
        <v>2018</v>
      </c>
      <c r="E803" s="1">
        <f>IF(ISBLANK(apendix_f_data!D803),"-",apendix_f_data!D803)</f>
        <v>17352837</v>
      </c>
      <c r="F803" s="1">
        <f>IF(ISBLANK(apendix_f_data!E803),"-",apendix_f_data!E803)</f>
        <v>11000</v>
      </c>
      <c r="G803" s="1">
        <f>IF(ISBLANK(apendix_f_data!F803),"-",apendix_f_data!F803)</f>
        <v>12021</v>
      </c>
      <c r="H803" s="1">
        <f>IF(ISBLANK(apendix_f_data!G803),"-",apendix_f_data!G803)</f>
        <v>13000</v>
      </c>
      <c r="I803" s="1">
        <f>IF(ISBLANK(apendix_f_data!H803),"-",apendix_f_data!H803)</f>
        <v>0</v>
      </c>
      <c r="J803" s="1">
        <f>IF(ISBLANK(apendix_f_data!I803),"-",apendix_f_data!I803)</f>
        <v>26</v>
      </c>
      <c r="K803" s="1">
        <f>IF(ISBLANK(apendix_f_data!J803),"-",apendix_f_data!J803)</f>
        <v>44</v>
      </c>
    </row>
    <row r="804" ht="15.75" hidden="1" customHeight="1">
      <c r="A804" s="1" t="str">
        <f t="shared" si="1"/>
        <v>Bhutan2010</v>
      </c>
      <c r="B804" s="1" t="str">
        <f>IF(ISBLANK(apendix_f_data!A804),"-",apendix_f_data!A804)</f>
        <v>South-East Asia</v>
      </c>
      <c r="C804" s="1" t="str">
        <f>IF(ISBLANK(apendix_f_data!B804),"-",apendix_f_data!B804)</f>
        <v>Bhutan</v>
      </c>
      <c r="D804" s="1">
        <f>IF(ISBLANK(apendix_f_data!C804),"-",apendix_f_data!C804)</f>
        <v>2010</v>
      </c>
      <c r="E804" s="1">
        <f>IF(ISBLANK(apendix_f_data!D804),"-",apendix_f_data!D804)</f>
        <v>507271</v>
      </c>
      <c r="F804" s="1" t="str">
        <f>IF(ISBLANK(apendix_f_data!E804),"-",apendix_f_data!E804)</f>
        <v>-</v>
      </c>
      <c r="G804" s="1">
        <f>IF(ISBLANK(apendix_f_data!F804),"-",apendix_f_data!F804)</f>
        <v>526</v>
      </c>
      <c r="H804" s="1" t="str">
        <f>IF(ISBLANK(apendix_f_data!G804),"-",apendix_f_data!G804)</f>
        <v>-</v>
      </c>
      <c r="I804" s="1" t="str">
        <f>IF(ISBLANK(apendix_f_data!H804),"-",apendix_f_data!H804)</f>
        <v>-</v>
      </c>
      <c r="J804" s="1">
        <f>IF(ISBLANK(apendix_f_data!I804),"-",apendix_f_data!I804)</f>
        <v>2</v>
      </c>
      <c r="K804" s="1" t="str">
        <f>IF(ISBLANK(apendix_f_data!J804),"-",apendix_f_data!J804)</f>
        <v>-</v>
      </c>
    </row>
    <row r="805" ht="15.75" hidden="1" customHeight="1">
      <c r="A805" s="1" t="str">
        <f t="shared" si="1"/>
        <v>Bhutan2011</v>
      </c>
      <c r="B805" s="1" t="str">
        <f>IF(ISBLANK(apendix_f_data!A805),"-",apendix_f_data!A805)</f>
        <v>South-East Asia</v>
      </c>
      <c r="C805" s="1" t="str">
        <f>IF(ISBLANK(apendix_f_data!B805),"-",apendix_f_data!B805)</f>
        <v>Bhutan</v>
      </c>
      <c r="D805" s="1">
        <f>IF(ISBLANK(apendix_f_data!C805),"-",apendix_f_data!C805)</f>
        <v>2011</v>
      </c>
      <c r="E805" s="1">
        <f>IF(ISBLANK(apendix_f_data!D805),"-",apendix_f_data!D805)</f>
        <v>513039</v>
      </c>
      <c r="F805" s="1" t="str">
        <f>IF(ISBLANK(apendix_f_data!E805),"-",apendix_f_data!E805)</f>
        <v>-</v>
      </c>
      <c r="G805" s="1">
        <f>IF(ISBLANK(apendix_f_data!F805),"-",apendix_f_data!F805)</f>
        <v>228</v>
      </c>
      <c r="H805" s="1" t="str">
        <f>IF(ISBLANK(apendix_f_data!G805),"-",apendix_f_data!G805)</f>
        <v>-</v>
      </c>
      <c r="I805" s="1" t="str">
        <f>IF(ISBLANK(apendix_f_data!H805),"-",apendix_f_data!H805)</f>
        <v>-</v>
      </c>
      <c r="J805" s="1">
        <f>IF(ISBLANK(apendix_f_data!I805),"-",apendix_f_data!I805)</f>
        <v>1</v>
      </c>
      <c r="K805" s="1" t="str">
        <f>IF(ISBLANK(apendix_f_data!J805),"-",apendix_f_data!J805)</f>
        <v>-</v>
      </c>
    </row>
    <row r="806" ht="15.75" hidden="1" customHeight="1">
      <c r="A806" s="1" t="str">
        <f t="shared" si="1"/>
        <v>Bhutan2012</v>
      </c>
      <c r="B806" s="1" t="str">
        <f>IF(ISBLANK(apendix_f_data!A806),"-",apendix_f_data!A806)</f>
        <v>South-East Asia</v>
      </c>
      <c r="C806" s="1" t="str">
        <f>IF(ISBLANK(apendix_f_data!B806),"-",apendix_f_data!B806)</f>
        <v>Bhutan</v>
      </c>
      <c r="D806" s="1">
        <f>IF(ISBLANK(apendix_f_data!C806),"-",apendix_f_data!C806)</f>
        <v>2012</v>
      </c>
      <c r="E806" s="1">
        <f>IF(ISBLANK(apendix_f_data!D806),"-",apendix_f_data!D806)</f>
        <v>519170</v>
      </c>
      <c r="F806" s="1" t="str">
        <f>IF(ISBLANK(apendix_f_data!E806),"-",apendix_f_data!E806)</f>
        <v>-</v>
      </c>
      <c r="G806" s="1">
        <f>IF(ISBLANK(apendix_f_data!F806),"-",apendix_f_data!F806)</f>
        <v>82</v>
      </c>
      <c r="H806" s="1" t="str">
        <f>IF(ISBLANK(apendix_f_data!G806),"-",apendix_f_data!G806)</f>
        <v>-</v>
      </c>
      <c r="I806" s="1" t="str">
        <f>IF(ISBLANK(apendix_f_data!H806),"-",apendix_f_data!H806)</f>
        <v>-</v>
      </c>
      <c r="J806" s="1">
        <f>IF(ISBLANK(apendix_f_data!I806),"-",apendix_f_data!I806)</f>
        <v>1</v>
      </c>
      <c r="K806" s="1" t="str">
        <f>IF(ISBLANK(apendix_f_data!J806),"-",apendix_f_data!J806)</f>
        <v>-</v>
      </c>
    </row>
    <row r="807" ht="15.75" hidden="1" customHeight="1">
      <c r="A807" s="1" t="str">
        <f t="shared" si="1"/>
        <v>Bhutan2013</v>
      </c>
      <c r="B807" s="1" t="str">
        <f>IF(ISBLANK(apendix_f_data!A807),"-",apendix_f_data!A807)</f>
        <v>South-East Asia</v>
      </c>
      <c r="C807" s="1" t="str">
        <f>IF(ISBLANK(apendix_f_data!B807),"-",apendix_f_data!B807)</f>
        <v>Bhutan</v>
      </c>
      <c r="D807" s="1">
        <f>IF(ISBLANK(apendix_f_data!C807),"-",apendix_f_data!C807)</f>
        <v>2013</v>
      </c>
      <c r="E807" s="1">
        <f>IF(ISBLANK(apendix_f_data!D807),"-",apendix_f_data!D807)</f>
        <v>525573</v>
      </c>
      <c r="F807" s="1" t="str">
        <f>IF(ISBLANK(apendix_f_data!E807),"-",apendix_f_data!E807)</f>
        <v>-</v>
      </c>
      <c r="G807" s="1">
        <f>IF(ISBLANK(apendix_f_data!F807),"-",apendix_f_data!F807)</f>
        <v>15</v>
      </c>
      <c r="H807" s="1" t="str">
        <f>IF(ISBLANK(apendix_f_data!G807),"-",apendix_f_data!G807)</f>
        <v>-</v>
      </c>
      <c r="I807" s="1" t="str">
        <f>IF(ISBLANK(apendix_f_data!H807),"-",apendix_f_data!H807)</f>
        <v>-</v>
      </c>
      <c r="J807" s="1">
        <f>IF(ISBLANK(apendix_f_data!I807),"-",apendix_f_data!I807)</f>
        <v>0</v>
      </c>
      <c r="K807" s="1" t="str">
        <f>IF(ISBLANK(apendix_f_data!J807),"-",apendix_f_data!J807)</f>
        <v>-</v>
      </c>
    </row>
    <row r="808" ht="15.75" hidden="1" customHeight="1">
      <c r="A808" s="1" t="str">
        <f t="shared" si="1"/>
        <v>Bhutan2014</v>
      </c>
      <c r="B808" s="1" t="str">
        <f>IF(ISBLANK(apendix_f_data!A808),"-",apendix_f_data!A808)</f>
        <v>South-East Asia</v>
      </c>
      <c r="C808" s="1" t="str">
        <f>IF(ISBLANK(apendix_f_data!B808),"-",apendix_f_data!B808)</f>
        <v>Bhutan</v>
      </c>
      <c r="D808" s="1">
        <f>IF(ISBLANK(apendix_f_data!C808),"-",apendix_f_data!C808)</f>
        <v>2014</v>
      </c>
      <c r="E808" s="1">
        <f>IF(ISBLANK(apendix_f_data!D808),"-",apendix_f_data!D808)</f>
        <v>532099</v>
      </c>
      <c r="F808" s="1" t="str">
        <f>IF(ISBLANK(apendix_f_data!E808),"-",apendix_f_data!E808)</f>
        <v>-</v>
      </c>
      <c r="G808" s="1">
        <f>IF(ISBLANK(apendix_f_data!F808),"-",apendix_f_data!F808)</f>
        <v>19</v>
      </c>
      <c r="H808" s="1" t="str">
        <f>IF(ISBLANK(apendix_f_data!G808),"-",apendix_f_data!G808)</f>
        <v>-</v>
      </c>
      <c r="I808" s="1" t="str">
        <f>IF(ISBLANK(apendix_f_data!H808),"-",apendix_f_data!H808)</f>
        <v>-</v>
      </c>
      <c r="J808" s="1">
        <f>IF(ISBLANK(apendix_f_data!I808),"-",apendix_f_data!I808)</f>
        <v>0</v>
      </c>
      <c r="K808" s="1" t="str">
        <f>IF(ISBLANK(apendix_f_data!J808),"-",apendix_f_data!J808)</f>
        <v>-</v>
      </c>
    </row>
    <row r="809" ht="15.75" hidden="1" customHeight="1">
      <c r="A809" s="1" t="str">
        <f t="shared" si="1"/>
        <v>Bhutan2015</v>
      </c>
      <c r="B809" s="1" t="str">
        <f>IF(ISBLANK(apendix_f_data!A809),"-",apendix_f_data!A809)</f>
        <v>South-East Asia</v>
      </c>
      <c r="C809" s="1" t="str">
        <f>IF(ISBLANK(apendix_f_data!B809),"-",apendix_f_data!B809)</f>
        <v>Bhutan</v>
      </c>
      <c r="D809" s="1">
        <f>IF(ISBLANK(apendix_f_data!C809),"-",apendix_f_data!C809)</f>
        <v>2015</v>
      </c>
      <c r="E809" s="1">
        <f>IF(ISBLANK(apendix_f_data!D809),"-",apendix_f_data!D809)</f>
        <v>538634</v>
      </c>
      <c r="F809" s="1" t="str">
        <f>IF(ISBLANK(apendix_f_data!E809),"-",apendix_f_data!E809)</f>
        <v>-</v>
      </c>
      <c r="G809" s="1">
        <f>IF(ISBLANK(apendix_f_data!F809),"-",apendix_f_data!F809)</f>
        <v>34</v>
      </c>
      <c r="H809" s="1" t="str">
        <f>IF(ISBLANK(apendix_f_data!G809),"-",apendix_f_data!G809)</f>
        <v>-</v>
      </c>
      <c r="I809" s="1" t="str">
        <f>IF(ISBLANK(apendix_f_data!H809),"-",apendix_f_data!H809)</f>
        <v>-</v>
      </c>
      <c r="J809" s="1">
        <f>IF(ISBLANK(apendix_f_data!I809),"-",apendix_f_data!I809)</f>
        <v>0</v>
      </c>
      <c r="K809" s="1" t="str">
        <f>IF(ISBLANK(apendix_f_data!J809),"-",apendix_f_data!J809)</f>
        <v>-</v>
      </c>
    </row>
    <row r="810" ht="15.75" hidden="1" customHeight="1">
      <c r="A810" s="1" t="str">
        <f t="shared" si="1"/>
        <v>Bhutan2016</v>
      </c>
      <c r="B810" s="1" t="str">
        <f>IF(ISBLANK(apendix_f_data!A810),"-",apendix_f_data!A810)</f>
        <v>South-East Asia</v>
      </c>
      <c r="C810" s="1" t="str">
        <f>IF(ISBLANK(apendix_f_data!B810),"-",apendix_f_data!B810)</f>
        <v>Bhutan</v>
      </c>
      <c r="D810" s="1">
        <f>IF(ISBLANK(apendix_f_data!C810),"-",apendix_f_data!C810)</f>
        <v>2016</v>
      </c>
      <c r="E810" s="1">
        <f>IF(ISBLANK(apendix_f_data!D810),"-",apendix_f_data!D810)</f>
        <v>545162</v>
      </c>
      <c r="F810" s="1" t="str">
        <f>IF(ISBLANK(apendix_f_data!E810),"-",apendix_f_data!E810)</f>
        <v>-</v>
      </c>
      <c r="G810" s="1">
        <f>IF(ISBLANK(apendix_f_data!F810),"-",apendix_f_data!F810)</f>
        <v>15</v>
      </c>
      <c r="H810" s="1" t="str">
        <f>IF(ISBLANK(apendix_f_data!G810),"-",apendix_f_data!G810)</f>
        <v>-</v>
      </c>
      <c r="I810" s="1" t="str">
        <f>IF(ISBLANK(apendix_f_data!H810),"-",apendix_f_data!H810)</f>
        <v>-</v>
      </c>
      <c r="J810" s="1">
        <f>IF(ISBLANK(apendix_f_data!I810),"-",apendix_f_data!I810)</f>
        <v>0</v>
      </c>
      <c r="K810" s="1" t="str">
        <f>IF(ISBLANK(apendix_f_data!J810),"-",apendix_f_data!J810)</f>
        <v>-</v>
      </c>
    </row>
    <row r="811" ht="15.75" hidden="1" customHeight="1">
      <c r="A811" s="1" t="str">
        <f t="shared" si="1"/>
        <v>Bhutan2017</v>
      </c>
      <c r="B811" s="1" t="str">
        <f>IF(ISBLANK(apendix_f_data!A811),"-",apendix_f_data!A811)</f>
        <v>South-East Asia</v>
      </c>
      <c r="C811" s="1" t="str">
        <f>IF(ISBLANK(apendix_f_data!B811),"-",apendix_f_data!B811)</f>
        <v>Bhutan</v>
      </c>
      <c r="D811" s="1">
        <f>IF(ISBLANK(apendix_f_data!C811),"-",apendix_f_data!C811)</f>
        <v>2017</v>
      </c>
      <c r="E811" s="1">
        <f>IF(ISBLANK(apendix_f_data!D811),"-",apendix_f_data!D811)</f>
        <v>551716</v>
      </c>
      <c r="F811" s="1" t="str">
        <f>IF(ISBLANK(apendix_f_data!E811),"-",apendix_f_data!E811)</f>
        <v>-</v>
      </c>
      <c r="G811" s="1">
        <f>IF(ISBLANK(apendix_f_data!F811),"-",apendix_f_data!F811)</f>
        <v>11</v>
      </c>
      <c r="H811" s="1" t="str">
        <f>IF(ISBLANK(apendix_f_data!G811),"-",apendix_f_data!G811)</f>
        <v>-</v>
      </c>
      <c r="I811" s="1" t="str">
        <f>IF(ISBLANK(apendix_f_data!H811),"-",apendix_f_data!H811)</f>
        <v>-</v>
      </c>
      <c r="J811" s="1">
        <f>IF(ISBLANK(apendix_f_data!I811),"-",apendix_f_data!I811)</f>
        <v>0</v>
      </c>
      <c r="K811" s="1" t="str">
        <f>IF(ISBLANK(apendix_f_data!J811),"-",apendix_f_data!J811)</f>
        <v>-</v>
      </c>
    </row>
    <row r="812" ht="15.75" hidden="1" customHeight="1">
      <c r="A812" s="1" t="str">
        <f t="shared" si="1"/>
        <v>Bhutan2018</v>
      </c>
      <c r="B812" s="1" t="str">
        <f>IF(ISBLANK(apendix_f_data!A812),"-",apendix_f_data!A812)</f>
        <v>South-East Asia</v>
      </c>
      <c r="C812" s="1" t="str">
        <f>IF(ISBLANK(apendix_f_data!B812),"-",apendix_f_data!B812)</f>
        <v>Bhutan</v>
      </c>
      <c r="D812" s="1">
        <f>IF(ISBLANK(apendix_f_data!C812),"-",apendix_f_data!C812)</f>
        <v>2018</v>
      </c>
      <c r="E812" s="1">
        <f>IF(ISBLANK(apendix_f_data!D812),"-",apendix_f_data!D812)</f>
        <v>558253</v>
      </c>
      <c r="F812" s="1" t="str">
        <f>IF(ISBLANK(apendix_f_data!E812),"-",apendix_f_data!E812)</f>
        <v>-</v>
      </c>
      <c r="G812" s="1">
        <f>IF(ISBLANK(apendix_f_data!F812),"-",apendix_f_data!F812)</f>
        <v>6</v>
      </c>
      <c r="H812" s="1" t="str">
        <f>IF(ISBLANK(apendix_f_data!G812),"-",apendix_f_data!G812)</f>
        <v>-</v>
      </c>
      <c r="I812" s="1" t="str">
        <f>IF(ISBLANK(apendix_f_data!H812),"-",apendix_f_data!H812)</f>
        <v>-</v>
      </c>
      <c r="J812" s="1">
        <f>IF(ISBLANK(apendix_f_data!I812),"-",apendix_f_data!I812)</f>
        <v>0</v>
      </c>
      <c r="K812" s="1" t="str">
        <f>IF(ISBLANK(apendix_f_data!J812),"-",apendix_f_data!J812)</f>
        <v>-</v>
      </c>
    </row>
    <row r="813" ht="15.75" hidden="1" customHeight="1">
      <c r="A813" s="1" t="str">
        <f t="shared" si="1"/>
        <v>Democratic People’s Republic of Korea2010</v>
      </c>
      <c r="B813" s="1" t="str">
        <f>IF(ISBLANK(apendix_f_data!A813),"-",apendix_f_data!A813)</f>
        <v>South-East Asia</v>
      </c>
      <c r="C813" s="1" t="str">
        <f>IF(ISBLANK(apendix_f_data!B813),"-",apendix_f_data!B813)</f>
        <v>Democratic People’s Republic of Korea</v>
      </c>
      <c r="D813" s="1">
        <f>IF(ISBLANK(apendix_f_data!C813),"-",apendix_f_data!C813)</f>
        <v>2010</v>
      </c>
      <c r="E813" s="1">
        <f>IF(ISBLANK(apendix_f_data!D813),"-",apendix_f_data!D813)</f>
        <v>9585831</v>
      </c>
      <c r="F813" s="1" t="str">
        <f>IF(ISBLANK(apendix_f_data!E813),"-",apendix_f_data!E813)</f>
        <v>-</v>
      </c>
      <c r="G813" s="1">
        <f>IF(ISBLANK(apendix_f_data!F813),"-",apendix_f_data!F813)</f>
        <v>13520</v>
      </c>
      <c r="H813" s="1" t="str">
        <f>IF(ISBLANK(apendix_f_data!G813),"-",apendix_f_data!G813)</f>
        <v>-</v>
      </c>
      <c r="I813" s="1" t="str">
        <f>IF(ISBLANK(apendix_f_data!H813),"-",apendix_f_data!H813)</f>
        <v>-</v>
      </c>
      <c r="J813" s="1">
        <f>IF(ISBLANK(apendix_f_data!I813),"-",apendix_f_data!I813)</f>
        <v>0</v>
      </c>
      <c r="K813" s="1" t="str">
        <f>IF(ISBLANK(apendix_f_data!J813),"-",apendix_f_data!J813)</f>
        <v>-</v>
      </c>
    </row>
    <row r="814" ht="15.75" hidden="1" customHeight="1">
      <c r="A814" s="1" t="str">
        <f t="shared" si="1"/>
        <v>Democratic People’s Republic of Korea2011</v>
      </c>
      <c r="B814" s="1" t="str">
        <f>IF(ISBLANK(apendix_f_data!A814),"-",apendix_f_data!A814)</f>
        <v>South-East Asia</v>
      </c>
      <c r="C814" s="1" t="str">
        <f>IF(ISBLANK(apendix_f_data!B814),"-",apendix_f_data!B814)</f>
        <v>Democratic People’s Republic of Korea</v>
      </c>
      <c r="D814" s="1">
        <f>IF(ISBLANK(apendix_f_data!C814),"-",apendix_f_data!C814)</f>
        <v>2011</v>
      </c>
      <c r="E814" s="1">
        <f>IF(ISBLANK(apendix_f_data!D814),"-",apendix_f_data!D814)</f>
        <v>9634466</v>
      </c>
      <c r="F814" s="1" t="str">
        <f>IF(ISBLANK(apendix_f_data!E814),"-",apendix_f_data!E814)</f>
        <v>-</v>
      </c>
      <c r="G814" s="1">
        <f>IF(ISBLANK(apendix_f_data!F814),"-",apendix_f_data!F814)</f>
        <v>16760</v>
      </c>
      <c r="H814" s="1" t="str">
        <f>IF(ISBLANK(apendix_f_data!G814),"-",apendix_f_data!G814)</f>
        <v>-</v>
      </c>
      <c r="I814" s="1" t="str">
        <f>IF(ISBLANK(apendix_f_data!H814),"-",apendix_f_data!H814)</f>
        <v>-</v>
      </c>
      <c r="J814" s="1">
        <f>IF(ISBLANK(apendix_f_data!I814),"-",apendix_f_data!I814)</f>
        <v>0</v>
      </c>
      <c r="K814" s="1" t="str">
        <f>IF(ISBLANK(apendix_f_data!J814),"-",apendix_f_data!J814)</f>
        <v>-</v>
      </c>
    </row>
    <row r="815" ht="15.75" hidden="1" customHeight="1">
      <c r="A815" s="1" t="str">
        <f t="shared" si="1"/>
        <v>Democratic People’s Republic of Korea2012</v>
      </c>
      <c r="B815" s="1" t="str">
        <f>IF(ISBLANK(apendix_f_data!A815),"-",apendix_f_data!A815)</f>
        <v>South-East Asia</v>
      </c>
      <c r="C815" s="1" t="str">
        <f>IF(ISBLANK(apendix_f_data!B815),"-",apendix_f_data!B815)</f>
        <v>Democratic People’s Republic of Korea</v>
      </c>
      <c r="D815" s="1">
        <f>IF(ISBLANK(apendix_f_data!C815),"-",apendix_f_data!C815)</f>
        <v>2012</v>
      </c>
      <c r="E815" s="1">
        <f>IF(ISBLANK(apendix_f_data!D815),"-",apendix_f_data!D815)</f>
        <v>9684153</v>
      </c>
      <c r="F815" s="1" t="str">
        <f>IF(ISBLANK(apendix_f_data!E815),"-",apendix_f_data!E815)</f>
        <v>-</v>
      </c>
      <c r="G815" s="1">
        <f>IF(ISBLANK(apendix_f_data!F815),"-",apendix_f_data!F815)</f>
        <v>21850</v>
      </c>
      <c r="H815" s="1" t="str">
        <f>IF(ISBLANK(apendix_f_data!G815),"-",apendix_f_data!G815)</f>
        <v>-</v>
      </c>
      <c r="I815" s="1" t="str">
        <f>IF(ISBLANK(apendix_f_data!H815),"-",apendix_f_data!H815)</f>
        <v>-</v>
      </c>
      <c r="J815" s="1">
        <f>IF(ISBLANK(apendix_f_data!I815),"-",apendix_f_data!I815)</f>
        <v>0</v>
      </c>
      <c r="K815" s="1" t="str">
        <f>IF(ISBLANK(apendix_f_data!J815),"-",apendix_f_data!J815)</f>
        <v>-</v>
      </c>
    </row>
    <row r="816" ht="15.75" hidden="1" customHeight="1">
      <c r="A816" s="1" t="str">
        <f t="shared" si="1"/>
        <v>Democratic People’s Republic of Korea2013</v>
      </c>
      <c r="B816" s="1" t="str">
        <f>IF(ISBLANK(apendix_f_data!A816),"-",apendix_f_data!A816)</f>
        <v>South-East Asia</v>
      </c>
      <c r="C816" s="1" t="str">
        <f>IF(ISBLANK(apendix_f_data!B816),"-",apendix_f_data!B816)</f>
        <v>Democratic People’s Republic of Korea</v>
      </c>
      <c r="D816" s="1">
        <f>IF(ISBLANK(apendix_f_data!C816),"-",apendix_f_data!C816)</f>
        <v>2013</v>
      </c>
      <c r="E816" s="1">
        <f>IF(ISBLANK(apendix_f_data!D816),"-",apendix_f_data!D816)</f>
        <v>9734471</v>
      </c>
      <c r="F816" s="1" t="str">
        <f>IF(ISBLANK(apendix_f_data!E816),"-",apendix_f_data!E816)</f>
        <v>-</v>
      </c>
      <c r="G816" s="1">
        <f>IF(ISBLANK(apendix_f_data!F816),"-",apendix_f_data!F816)</f>
        <v>14407</v>
      </c>
      <c r="H816" s="1" t="str">
        <f>IF(ISBLANK(apendix_f_data!G816),"-",apendix_f_data!G816)</f>
        <v>-</v>
      </c>
      <c r="I816" s="1" t="str">
        <f>IF(ISBLANK(apendix_f_data!H816),"-",apendix_f_data!H816)</f>
        <v>-</v>
      </c>
      <c r="J816" s="1">
        <f>IF(ISBLANK(apendix_f_data!I816),"-",apendix_f_data!I816)</f>
        <v>0</v>
      </c>
      <c r="K816" s="1" t="str">
        <f>IF(ISBLANK(apendix_f_data!J816),"-",apendix_f_data!J816)</f>
        <v>-</v>
      </c>
    </row>
    <row r="817" ht="15.75" hidden="1" customHeight="1">
      <c r="A817" s="1" t="str">
        <f t="shared" si="1"/>
        <v>Democratic People’s Republic of Korea2014</v>
      </c>
      <c r="B817" s="1" t="str">
        <f>IF(ISBLANK(apendix_f_data!A817),"-",apendix_f_data!A817)</f>
        <v>South-East Asia</v>
      </c>
      <c r="C817" s="1" t="str">
        <f>IF(ISBLANK(apendix_f_data!B817),"-",apendix_f_data!B817)</f>
        <v>Democratic People’s Republic of Korea</v>
      </c>
      <c r="D817" s="1">
        <f>IF(ISBLANK(apendix_f_data!C817),"-",apendix_f_data!C817)</f>
        <v>2014</v>
      </c>
      <c r="E817" s="1">
        <f>IF(ISBLANK(apendix_f_data!D817),"-",apendix_f_data!D817)</f>
        <v>9784567</v>
      </c>
      <c r="F817" s="1" t="str">
        <f>IF(ISBLANK(apendix_f_data!E817),"-",apendix_f_data!E817)</f>
        <v>-</v>
      </c>
      <c r="G817" s="1">
        <f>IF(ISBLANK(apendix_f_data!F817),"-",apendix_f_data!F817)</f>
        <v>10535</v>
      </c>
      <c r="H817" s="1" t="str">
        <f>IF(ISBLANK(apendix_f_data!G817),"-",apendix_f_data!G817)</f>
        <v>-</v>
      </c>
      <c r="I817" s="1" t="str">
        <f>IF(ISBLANK(apendix_f_data!H817),"-",apendix_f_data!H817)</f>
        <v>-</v>
      </c>
      <c r="J817" s="1">
        <f>IF(ISBLANK(apendix_f_data!I817),"-",apendix_f_data!I817)</f>
        <v>0</v>
      </c>
      <c r="K817" s="1" t="str">
        <f>IF(ISBLANK(apendix_f_data!J817),"-",apendix_f_data!J817)</f>
        <v>-</v>
      </c>
    </row>
    <row r="818" ht="15.75" hidden="1" customHeight="1">
      <c r="A818" s="1" t="str">
        <f t="shared" si="1"/>
        <v>Democratic People’s Republic of Korea2015</v>
      </c>
      <c r="B818" s="1" t="str">
        <f>IF(ISBLANK(apendix_f_data!A818),"-",apendix_f_data!A818)</f>
        <v>South-East Asia</v>
      </c>
      <c r="C818" s="1" t="str">
        <f>IF(ISBLANK(apendix_f_data!B818),"-",apendix_f_data!B818)</f>
        <v>Democratic People’s Republic of Korea</v>
      </c>
      <c r="D818" s="1">
        <f>IF(ISBLANK(apendix_f_data!C818),"-",apendix_f_data!C818)</f>
        <v>2015</v>
      </c>
      <c r="E818" s="1">
        <f>IF(ISBLANK(apendix_f_data!D818),"-",apendix_f_data!D818)</f>
        <v>9833782</v>
      </c>
      <c r="F818" s="1" t="str">
        <f>IF(ISBLANK(apendix_f_data!E818),"-",apendix_f_data!E818)</f>
        <v>-</v>
      </c>
      <c r="G818" s="1">
        <f>IF(ISBLANK(apendix_f_data!F818),"-",apendix_f_data!F818)</f>
        <v>7409</v>
      </c>
      <c r="H818" s="1" t="str">
        <f>IF(ISBLANK(apendix_f_data!G818),"-",apendix_f_data!G818)</f>
        <v>-</v>
      </c>
      <c r="I818" s="1" t="str">
        <f>IF(ISBLANK(apendix_f_data!H818),"-",apendix_f_data!H818)</f>
        <v>-</v>
      </c>
      <c r="J818" s="1">
        <f>IF(ISBLANK(apendix_f_data!I818),"-",apendix_f_data!I818)</f>
        <v>0</v>
      </c>
      <c r="K818" s="1" t="str">
        <f>IF(ISBLANK(apendix_f_data!J818),"-",apendix_f_data!J818)</f>
        <v>-</v>
      </c>
    </row>
    <row r="819" ht="15.75" hidden="1" customHeight="1">
      <c r="A819" s="1" t="str">
        <f t="shared" si="1"/>
        <v>Democratic People’s Republic of Korea2016</v>
      </c>
      <c r="B819" s="1" t="str">
        <f>IF(ISBLANK(apendix_f_data!A819),"-",apendix_f_data!A819)</f>
        <v>South-East Asia</v>
      </c>
      <c r="C819" s="1" t="str">
        <f>IF(ISBLANK(apendix_f_data!B819),"-",apendix_f_data!B819)</f>
        <v>Democratic People’s Republic of Korea</v>
      </c>
      <c r="D819" s="1">
        <f>IF(ISBLANK(apendix_f_data!C819),"-",apendix_f_data!C819)</f>
        <v>2016</v>
      </c>
      <c r="E819" s="1">
        <f>IF(ISBLANK(apendix_f_data!D819),"-",apendix_f_data!D819)</f>
        <v>9882137</v>
      </c>
      <c r="F819" s="1" t="str">
        <f>IF(ISBLANK(apendix_f_data!E819),"-",apendix_f_data!E819)</f>
        <v>-</v>
      </c>
      <c r="G819" s="1">
        <f>IF(ISBLANK(apendix_f_data!F819),"-",apendix_f_data!F819)</f>
        <v>2719</v>
      </c>
      <c r="H819" s="1" t="str">
        <f>IF(ISBLANK(apendix_f_data!G819),"-",apendix_f_data!G819)</f>
        <v>-</v>
      </c>
      <c r="I819" s="1" t="str">
        <f>IF(ISBLANK(apendix_f_data!H819),"-",apendix_f_data!H819)</f>
        <v>-</v>
      </c>
      <c r="J819" s="1">
        <f>IF(ISBLANK(apendix_f_data!I819),"-",apendix_f_data!I819)</f>
        <v>0</v>
      </c>
      <c r="K819" s="1" t="str">
        <f>IF(ISBLANK(apendix_f_data!J819),"-",apendix_f_data!J819)</f>
        <v>-</v>
      </c>
    </row>
    <row r="820" ht="15.75" hidden="1" customHeight="1">
      <c r="A820" s="1" t="str">
        <f t="shared" si="1"/>
        <v>Democratic People’s Republic of Korea2017</v>
      </c>
      <c r="B820" s="1" t="str">
        <f>IF(ISBLANK(apendix_f_data!A820),"-",apendix_f_data!A820)</f>
        <v>South-East Asia</v>
      </c>
      <c r="C820" s="1" t="str">
        <f>IF(ISBLANK(apendix_f_data!B820),"-",apendix_f_data!B820)</f>
        <v>Democratic People’s Republic of Korea</v>
      </c>
      <c r="D820" s="1">
        <f>IF(ISBLANK(apendix_f_data!C820),"-",apendix_f_data!C820)</f>
        <v>2017</v>
      </c>
      <c r="E820" s="1">
        <f>IF(ISBLANK(apendix_f_data!D820),"-",apendix_f_data!D820)</f>
        <v>9929834</v>
      </c>
      <c r="F820" s="1" t="str">
        <f>IF(ISBLANK(apendix_f_data!E820),"-",apendix_f_data!E820)</f>
        <v>-</v>
      </c>
      <c r="G820" s="1">
        <f>IF(ISBLANK(apendix_f_data!F820),"-",apendix_f_data!F820)</f>
        <v>4575</v>
      </c>
      <c r="H820" s="1" t="str">
        <f>IF(ISBLANK(apendix_f_data!G820),"-",apendix_f_data!G820)</f>
        <v>-</v>
      </c>
      <c r="I820" s="1" t="str">
        <f>IF(ISBLANK(apendix_f_data!H820),"-",apendix_f_data!H820)</f>
        <v>-</v>
      </c>
      <c r="J820" s="1">
        <f>IF(ISBLANK(apendix_f_data!I820),"-",apendix_f_data!I820)</f>
        <v>0</v>
      </c>
      <c r="K820" s="1" t="str">
        <f>IF(ISBLANK(apendix_f_data!J820),"-",apendix_f_data!J820)</f>
        <v>-</v>
      </c>
    </row>
    <row r="821" ht="15.75" hidden="1" customHeight="1">
      <c r="A821" s="1" t="str">
        <f t="shared" si="1"/>
        <v>Democratic People’s Republic of Korea2018</v>
      </c>
      <c r="B821" s="1" t="str">
        <f>IF(ISBLANK(apendix_f_data!A821),"-",apendix_f_data!A821)</f>
        <v>South-East Asia</v>
      </c>
      <c r="C821" s="1" t="str">
        <f>IF(ISBLANK(apendix_f_data!B821),"-",apendix_f_data!B821)</f>
        <v>Democratic People’s Republic of Korea</v>
      </c>
      <c r="D821" s="1">
        <f>IF(ISBLANK(apendix_f_data!C821),"-",apendix_f_data!C821)</f>
        <v>2018</v>
      </c>
      <c r="E821" s="1">
        <f>IF(ISBLANK(apendix_f_data!D821),"-",apendix_f_data!D821)</f>
        <v>9976610</v>
      </c>
      <c r="F821" s="1" t="str">
        <f>IF(ISBLANK(apendix_f_data!E821),"-",apendix_f_data!E821)</f>
        <v>-</v>
      </c>
      <c r="G821" s="1">
        <f>IF(ISBLANK(apendix_f_data!F821),"-",apendix_f_data!F821)</f>
        <v>3598</v>
      </c>
      <c r="H821" s="1" t="str">
        <f>IF(ISBLANK(apendix_f_data!G821),"-",apendix_f_data!G821)</f>
        <v>-</v>
      </c>
      <c r="I821" s="1" t="str">
        <f>IF(ISBLANK(apendix_f_data!H821),"-",apendix_f_data!H821)</f>
        <v>-</v>
      </c>
      <c r="J821" s="1">
        <f>IF(ISBLANK(apendix_f_data!I821),"-",apendix_f_data!I821)</f>
        <v>0</v>
      </c>
      <c r="K821" s="1" t="str">
        <f>IF(ISBLANK(apendix_f_data!J821),"-",apendix_f_data!J821)</f>
        <v>-</v>
      </c>
    </row>
    <row r="822" ht="15.75" customHeight="1">
      <c r="A822" s="1" t="str">
        <f t="shared" si="1"/>
        <v>India2010</v>
      </c>
      <c r="B822" s="1" t="str">
        <f>IF(ISBLANK(apendix_f_data!A822),"-",apendix_f_data!A822)</f>
        <v>South-East Asia</v>
      </c>
      <c r="C822" s="1" t="str">
        <f>IF(ISBLANK(apendix_f_data!B822),"-",apendix_f_data!B822)</f>
        <v>India</v>
      </c>
      <c r="D822" s="1">
        <f>IF(ISBLANK(apendix_f_data!C822),"-",apendix_f_data!C822)</f>
        <v>2010</v>
      </c>
      <c r="E822" s="1">
        <f>IF(ISBLANK(apendix_f_data!D822),"-",apendix_f_data!D822)</f>
        <v>1153311084</v>
      </c>
      <c r="F822" s="1">
        <f>IF(ISBLANK(apendix_f_data!E822),"-",apendix_f_data!E822)</f>
        <v>14840000</v>
      </c>
      <c r="G822" s="1">
        <f>IF(ISBLANK(apendix_f_data!F822),"-",apendix_f_data!F822)</f>
        <v>20200000</v>
      </c>
      <c r="H822" s="1">
        <f>IF(ISBLANK(apendix_f_data!G822),"-",apendix_f_data!G822)</f>
        <v>28480000</v>
      </c>
      <c r="I822" s="1">
        <f>IF(ISBLANK(apendix_f_data!H822),"-",apendix_f_data!H822)</f>
        <v>2730</v>
      </c>
      <c r="J822" s="1">
        <f>IF(ISBLANK(apendix_f_data!I822),"-",apendix_f_data!I822)</f>
        <v>30495</v>
      </c>
      <c r="K822" s="1">
        <f>IF(ISBLANK(apendix_f_data!J822),"-",apendix_f_data!J822)</f>
        <v>57800</v>
      </c>
    </row>
    <row r="823" ht="15.75" customHeight="1">
      <c r="A823" s="1" t="str">
        <f t="shared" si="1"/>
        <v>India2011</v>
      </c>
      <c r="B823" s="1" t="str">
        <f>IF(ISBLANK(apendix_f_data!A823),"-",apendix_f_data!A823)</f>
        <v>South-East Asia</v>
      </c>
      <c r="C823" s="1" t="str">
        <f>IF(ISBLANK(apendix_f_data!B823),"-",apendix_f_data!B823)</f>
        <v>India</v>
      </c>
      <c r="D823" s="1">
        <f>IF(ISBLANK(apendix_f_data!C823),"-",apendix_f_data!C823)</f>
        <v>2011</v>
      </c>
      <c r="E823" s="1">
        <f>IF(ISBLANK(apendix_f_data!D823),"-",apendix_f_data!D823)</f>
        <v>1168267799</v>
      </c>
      <c r="F823" s="1">
        <f>IF(ISBLANK(apendix_f_data!E823),"-",apendix_f_data!E823)</f>
        <v>12770000</v>
      </c>
      <c r="G823" s="1">
        <f>IF(ISBLANK(apendix_f_data!F823),"-",apendix_f_data!F823)</f>
        <v>17240000</v>
      </c>
      <c r="H823" s="1">
        <f>IF(ISBLANK(apendix_f_data!G823),"-",apendix_f_data!G823)</f>
        <v>24290000</v>
      </c>
      <c r="I823" s="1">
        <f>IF(ISBLANK(apendix_f_data!H823),"-",apendix_f_data!H823)</f>
        <v>2370</v>
      </c>
      <c r="J823" s="1">
        <f>IF(ISBLANK(apendix_f_data!I823),"-",apendix_f_data!I823)</f>
        <v>25574</v>
      </c>
      <c r="K823" s="1">
        <f>IF(ISBLANK(apendix_f_data!J823),"-",apendix_f_data!J823)</f>
        <v>48300</v>
      </c>
    </row>
    <row r="824" ht="15.75" customHeight="1">
      <c r="A824" s="1" t="str">
        <f t="shared" si="1"/>
        <v>India2012</v>
      </c>
      <c r="B824" s="1" t="str">
        <f>IF(ISBLANK(apendix_f_data!A824),"-",apendix_f_data!A824)</f>
        <v>South-East Asia</v>
      </c>
      <c r="C824" s="1" t="str">
        <f>IF(ISBLANK(apendix_f_data!B824),"-",apendix_f_data!B824)</f>
        <v>India</v>
      </c>
      <c r="D824" s="1">
        <f>IF(ISBLANK(apendix_f_data!C824),"-",apendix_f_data!C824)</f>
        <v>2012</v>
      </c>
      <c r="E824" s="1">
        <f>IF(ISBLANK(apendix_f_data!D824),"-",apendix_f_data!D824)</f>
        <v>1182743793</v>
      </c>
      <c r="F824" s="1">
        <f>IF(ISBLANK(apendix_f_data!E824),"-",apendix_f_data!E824)</f>
        <v>10290000</v>
      </c>
      <c r="G824" s="1">
        <f>IF(ISBLANK(apendix_f_data!F824),"-",apendix_f_data!F824)</f>
        <v>14020000</v>
      </c>
      <c r="H824" s="1">
        <f>IF(ISBLANK(apendix_f_data!G824),"-",apendix_f_data!G824)</f>
        <v>19840000</v>
      </c>
      <c r="I824" s="1">
        <f>IF(ISBLANK(apendix_f_data!H824),"-",apendix_f_data!H824)</f>
        <v>1920</v>
      </c>
      <c r="J824" s="1">
        <f>IF(ISBLANK(apendix_f_data!I824),"-",apendix_f_data!I824)</f>
        <v>20433</v>
      </c>
      <c r="K824" s="1">
        <f>IF(ISBLANK(apendix_f_data!J824),"-",apendix_f_data!J824)</f>
        <v>38800</v>
      </c>
    </row>
    <row r="825" ht="15.75" customHeight="1">
      <c r="A825" s="1" t="str">
        <f t="shared" si="1"/>
        <v>India2013</v>
      </c>
      <c r="B825" s="1" t="str">
        <f>IF(ISBLANK(apendix_f_data!A825),"-",apendix_f_data!A825)</f>
        <v>South-East Asia</v>
      </c>
      <c r="C825" s="1" t="str">
        <f>IF(ISBLANK(apendix_f_data!B825),"-",apendix_f_data!B825)</f>
        <v>India</v>
      </c>
      <c r="D825" s="1">
        <f>IF(ISBLANK(apendix_f_data!C825),"-",apendix_f_data!C825)</f>
        <v>2013</v>
      </c>
      <c r="E825" s="1">
        <f>IF(ISBLANK(apendix_f_data!D825),"-",apendix_f_data!D825)</f>
        <v>1196817595</v>
      </c>
      <c r="F825" s="1">
        <f>IF(ISBLANK(apendix_f_data!E825),"-",apendix_f_data!E825)</f>
        <v>8172000</v>
      </c>
      <c r="G825" s="1">
        <f>IF(ISBLANK(apendix_f_data!F825),"-",apendix_f_data!F825)</f>
        <v>10960000</v>
      </c>
      <c r="H825" s="1">
        <f>IF(ISBLANK(apendix_f_data!G825),"-",apendix_f_data!G825)</f>
        <v>15210000</v>
      </c>
      <c r="I825" s="1">
        <f>IF(ISBLANK(apendix_f_data!H825),"-",apendix_f_data!H825)</f>
        <v>1490</v>
      </c>
      <c r="J825" s="1">
        <f>IF(ISBLANK(apendix_f_data!I825),"-",apendix_f_data!I825)</f>
        <v>16706</v>
      </c>
      <c r="K825" s="1">
        <f>IF(ISBLANK(apendix_f_data!J825),"-",apendix_f_data!J825)</f>
        <v>31200</v>
      </c>
    </row>
    <row r="826" ht="15.75" customHeight="1">
      <c r="A826" s="1" t="str">
        <f t="shared" si="1"/>
        <v>India2014</v>
      </c>
      <c r="B826" s="1" t="str">
        <f>IF(ISBLANK(apendix_f_data!A826),"-",apendix_f_data!A826)</f>
        <v>South-East Asia</v>
      </c>
      <c r="C826" s="1" t="str">
        <f>IF(ISBLANK(apendix_f_data!B826),"-",apendix_f_data!B826)</f>
        <v>India</v>
      </c>
      <c r="D826" s="1">
        <f>IF(ISBLANK(apendix_f_data!C826),"-",apendix_f_data!C826)</f>
        <v>2014</v>
      </c>
      <c r="E826" s="1">
        <f>IF(ISBLANK(apendix_f_data!D826),"-",apendix_f_data!D826)</f>
        <v>1210608062</v>
      </c>
      <c r="F826" s="1">
        <f>IF(ISBLANK(apendix_f_data!E826),"-",apendix_f_data!E826)</f>
        <v>8383000</v>
      </c>
      <c r="G826" s="1">
        <f>IF(ISBLANK(apendix_f_data!F826),"-",apendix_f_data!F826)</f>
        <v>11140000</v>
      </c>
      <c r="H826" s="1">
        <f>IF(ISBLANK(apendix_f_data!G826),"-",apendix_f_data!G826)</f>
        <v>15520000</v>
      </c>
      <c r="I826" s="1">
        <f>IF(ISBLANK(apendix_f_data!H826),"-",apendix_f_data!H826)</f>
        <v>1350</v>
      </c>
      <c r="J826" s="1">
        <f>IF(ISBLANK(apendix_f_data!I826),"-",apendix_f_data!I826)</f>
        <v>20128</v>
      </c>
      <c r="K826" s="1">
        <f>IF(ISBLANK(apendix_f_data!J826),"-",apendix_f_data!J826)</f>
        <v>37700</v>
      </c>
    </row>
    <row r="827" ht="15.75" customHeight="1">
      <c r="A827" s="1" t="str">
        <f t="shared" si="1"/>
        <v>India2015</v>
      </c>
      <c r="B827" s="1" t="str">
        <f>IF(ISBLANK(apendix_f_data!A827),"-",apendix_f_data!A827)</f>
        <v>South-East Asia</v>
      </c>
      <c r="C827" s="1" t="str">
        <f>IF(ISBLANK(apendix_f_data!B827),"-",apendix_f_data!B827)</f>
        <v>India</v>
      </c>
      <c r="D827" s="1">
        <f>IF(ISBLANK(apendix_f_data!C827),"-",apendix_f_data!C827)</f>
        <v>2015</v>
      </c>
      <c r="E827" s="1">
        <f>IF(ISBLANK(apendix_f_data!D827),"-",apendix_f_data!D827)</f>
        <v>1224205084</v>
      </c>
      <c r="F827" s="1">
        <f>IF(ISBLANK(apendix_f_data!E827),"-",apendix_f_data!E827)</f>
        <v>8941000</v>
      </c>
      <c r="G827" s="1">
        <f>IF(ISBLANK(apendix_f_data!F827),"-",apendix_f_data!F827)</f>
        <v>11840000</v>
      </c>
      <c r="H827" s="1">
        <f>IF(ISBLANK(apendix_f_data!G827),"-",apendix_f_data!G827)</f>
        <v>16220000</v>
      </c>
      <c r="I827" s="1">
        <f>IF(ISBLANK(apendix_f_data!H827),"-",apendix_f_data!H827)</f>
        <v>1470</v>
      </c>
      <c r="J827" s="1">
        <f>IF(ISBLANK(apendix_f_data!I827),"-",apendix_f_data!I827)</f>
        <v>21667</v>
      </c>
      <c r="K827" s="1">
        <f>IF(ISBLANK(apendix_f_data!J827),"-",apendix_f_data!J827)</f>
        <v>40900</v>
      </c>
    </row>
    <row r="828" ht="15.75" customHeight="1">
      <c r="A828" s="1" t="str">
        <f t="shared" si="1"/>
        <v>India2016</v>
      </c>
      <c r="B828" s="1" t="str">
        <f>IF(ISBLANK(apendix_f_data!A828),"-",apendix_f_data!A828)</f>
        <v>South-East Asia</v>
      </c>
      <c r="C828" s="1" t="str">
        <f>IF(ISBLANK(apendix_f_data!B828),"-",apendix_f_data!B828)</f>
        <v>India</v>
      </c>
      <c r="D828" s="1">
        <f>IF(ISBLANK(apendix_f_data!C828),"-",apendix_f_data!C828)</f>
        <v>2016</v>
      </c>
      <c r="E828" s="1">
        <f>IF(ISBLANK(apendix_f_data!D828),"-",apendix_f_data!D828)</f>
        <v>1237627593</v>
      </c>
      <c r="F828" s="1">
        <f>IF(ISBLANK(apendix_f_data!E828),"-",apendix_f_data!E828)</f>
        <v>8826000</v>
      </c>
      <c r="G828" s="1">
        <f>IF(ISBLANK(apendix_f_data!F828),"-",apendix_f_data!F828)</f>
        <v>12370000</v>
      </c>
      <c r="H828" s="1">
        <f>IF(ISBLANK(apendix_f_data!G828),"-",apendix_f_data!G828)</f>
        <v>17930000</v>
      </c>
      <c r="I828" s="1">
        <f>IF(ISBLANK(apendix_f_data!H828),"-",apendix_f_data!H828)</f>
        <v>1550</v>
      </c>
      <c r="J828" s="1">
        <f>IF(ISBLANK(apendix_f_data!I828),"-",apendix_f_data!I828)</f>
        <v>22316</v>
      </c>
      <c r="K828" s="1">
        <f>IF(ISBLANK(apendix_f_data!J828),"-",apendix_f_data!J828)</f>
        <v>44500</v>
      </c>
    </row>
    <row r="829" ht="15.75" customHeight="1">
      <c r="A829" s="1" t="str">
        <f t="shared" si="1"/>
        <v>India2017</v>
      </c>
      <c r="B829" s="1" t="str">
        <f>IF(ISBLANK(apendix_f_data!A829),"-",apendix_f_data!A829)</f>
        <v>South-East Asia</v>
      </c>
      <c r="C829" s="1" t="str">
        <f>IF(ISBLANK(apendix_f_data!B829),"-",apendix_f_data!B829)</f>
        <v>India</v>
      </c>
      <c r="D829" s="1">
        <f>IF(ISBLANK(apendix_f_data!C829),"-",apendix_f_data!C829)</f>
        <v>2017</v>
      </c>
      <c r="E829" s="1">
        <f>IF(ISBLANK(apendix_f_data!D829),"-",apendix_f_data!D829)</f>
        <v>1250859582</v>
      </c>
      <c r="F829" s="1">
        <f>IF(ISBLANK(apendix_f_data!E829),"-",apendix_f_data!E829)</f>
        <v>6832000</v>
      </c>
      <c r="G829" s="1">
        <f>IF(ISBLANK(apendix_f_data!F829),"-",apendix_f_data!F829)</f>
        <v>9348000</v>
      </c>
      <c r="H829" s="1">
        <f>IF(ISBLANK(apendix_f_data!G829),"-",apendix_f_data!G829)</f>
        <v>13250000</v>
      </c>
      <c r="I829" s="1">
        <f>IF(ISBLANK(apendix_f_data!H829),"-",apendix_f_data!H829)</f>
        <v>1210</v>
      </c>
      <c r="J829" s="1">
        <f>IF(ISBLANK(apendix_f_data!I829),"-",apendix_f_data!I829)</f>
        <v>16310</v>
      </c>
      <c r="K829" s="1">
        <f>IF(ISBLANK(apendix_f_data!J829),"-",apendix_f_data!J829)</f>
        <v>31700</v>
      </c>
    </row>
    <row r="830" ht="15.75" customHeight="1">
      <c r="A830" s="1" t="str">
        <f t="shared" si="1"/>
        <v>India2018</v>
      </c>
      <c r="B830" s="1" t="str">
        <f>IF(ISBLANK(apendix_f_data!A830),"-",apendix_f_data!A830)</f>
        <v>South-East Asia</v>
      </c>
      <c r="C830" s="1" t="str">
        <f>IF(ISBLANK(apendix_f_data!B830),"-",apendix_f_data!B830)</f>
        <v>India</v>
      </c>
      <c r="D830" s="1">
        <f>IF(ISBLANK(apendix_f_data!C830),"-",apendix_f_data!C830)</f>
        <v>2018</v>
      </c>
      <c r="E830" s="1">
        <f>IF(ISBLANK(apendix_f_data!D830),"-",apendix_f_data!D830)</f>
        <v>1263908949</v>
      </c>
      <c r="F830" s="1">
        <f>IF(ISBLANK(apendix_f_data!E830),"-",apendix_f_data!E830)</f>
        <v>4659000</v>
      </c>
      <c r="G830" s="1">
        <f>IF(ISBLANK(apendix_f_data!F830),"-",apendix_f_data!F830)</f>
        <v>6737000</v>
      </c>
      <c r="H830" s="1">
        <f>IF(ISBLANK(apendix_f_data!G830),"-",apendix_f_data!G830)</f>
        <v>9541000</v>
      </c>
      <c r="I830" s="1">
        <f>IF(ISBLANK(apendix_f_data!H830),"-",apendix_f_data!H830)</f>
        <v>930</v>
      </c>
      <c r="J830" s="1">
        <f>IF(ISBLANK(apendix_f_data!I830),"-",apendix_f_data!I830)</f>
        <v>9620</v>
      </c>
      <c r="K830" s="1">
        <f>IF(ISBLANK(apendix_f_data!J830),"-",apendix_f_data!J830)</f>
        <v>18300</v>
      </c>
    </row>
    <row r="831" ht="15.75" hidden="1" customHeight="1">
      <c r="A831" s="1" t="str">
        <f t="shared" si="1"/>
        <v>Indonesia2010</v>
      </c>
      <c r="B831" s="1" t="str">
        <f>IF(ISBLANK(apendix_f_data!A831),"-",apendix_f_data!A831)</f>
        <v>South-East Asia</v>
      </c>
      <c r="C831" s="1" t="str">
        <f>IF(ISBLANK(apendix_f_data!B831),"-",apendix_f_data!B831)</f>
        <v>Indonesia</v>
      </c>
      <c r="D831" s="1">
        <f>IF(ISBLANK(apendix_f_data!C831),"-",apendix_f_data!C831)</f>
        <v>2010</v>
      </c>
      <c r="E831" s="1">
        <f>IF(ISBLANK(apendix_f_data!D831),"-",apendix_f_data!D831)</f>
        <v>241834226</v>
      </c>
      <c r="F831" s="1">
        <f>IF(ISBLANK(apendix_f_data!E831),"-",apendix_f_data!E831)</f>
        <v>2120000</v>
      </c>
      <c r="G831" s="1">
        <f>IF(ISBLANK(apendix_f_data!F831),"-",apendix_f_data!F831)</f>
        <v>2665491</v>
      </c>
      <c r="H831" s="1">
        <f>IF(ISBLANK(apendix_f_data!G831),"-",apendix_f_data!G831)</f>
        <v>3501000</v>
      </c>
      <c r="I831" s="1">
        <f>IF(ISBLANK(apendix_f_data!H831),"-",apendix_f_data!H831)</f>
        <v>370</v>
      </c>
      <c r="J831" s="1">
        <f>IF(ISBLANK(apendix_f_data!I831),"-",apendix_f_data!I831)</f>
        <v>4260</v>
      </c>
      <c r="K831" s="1">
        <f>IF(ISBLANK(apendix_f_data!J831),"-",apendix_f_data!J831)</f>
        <v>8000</v>
      </c>
    </row>
    <row r="832" ht="15.75" hidden="1" customHeight="1">
      <c r="A832" s="1" t="str">
        <f t="shared" si="1"/>
        <v>Indonesia2011</v>
      </c>
      <c r="B832" s="1" t="str">
        <f>IF(ISBLANK(apendix_f_data!A832),"-",apendix_f_data!A832)</f>
        <v>South-East Asia</v>
      </c>
      <c r="C832" s="1" t="str">
        <f>IF(ISBLANK(apendix_f_data!B832),"-",apendix_f_data!B832)</f>
        <v>Indonesia</v>
      </c>
      <c r="D832" s="1">
        <f>IF(ISBLANK(apendix_f_data!C832),"-",apendix_f_data!C832)</f>
        <v>2011</v>
      </c>
      <c r="E832" s="1">
        <f>IF(ISBLANK(apendix_f_data!D832),"-",apendix_f_data!D832)</f>
        <v>245115988</v>
      </c>
      <c r="F832" s="1">
        <f>IF(ISBLANK(apendix_f_data!E832),"-",apendix_f_data!E832)</f>
        <v>1930000</v>
      </c>
      <c r="G832" s="1">
        <f>IF(ISBLANK(apendix_f_data!F832),"-",apendix_f_data!F832)</f>
        <v>2424712</v>
      </c>
      <c r="H832" s="1">
        <f>IF(ISBLANK(apendix_f_data!G832),"-",apendix_f_data!G832)</f>
        <v>3190000</v>
      </c>
      <c r="I832" s="1">
        <f>IF(ISBLANK(apendix_f_data!H832),"-",apendix_f_data!H832)</f>
        <v>330</v>
      </c>
      <c r="J832" s="1">
        <f>IF(ISBLANK(apendix_f_data!I832),"-",apendix_f_data!I832)</f>
        <v>3820</v>
      </c>
      <c r="K832" s="1">
        <f>IF(ISBLANK(apendix_f_data!J832),"-",apendix_f_data!J832)</f>
        <v>7160</v>
      </c>
    </row>
    <row r="833" ht="15.75" hidden="1" customHeight="1">
      <c r="A833" s="1" t="str">
        <f t="shared" si="1"/>
        <v>Indonesia2012</v>
      </c>
      <c r="B833" s="1" t="str">
        <f>IF(ISBLANK(apendix_f_data!A833),"-",apendix_f_data!A833)</f>
        <v>South-East Asia</v>
      </c>
      <c r="C833" s="1" t="str">
        <f>IF(ISBLANK(apendix_f_data!B833),"-",apendix_f_data!B833)</f>
        <v>Indonesia</v>
      </c>
      <c r="D833" s="1">
        <f>IF(ISBLANK(apendix_f_data!C833),"-",apendix_f_data!C833)</f>
        <v>2012</v>
      </c>
      <c r="E833" s="1">
        <f>IF(ISBLANK(apendix_f_data!D833),"-",apendix_f_data!D833)</f>
        <v>248451714</v>
      </c>
      <c r="F833" s="1">
        <f>IF(ISBLANK(apendix_f_data!E833),"-",apendix_f_data!E833)</f>
        <v>1913000</v>
      </c>
      <c r="G833" s="1">
        <f>IF(ISBLANK(apendix_f_data!F833),"-",apendix_f_data!F833)</f>
        <v>2405245</v>
      </c>
      <c r="H833" s="1">
        <f>IF(ISBLANK(apendix_f_data!G833),"-",apendix_f_data!G833)</f>
        <v>3147000</v>
      </c>
      <c r="I833" s="1">
        <f>IF(ISBLANK(apendix_f_data!H833),"-",apendix_f_data!H833)</f>
        <v>320</v>
      </c>
      <c r="J833" s="1">
        <f>IF(ISBLANK(apendix_f_data!I833),"-",apendix_f_data!I833)</f>
        <v>3785</v>
      </c>
      <c r="K833" s="1">
        <f>IF(ISBLANK(apendix_f_data!J833),"-",apendix_f_data!J833)</f>
        <v>7120</v>
      </c>
    </row>
    <row r="834" ht="15.75" hidden="1" customHeight="1">
      <c r="A834" s="1" t="str">
        <f t="shared" si="1"/>
        <v>Indonesia2013</v>
      </c>
      <c r="B834" s="1" t="str">
        <f>IF(ISBLANK(apendix_f_data!A834),"-",apendix_f_data!A834)</f>
        <v>South-East Asia</v>
      </c>
      <c r="C834" s="1" t="str">
        <f>IF(ISBLANK(apendix_f_data!B834),"-",apendix_f_data!B834)</f>
        <v>Indonesia</v>
      </c>
      <c r="D834" s="1">
        <f>IF(ISBLANK(apendix_f_data!C834),"-",apendix_f_data!C834)</f>
        <v>2013</v>
      </c>
      <c r="E834" s="1">
        <f>IF(ISBLANK(apendix_f_data!D834),"-",apendix_f_data!D834)</f>
        <v>251805314</v>
      </c>
      <c r="F834" s="1">
        <f>IF(ISBLANK(apendix_f_data!E834),"-",apendix_f_data!E834)</f>
        <v>1632000</v>
      </c>
      <c r="G834" s="1">
        <f>IF(ISBLANK(apendix_f_data!F834),"-",apendix_f_data!F834)</f>
        <v>2047233</v>
      </c>
      <c r="H834" s="1">
        <f>IF(ISBLANK(apendix_f_data!G834),"-",apendix_f_data!G834)</f>
        <v>2686000</v>
      </c>
      <c r="I834" s="1">
        <f>IF(ISBLANK(apendix_f_data!H834),"-",apendix_f_data!H834)</f>
        <v>270</v>
      </c>
      <c r="J834" s="1">
        <f>IF(ISBLANK(apendix_f_data!I834),"-",apendix_f_data!I834)</f>
        <v>3256</v>
      </c>
      <c r="K834" s="1">
        <f>IF(ISBLANK(apendix_f_data!J834),"-",apendix_f_data!J834)</f>
        <v>6100</v>
      </c>
    </row>
    <row r="835" ht="15.75" hidden="1" customHeight="1">
      <c r="A835" s="1" t="str">
        <f t="shared" si="1"/>
        <v>Indonesia2014</v>
      </c>
      <c r="B835" s="1" t="str">
        <f>IF(ISBLANK(apendix_f_data!A835),"-",apendix_f_data!A835)</f>
        <v>South-East Asia</v>
      </c>
      <c r="C835" s="1" t="str">
        <f>IF(ISBLANK(apendix_f_data!B835),"-",apendix_f_data!B835)</f>
        <v>Indonesia</v>
      </c>
      <c r="D835" s="1">
        <f>IF(ISBLANK(apendix_f_data!C835),"-",apendix_f_data!C835)</f>
        <v>2014</v>
      </c>
      <c r="E835" s="1">
        <f>IF(ISBLANK(apendix_f_data!D835),"-",apendix_f_data!D835)</f>
        <v>255128076</v>
      </c>
      <c r="F835" s="1">
        <f>IF(ISBLANK(apendix_f_data!E835),"-",apendix_f_data!E835)</f>
        <v>1241000</v>
      </c>
      <c r="G835" s="1">
        <f>IF(ISBLANK(apendix_f_data!F835),"-",apendix_f_data!F835)</f>
        <v>1556734</v>
      </c>
      <c r="H835" s="1">
        <f>IF(ISBLANK(apendix_f_data!G835),"-",apendix_f_data!G835)</f>
        <v>2041000</v>
      </c>
      <c r="I835" s="1">
        <f>IF(ISBLANK(apendix_f_data!H835),"-",apendix_f_data!H835)</f>
        <v>210</v>
      </c>
      <c r="J835" s="1">
        <f>IF(ISBLANK(apendix_f_data!I835),"-",apendix_f_data!I835)</f>
        <v>2510</v>
      </c>
      <c r="K835" s="1">
        <f>IF(ISBLANK(apendix_f_data!J835),"-",apendix_f_data!J835)</f>
        <v>4700</v>
      </c>
    </row>
    <row r="836" ht="15.75" hidden="1" customHeight="1">
      <c r="A836" s="1" t="str">
        <f t="shared" si="1"/>
        <v>Indonesia2015</v>
      </c>
      <c r="B836" s="1" t="str">
        <f>IF(ISBLANK(apendix_f_data!A836),"-",apendix_f_data!A836)</f>
        <v>South-East Asia</v>
      </c>
      <c r="C836" s="1" t="str">
        <f>IF(ISBLANK(apendix_f_data!B836),"-",apendix_f_data!B836)</f>
        <v>Indonesia</v>
      </c>
      <c r="D836" s="1">
        <f>IF(ISBLANK(apendix_f_data!C836),"-",apendix_f_data!C836)</f>
        <v>2015</v>
      </c>
      <c r="E836" s="1">
        <f>IF(ISBLANK(apendix_f_data!D836),"-",apendix_f_data!D836)</f>
        <v>258383257</v>
      </c>
      <c r="F836" s="1">
        <f>IF(ISBLANK(apendix_f_data!E836),"-",apendix_f_data!E836)</f>
        <v>1108000</v>
      </c>
      <c r="G836" s="1">
        <f>IF(ISBLANK(apendix_f_data!F836),"-",apendix_f_data!F836)</f>
        <v>1391240</v>
      </c>
      <c r="H836" s="1">
        <f>IF(ISBLANK(apendix_f_data!G836),"-",apendix_f_data!G836)</f>
        <v>1830000</v>
      </c>
      <c r="I836" s="1">
        <f>IF(ISBLANK(apendix_f_data!H836),"-",apendix_f_data!H836)</f>
        <v>190</v>
      </c>
      <c r="J836" s="1">
        <f>IF(ISBLANK(apendix_f_data!I836),"-",apendix_f_data!I836)</f>
        <v>2190</v>
      </c>
      <c r="K836" s="1">
        <f>IF(ISBLANK(apendix_f_data!J836),"-",apendix_f_data!J836)</f>
        <v>4080</v>
      </c>
    </row>
    <row r="837" ht="15.75" hidden="1" customHeight="1">
      <c r="A837" s="1" t="str">
        <f t="shared" si="1"/>
        <v>Indonesia2016</v>
      </c>
      <c r="B837" s="1" t="str">
        <f>IF(ISBLANK(apendix_f_data!A837),"-",apendix_f_data!A837)</f>
        <v>South-East Asia</v>
      </c>
      <c r="C837" s="1" t="str">
        <f>IF(ISBLANK(apendix_f_data!B837),"-",apendix_f_data!B837)</f>
        <v>Indonesia</v>
      </c>
      <c r="D837" s="1">
        <f>IF(ISBLANK(apendix_f_data!C837),"-",apendix_f_data!C837)</f>
        <v>2016</v>
      </c>
      <c r="E837" s="1">
        <f>IF(ISBLANK(apendix_f_data!D837),"-",apendix_f_data!D837)</f>
        <v>261556386</v>
      </c>
      <c r="F837" s="1">
        <f>IF(ISBLANK(apendix_f_data!E837),"-",apendix_f_data!E837)</f>
        <v>1154000</v>
      </c>
      <c r="G837" s="1">
        <f>IF(ISBLANK(apendix_f_data!F837),"-",apendix_f_data!F837)</f>
        <v>1448007</v>
      </c>
      <c r="H837" s="1">
        <f>IF(ISBLANK(apendix_f_data!G837),"-",apendix_f_data!G837)</f>
        <v>1896000</v>
      </c>
      <c r="I837" s="1">
        <f>IF(ISBLANK(apendix_f_data!H837),"-",apendix_f_data!H837)</f>
        <v>190</v>
      </c>
      <c r="J837" s="1">
        <f>IF(ISBLANK(apendix_f_data!I837),"-",apendix_f_data!I837)</f>
        <v>2516</v>
      </c>
      <c r="K837" s="1">
        <f>IF(ISBLANK(apendix_f_data!J837),"-",apendix_f_data!J837)</f>
        <v>4740</v>
      </c>
    </row>
    <row r="838" ht="15.75" hidden="1" customHeight="1">
      <c r="A838" s="1" t="str">
        <f t="shared" si="1"/>
        <v>Indonesia2017</v>
      </c>
      <c r="B838" s="1" t="str">
        <f>IF(ISBLANK(apendix_f_data!A838),"-",apendix_f_data!A838)</f>
        <v>South-East Asia</v>
      </c>
      <c r="C838" s="1" t="str">
        <f>IF(ISBLANK(apendix_f_data!B838),"-",apendix_f_data!B838)</f>
        <v>Indonesia</v>
      </c>
      <c r="D838" s="1">
        <f>IF(ISBLANK(apendix_f_data!C838),"-",apendix_f_data!C838)</f>
        <v>2017</v>
      </c>
      <c r="E838" s="1">
        <f>IF(ISBLANK(apendix_f_data!D838),"-",apendix_f_data!D838)</f>
        <v>264650969</v>
      </c>
      <c r="F838" s="1">
        <f>IF(ISBLANK(apendix_f_data!E838),"-",apendix_f_data!E838)</f>
        <v>1428000</v>
      </c>
      <c r="G838" s="1">
        <f>IF(ISBLANK(apendix_f_data!F838),"-",apendix_f_data!F838)</f>
        <v>1792690</v>
      </c>
      <c r="H838" s="1">
        <f>IF(ISBLANK(apendix_f_data!G838),"-",apendix_f_data!G838)</f>
        <v>2338000</v>
      </c>
      <c r="I838" s="1">
        <f>IF(ISBLANK(apendix_f_data!H838),"-",apendix_f_data!H838)</f>
        <v>230</v>
      </c>
      <c r="J838" s="1">
        <f>IF(ISBLANK(apendix_f_data!I838),"-",apendix_f_data!I838)</f>
        <v>3138</v>
      </c>
      <c r="K838" s="1">
        <f>IF(ISBLANK(apendix_f_data!J838),"-",apendix_f_data!J838)</f>
        <v>5890</v>
      </c>
    </row>
    <row r="839" ht="15.75" hidden="1" customHeight="1">
      <c r="A839" s="1" t="str">
        <f t="shared" si="1"/>
        <v>Indonesia2018</v>
      </c>
      <c r="B839" s="1" t="str">
        <f>IF(ISBLANK(apendix_f_data!A839),"-",apendix_f_data!A839)</f>
        <v>South-East Asia</v>
      </c>
      <c r="C839" s="1" t="str">
        <f>IF(ISBLANK(apendix_f_data!B839),"-",apendix_f_data!B839)</f>
        <v>Indonesia</v>
      </c>
      <c r="D839" s="1">
        <f>IF(ISBLANK(apendix_f_data!C839),"-",apendix_f_data!C839)</f>
        <v>2018</v>
      </c>
      <c r="E839" s="1">
        <f>IF(ISBLANK(apendix_f_data!D839),"-",apendix_f_data!D839)</f>
        <v>267670549</v>
      </c>
      <c r="F839" s="1">
        <f>IF(ISBLANK(apendix_f_data!E839),"-",apendix_f_data!E839)</f>
        <v>933000</v>
      </c>
      <c r="G839" s="1">
        <f>IF(ISBLANK(apendix_f_data!F839),"-",apendix_f_data!F839)</f>
        <v>1034866</v>
      </c>
      <c r="H839" s="1">
        <f>IF(ISBLANK(apendix_f_data!G839),"-",apendix_f_data!G839)</f>
        <v>1154000</v>
      </c>
      <c r="I839" s="1">
        <f>IF(ISBLANK(apendix_f_data!H839),"-",apendix_f_data!H839)</f>
        <v>140</v>
      </c>
      <c r="J839" s="1">
        <f>IF(ISBLANK(apendix_f_data!I839),"-",apendix_f_data!I839)</f>
        <v>1785</v>
      </c>
      <c r="K839" s="1">
        <f>IF(ISBLANK(apendix_f_data!J839),"-",apendix_f_data!J839)</f>
        <v>2930</v>
      </c>
    </row>
    <row r="840" ht="15.75" hidden="1" customHeight="1">
      <c r="A840" s="1" t="str">
        <f t="shared" si="1"/>
        <v>Myanmar2010</v>
      </c>
      <c r="B840" s="1" t="str">
        <f>IF(ISBLANK(apendix_f_data!A840),"-",apendix_f_data!A840)</f>
        <v>South-East Asia</v>
      </c>
      <c r="C840" s="1" t="str">
        <f>IF(ISBLANK(apendix_f_data!B840),"-",apendix_f_data!B840)</f>
        <v>Myanmar</v>
      </c>
      <c r="D840" s="1">
        <f>IF(ISBLANK(apendix_f_data!C840),"-",apendix_f_data!C840)</f>
        <v>2010</v>
      </c>
      <c r="E840" s="1">
        <f>IF(ISBLANK(apendix_f_data!D840),"-",apendix_f_data!D840)</f>
        <v>30116448</v>
      </c>
      <c r="F840" s="1">
        <f>IF(ISBLANK(apendix_f_data!E840),"-",apendix_f_data!E840)</f>
        <v>1384000</v>
      </c>
      <c r="G840" s="1">
        <f>IF(ISBLANK(apendix_f_data!F840),"-",apendix_f_data!F840)</f>
        <v>2017346</v>
      </c>
      <c r="H840" s="1">
        <f>IF(ISBLANK(apendix_f_data!G840),"-",apendix_f_data!G840)</f>
        <v>3108000</v>
      </c>
      <c r="I840" s="1">
        <f>IF(ISBLANK(apendix_f_data!H840),"-",apendix_f_data!H840)</f>
        <v>230</v>
      </c>
      <c r="J840" s="1">
        <f>IF(ISBLANK(apendix_f_data!I840),"-",apendix_f_data!I840)</f>
        <v>3882</v>
      </c>
      <c r="K840" s="1">
        <f>IF(ISBLANK(apendix_f_data!J840),"-",apendix_f_data!J840)</f>
        <v>8320</v>
      </c>
    </row>
    <row r="841" ht="15.75" hidden="1" customHeight="1">
      <c r="A841" s="1" t="str">
        <f t="shared" si="1"/>
        <v>Myanmar2011</v>
      </c>
      <c r="B841" s="1" t="str">
        <f>IF(ISBLANK(apendix_f_data!A841),"-",apendix_f_data!A841)</f>
        <v>South-East Asia</v>
      </c>
      <c r="C841" s="1" t="str">
        <f>IF(ISBLANK(apendix_f_data!B841),"-",apendix_f_data!B841)</f>
        <v>Myanmar</v>
      </c>
      <c r="D841" s="1">
        <f>IF(ISBLANK(apendix_f_data!C841),"-",apendix_f_data!C841)</f>
        <v>2011</v>
      </c>
      <c r="E841" s="1">
        <f>IF(ISBLANK(apendix_f_data!D841),"-",apendix_f_data!D841)</f>
        <v>30348439</v>
      </c>
      <c r="F841" s="1">
        <f>IF(ISBLANK(apendix_f_data!E841),"-",apendix_f_data!E841)</f>
        <v>1014000</v>
      </c>
      <c r="G841" s="1">
        <f>IF(ISBLANK(apendix_f_data!F841),"-",apendix_f_data!F841)</f>
        <v>1319917</v>
      </c>
      <c r="H841" s="1">
        <f>IF(ISBLANK(apendix_f_data!G841),"-",apendix_f_data!G841)</f>
        <v>1761000</v>
      </c>
      <c r="I841" s="1">
        <f>IF(ISBLANK(apendix_f_data!H841),"-",apendix_f_data!H841)</f>
        <v>160</v>
      </c>
      <c r="J841" s="1">
        <f>IF(ISBLANK(apendix_f_data!I841),"-",apendix_f_data!I841)</f>
        <v>2466</v>
      </c>
      <c r="K841" s="1">
        <f>IF(ISBLANK(apendix_f_data!J841),"-",apendix_f_data!J841)</f>
        <v>4620</v>
      </c>
    </row>
    <row r="842" ht="15.75" hidden="1" customHeight="1">
      <c r="A842" s="1" t="str">
        <f t="shared" si="1"/>
        <v>Myanmar2012</v>
      </c>
      <c r="B842" s="1" t="str">
        <f>IF(ISBLANK(apendix_f_data!A842),"-",apendix_f_data!A842)</f>
        <v>South-East Asia</v>
      </c>
      <c r="C842" s="1" t="str">
        <f>IF(ISBLANK(apendix_f_data!B842),"-",apendix_f_data!B842)</f>
        <v>Myanmar</v>
      </c>
      <c r="D842" s="1">
        <f>IF(ISBLANK(apendix_f_data!C842),"-",apendix_f_data!C842)</f>
        <v>2012</v>
      </c>
      <c r="E842" s="1">
        <f>IF(ISBLANK(apendix_f_data!D842),"-",apendix_f_data!D842)</f>
        <v>30600253</v>
      </c>
      <c r="F842" s="1">
        <f>IF(ISBLANK(apendix_f_data!E842),"-",apendix_f_data!E842)</f>
        <v>1355000</v>
      </c>
      <c r="G842" s="1">
        <f>IF(ISBLANK(apendix_f_data!F842),"-",apendix_f_data!F842)</f>
        <v>1892905</v>
      </c>
      <c r="H842" s="1">
        <f>IF(ISBLANK(apendix_f_data!G842),"-",apendix_f_data!G842)</f>
        <v>2749000</v>
      </c>
      <c r="I842" s="1">
        <f>IF(ISBLANK(apendix_f_data!H842),"-",apendix_f_data!H842)</f>
        <v>220</v>
      </c>
      <c r="J842" s="1">
        <f>IF(ISBLANK(apendix_f_data!I842),"-",apendix_f_data!I842)</f>
        <v>3680</v>
      </c>
      <c r="K842" s="1">
        <f>IF(ISBLANK(apendix_f_data!J842),"-",apendix_f_data!J842)</f>
        <v>7500</v>
      </c>
    </row>
    <row r="843" ht="15.75" hidden="1" customHeight="1">
      <c r="A843" s="1" t="str">
        <f t="shared" si="1"/>
        <v>Myanmar2013</v>
      </c>
      <c r="B843" s="1" t="str">
        <f>IF(ISBLANK(apendix_f_data!A843),"-",apendix_f_data!A843)</f>
        <v>South-East Asia</v>
      </c>
      <c r="C843" s="1" t="str">
        <f>IF(ISBLANK(apendix_f_data!B843),"-",apendix_f_data!B843)</f>
        <v>Myanmar</v>
      </c>
      <c r="D843" s="1">
        <f>IF(ISBLANK(apendix_f_data!C843),"-",apendix_f_data!C843)</f>
        <v>2013</v>
      </c>
      <c r="E843" s="1">
        <f>IF(ISBLANK(apendix_f_data!D843),"-",apendix_f_data!D843)</f>
        <v>30861393</v>
      </c>
      <c r="F843" s="1">
        <f>IF(ISBLANK(apendix_f_data!E843),"-",apendix_f_data!E843)</f>
        <v>455000</v>
      </c>
      <c r="G843" s="1">
        <f>IF(ISBLANK(apendix_f_data!F843),"-",apendix_f_data!F843)</f>
        <v>611838</v>
      </c>
      <c r="H843" s="1">
        <f>IF(ISBLANK(apendix_f_data!G843),"-",apendix_f_data!G843)</f>
        <v>840000</v>
      </c>
      <c r="I843" s="1">
        <f>IF(ISBLANK(apendix_f_data!H843),"-",apendix_f_data!H843)</f>
        <v>74</v>
      </c>
      <c r="J843" s="1">
        <f>IF(ISBLANK(apendix_f_data!I843),"-",apendix_f_data!I843)</f>
        <v>1169</v>
      </c>
      <c r="K843" s="1">
        <f>IF(ISBLANK(apendix_f_data!J843),"-",apendix_f_data!J843)</f>
        <v>2290</v>
      </c>
    </row>
    <row r="844" ht="15.75" hidden="1" customHeight="1">
      <c r="A844" s="1" t="str">
        <f t="shared" si="1"/>
        <v>Myanmar2014</v>
      </c>
      <c r="B844" s="1" t="str">
        <f>IF(ISBLANK(apendix_f_data!A844),"-",apendix_f_data!A844)</f>
        <v>South-East Asia</v>
      </c>
      <c r="C844" s="1" t="str">
        <f>IF(ISBLANK(apendix_f_data!B844),"-",apendix_f_data!B844)</f>
        <v>Myanmar</v>
      </c>
      <c r="D844" s="1">
        <f>IF(ISBLANK(apendix_f_data!C844),"-",apendix_f_data!C844)</f>
        <v>2014</v>
      </c>
      <c r="E844" s="1">
        <f>IF(ISBLANK(apendix_f_data!D844),"-",apendix_f_data!D844)</f>
        <v>31116339</v>
      </c>
      <c r="F844" s="1">
        <f>IF(ISBLANK(apendix_f_data!E844),"-",apendix_f_data!E844)</f>
        <v>281000</v>
      </c>
      <c r="G844" s="1">
        <f>IF(ISBLANK(apendix_f_data!F844),"-",apendix_f_data!F844)</f>
        <v>383705</v>
      </c>
      <c r="H844" s="1">
        <f>IF(ISBLANK(apendix_f_data!G844),"-",apendix_f_data!G844)</f>
        <v>535000</v>
      </c>
      <c r="I844" s="1">
        <f>IF(ISBLANK(apendix_f_data!H844),"-",apendix_f_data!H844)</f>
        <v>46</v>
      </c>
      <c r="J844" s="1">
        <f>IF(ISBLANK(apendix_f_data!I844),"-",apendix_f_data!I844)</f>
        <v>729</v>
      </c>
      <c r="K844" s="1">
        <f>IF(ISBLANK(apendix_f_data!J844),"-",apendix_f_data!J844)</f>
        <v>1440</v>
      </c>
    </row>
    <row r="845" ht="15.75" hidden="1" customHeight="1">
      <c r="A845" s="1" t="str">
        <f t="shared" si="1"/>
        <v>Myanmar2015</v>
      </c>
      <c r="B845" s="1" t="str">
        <f>IF(ISBLANK(apendix_f_data!A845),"-",apendix_f_data!A845)</f>
        <v>South-East Asia</v>
      </c>
      <c r="C845" s="1" t="str">
        <f>IF(ISBLANK(apendix_f_data!B845),"-",apendix_f_data!B845)</f>
        <v>Myanmar</v>
      </c>
      <c r="D845" s="1">
        <f>IF(ISBLANK(apendix_f_data!C845),"-",apendix_f_data!C845)</f>
        <v>2015</v>
      </c>
      <c r="E845" s="1">
        <f>IF(ISBLANK(apendix_f_data!D845),"-",apendix_f_data!D845)</f>
        <v>31354355</v>
      </c>
      <c r="F845" s="1">
        <f>IF(ISBLANK(apendix_f_data!E845),"-",apendix_f_data!E845)</f>
        <v>220000</v>
      </c>
      <c r="G845" s="1">
        <f>IF(ISBLANK(apendix_f_data!F845),"-",apendix_f_data!F845)</f>
        <v>272329</v>
      </c>
      <c r="H845" s="1">
        <f>IF(ISBLANK(apendix_f_data!G845),"-",apendix_f_data!G845)</f>
        <v>328000</v>
      </c>
      <c r="I845" s="1">
        <f>IF(ISBLANK(apendix_f_data!H845),"-",apendix_f_data!H845)</f>
        <v>34</v>
      </c>
      <c r="J845" s="1">
        <f>IF(ISBLANK(apendix_f_data!I845),"-",apendix_f_data!I845)</f>
        <v>482</v>
      </c>
      <c r="K845" s="1">
        <f>IF(ISBLANK(apendix_f_data!J845),"-",apendix_f_data!J845)</f>
        <v>850</v>
      </c>
    </row>
    <row r="846" ht="15.75" hidden="1" customHeight="1">
      <c r="A846" s="1" t="str">
        <f t="shared" si="1"/>
        <v>Myanmar2016</v>
      </c>
      <c r="B846" s="1" t="str">
        <f>IF(ISBLANK(apendix_f_data!A846),"-",apendix_f_data!A846)</f>
        <v>South-East Asia</v>
      </c>
      <c r="C846" s="1" t="str">
        <f>IF(ISBLANK(apendix_f_data!B846),"-",apendix_f_data!B846)</f>
        <v>Myanmar</v>
      </c>
      <c r="D846" s="1">
        <f>IF(ISBLANK(apendix_f_data!C846),"-",apendix_f_data!C846)</f>
        <v>2016</v>
      </c>
      <c r="E846" s="1">
        <f>IF(ISBLANK(apendix_f_data!D846),"-",apendix_f_data!D846)</f>
        <v>31571282</v>
      </c>
      <c r="F846" s="1">
        <f>IF(ISBLANK(apendix_f_data!E846),"-",apendix_f_data!E846)</f>
        <v>131000</v>
      </c>
      <c r="G846" s="1">
        <f>IF(ISBLANK(apendix_f_data!F846),"-",apendix_f_data!F846)</f>
        <v>161570</v>
      </c>
      <c r="H846" s="1">
        <f>IF(ISBLANK(apendix_f_data!G846),"-",apendix_f_data!G846)</f>
        <v>195000</v>
      </c>
      <c r="I846" s="1">
        <f>IF(ISBLANK(apendix_f_data!H846),"-",apendix_f_data!H846)</f>
        <v>20</v>
      </c>
      <c r="J846" s="1">
        <f>IF(ISBLANK(apendix_f_data!I846),"-",apendix_f_data!I846)</f>
        <v>273</v>
      </c>
      <c r="K846" s="1">
        <f>IF(ISBLANK(apendix_f_data!J846),"-",apendix_f_data!J846)</f>
        <v>480</v>
      </c>
    </row>
    <row r="847" ht="15.75" hidden="1" customHeight="1">
      <c r="A847" s="1" t="str">
        <f t="shared" si="1"/>
        <v>Myanmar2017</v>
      </c>
      <c r="B847" s="1" t="str">
        <f>IF(ISBLANK(apendix_f_data!A847),"-",apendix_f_data!A847)</f>
        <v>South-East Asia</v>
      </c>
      <c r="C847" s="1" t="str">
        <f>IF(ISBLANK(apendix_f_data!B847),"-",apendix_f_data!B847)</f>
        <v>Myanmar</v>
      </c>
      <c r="D847" s="1">
        <f>IF(ISBLANK(apendix_f_data!C847),"-",apendix_f_data!C847)</f>
        <v>2017</v>
      </c>
      <c r="E847" s="1">
        <f>IF(ISBLANK(apendix_f_data!D847),"-",apendix_f_data!D847)</f>
        <v>31772208</v>
      </c>
      <c r="F847" s="1">
        <f>IF(ISBLANK(apendix_f_data!E847),"-",apendix_f_data!E847)</f>
        <v>98000</v>
      </c>
      <c r="G847" s="1">
        <f>IF(ISBLANK(apendix_f_data!F847),"-",apendix_f_data!F847)</f>
        <v>120755</v>
      </c>
      <c r="H847" s="1">
        <f>IF(ISBLANK(apendix_f_data!G847),"-",apendix_f_data!G847)</f>
        <v>145000</v>
      </c>
      <c r="I847" s="1">
        <f>IF(ISBLANK(apendix_f_data!H847),"-",apendix_f_data!H847)</f>
        <v>15</v>
      </c>
      <c r="J847" s="1">
        <f>IF(ISBLANK(apendix_f_data!I847),"-",apendix_f_data!I847)</f>
        <v>209</v>
      </c>
      <c r="K847" s="1">
        <f>IF(ISBLANK(apendix_f_data!J847),"-",apendix_f_data!J847)</f>
        <v>370</v>
      </c>
    </row>
    <row r="848" ht="15.75" hidden="1" customHeight="1">
      <c r="A848" s="1" t="str">
        <f t="shared" si="1"/>
        <v>Myanmar2018</v>
      </c>
      <c r="B848" s="1" t="str">
        <f>IF(ISBLANK(apendix_f_data!A848),"-",apendix_f_data!A848)</f>
        <v>South-East Asia</v>
      </c>
      <c r="C848" s="1" t="str">
        <f>IF(ISBLANK(apendix_f_data!B848),"-",apendix_f_data!B848)</f>
        <v>Myanmar</v>
      </c>
      <c r="D848" s="1">
        <f>IF(ISBLANK(apendix_f_data!C848),"-",apendix_f_data!C848)</f>
        <v>2018</v>
      </c>
      <c r="E848" s="1">
        <f>IF(ISBLANK(apendix_f_data!D848),"-",apendix_f_data!D848)</f>
        <v>31966116</v>
      </c>
      <c r="F848" s="1">
        <f>IF(ISBLANK(apendix_f_data!E848),"-",apendix_f_data!E848)</f>
        <v>88000</v>
      </c>
      <c r="G848" s="1">
        <f>IF(ISBLANK(apendix_f_data!F848),"-",apendix_f_data!F848)</f>
        <v>108815</v>
      </c>
      <c r="H848" s="1">
        <f>IF(ISBLANK(apendix_f_data!G848),"-",apendix_f_data!G848)</f>
        <v>131000</v>
      </c>
      <c r="I848" s="1">
        <f>IF(ISBLANK(apendix_f_data!H848),"-",apendix_f_data!H848)</f>
        <v>14</v>
      </c>
      <c r="J848" s="1">
        <f>IF(ISBLANK(apendix_f_data!I848),"-",apendix_f_data!I848)</f>
        <v>172</v>
      </c>
      <c r="K848" s="1">
        <f>IF(ISBLANK(apendix_f_data!J848),"-",apendix_f_data!J848)</f>
        <v>300</v>
      </c>
    </row>
    <row r="849" ht="15.75" hidden="1" customHeight="1">
      <c r="A849" s="1" t="str">
        <f t="shared" si="1"/>
        <v>Nepal2010</v>
      </c>
      <c r="B849" s="1" t="str">
        <f>IF(ISBLANK(apendix_f_data!A849),"-",apendix_f_data!A849)</f>
        <v>South-East Asia</v>
      </c>
      <c r="C849" s="1" t="str">
        <f>IF(ISBLANK(apendix_f_data!B849),"-",apendix_f_data!B849)</f>
        <v>Nepal</v>
      </c>
      <c r="D849" s="1">
        <f>IF(ISBLANK(apendix_f_data!C849),"-",apendix_f_data!C849)</f>
        <v>2010</v>
      </c>
      <c r="E849" s="1">
        <f>IF(ISBLANK(apendix_f_data!D849),"-",apendix_f_data!D849)</f>
        <v>7841339</v>
      </c>
      <c r="F849" s="1">
        <f>IF(ISBLANK(apendix_f_data!E849),"-",apendix_f_data!E849)</f>
        <v>15000</v>
      </c>
      <c r="G849" s="1">
        <f>IF(ISBLANK(apendix_f_data!F849),"-",apendix_f_data!F849)</f>
        <v>30320</v>
      </c>
      <c r="H849" s="1">
        <f>IF(ISBLANK(apendix_f_data!G849),"-",apendix_f_data!G849)</f>
        <v>63000</v>
      </c>
      <c r="I849" s="1">
        <f>IF(ISBLANK(apendix_f_data!H849),"-",apendix_f_data!H849)</f>
        <v>3</v>
      </c>
      <c r="J849" s="1">
        <f>IF(ISBLANK(apendix_f_data!I849),"-",apendix_f_data!I849)</f>
        <v>27</v>
      </c>
      <c r="K849" s="1">
        <f>IF(ISBLANK(apendix_f_data!J849),"-",apendix_f_data!J849)</f>
        <v>70</v>
      </c>
    </row>
    <row r="850" ht="15.75" hidden="1" customHeight="1">
      <c r="A850" s="1" t="str">
        <f t="shared" si="1"/>
        <v>Nepal2011</v>
      </c>
      <c r="B850" s="1" t="str">
        <f>IF(ISBLANK(apendix_f_data!A850),"-",apendix_f_data!A850)</f>
        <v>South-East Asia</v>
      </c>
      <c r="C850" s="1" t="str">
        <f>IF(ISBLANK(apendix_f_data!B850),"-",apendix_f_data!B850)</f>
        <v>Nepal</v>
      </c>
      <c r="D850" s="1">
        <f>IF(ISBLANK(apendix_f_data!C850),"-",apendix_f_data!C850)</f>
        <v>2011</v>
      </c>
      <c r="E850" s="1">
        <f>IF(ISBLANK(apendix_f_data!D850),"-",apendix_f_data!D850)</f>
        <v>7849471</v>
      </c>
      <c r="F850" s="1">
        <f>IF(ISBLANK(apendix_f_data!E850),"-",apendix_f_data!E850)</f>
        <v>14000</v>
      </c>
      <c r="G850" s="1">
        <f>IF(ISBLANK(apendix_f_data!F850),"-",apendix_f_data!F850)</f>
        <v>23802</v>
      </c>
      <c r="H850" s="1">
        <f>IF(ISBLANK(apendix_f_data!G850),"-",apendix_f_data!G850)</f>
        <v>45000</v>
      </c>
      <c r="I850" s="1">
        <f>IF(ISBLANK(apendix_f_data!H850),"-",apendix_f_data!H850)</f>
        <v>3</v>
      </c>
      <c r="J850" s="1">
        <f>IF(ISBLANK(apendix_f_data!I850),"-",apendix_f_data!I850)</f>
        <v>9</v>
      </c>
      <c r="K850" s="1">
        <f>IF(ISBLANK(apendix_f_data!J850),"-",apendix_f_data!J850)</f>
        <v>23</v>
      </c>
    </row>
    <row r="851" ht="15.75" hidden="1" customHeight="1">
      <c r="A851" s="1" t="str">
        <f t="shared" si="1"/>
        <v>Nepal2012</v>
      </c>
      <c r="B851" s="1" t="str">
        <f>IF(ISBLANK(apendix_f_data!A851),"-",apendix_f_data!A851)</f>
        <v>South-East Asia</v>
      </c>
      <c r="C851" s="1" t="str">
        <f>IF(ISBLANK(apendix_f_data!B851),"-",apendix_f_data!B851)</f>
        <v>Nepal</v>
      </c>
      <c r="D851" s="1">
        <f>IF(ISBLANK(apendix_f_data!C851),"-",apendix_f_data!C851)</f>
        <v>2012</v>
      </c>
      <c r="E851" s="1">
        <f>IF(ISBLANK(apendix_f_data!D851),"-",apendix_f_data!D851)</f>
        <v>7834359</v>
      </c>
      <c r="F851" s="1">
        <f>IF(ISBLANK(apendix_f_data!E851),"-",apendix_f_data!E851)</f>
        <v>12000</v>
      </c>
      <c r="G851" s="1">
        <f>IF(ISBLANK(apendix_f_data!F851),"-",apendix_f_data!F851)</f>
        <v>18349</v>
      </c>
      <c r="H851" s="1">
        <f>IF(ISBLANK(apendix_f_data!G851),"-",apendix_f_data!G851)</f>
        <v>33000</v>
      </c>
      <c r="I851" s="1">
        <f>IF(ISBLANK(apendix_f_data!H851),"-",apendix_f_data!H851)</f>
        <v>2</v>
      </c>
      <c r="J851" s="1">
        <f>IF(ISBLANK(apendix_f_data!I851),"-",apendix_f_data!I851)</f>
        <v>9</v>
      </c>
      <c r="K851" s="1">
        <f>IF(ISBLANK(apendix_f_data!J851),"-",apendix_f_data!J851)</f>
        <v>20</v>
      </c>
    </row>
    <row r="852" ht="15.75" hidden="1" customHeight="1">
      <c r="A852" s="1" t="str">
        <f t="shared" si="1"/>
        <v>Nepal2013</v>
      </c>
      <c r="B852" s="1" t="str">
        <f>IF(ISBLANK(apendix_f_data!A852),"-",apendix_f_data!A852)</f>
        <v>South-East Asia</v>
      </c>
      <c r="C852" s="1" t="str">
        <f>IF(ISBLANK(apendix_f_data!B852),"-",apendix_f_data!B852)</f>
        <v>Nepal</v>
      </c>
      <c r="D852" s="1">
        <f>IF(ISBLANK(apendix_f_data!C852),"-",apendix_f_data!C852)</f>
        <v>2013</v>
      </c>
      <c r="E852" s="1">
        <f>IF(ISBLANK(apendix_f_data!D852),"-",apendix_f_data!D852)</f>
        <v>7813353</v>
      </c>
      <c r="F852" s="1">
        <f>IF(ISBLANK(apendix_f_data!E852),"-",apendix_f_data!E852)</f>
        <v>7000</v>
      </c>
      <c r="G852" s="1">
        <f>IF(ISBLANK(apendix_f_data!F852),"-",apendix_f_data!F852)</f>
        <v>10222</v>
      </c>
      <c r="H852" s="1">
        <f>IF(ISBLANK(apendix_f_data!G852),"-",apendix_f_data!G852)</f>
        <v>18000</v>
      </c>
      <c r="I852" s="1">
        <f>IF(ISBLANK(apendix_f_data!H852),"-",apendix_f_data!H852)</f>
        <v>1</v>
      </c>
      <c r="J852" s="1">
        <f>IF(ISBLANK(apendix_f_data!I852),"-",apendix_f_data!I852)</f>
        <v>6</v>
      </c>
      <c r="K852" s="1">
        <f>IF(ISBLANK(apendix_f_data!J852),"-",apendix_f_data!J852)</f>
        <v>14</v>
      </c>
    </row>
    <row r="853" ht="15.75" hidden="1" customHeight="1">
      <c r="A853" s="1" t="str">
        <f t="shared" si="1"/>
        <v>Nepal2014</v>
      </c>
      <c r="B853" s="1" t="str">
        <f>IF(ISBLANK(apendix_f_data!A853),"-",apendix_f_data!A853)</f>
        <v>South-East Asia</v>
      </c>
      <c r="C853" s="1" t="str">
        <f>IF(ISBLANK(apendix_f_data!B853),"-",apendix_f_data!B853)</f>
        <v>Nepal</v>
      </c>
      <c r="D853" s="1">
        <f>IF(ISBLANK(apendix_f_data!C853),"-",apendix_f_data!C853)</f>
        <v>2014</v>
      </c>
      <c r="E853" s="1">
        <f>IF(ISBLANK(apendix_f_data!D853),"-",apendix_f_data!D853)</f>
        <v>7810214</v>
      </c>
      <c r="F853" s="1">
        <f>IF(ISBLANK(apendix_f_data!E853),"-",apendix_f_data!E853)</f>
        <v>3000</v>
      </c>
      <c r="G853" s="1">
        <f>IF(ISBLANK(apendix_f_data!F853),"-",apendix_f_data!F853)</f>
        <v>4885</v>
      </c>
      <c r="H853" s="1">
        <f>IF(ISBLANK(apendix_f_data!G853),"-",apendix_f_data!G853)</f>
        <v>9800</v>
      </c>
      <c r="I853" s="1">
        <f>IF(ISBLANK(apendix_f_data!H853),"-",apendix_f_data!H853)</f>
        <v>0</v>
      </c>
      <c r="J853" s="1">
        <f>IF(ISBLANK(apendix_f_data!I853),"-",apendix_f_data!I853)</f>
        <v>3</v>
      </c>
      <c r="K853" s="1">
        <f>IF(ISBLANK(apendix_f_data!J853),"-",apendix_f_data!J853)</f>
        <v>8</v>
      </c>
    </row>
    <row r="854" ht="15.75" hidden="1" customHeight="1">
      <c r="A854" s="1" t="str">
        <f t="shared" si="1"/>
        <v>Nepal2015</v>
      </c>
      <c r="B854" s="1" t="str">
        <f>IF(ISBLANK(apendix_f_data!A854),"-",apendix_f_data!A854)</f>
        <v>South-East Asia</v>
      </c>
      <c r="C854" s="1" t="str">
        <f>IF(ISBLANK(apendix_f_data!B854),"-",apendix_f_data!B854)</f>
        <v>Nepal</v>
      </c>
      <c r="D854" s="1">
        <f>IF(ISBLANK(apendix_f_data!C854),"-",apendix_f_data!C854)</f>
        <v>2015</v>
      </c>
      <c r="E854" s="1">
        <f>IF(ISBLANK(apendix_f_data!D854),"-",apendix_f_data!D854)</f>
        <v>7841869</v>
      </c>
      <c r="F854" s="1">
        <f>IF(ISBLANK(apendix_f_data!E854),"-",apendix_f_data!E854)</f>
        <v>2500</v>
      </c>
      <c r="G854" s="1">
        <f>IF(ISBLANK(apendix_f_data!F854),"-",apendix_f_data!F854)</f>
        <v>4483</v>
      </c>
      <c r="H854" s="1">
        <f>IF(ISBLANK(apendix_f_data!G854),"-",apendix_f_data!G854)</f>
        <v>9600</v>
      </c>
      <c r="I854" s="1">
        <f>IF(ISBLANK(apendix_f_data!H854),"-",apendix_f_data!H854)</f>
        <v>0</v>
      </c>
      <c r="J854" s="1">
        <f>IF(ISBLANK(apendix_f_data!I854),"-",apendix_f_data!I854)</f>
        <v>2</v>
      </c>
      <c r="K854" s="1">
        <f>IF(ISBLANK(apendix_f_data!J854),"-",apendix_f_data!J854)</f>
        <v>7</v>
      </c>
    </row>
    <row r="855" ht="15.75" hidden="1" customHeight="1">
      <c r="A855" s="1" t="str">
        <f t="shared" si="1"/>
        <v>Nepal2016</v>
      </c>
      <c r="B855" s="1" t="str">
        <f>IF(ISBLANK(apendix_f_data!A855),"-",apendix_f_data!A855)</f>
        <v>South-East Asia</v>
      </c>
      <c r="C855" s="1" t="str">
        <f>IF(ISBLANK(apendix_f_data!B855),"-",apendix_f_data!B855)</f>
        <v>Nepal</v>
      </c>
      <c r="D855" s="1">
        <f>IF(ISBLANK(apendix_f_data!C855),"-",apendix_f_data!C855)</f>
        <v>2016</v>
      </c>
      <c r="E855" s="1">
        <f>IF(ISBLANK(apendix_f_data!D855),"-",apendix_f_data!D855)</f>
        <v>7913973</v>
      </c>
      <c r="F855" s="1">
        <f>IF(ISBLANK(apendix_f_data!E855),"-",apendix_f_data!E855)</f>
        <v>2300</v>
      </c>
      <c r="G855" s="1">
        <f>IF(ISBLANK(apendix_f_data!F855),"-",apendix_f_data!F855)</f>
        <v>3372</v>
      </c>
      <c r="H855" s="1">
        <f>IF(ISBLANK(apendix_f_data!G855),"-",apendix_f_data!G855)</f>
        <v>5900</v>
      </c>
      <c r="I855" s="1">
        <f>IF(ISBLANK(apendix_f_data!H855),"-",apendix_f_data!H855)</f>
        <v>0</v>
      </c>
      <c r="J855" s="1">
        <f>IF(ISBLANK(apendix_f_data!I855),"-",apendix_f_data!I855)</f>
        <v>2</v>
      </c>
      <c r="K855" s="1">
        <f>IF(ISBLANK(apendix_f_data!J855),"-",apendix_f_data!J855)</f>
        <v>4</v>
      </c>
    </row>
    <row r="856" ht="15.75" hidden="1" customHeight="1">
      <c r="A856" s="1" t="str">
        <f t="shared" si="1"/>
        <v>Nepal2017</v>
      </c>
      <c r="B856" s="1" t="str">
        <f>IF(ISBLANK(apendix_f_data!A856),"-",apendix_f_data!A856)</f>
        <v>South-East Asia</v>
      </c>
      <c r="C856" s="1" t="str">
        <f>IF(ISBLANK(apendix_f_data!B856),"-",apendix_f_data!B856)</f>
        <v>Nepal</v>
      </c>
      <c r="D856" s="1">
        <f>IF(ISBLANK(apendix_f_data!C856),"-",apendix_f_data!C856)</f>
        <v>2017</v>
      </c>
      <c r="E856" s="1">
        <f>IF(ISBLANK(apendix_f_data!D856),"-",apendix_f_data!D856)</f>
        <v>8021214</v>
      </c>
      <c r="F856" s="1">
        <f>IF(ISBLANK(apendix_f_data!E856),"-",apendix_f_data!E856)</f>
        <v>2500</v>
      </c>
      <c r="G856" s="1">
        <f>IF(ISBLANK(apendix_f_data!F856),"-",apendix_f_data!F856)</f>
        <v>3104</v>
      </c>
      <c r="H856" s="1">
        <f>IF(ISBLANK(apendix_f_data!G856),"-",apendix_f_data!G856)</f>
        <v>4100</v>
      </c>
      <c r="I856" s="1">
        <f>IF(ISBLANK(apendix_f_data!H856),"-",apendix_f_data!H856)</f>
        <v>0</v>
      </c>
      <c r="J856" s="1">
        <f>IF(ISBLANK(apendix_f_data!I856),"-",apendix_f_data!I856)</f>
        <v>1</v>
      </c>
      <c r="K856" s="1">
        <f>IF(ISBLANK(apendix_f_data!J856),"-",apendix_f_data!J856)</f>
        <v>2</v>
      </c>
    </row>
    <row r="857" ht="15.75" hidden="1" customHeight="1">
      <c r="A857" s="1" t="str">
        <f t="shared" si="1"/>
        <v>Nepal2018</v>
      </c>
      <c r="B857" s="1" t="str">
        <f>IF(ISBLANK(apendix_f_data!A857),"-",apendix_f_data!A857)</f>
        <v>South-East Asia</v>
      </c>
      <c r="C857" s="1" t="str">
        <f>IF(ISBLANK(apendix_f_data!B857),"-",apendix_f_data!B857)</f>
        <v>Nepal</v>
      </c>
      <c r="D857" s="1">
        <f>IF(ISBLANK(apendix_f_data!C857),"-",apendix_f_data!C857)</f>
        <v>2018</v>
      </c>
      <c r="E857" s="1">
        <f>IF(ISBLANK(apendix_f_data!D857),"-",apendix_f_data!D857)</f>
        <v>8155623</v>
      </c>
      <c r="F857" s="1">
        <f>IF(ISBLANK(apendix_f_data!E857),"-",apendix_f_data!E857)</f>
        <v>2600</v>
      </c>
      <c r="G857" s="1">
        <f>IF(ISBLANK(apendix_f_data!F857),"-",apendix_f_data!F857)</f>
        <v>3588</v>
      </c>
      <c r="H857" s="1">
        <f>IF(ISBLANK(apendix_f_data!G857),"-",apendix_f_data!G857)</f>
        <v>5300</v>
      </c>
      <c r="I857" s="1">
        <f>IF(ISBLANK(apendix_f_data!H857),"-",apendix_f_data!H857)</f>
        <v>0</v>
      </c>
      <c r="J857" s="1">
        <f>IF(ISBLANK(apendix_f_data!I857),"-",apendix_f_data!I857)</f>
        <v>1</v>
      </c>
      <c r="K857" s="1">
        <f>IF(ISBLANK(apendix_f_data!J857),"-",apendix_f_data!J857)</f>
        <v>2</v>
      </c>
    </row>
    <row r="858" ht="15.75" hidden="1" customHeight="1">
      <c r="A858" s="1" t="str">
        <f t="shared" si="1"/>
        <v>Sri Lanka2010</v>
      </c>
      <c r="B858" s="1" t="str">
        <f>IF(ISBLANK(apendix_f_data!A858),"-",apendix_f_data!A858)</f>
        <v>South-East Asia</v>
      </c>
      <c r="C858" s="1" t="str">
        <f>IF(ISBLANK(apendix_f_data!B858),"-",apendix_f_data!B858)</f>
        <v>Sri Lanka</v>
      </c>
      <c r="D858" s="1">
        <f>IF(ISBLANK(apendix_f_data!C858),"-",apendix_f_data!C858)</f>
        <v>2010</v>
      </c>
      <c r="E858" s="1">
        <f>IF(ISBLANK(apendix_f_data!D858),"-",apendix_f_data!D858)</f>
        <v>4660199</v>
      </c>
      <c r="F858" s="1" t="str">
        <f>IF(ISBLANK(apendix_f_data!E858),"-",apendix_f_data!E858)</f>
        <v>-</v>
      </c>
      <c r="G858" s="1">
        <f>IF(ISBLANK(apendix_f_data!F858),"-",apendix_f_data!F858)</f>
        <v>684</v>
      </c>
      <c r="H858" s="1" t="str">
        <f>IF(ISBLANK(apendix_f_data!G858),"-",apendix_f_data!G858)</f>
        <v>-</v>
      </c>
      <c r="I858" s="1" t="str">
        <f>IF(ISBLANK(apendix_f_data!H858),"-",apendix_f_data!H858)</f>
        <v>-</v>
      </c>
      <c r="J858" s="1">
        <f>IF(ISBLANK(apendix_f_data!I858),"-",apendix_f_data!I858)</f>
        <v>0</v>
      </c>
      <c r="K858" s="1" t="str">
        <f>IF(ISBLANK(apendix_f_data!J858),"-",apendix_f_data!J858)</f>
        <v>-</v>
      </c>
    </row>
    <row r="859" ht="15.75" hidden="1" customHeight="1">
      <c r="A859" s="1" t="str">
        <f t="shared" si="1"/>
        <v>Sri Lanka2011</v>
      </c>
      <c r="B859" s="1" t="str">
        <f>IF(ISBLANK(apendix_f_data!A859),"-",apendix_f_data!A859)</f>
        <v>South-East Asia</v>
      </c>
      <c r="C859" s="1" t="str">
        <f>IF(ISBLANK(apendix_f_data!B859),"-",apendix_f_data!B859)</f>
        <v>Sri Lanka</v>
      </c>
      <c r="D859" s="1">
        <f>IF(ISBLANK(apendix_f_data!C859),"-",apendix_f_data!C859)</f>
        <v>2011</v>
      </c>
      <c r="E859" s="1">
        <f>IF(ISBLANK(apendix_f_data!D859),"-",apendix_f_data!D859)</f>
        <v>4691654</v>
      </c>
      <c r="F859" s="1" t="str">
        <f>IF(ISBLANK(apendix_f_data!E859),"-",apendix_f_data!E859)</f>
        <v>-</v>
      </c>
      <c r="G859" s="1">
        <f>IF(ISBLANK(apendix_f_data!F859),"-",apendix_f_data!F859)</f>
        <v>124</v>
      </c>
      <c r="H859" s="1" t="str">
        <f>IF(ISBLANK(apendix_f_data!G859),"-",apendix_f_data!G859)</f>
        <v>-</v>
      </c>
      <c r="I859" s="1" t="str">
        <f>IF(ISBLANK(apendix_f_data!H859),"-",apendix_f_data!H859)</f>
        <v>-</v>
      </c>
      <c r="J859" s="1">
        <f>IF(ISBLANK(apendix_f_data!I859),"-",apendix_f_data!I859)</f>
        <v>0</v>
      </c>
      <c r="K859" s="1" t="str">
        <f>IF(ISBLANK(apendix_f_data!J859),"-",apendix_f_data!J859)</f>
        <v>-</v>
      </c>
    </row>
    <row r="860" ht="15.75" hidden="1" customHeight="1">
      <c r="A860" s="1" t="str">
        <f t="shared" si="1"/>
        <v>Sri Lanka2012</v>
      </c>
      <c r="B860" s="1" t="str">
        <f>IF(ISBLANK(apendix_f_data!A860),"-",apendix_f_data!A860)</f>
        <v>South-East Asia</v>
      </c>
      <c r="C860" s="1" t="str">
        <f>IF(ISBLANK(apendix_f_data!B860),"-",apendix_f_data!B860)</f>
        <v>Sri Lanka</v>
      </c>
      <c r="D860" s="1">
        <f>IF(ISBLANK(apendix_f_data!C860),"-",apendix_f_data!C860)</f>
        <v>2012</v>
      </c>
      <c r="E860" s="1">
        <f>IF(ISBLANK(apendix_f_data!D860),"-",apendix_f_data!D860)</f>
        <v>4722497</v>
      </c>
      <c r="F860" s="1" t="str">
        <f>IF(ISBLANK(apendix_f_data!E860),"-",apendix_f_data!E860)</f>
        <v>-</v>
      </c>
      <c r="G860" s="1">
        <f>IF(ISBLANK(apendix_f_data!F860),"-",apendix_f_data!F860)</f>
        <v>23</v>
      </c>
      <c r="H860" s="1" t="str">
        <f>IF(ISBLANK(apendix_f_data!G860),"-",apendix_f_data!G860)</f>
        <v>-</v>
      </c>
      <c r="I860" s="1" t="str">
        <f>IF(ISBLANK(apendix_f_data!H860),"-",apendix_f_data!H860)</f>
        <v>-</v>
      </c>
      <c r="J860" s="1">
        <f>IF(ISBLANK(apendix_f_data!I860),"-",apendix_f_data!I860)</f>
        <v>0</v>
      </c>
      <c r="K860" s="1" t="str">
        <f>IF(ISBLANK(apendix_f_data!J860),"-",apendix_f_data!J860)</f>
        <v>-</v>
      </c>
    </row>
    <row r="861" ht="15.75" hidden="1" customHeight="1">
      <c r="A861" s="1" t="str">
        <f t="shared" si="1"/>
        <v>Sri Lanka2013</v>
      </c>
      <c r="B861" s="1" t="str">
        <f>IF(ISBLANK(apendix_f_data!A861),"-",apendix_f_data!A861)</f>
        <v>South-East Asia</v>
      </c>
      <c r="C861" s="1" t="str">
        <f>IF(ISBLANK(apendix_f_data!B861),"-",apendix_f_data!B861)</f>
        <v>Sri Lanka</v>
      </c>
      <c r="D861" s="1">
        <f>IF(ISBLANK(apendix_f_data!C861),"-",apendix_f_data!C861)</f>
        <v>2013</v>
      </c>
      <c r="E861" s="1">
        <f>IF(ISBLANK(apendix_f_data!D861),"-",apendix_f_data!D861)</f>
        <v>4752502</v>
      </c>
      <c r="F861" s="1" t="str">
        <f>IF(ISBLANK(apendix_f_data!E861),"-",apendix_f_data!E861)</f>
        <v>-</v>
      </c>
      <c r="G861" s="1">
        <f>IF(ISBLANK(apendix_f_data!F861),"-",apendix_f_data!F861)</f>
        <v>0</v>
      </c>
      <c r="H861" s="1" t="str">
        <f>IF(ISBLANK(apendix_f_data!G861),"-",apendix_f_data!G861)</f>
        <v>-</v>
      </c>
      <c r="I861" s="1" t="str">
        <f>IF(ISBLANK(apendix_f_data!H861),"-",apendix_f_data!H861)</f>
        <v>-</v>
      </c>
      <c r="J861" s="1">
        <f>IF(ISBLANK(apendix_f_data!I861),"-",apendix_f_data!I861)</f>
        <v>0</v>
      </c>
      <c r="K861" s="1" t="str">
        <f>IF(ISBLANK(apendix_f_data!J861),"-",apendix_f_data!J861)</f>
        <v>-</v>
      </c>
    </row>
    <row r="862" ht="15.75" hidden="1" customHeight="1">
      <c r="A862" s="1" t="str">
        <f t="shared" si="1"/>
        <v>Sri Lanka2014</v>
      </c>
      <c r="B862" s="1" t="str">
        <f>IF(ISBLANK(apendix_f_data!A862),"-",apendix_f_data!A862)</f>
        <v>South-East Asia</v>
      </c>
      <c r="C862" s="1" t="str">
        <f>IF(ISBLANK(apendix_f_data!B862),"-",apendix_f_data!B862)</f>
        <v>Sri Lanka</v>
      </c>
      <c r="D862" s="1">
        <f>IF(ISBLANK(apendix_f_data!C862),"-",apendix_f_data!C862)</f>
        <v>2014</v>
      </c>
      <c r="E862" s="1">
        <f>IF(ISBLANK(apendix_f_data!D862),"-",apendix_f_data!D862)</f>
        <v>4781357</v>
      </c>
      <c r="F862" s="1" t="str">
        <f>IF(ISBLANK(apendix_f_data!E862),"-",apendix_f_data!E862)</f>
        <v>-</v>
      </c>
      <c r="G862" s="1">
        <f>IF(ISBLANK(apendix_f_data!F862),"-",apendix_f_data!F862)</f>
        <v>0</v>
      </c>
      <c r="H862" s="1" t="str">
        <f>IF(ISBLANK(apendix_f_data!G862),"-",apendix_f_data!G862)</f>
        <v>-</v>
      </c>
      <c r="I862" s="1" t="str">
        <f>IF(ISBLANK(apendix_f_data!H862),"-",apendix_f_data!H862)</f>
        <v>-</v>
      </c>
      <c r="J862" s="1">
        <f>IF(ISBLANK(apendix_f_data!I862),"-",apendix_f_data!I862)</f>
        <v>0</v>
      </c>
      <c r="K862" s="1" t="str">
        <f>IF(ISBLANK(apendix_f_data!J862),"-",apendix_f_data!J862)</f>
        <v>-</v>
      </c>
    </row>
    <row r="863" ht="15.75" hidden="1" customHeight="1">
      <c r="A863" s="1" t="str">
        <f t="shared" si="1"/>
        <v>Sri Lanka2015</v>
      </c>
      <c r="B863" s="1" t="str">
        <f>IF(ISBLANK(apendix_f_data!A863),"-",apendix_f_data!A863)</f>
        <v>South-East Asia</v>
      </c>
      <c r="C863" s="1" t="str">
        <f>IF(ISBLANK(apendix_f_data!B863),"-",apendix_f_data!B863)</f>
        <v>Sri Lanka</v>
      </c>
      <c r="D863" s="1">
        <f>IF(ISBLANK(apendix_f_data!C863),"-",apendix_f_data!C863)</f>
        <v>2015</v>
      </c>
      <c r="E863" s="1">
        <f>IF(ISBLANK(apendix_f_data!D863),"-",apendix_f_data!D863)</f>
        <v>4808845</v>
      </c>
      <c r="F863" s="1" t="str">
        <f>IF(ISBLANK(apendix_f_data!E863),"-",apendix_f_data!E863)</f>
        <v>-</v>
      </c>
      <c r="G863" s="1">
        <f>IF(ISBLANK(apendix_f_data!F863),"-",apendix_f_data!F863)</f>
        <v>0</v>
      </c>
      <c r="H863" s="1" t="str">
        <f>IF(ISBLANK(apendix_f_data!G863),"-",apendix_f_data!G863)</f>
        <v>-</v>
      </c>
      <c r="I863" s="1" t="str">
        <f>IF(ISBLANK(apendix_f_data!H863),"-",apendix_f_data!H863)</f>
        <v>-</v>
      </c>
      <c r="J863" s="1">
        <f>IF(ISBLANK(apendix_f_data!I863),"-",apendix_f_data!I863)</f>
        <v>0</v>
      </c>
      <c r="K863" s="1" t="str">
        <f>IF(ISBLANK(apendix_f_data!J863),"-",apendix_f_data!J863)</f>
        <v>-</v>
      </c>
    </row>
    <row r="864" ht="15.75" hidden="1" customHeight="1">
      <c r="A864" s="1" t="str">
        <f t="shared" si="1"/>
        <v>Sri Lanka2016</v>
      </c>
      <c r="B864" s="1" t="str">
        <f>IF(ISBLANK(apendix_f_data!A864),"-",apendix_f_data!A864)</f>
        <v>South-East Asia</v>
      </c>
      <c r="C864" s="1" t="str">
        <f>IF(ISBLANK(apendix_f_data!B864),"-",apendix_f_data!B864)</f>
        <v>Sri Lanka</v>
      </c>
      <c r="D864" s="1">
        <f>IF(ISBLANK(apendix_f_data!C864),"-",apendix_f_data!C864)</f>
        <v>2016</v>
      </c>
      <c r="E864" s="1">
        <f>IF(ISBLANK(apendix_f_data!D864),"-",apendix_f_data!D864)</f>
        <v>4834870</v>
      </c>
      <c r="F864" s="1" t="str">
        <f>IF(ISBLANK(apendix_f_data!E864),"-",apendix_f_data!E864)</f>
        <v>-</v>
      </c>
      <c r="G864" s="1">
        <f>IF(ISBLANK(apendix_f_data!F864),"-",apendix_f_data!F864)</f>
        <v>0</v>
      </c>
      <c r="H864" s="1" t="str">
        <f>IF(ISBLANK(apendix_f_data!G864),"-",apendix_f_data!G864)</f>
        <v>-</v>
      </c>
      <c r="I864" s="1" t="str">
        <f>IF(ISBLANK(apendix_f_data!H864),"-",apendix_f_data!H864)</f>
        <v>-</v>
      </c>
      <c r="J864" s="1">
        <f>IF(ISBLANK(apendix_f_data!I864),"-",apendix_f_data!I864)</f>
        <v>0</v>
      </c>
      <c r="K864" s="1" t="str">
        <f>IF(ISBLANK(apendix_f_data!J864),"-",apendix_f_data!J864)</f>
        <v>-</v>
      </c>
    </row>
    <row r="865" ht="15.75" hidden="1" customHeight="1">
      <c r="A865" s="1" t="str">
        <f t="shared" si="1"/>
        <v>Sri Lanka2017</v>
      </c>
      <c r="B865" s="1" t="str">
        <f>IF(ISBLANK(apendix_f_data!A865),"-",apendix_f_data!A865)</f>
        <v>South-East Asia</v>
      </c>
      <c r="C865" s="1" t="str">
        <f>IF(ISBLANK(apendix_f_data!B865),"-",apendix_f_data!B865)</f>
        <v>Sri Lanka</v>
      </c>
      <c r="D865" s="1">
        <f>IF(ISBLANK(apendix_f_data!C865),"-",apendix_f_data!C865)</f>
        <v>2017</v>
      </c>
      <c r="E865" s="1">
        <f>IF(ISBLANK(apendix_f_data!D865),"-",apendix_f_data!D865)</f>
        <v>4859446</v>
      </c>
      <c r="F865" s="1" t="str">
        <f>IF(ISBLANK(apendix_f_data!E865),"-",apendix_f_data!E865)</f>
        <v>-</v>
      </c>
      <c r="G865" s="1">
        <f>IF(ISBLANK(apendix_f_data!F865),"-",apendix_f_data!F865)</f>
        <v>0</v>
      </c>
      <c r="H865" s="1" t="str">
        <f>IF(ISBLANK(apendix_f_data!G865),"-",apendix_f_data!G865)</f>
        <v>-</v>
      </c>
      <c r="I865" s="1" t="str">
        <f>IF(ISBLANK(apendix_f_data!H865),"-",apendix_f_data!H865)</f>
        <v>-</v>
      </c>
      <c r="J865" s="1">
        <f>IF(ISBLANK(apendix_f_data!I865),"-",apendix_f_data!I865)</f>
        <v>0</v>
      </c>
      <c r="K865" s="1" t="str">
        <f>IF(ISBLANK(apendix_f_data!J865),"-",apendix_f_data!J865)</f>
        <v>-</v>
      </c>
    </row>
    <row r="866" ht="15.75" hidden="1" customHeight="1">
      <c r="A866" s="1" t="str">
        <f t="shared" si="1"/>
        <v>Sri Lanka2018</v>
      </c>
      <c r="B866" s="1" t="str">
        <f>IF(ISBLANK(apendix_f_data!A866),"-",apendix_f_data!A866)</f>
        <v>South-East Asia</v>
      </c>
      <c r="C866" s="1" t="str">
        <f>IF(ISBLANK(apendix_f_data!B866),"-",apendix_f_data!B866)</f>
        <v>Sri Lanka</v>
      </c>
      <c r="D866" s="1">
        <f>IF(ISBLANK(apendix_f_data!C866),"-",apendix_f_data!C866)</f>
        <v>2018</v>
      </c>
      <c r="E866" s="1">
        <f>IF(ISBLANK(apendix_f_data!D866),"-",apendix_f_data!D866)</f>
        <v>4882614</v>
      </c>
      <c r="F866" s="1" t="str">
        <f>IF(ISBLANK(apendix_f_data!E866),"-",apendix_f_data!E866)</f>
        <v>-</v>
      </c>
      <c r="G866" s="1">
        <f>IF(ISBLANK(apendix_f_data!F866),"-",apendix_f_data!F866)</f>
        <v>0</v>
      </c>
      <c r="H866" s="1" t="str">
        <f>IF(ISBLANK(apendix_f_data!G866),"-",apendix_f_data!G866)</f>
        <v>-</v>
      </c>
      <c r="I866" s="1" t="str">
        <f>IF(ISBLANK(apendix_f_data!H866),"-",apendix_f_data!H866)</f>
        <v>-</v>
      </c>
      <c r="J866" s="1">
        <f>IF(ISBLANK(apendix_f_data!I866),"-",apendix_f_data!I866)</f>
        <v>0</v>
      </c>
      <c r="K866" s="1" t="str">
        <f>IF(ISBLANK(apendix_f_data!J866),"-",apendix_f_data!J866)</f>
        <v>-</v>
      </c>
    </row>
    <row r="867" ht="15.75" hidden="1" customHeight="1">
      <c r="A867" s="1" t="str">
        <f t="shared" si="1"/>
        <v>Thailand2010</v>
      </c>
      <c r="B867" s="1" t="str">
        <f>IF(ISBLANK(apendix_f_data!A867),"-",apendix_f_data!A867)</f>
        <v>South-East Asia</v>
      </c>
      <c r="C867" s="1" t="str">
        <f>IF(ISBLANK(apendix_f_data!B867),"-",apendix_f_data!B867)</f>
        <v>Thailand</v>
      </c>
      <c r="D867" s="1">
        <f>IF(ISBLANK(apendix_f_data!C867),"-",apendix_f_data!C867)</f>
        <v>2010</v>
      </c>
      <c r="E867" s="1">
        <f>IF(ISBLANK(apendix_f_data!D867),"-",apendix_f_data!D867)</f>
        <v>12751063</v>
      </c>
      <c r="F867" s="1" t="str">
        <f>IF(ISBLANK(apendix_f_data!E867),"-",apendix_f_data!E867)</f>
        <v>-</v>
      </c>
      <c r="G867" s="1">
        <f>IF(ISBLANK(apendix_f_data!F867),"-",apendix_f_data!F867)</f>
        <v>32480</v>
      </c>
      <c r="H867" s="1" t="str">
        <f>IF(ISBLANK(apendix_f_data!G867),"-",apendix_f_data!G867)</f>
        <v>-</v>
      </c>
      <c r="I867" s="1" t="str">
        <f>IF(ISBLANK(apendix_f_data!H867),"-",apendix_f_data!H867)</f>
        <v>-</v>
      </c>
      <c r="J867" s="1">
        <f>IF(ISBLANK(apendix_f_data!I867),"-",apendix_f_data!I867)</f>
        <v>80</v>
      </c>
      <c r="K867" s="1" t="str">
        <f>IF(ISBLANK(apendix_f_data!J867),"-",apendix_f_data!J867)</f>
        <v>-</v>
      </c>
    </row>
    <row r="868" ht="15.75" hidden="1" customHeight="1">
      <c r="A868" s="1" t="str">
        <f t="shared" si="1"/>
        <v>Thailand2011</v>
      </c>
      <c r="B868" s="1" t="str">
        <f>IF(ISBLANK(apendix_f_data!A868),"-",apendix_f_data!A868)</f>
        <v>South-East Asia</v>
      </c>
      <c r="C868" s="1" t="str">
        <f>IF(ISBLANK(apendix_f_data!B868),"-",apendix_f_data!B868)</f>
        <v>Thailand</v>
      </c>
      <c r="D868" s="1">
        <f>IF(ISBLANK(apendix_f_data!C868),"-",apendix_f_data!C868)</f>
        <v>2011</v>
      </c>
      <c r="E868" s="1">
        <f>IF(ISBLANK(apendix_f_data!D868),"-",apendix_f_data!D868)</f>
        <v>12812422</v>
      </c>
      <c r="F868" s="1" t="str">
        <f>IF(ISBLANK(apendix_f_data!E868),"-",apendix_f_data!E868)</f>
        <v>-</v>
      </c>
      <c r="G868" s="1">
        <f>IF(ISBLANK(apendix_f_data!F868),"-",apendix_f_data!F868)</f>
        <v>24897</v>
      </c>
      <c r="H868" s="1" t="str">
        <f>IF(ISBLANK(apendix_f_data!G868),"-",apendix_f_data!G868)</f>
        <v>-</v>
      </c>
      <c r="I868" s="1" t="str">
        <f>IF(ISBLANK(apendix_f_data!H868),"-",apendix_f_data!H868)</f>
        <v>-</v>
      </c>
      <c r="J868" s="1">
        <f>IF(ISBLANK(apendix_f_data!I868),"-",apendix_f_data!I868)</f>
        <v>43</v>
      </c>
      <c r="K868" s="1" t="str">
        <f>IF(ISBLANK(apendix_f_data!J868),"-",apendix_f_data!J868)</f>
        <v>-</v>
      </c>
    </row>
    <row r="869" ht="15.75" hidden="1" customHeight="1">
      <c r="A869" s="1" t="str">
        <f t="shared" si="1"/>
        <v>Thailand2012</v>
      </c>
      <c r="B869" s="1" t="str">
        <f>IF(ISBLANK(apendix_f_data!A869),"-",apendix_f_data!A869)</f>
        <v>South-East Asia</v>
      </c>
      <c r="C869" s="1" t="str">
        <f>IF(ISBLANK(apendix_f_data!B869),"-",apendix_f_data!B869)</f>
        <v>Thailand</v>
      </c>
      <c r="D869" s="1">
        <f>IF(ISBLANK(apendix_f_data!C869),"-",apendix_f_data!C869)</f>
        <v>2012</v>
      </c>
      <c r="E869" s="1">
        <f>IF(ISBLANK(apendix_f_data!D869),"-",apendix_f_data!D869)</f>
        <v>12872689</v>
      </c>
      <c r="F869" s="1" t="str">
        <f>IF(ISBLANK(apendix_f_data!E869),"-",apendix_f_data!E869)</f>
        <v>-</v>
      </c>
      <c r="G869" s="1">
        <f>IF(ISBLANK(apendix_f_data!F869),"-",apendix_f_data!F869)</f>
        <v>32569</v>
      </c>
      <c r="H869" s="1" t="str">
        <f>IF(ISBLANK(apendix_f_data!G869),"-",apendix_f_data!G869)</f>
        <v>-</v>
      </c>
      <c r="I869" s="1" t="str">
        <f>IF(ISBLANK(apendix_f_data!H869),"-",apendix_f_data!H869)</f>
        <v>-</v>
      </c>
      <c r="J869" s="1">
        <f>IF(ISBLANK(apendix_f_data!I869),"-",apendix_f_data!I869)</f>
        <v>37</v>
      </c>
      <c r="K869" s="1" t="str">
        <f>IF(ISBLANK(apendix_f_data!J869),"-",apendix_f_data!J869)</f>
        <v>-</v>
      </c>
    </row>
    <row r="870" ht="15.75" hidden="1" customHeight="1">
      <c r="A870" s="1" t="str">
        <f t="shared" si="1"/>
        <v>Thailand2013</v>
      </c>
      <c r="B870" s="1" t="str">
        <f>IF(ISBLANK(apendix_f_data!A870),"-",apendix_f_data!A870)</f>
        <v>South-East Asia</v>
      </c>
      <c r="C870" s="1" t="str">
        <f>IF(ISBLANK(apendix_f_data!B870),"-",apendix_f_data!B870)</f>
        <v>Thailand</v>
      </c>
      <c r="D870" s="1">
        <f>IF(ISBLANK(apendix_f_data!C870),"-",apendix_f_data!C870)</f>
        <v>2013</v>
      </c>
      <c r="E870" s="1">
        <f>IF(ISBLANK(apendix_f_data!D870),"-",apendix_f_data!D870)</f>
        <v>12931240</v>
      </c>
      <c r="F870" s="1" t="str">
        <f>IF(ISBLANK(apendix_f_data!E870),"-",apendix_f_data!E870)</f>
        <v>-</v>
      </c>
      <c r="G870" s="1">
        <f>IF(ISBLANK(apendix_f_data!F870),"-",apendix_f_data!F870)</f>
        <v>33302</v>
      </c>
      <c r="H870" s="1" t="str">
        <f>IF(ISBLANK(apendix_f_data!G870),"-",apendix_f_data!G870)</f>
        <v>-</v>
      </c>
      <c r="I870" s="1" t="str">
        <f>IF(ISBLANK(apendix_f_data!H870),"-",apendix_f_data!H870)</f>
        <v>-</v>
      </c>
      <c r="J870" s="1">
        <f>IF(ISBLANK(apendix_f_data!I870),"-",apendix_f_data!I870)</f>
        <v>47</v>
      </c>
      <c r="K870" s="1" t="str">
        <f>IF(ISBLANK(apendix_f_data!J870),"-",apendix_f_data!J870)</f>
        <v>-</v>
      </c>
    </row>
    <row r="871" ht="15.75" hidden="1" customHeight="1">
      <c r="A871" s="1" t="str">
        <f t="shared" si="1"/>
        <v>Thailand2014</v>
      </c>
      <c r="B871" s="1" t="str">
        <f>IF(ISBLANK(apendix_f_data!A871),"-",apendix_f_data!A871)</f>
        <v>South-East Asia</v>
      </c>
      <c r="C871" s="1" t="str">
        <f>IF(ISBLANK(apendix_f_data!B871),"-",apendix_f_data!B871)</f>
        <v>Thailand</v>
      </c>
      <c r="D871" s="1">
        <f>IF(ISBLANK(apendix_f_data!C871),"-",apendix_f_data!C871)</f>
        <v>2014</v>
      </c>
      <c r="E871" s="1">
        <f>IF(ISBLANK(apendix_f_data!D871),"-",apendix_f_data!D871)</f>
        <v>12987073</v>
      </c>
      <c r="F871" s="1" t="str">
        <f>IF(ISBLANK(apendix_f_data!E871),"-",apendix_f_data!E871)</f>
        <v>-</v>
      </c>
      <c r="G871" s="1">
        <f>IF(ISBLANK(apendix_f_data!F871),"-",apendix_f_data!F871)</f>
        <v>37921</v>
      </c>
      <c r="H871" s="1" t="str">
        <f>IF(ISBLANK(apendix_f_data!G871),"-",apendix_f_data!G871)</f>
        <v>-</v>
      </c>
      <c r="I871" s="1" t="str">
        <f>IF(ISBLANK(apendix_f_data!H871),"-",apendix_f_data!H871)</f>
        <v>-</v>
      </c>
      <c r="J871" s="1">
        <f>IF(ISBLANK(apendix_f_data!I871),"-",apendix_f_data!I871)</f>
        <v>38</v>
      </c>
      <c r="K871" s="1" t="str">
        <f>IF(ISBLANK(apendix_f_data!J871),"-",apendix_f_data!J871)</f>
        <v>-</v>
      </c>
    </row>
    <row r="872" ht="15.75" hidden="1" customHeight="1">
      <c r="A872" s="1" t="str">
        <f t="shared" si="1"/>
        <v>Thailand2015</v>
      </c>
      <c r="B872" s="1" t="str">
        <f>IF(ISBLANK(apendix_f_data!A872),"-",apendix_f_data!A872)</f>
        <v>South-East Asia</v>
      </c>
      <c r="C872" s="1" t="str">
        <f>IF(ISBLANK(apendix_f_data!B872),"-",apendix_f_data!B872)</f>
        <v>Thailand</v>
      </c>
      <c r="D872" s="1">
        <f>IF(ISBLANK(apendix_f_data!C872),"-",apendix_f_data!C872)</f>
        <v>2015</v>
      </c>
      <c r="E872" s="1">
        <f>IF(ISBLANK(apendix_f_data!D872),"-",apendix_f_data!D872)</f>
        <v>13039404</v>
      </c>
      <c r="F872" s="1" t="str">
        <f>IF(ISBLANK(apendix_f_data!E872),"-",apendix_f_data!E872)</f>
        <v>-</v>
      </c>
      <c r="G872" s="1">
        <f>IF(ISBLANK(apendix_f_data!F872),"-",apendix_f_data!F872)</f>
        <v>17427</v>
      </c>
      <c r="H872" s="1" t="str">
        <f>IF(ISBLANK(apendix_f_data!G872),"-",apendix_f_data!G872)</f>
        <v>-</v>
      </c>
      <c r="I872" s="1" t="str">
        <f>IF(ISBLANK(apendix_f_data!H872),"-",apendix_f_data!H872)</f>
        <v>-</v>
      </c>
      <c r="J872" s="1">
        <f>IF(ISBLANK(apendix_f_data!I872),"-",apendix_f_data!I872)</f>
        <v>33</v>
      </c>
      <c r="K872" s="1" t="str">
        <f>IF(ISBLANK(apendix_f_data!J872),"-",apendix_f_data!J872)</f>
        <v>-</v>
      </c>
    </row>
    <row r="873" ht="15.75" hidden="1" customHeight="1">
      <c r="A873" s="1" t="str">
        <f t="shared" si="1"/>
        <v>Thailand2016</v>
      </c>
      <c r="B873" s="1" t="str">
        <f>IF(ISBLANK(apendix_f_data!A873),"-",apendix_f_data!A873)</f>
        <v>South-East Asia</v>
      </c>
      <c r="C873" s="1" t="str">
        <f>IF(ISBLANK(apendix_f_data!B873),"-",apendix_f_data!B873)</f>
        <v>Thailand</v>
      </c>
      <c r="D873" s="1">
        <f>IF(ISBLANK(apendix_f_data!C873),"-",apendix_f_data!C873)</f>
        <v>2016</v>
      </c>
      <c r="E873" s="1">
        <f>IF(ISBLANK(apendix_f_data!D873),"-",apendix_f_data!D873)</f>
        <v>13088134</v>
      </c>
      <c r="F873" s="1" t="str">
        <f>IF(ISBLANK(apendix_f_data!E873),"-",apendix_f_data!E873)</f>
        <v>-</v>
      </c>
      <c r="G873" s="1">
        <f>IF(ISBLANK(apendix_f_data!F873),"-",apendix_f_data!F873)</f>
        <v>13451</v>
      </c>
      <c r="H873" s="1" t="str">
        <f>IF(ISBLANK(apendix_f_data!G873),"-",apendix_f_data!G873)</f>
        <v>-</v>
      </c>
      <c r="I873" s="1" t="str">
        <f>IF(ISBLANK(apendix_f_data!H873),"-",apendix_f_data!H873)</f>
        <v>-</v>
      </c>
      <c r="J873" s="1">
        <f>IF(ISBLANK(apendix_f_data!I873),"-",apendix_f_data!I873)</f>
        <v>27</v>
      </c>
      <c r="K873" s="1" t="str">
        <f>IF(ISBLANK(apendix_f_data!J873),"-",apendix_f_data!J873)</f>
        <v>-</v>
      </c>
    </row>
    <row r="874" ht="15.75" hidden="1" customHeight="1">
      <c r="A874" s="1" t="str">
        <f t="shared" si="1"/>
        <v>Thailand2017</v>
      </c>
      <c r="B874" s="1" t="str">
        <f>IF(ISBLANK(apendix_f_data!A874),"-",apendix_f_data!A874)</f>
        <v>South-East Asia</v>
      </c>
      <c r="C874" s="1" t="str">
        <f>IF(ISBLANK(apendix_f_data!B874),"-",apendix_f_data!B874)</f>
        <v>Thailand</v>
      </c>
      <c r="D874" s="1">
        <f>IF(ISBLANK(apendix_f_data!C874),"-",apendix_f_data!C874)</f>
        <v>2017</v>
      </c>
      <c r="E874" s="1">
        <f>IF(ISBLANK(apendix_f_data!D874),"-",apendix_f_data!D874)</f>
        <v>13133254</v>
      </c>
      <c r="F874" s="1" t="str">
        <f>IF(ISBLANK(apendix_f_data!E874),"-",apendix_f_data!E874)</f>
        <v>-</v>
      </c>
      <c r="G874" s="1">
        <f>IF(ISBLANK(apendix_f_data!F874),"-",apendix_f_data!F874)</f>
        <v>12515</v>
      </c>
      <c r="H874" s="1" t="str">
        <f>IF(ISBLANK(apendix_f_data!G874),"-",apendix_f_data!G874)</f>
        <v>-</v>
      </c>
      <c r="I874" s="1" t="str">
        <f>IF(ISBLANK(apendix_f_data!H874),"-",apendix_f_data!H874)</f>
        <v>-</v>
      </c>
      <c r="J874" s="1">
        <f>IF(ISBLANK(apendix_f_data!I874),"-",apendix_f_data!I874)</f>
        <v>15</v>
      </c>
      <c r="K874" s="1" t="str">
        <f>IF(ISBLANK(apendix_f_data!J874),"-",apendix_f_data!J874)</f>
        <v>-</v>
      </c>
    </row>
    <row r="875" ht="15.75" hidden="1" customHeight="1">
      <c r="A875" s="1" t="str">
        <f t="shared" si="1"/>
        <v>Thailand2018</v>
      </c>
      <c r="B875" s="1" t="str">
        <f>IF(ISBLANK(apendix_f_data!A875),"-",apendix_f_data!A875)</f>
        <v>South-East Asia</v>
      </c>
      <c r="C875" s="1" t="str">
        <f>IF(ISBLANK(apendix_f_data!B875),"-",apendix_f_data!B875)</f>
        <v>Thailand</v>
      </c>
      <c r="D875" s="1">
        <f>IF(ISBLANK(apendix_f_data!C875),"-",apendix_f_data!C875)</f>
        <v>2018</v>
      </c>
      <c r="E875" s="1">
        <f>IF(ISBLANK(apendix_f_data!D875),"-",apendix_f_data!D875)</f>
        <v>13174743</v>
      </c>
      <c r="F875" s="1" t="str">
        <f>IF(ISBLANK(apendix_f_data!E875),"-",apendix_f_data!E875)</f>
        <v>-</v>
      </c>
      <c r="G875" s="1">
        <f>IF(ISBLANK(apendix_f_data!F875),"-",apendix_f_data!F875)</f>
        <v>4782</v>
      </c>
      <c r="H875" s="1" t="str">
        <f>IF(ISBLANK(apendix_f_data!G875),"-",apendix_f_data!G875)</f>
        <v>-</v>
      </c>
      <c r="I875" s="1" t="str">
        <f>IF(ISBLANK(apendix_f_data!H875),"-",apendix_f_data!H875)</f>
        <v>-</v>
      </c>
      <c r="J875" s="1">
        <f>IF(ISBLANK(apendix_f_data!I875),"-",apendix_f_data!I875)</f>
        <v>8</v>
      </c>
      <c r="K875" s="1" t="str">
        <f>IF(ISBLANK(apendix_f_data!J875),"-",apendix_f_data!J875)</f>
        <v>-</v>
      </c>
    </row>
    <row r="876" ht="15.75" hidden="1" customHeight="1">
      <c r="A876" s="1" t="str">
        <f t="shared" si="1"/>
        <v>Timor-Leste2010</v>
      </c>
      <c r="B876" s="1" t="str">
        <f>IF(ISBLANK(apendix_f_data!A876),"-",apendix_f_data!A876)</f>
        <v>South-East Asia</v>
      </c>
      <c r="C876" s="1" t="str">
        <f>IF(ISBLANK(apendix_f_data!B876),"-",apendix_f_data!B876)</f>
        <v>Timor-Leste</v>
      </c>
      <c r="D876" s="1">
        <f>IF(ISBLANK(apendix_f_data!C876),"-",apendix_f_data!C876)</f>
        <v>2010</v>
      </c>
      <c r="E876" s="1">
        <f>IF(ISBLANK(apendix_f_data!D876),"-",apendix_f_data!D876)</f>
        <v>1028463</v>
      </c>
      <c r="F876" s="1">
        <f>IF(ISBLANK(apendix_f_data!E876),"-",apendix_f_data!E876)</f>
        <v>72000</v>
      </c>
      <c r="G876" s="1">
        <f>IF(ISBLANK(apendix_f_data!F876),"-",apendix_f_data!F876)</f>
        <v>102579</v>
      </c>
      <c r="H876" s="1">
        <f>IF(ISBLANK(apendix_f_data!G876),"-",apendix_f_data!G876)</f>
        <v>136000</v>
      </c>
      <c r="I876" s="1">
        <f>IF(ISBLANK(apendix_f_data!H876),"-",apendix_f_data!H876)</f>
        <v>11</v>
      </c>
      <c r="J876" s="1">
        <f>IF(ISBLANK(apendix_f_data!I876),"-",apendix_f_data!I876)</f>
        <v>198</v>
      </c>
      <c r="K876" s="1">
        <f>IF(ISBLANK(apendix_f_data!J876),"-",apendix_f_data!J876)</f>
        <v>380</v>
      </c>
    </row>
    <row r="877" ht="15.75" hidden="1" customHeight="1">
      <c r="A877" s="1" t="str">
        <f t="shared" si="1"/>
        <v>Timor-Leste2011</v>
      </c>
      <c r="B877" s="1" t="str">
        <f>IF(ISBLANK(apendix_f_data!A877),"-",apendix_f_data!A877)</f>
        <v>South-East Asia</v>
      </c>
      <c r="C877" s="1" t="str">
        <f>IF(ISBLANK(apendix_f_data!B877),"-",apendix_f_data!B877)</f>
        <v>Timor-Leste</v>
      </c>
      <c r="D877" s="1">
        <f>IF(ISBLANK(apendix_f_data!C877),"-",apendix_f_data!C877)</f>
        <v>2011</v>
      </c>
      <c r="E877" s="1">
        <f>IF(ISBLANK(apendix_f_data!D877),"-",apendix_f_data!D877)</f>
        <v>1046931</v>
      </c>
      <c r="F877" s="1">
        <f>IF(ISBLANK(apendix_f_data!E877),"-",apendix_f_data!E877)</f>
        <v>26000</v>
      </c>
      <c r="G877" s="1">
        <f>IF(ISBLANK(apendix_f_data!F877),"-",apendix_f_data!F877)</f>
        <v>32736</v>
      </c>
      <c r="H877" s="1">
        <f>IF(ISBLANK(apendix_f_data!G877),"-",apendix_f_data!G877)</f>
        <v>41000</v>
      </c>
      <c r="I877" s="1">
        <f>IF(ISBLANK(apendix_f_data!H877),"-",apendix_f_data!H877)</f>
        <v>3</v>
      </c>
      <c r="J877" s="1">
        <f>IF(ISBLANK(apendix_f_data!I877),"-",apendix_f_data!I877)</f>
        <v>69</v>
      </c>
      <c r="K877" s="1">
        <f>IF(ISBLANK(apendix_f_data!J877),"-",apendix_f_data!J877)</f>
        <v>130</v>
      </c>
    </row>
    <row r="878" ht="15.75" hidden="1" customHeight="1">
      <c r="A878" s="1" t="str">
        <f t="shared" si="1"/>
        <v>Timor-Leste2012</v>
      </c>
      <c r="B878" s="1" t="str">
        <f>IF(ISBLANK(apendix_f_data!A878),"-",apendix_f_data!A878)</f>
        <v>South-East Asia</v>
      </c>
      <c r="C878" s="1" t="str">
        <f>IF(ISBLANK(apendix_f_data!B878),"-",apendix_f_data!B878)</f>
        <v>Timor-Leste</v>
      </c>
      <c r="D878" s="1">
        <f>IF(ISBLANK(apendix_f_data!C878),"-",apendix_f_data!C878)</f>
        <v>2012</v>
      </c>
      <c r="E878" s="1">
        <f>IF(ISBLANK(apendix_f_data!D878),"-",apendix_f_data!D878)</f>
        <v>1065599</v>
      </c>
      <c r="F878" s="1">
        <f>IF(ISBLANK(apendix_f_data!E878),"-",apendix_f_data!E878)</f>
        <v>6500</v>
      </c>
      <c r="G878" s="1">
        <f>IF(ISBLANK(apendix_f_data!F878),"-",apendix_f_data!F878)</f>
        <v>7740</v>
      </c>
      <c r="H878" s="1">
        <f>IF(ISBLANK(apendix_f_data!G878),"-",apendix_f_data!G878)</f>
        <v>9100</v>
      </c>
      <c r="I878" s="1">
        <f>IF(ISBLANK(apendix_f_data!H878),"-",apendix_f_data!H878)</f>
        <v>0</v>
      </c>
      <c r="J878" s="1">
        <f>IF(ISBLANK(apendix_f_data!I878),"-",apendix_f_data!I878)</f>
        <v>10</v>
      </c>
      <c r="K878" s="1">
        <f>IF(ISBLANK(apendix_f_data!J878),"-",apendix_f_data!J878)</f>
        <v>17</v>
      </c>
    </row>
    <row r="879" ht="15.75" hidden="1" customHeight="1">
      <c r="A879" s="1" t="str">
        <f t="shared" si="1"/>
        <v>Timor-Leste2013</v>
      </c>
      <c r="B879" s="1" t="str">
        <f>IF(ISBLANK(apendix_f_data!A879),"-",apendix_f_data!A879)</f>
        <v>South-East Asia</v>
      </c>
      <c r="C879" s="1" t="str">
        <f>IF(ISBLANK(apendix_f_data!B879),"-",apendix_f_data!B879)</f>
        <v>Timor-Leste</v>
      </c>
      <c r="D879" s="1">
        <f>IF(ISBLANK(apendix_f_data!C879),"-",apendix_f_data!C879)</f>
        <v>2013</v>
      </c>
      <c r="E879" s="1">
        <f>IF(ISBLANK(apendix_f_data!D879),"-",apendix_f_data!D879)</f>
        <v>1084678</v>
      </c>
      <c r="F879" s="1">
        <f>IF(ISBLANK(apendix_f_data!E879),"-",apendix_f_data!E879)</f>
        <v>1400</v>
      </c>
      <c r="G879" s="1">
        <f>IF(ISBLANK(apendix_f_data!F879),"-",apendix_f_data!F879)</f>
        <v>1692</v>
      </c>
      <c r="H879" s="1">
        <f>IF(ISBLANK(apendix_f_data!G879),"-",apendix_f_data!G879)</f>
        <v>2000</v>
      </c>
      <c r="I879" s="1">
        <f>IF(ISBLANK(apendix_f_data!H879),"-",apendix_f_data!H879)</f>
        <v>0</v>
      </c>
      <c r="J879" s="1">
        <f>IF(ISBLANK(apendix_f_data!I879),"-",apendix_f_data!I879)</f>
        <v>2</v>
      </c>
      <c r="K879" s="1">
        <f>IF(ISBLANK(apendix_f_data!J879),"-",apendix_f_data!J879)</f>
        <v>3</v>
      </c>
    </row>
    <row r="880" ht="15.75" hidden="1" customHeight="1">
      <c r="A880" s="1" t="str">
        <f t="shared" si="1"/>
        <v>Timor-Leste2014</v>
      </c>
      <c r="B880" s="1" t="str">
        <f>IF(ISBLANK(apendix_f_data!A880),"-",apendix_f_data!A880)</f>
        <v>South-East Asia</v>
      </c>
      <c r="C880" s="1" t="str">
        <f>IF(ISBLANK(apendix_f_data!B880),"-",apendix_f_data!B880)</f>
        <v>Timor-Leste</v>
      </c>
      <c r="D880" s="1">
        <f>IF(ISBLANK(apendix_f_data!C880),"-",apendix_f_data!C880)</f>
        <v>2014</v>
      </c>
      <c r="E880" s="1">
        <f>IF(ISBLANK(apendix_f_data!D880),"-",apendix_f_data!D880)</f>
        <v>1104471</v>
      </c>
      <c r="F880" s="1">
        <f>IF(ISBLANK(apendix_f_data!E880),"-",apendix_f_data!E880)</f>
        <v>480</v>
      </c>
      <c r="G880" s="1">
        <f>IF(ISBLANK(apendix_f_data!F880),"-",apendix_f_data!F880)</f>
        <v>568</v>
      </c>
      <c r="H880" s="1">
        <f>IF(ISBLANK(apendix_f_data!G880),"-",apendix_f_data!G880)</f>
        <v>660</v>
      </c>
      <c r="I880" s="1">
        <f>IF(ISBLANK(apendix_f_data!H880),"-",apendix_f_data!H880)</f>
        <v>0</v>
      </c>
      <c r="J880" s="1">
        <f>IF(ISBLANK(apendix_f_data!I880),"-",apendix_f_data!I880)</f>
        <v>0</v>
      </c>
      <c r="K880" s="1">
        <f>IF(ISBLANK(apendix_f_data!J880),"-",apendix_f_data!J880)</f>
        <v>1</v>
      </c>
    </row>
    <row r="881" ht="15.75" hidden="1" customHeight="1">
      <c r="A881" s="1" t="str">
        <f t="shared" si="1"/>
        <v>Timor-Leste2015</v>
      </c>
      <c r="B881" s="1" t="str">
        <f>IF(ISBLANK(apendix_f_data!A881),"-",apendix_f_data!A881)</f>
        <v>South-East Asia</v>
      </c>
      <c r="C881" s="1" t="str">
        <f>IF(ISBLANK(apendix_f_data!B881),"-",apendix_f_data!B881)</f>
        <v>Timor-Leste</v>
      </c>
      <c r="D881" s="1">
        <f>IF(ISBLANK(apendix_f_data!C881),"-",apendix_f_data!C881)</f>
        <v>2015</v>
      </c>
      <c r="E881" s="1">
        <f>IF(ISBLANK(apendix_f_data!D881),"-",apendix_f_data!D881)</f>
        <v>1125125</v>
      </c>
      <c r="F881" s="1">
        <f>IF(ISBLANK(apendix_f_data!E881),"-",apendix_f_data!E881)</f>
        <v>120</v>
      </c>
      <c r="G881" s="1">
        <f>IF(ISBLANK(apendix_f_data!F881),"-",apendix_f_data!F881)</f>
        <v>139</v>
      </c>
      <c r="H881" s="1">
        <f>IF(ISBLANK(apendix_f_data!G881),"-",apendix_f_data!G881)</f>
        <v>160</v>
      </c>
      <c r="I881" s="1" t="str">
        <f>IF(ISBLANK(apendix_f_data!H881),"-",apendix_f_data!H881)</f>
        <v>-</v>
      </c>
      <c r="J881" s="1">
        <f>IF(ISBLANK(apendix_f_data!I881),"-",apendix_f_data!I881)</f>
        <v>0</v>
      </c>
      <c r="K881" s="1" t="str">
        <f>IF(ISBLANK(apendix_f_data!J881),"-",apendix_f_data!J881)</f>
        <v>-</v>
      </c>
    </row>
    <row r="882" ht="15.75" hidden="1" customHeight="1">
      <c r="A882" s="1" t="str">
        <f t="shared" si="1"/>
        <v>Timor-Leste2016</v>
      </c>
      <c r="B882" s="1" t="str">
        <f>IF(ISBLANK(apendix_f_data!A882),"-",apendix_f_data!A882)</f>
        <v>South-East Asia</v>
      </c>
      <c r="C882" s="1" t="str">
        <f>IF(ISBLANK(apendix_f_data!B882),"-",apendix_f_data!B882)</f>
        <v>Timor-Leste</v>
      </c>
      <c r="D882" s="1">
        <f>IF(ISBLANK(apendix_f_data!C882),"-",apendix_f_data!C882)</f>
        <v>2016</v>
      </c>
      <c r="E882" s="1">
        <f>IF(ISBLANK(apendix_f_data!D882),"-",apendix_f_data!D882)</f>
        <v>1146752</v>
      </c>
      <c r="F882" s="1">
        <f>IF(ISBLANK(apendix_f_data!E882),"-",apendix_f_data!E882)</f>
        <v>110</v>
      </c>
      <c r="G882" s="1">
        <f>IF(ISBLANK(apendix_f_data!F882),"-",apendix_f_data!F882)</f>
        <v>130</v>
      </c>
      <c r="H882" s="1">
        <f>IF(ISBLANK(apendix_f_data!G882),"-",apendix_f_data!G882)</f>
        <v>150</v>
      </c>
      <c r="I882" s="1" t="str">
        <f>IF(ISBLANK(apendix_f_data!H882),"-",apendix_f_data!H882)</f>
        <v>-</v>
      </c>
      <c r="J882" s="1">
        <f>IF(ISBLANK(apendix_f_data!I882),"-",apendix_f_data!I882)</f>
        <v>0</v>
      </c>
      <c r="K882" s="1" t="str">
        <f>IF(ISBLANK(apendix_f_data!J882),"-",apendix_f_data!J882)</f>
        <v>-</v>
      </c>
    </row>
    <row r="883" ht="15.75" hidden="1" customHeight="1">
      <c r="A883" s="1" t="str">
        <f t="shared" si="1"/>
        <v>Timor-Leste2017</v>
      </c>
      <c r="B883" s="1" t="str">
        <f>IF(ISBLANK(apendix_f_data!A883),"-",apendix_f_data!A883)</f>
        <v>South-East Asia</v>
      </c>
      <c r="C883" s="1" t="str">
        <f>IF(ISBLANK(apendix_f_data!B883),"-",apendix_f_data!B883)</f>
        <v>Timor-Leste</v>
      </c>
      <c r="D883" s="1">
        <f>IF(ISBLANK(apendix_f_data!C883),"-",apendix_f_data!C883)</f>
        <v>2017</v>
      </c>
      <c r="E883" s="1">
        <f>IF(ISBLANK(apendix_f_data!D883),"-",apendix_f_data!D883)</f>
        <v>1169297</v>
      </c>
      <c r="F883" s="1">
        <f>IF(ISBLANK(apendix_f_data!E883),"-",apendix_f_data!E883)</f>
        <v>31</v>
      </c>
      <c r="G883" s="1">
        <f>IF(ISBLANK(apendix_f_data!F883),"-",apendix_f_data!F883)</f>
        <v>37</v>
      </c>
      <c r="H883" s="1">
        <f>IF(ISBLANK(apendix_f_data!G883),"-",apendix_f_data!G883)</f>
        <v>43</v>
      </c>
      <c r="I883" s="1" t="str">
        <f>IF(ISBLANK(apendix_f_data!H883),"-",apendix_f_data!H883)</f>
        <v>-</v>
      </c>
      <c r="J883" s="1">
        <f>IF(ISBLANK(apendix_f_data!I883),"-",apendix_f_data!I883)</f>
        <v>0</v>
      </c>
      <c r="K883" s="1" t="str">
        <f>IF(ISBLANK(apendix_f_data!J883),"-",apendix_f_data!J883)</f>
        <v>-</v>
      </c>
    </row>
    <row r="884" ht="15.75" hidden="1" customHeight="1">
      <c r="A884" s="1" t="str">
        <f t="shared" si="1"/>
        <v>Timor-Leste2018</v>
      </c>
      <c r="B884" s="1" t="str">
        <f>IF(ISBLANK(apendix_f_data!A884),"-",apendix_f_data!A884)</f>
        <v>South-East Asia</v>
      </c>
      <c r="C884" s="1" t="str">
        <f>IF(ISBLANK(apendix_f_data!B884),"-",apendix_f_data!B884)</f>
        <v>Timor-Leste</v>
      </c>
      <c r="D884" s="1">
        <f>IF(ISBLANK(apendix_f_data!C884),"-",apendix_f_data!C884)</f>
        <v>2018</v>
      </c>
      <c r="E884" s="1">
        <f>IF(ISBLANK(apendix_f_data!D884),"-",apendix_f_data!D884)</f>
        <v>1192542</v>
      </c>
      <c r="F884" s="1" t="str">
        <f>IF(ISBLANK(apendix_f_data!E884),"-",apendix_f_data!E884)</f>
        <v>-</v>
      </c>
      <c r="G884" s="1">
        <f>IF(ISBLANK(apendix_f_data!F884),"-",apendix_f_data!F884)</f>
        <v>0</v>
      </c>
      <c r="H884" s="1" t="str">
        <f>IF(ISBLANK(apendix_f_data!G884),"-",apendix_f_data!G884)</f>
        <v>-</v>
      </c>
      <c r="I884" s="1" t="str">
        <f>IF(ISBLANK(apendix_f_data!H884),"-",apendix_f_data!H884)</f>
        <v>-</v>
      </c>
      <c r="J884" s="1">
        <f>IF(ISBLANK(apendix_f_data!I884),"-",apendix_f_data!I884)</f>
        <v>0</v>
      </c>
      <c r="K884" s="1" t="str">
        <f>IF(ISBLANK(apendix_f_data!J884),"-",apendix_f_data!J884)</f>
        <v>-</v>
      </c>
    </row>
    <row r="885" ht="15.75" hidden="1" customHeight="1">
      <c r="A885" s="1" t="str">
        <f t="shared" si="1"/>
        <v>Cambodia2010</v>
      </c>
      <c r="B885" s="1" t="str">
        <f>IF(ISBLANK(apendix_f_data!A885),"-",apendix_f_data!A885)</f>
        <v>Western Pacific</v>
      </c>
      <c r="C885" s="1" t="str">
        <f>IF(ISBLANK(apendix_f_data!B885),"-",apendix_f_data!B885)</f>
        <v>Cambodia</v>
      </c>
      <c r="D885" s="1">
        <f>IF(ISBLANK(apendix_f_data!C885),"-",apendix_f_data!C885)</f>
        <v>2010</v>
      </c>
      <c r="E885" s="1">
        <f>IF(ISBLANK(apendix_f_data!D885),"-",apendix_f_data!D885)</f>
        <v>10121505</v>
      </c>
      <c r="F885" s="1">
        <f>IF(ISBLANK(apendix_f_data!E885),"-",apendix_f_data!E885)</f>
        <v>292000</v>
      </c>
      <c r="G885" s="1">
        <f>IF(ISBLANK(apendix_f_data!F885),"-",apendix_f_data!F885)</f>
        <v>353293</v>
      </c>
      <c r="H885" s="1">
        <f>IF(ISBLANK(apendix_f_data!G885),"-",apendix_f_data!G885)</f>
        <v>428000</v>
      </c>
      <c r="I885" s="1">
        <f>IF(ISBLANK(apendix_f_data!H885),"-",apendix_f_data!H885)</f>
        <v>45</v>
      </c>
      <c r="J885" s="1">
        <f>IF(ISBLANK(apendix_f_data!I885),"-",apendix_f_data!I885)</f>
        <v>644</v>
      </c>
      <c r="K885" s="1">
        <f>IF(ISBLANK(apendix_f_data!J885),"-",apendix_f_data!J885)</f>
        <v>1120</v>
      </c>
    </row>
    <row r="886" ht="15.75" hidden="1" customHeight="1">
      <c r="A886" s="1" t="str">
        <f t="shared" si="1"/>
        <v>Cambodia2011</v>
      </c>
      <c r="B886" s="1" t="str">
        <f>IF(ISBLANK(apendix_f_data!A886),"-",apendix_f_data!A886)</f>
        <v>Western Pacific</v>
      </c>
      <c r="C886" s="1" t="str">
        <f>IF(ISBLANK(apendix_f_data!B886),"-",apendix_f_data!B886)</f>
        <v>Cambodia</v>
      </c>
      <c r="D886" s="1">
        <f>IF(ISBLANK(apendix_f_data!C886),"-",apendix_f_data!C886)</f>
        <v>2011</v>
      </c>
      <c r="E886" s="1">
        <f>IF(ISBLANK(apendix_f_data!D886),"-",apendix_f_data!D886)</f>
        <v>10283605</v>
      </c>
      <c r="F886" s="1">
        <f>IF(ISBLANK(apendix_f_data!E886),"-",apendix_f_data!E886)</f>
        <v>321000</v>
      </c>
      <c r="G886" s="1">
        <f>IF(ISBLANK(apendix_f_data!F886),"-",apendix_f_data!F886)</f>
        <v>368041</v>
      </c>
      <c r="H886" s="1">
        <f>IF(ISBLANK(apendix_f_data!G886),"-",apendix_f_data!G886)</f>
        <v>426000</v>
      </c>
      <c r="I886" s="1">
        <f>IF(ISBLANK(apendix_f_data!H886),"-",apendix_f_data!H886)</f>
        <v>47</v>
      </c>
      <c r="J886" s="1">
        <f>IF(ISBLANK(apendix_f_data!I886),"-",apendix_f_data!I886)</f>
        <v>641</v>
      </c>
      <c r="K886" s="1">
        <f>IF(ISBLANK(apendix_f_data!J886),"-",apendix_f_data!J886)</f>
        <v>1080</v>
      </c>
    </row>
    <row r="887" ht="15.75" hidden="1" customHeight="1">
      <c r="A887" s="1" t="str">
        <f t="shared" si="1"/>
        <v>Cambodia2012</v>
      </c>
      <c r="B887" s="1" t="str">
        <f>IF(ISBLANK(apendix_f_data!A887),"-",apendix_f_data!A887)</f>
        <v>Western Pacific</v>
      </c>
      <c r="C887" s="1" t="str">
        <f>IF(ISBLANK(apendix_f_data!B887),"-",apendix_f_data!B887)</f>
        <v>Cambodia</v>
      </c>
      <c r="D887" s="1">
        <f>IF(ISBLANK(apendix_f_data!C887),"-",apendix_f_data!C887)</f>
        <v>2012</v>
      </c>
      <c r="E887" s="1">
        <f>IF(ISBLANK(apendix_f_data!D887),"-",apendix_f_data!D887)</f>
        <v>10452648</v>
      </c>
      <c r="F887" s="1">
        <f>IF(ISBLANK(apendix_f_data!E887),"-",apendix_f_data!E887)</f>
        <v>226000</v>
      </c>
      <c r="G887" s="1">
        <f>IF(ISBLANK(apendix_f_data!F887),"-",apendix_f_data!F887)</f>
        <v>260016</v>
      </c>
      <c r="H887" s="1">
        <f>IF(ISBLANK(apendix_f_data!G887),"-",apendix_f_data!G887)</f>
        <v>301000</v>
      </c>
      <c r="I887" s="1">
        <f>IF(ISBLANK(apendix_f_data!H887),"-",apendix_f_data!H887)</f>
        <v>35</v>
      </c>
      <c r="J887" s="1">
        <f>IF(ISBLANK(apendix_f_data!I887),"-",apendix_f_data!I887)</f>
        <v>383</v>
      </c>
      <c r="K887" s="1">
        <f>IF(ISBLANK(apendix_f_data!J887),"-",apendix_f_data!J887)</f>
        <v>640</v>
      </c>
    </row>
    <row r="888" ht="15.75" hidden="1" customHeight="1">
      <c r="A888" s="1" t="str">
        <f t="shared" si="1"/>
        <v>Cambodia2013</v>
      </c>
      <c r="B888" s="1" t="str">
        <f>IF(ISBLANK(apendix_f_data!A888),"-",apendix_f_data!A888)</f>
        <v>Western Pacific</v>
      </c>
      <c r="C888" s="1" t="str">
        <f>IF(ISBLANK(apendix_f_data!B888),"-",apendix_f_data!B888)</f>
        <v>Cambodia</v>
      </c>
      <c r="D888" s="1">
        <f>IF(ISBLANK(apendix_f_data!C888),"-",apendix_f_data!C888)</f>
        <v>2013</v>
      </c>
      <c r="E888" s="1">
        <f>IF(ISBLANK(apendix_f_data!D888),"-",apendix_f_data!D888)</f>
        <v>10626530</v>
      </c>
      <c r="F888" s="1">
        <f>IF(ISBLANK(apendix_f_data!E888),"-",apendix_f_data!E888)</f>
        <v>147000</v>
      </c>
      <c r="G888" s="1">
        <f>IF(ISBLANK(apendix_f_data!F888),"-",apendix_f_data!F888)</f>
        <v>168806</v>
      </c>
      <c r="H888" s="1">
        <f>IF(ISBLANK(apendix_f_data!G888),"-",apendix_f_data!G888)</f>
        <v>196000</v>
      </c>
      <c r="I888" s="1">
        <f>IF(ISBLANK(apendix_f_data!H888),"-",apendix_f_data!H888)</f>
        <v>23</v>
      </c>
      <c r="J888" s="1">
        <f>IF(ISBLANK(apendix_f_data!I888),"-",apendix_f_data!I888)</f>
        <v>231</v>
      </c>
      <c r="K888" s="1">
        <f>IF(ISBLANK(apendix_f_data!J888),"-",apendix_f_data!J888)</f>
        <v>380</v>
      </c>
    </row>
    <row r="889" ht="15.75" hidden="1" customHeight="1">
      <c r="A889" s="1" t="str">
        <f t="shared" si="1"/>
        <v>Cambodia2014</v>
      </c>
      <c r="B889" s="1" t="str">
        <f>IF(ISBLANK(apendix_f_data!A889),"-",apendix_f_data!A889)</f>
        <v>Western Pacific</v>
      </c>
      <c r="C889" s="1" t="str">
        <f>IF(ISBLANK(apendix_f_data!B889),"-",apendix_f_data!B889)</f>
        <v>Cambodia</v>
      </c>
      <c r="D889" s="1">
        <f>IF(ISBLANK(apendix_f_data!C889),"-",apendix_f_data!C889)</f>
        <v>2014</v>
      </c>
      <c r="E889" s="1">
        <f>IF(ISBLANK(apendix_f_data!D889),"-",apendix_f_data!D889)</f>
        <v>10802038</v>
      </c>
      <c r="F889" s="1">
        <f>IF(ISBLANK(apendix_f_data!E889),"-",apendix_f_data!E889)</f>
        <v>208000</v>
      </c>
      <c r="G889" s="1">
        <f>IF(ISBLANK(apendix_f_data!F889),"-",apendix_f_data!F889)</f>
        <v>240449</v>
      </c>
      <c r="H889" s="1">
        <f>IF(ISBLANK(apendix_f_data!G889),"-",apendix_f_data!G889)</f>
        <v>282000</v>
      </c>
      <c r="I889" s="1">
        <f>IF(ISBLANK(apendix_f_data!H889),"-",apendix_f_data!H889)</f>
        <v>31</v>
      </c>
      <c r="J889" s="1">
        <f>IF(ISBLANK(apendix_f_data!I889),"-",apendix_f_data!I889)</f>
        <v>399</v>
      </c>
      <c r="K889" s="1">
        <f>IF(ISBLANK(apendix_f_data!J889),"-",apendix_f_data!J889)</f>
        <v>670</v>
      </c>
    </row>
    <row r="890" ht="15.75" hidden="1" customHeight="1">
      <c r="A890" s="1" t="str">
        <f t="shared" si="1"/>
        <v>Cambodia2015</v>
      </c>
      <c r="B890" s="1" t="str">
        <f>IF(ISBLANK(apendix_f_data!A890),"-",apendix_f_data!A890)</f>
        <v>Western Pacific</v>
      </c>
      <c r="C890" s="1" t="str">
        <f>IF(ISBLANK(apendix_f_data!B890),"-",apendix_f_data!B890)</f>
        <v>Cambodia</v>
      </c>
      <c r="D890" s="1">
        <f>IF(ISBLANK(apendix_f_data!C890),"-",apendix_f_data!C890)</f>
        <v>2015</v>
      </c>
      <c r="E890" s="1">
        <f>IF(ISBLANK(apendix_f_data!D890),"-",apendix_f_data!D890)</f>
        <v>10976665</v>
      </c>
      <c r="F890" s="1">
        <f>IF(ISBLANK(apendix_f_data!E890),"-",apendix_f_data!E890)</f>
        <v>189000</v>
      </c>
      <c r="G890" s="1">
        <f>IF(ISBLANK(apendix_f_data!F890),"-",apendix_f_data!F890)</f>
        <v>218837</v>
      </c>
      <c r="H890" s="1">
        <f>IF(ISBLANK(apendix_f_data!G890),"-",apendix_f_data!G890)</f>
        <v>255000</v>
      </c>
      <c r="I890" s="1">
        <f>IF(ISBLANK(apendix_f_data!H890),"-",apendix_f_data!H890)</f>
        <v>28</v>
      </c>
      <c r="J890" s="1">
        <f>IF(ISBLANK(apendix_f_data!I890),"-",apendix_f_data!I890)</f>
        <v>374</v>
      </c>
      <c r="K890" s="1">
        <f>IF(ISBLANK(apendix_f_data!J890),"-",apendix_f_data!J890)</f>
        <v>630</v>
      </c>
    </row>
    <row r="891" ht="15.75" hidden="1" customHeight="1">
      <c r="A891" s="1" t="str">
        <f t="shared" si="1"/>
        <v>Cambodia2016</v>
      </c>
      <c r="B891" s="1" t="str">
        <f>IF(ISBLANK(apendix_f_data!A891),"-",apendix_f_data!A891)</f>
        <v>Western Pacific</v>
      </c>
      <c r="C891" s="1" t="str">
        <f>IF(ISBLANK(apendix_f_data!B891),"-",apendix_f_data!B891)</f>
        <v>Cambodia</v>
      </c>
      <c r="D891" s="1">
        <f>IF(ISBLANK(apendix_f_data!C891),"-",apendix_f_data!C891)</f>
        <v>2016</v>
      </c>
      <c r="E891" s="1">
        <f>IF(ISBLANK(apendix_f_data!D891),"-",apendix_f_data!D891)</f>
        <v>11149825</v>
      </c>
      <c r="F891" s="1">
        <f>IF(ISBLANK(apendix_f_data!E891),"-",apendix_f_data!E891)</f>
        <v>107000</v>
      </c>
      <c r="G891" s="1">
        <f>IF(ISBLANK(apendix_f_data!F891),"-",apendix_f_data!F891)</f>
        <v>124137</v>
      </c>
      <c r="H891" s="1">
        <f>IF(ISBLANK(apendix_f_data!G891),"-",apendix_f_data!G891)</f>
        <v>145000</v>
      </c>
      <c r="I891" s="1">
        <f>IF(ISBLANK(apendix_f_data!H891),"-",apendix_f_data!H891)</f>
        <v>16</v>
      </c>
      <c r="J891" s="1">
        <f>IF(ISBLANK(apendix_f_data!I891),"-",apendix_f_data!I891)</f>
        <v>204</v>
      </c>
      <c r="K891" s="1">
        <f>IF(ISBLANK(apendix_f_data!J891),"-",apendix_f_data!J891)</f>
        <v>340</v>
      </c>
    </row>
    <row r="892" ht="15.75" hidden="1" customHeight="1">
      <c r="A892" s="1" t="str">
        <f t="shared" si="1"/>
        <v>Cambodia2017</v>
      </c>
      <c r="B892" s="1" t="str">
        <f>IF(ISBLANK(apendix_f_data!A892),"-",apendix_f_data!A892)</f>
        <v>Western Pacific</v>
      </c>
      <c r="C892" s="1" t="str">
        <f>IF(ISBLANK(apendix_f_data!B892),"-",apendix_f_data!B892)</f>
        <v>Cambodia</v>
      </c>
      <c r="D892" s="1">
        <f>IF(ISBLANK(apendix_f_data!C892),"-",apendix_f_data!C892)</f>
        <v>2017</v>
      </c>
      <c r="E892" s="1">
        <f>IF(ISBLANK(apendix_f_data!D892),"-",apendix_f_data!D892)</f>
        <v>11321696</v>
      </c>
      <c r="F892" s="1">
        <f>IF(ISBLANK(apendix_f_data!E892),"-",apendix_f_data!E892)</f>
        <v>175000</v>
      </c>
      <c r="G892" s="1">
        <f>IF(ISBLANK(apendix_f_data!F892),"-",apendix_f_data!F892)</f>
        <v>202696</v>
      </c>
      <c r="H892" s="1">
        <f>IF(ISBLANK(apendix_f_data!G892),"-",apendix_f_data!G892)</f>
        <v>237000</v>
      </c>
      <c r="I892" s="1">
        <f>IF(ISBLANK(apendix_f_data!H892),"-",apendix_f_data!H892)</f>
        <v>27</v>
      </c>
      <c r="J892" s="1">
        <f>IF(ISBLANK(apendix_f_data!I892),"-",apendix_f_data!I892)</f>
        <v>336</v>
      </c>
      <c r="K892" s="1">
        <f>IF(ISBLANK(apendix_f_data!J892),"-",apendix_f_data!J892)</f>
        <v>560</v>
      </c>
    </row>
    <row r="893" ht="15.75" hidden="1" customHeight="1">
      <c r="A893" s="1" t="str">
        <f t="shared" si="1"/>
        <v>Cambodia2018</v>
      </c>
      <c r="B893" s="1" t="str">
        <f>IF(ISBLANK(apendix_f_data!A893),"-",apendix_f_data!A893)</f>
        <v>Western Pacific</v>
      </c>
      <c r="C893" s="1" t="str">
        <f>IF(ISBLANK(apendix_f_data!B893),"-",apendix_f_data!B893)</f>
        <v>Cambodia</v>
      </c>
      <c r="D893" s="1">
        <f>IF(ISBLANK(apendix_f_data!C893),"-",apendix_f_data!C893)</f>
        <v>2018</v>
      </c>
      <c r="E893" s="1">
        <f>IF(ISBLANK(apendix_f_data!D893),"-",apendix_f_data!D893)</f>
        <v>11491692</v>
      </c>
      <c r="F893" s="1">
        <f>IF(ISBLANK(apendix_f_data!E893),"-",apendix_f_data!E893)</f>
        <v>235000</v>
      </c>
      <c r="G893" s="1">
        <f>IF(ISBLANK(apendix_f_data!F893),"-",apendix_f_data!F893)</f>
        <v>272272</v>
      </c>
      <c r="H893" s="1">
        <f>IF(ISBLANK(apendix_f_data!G893),"-",apendix_f_data!G893)</f>
        <v>320000</v>
      </c>
      <c r="I893" s="1">
        <f>IF(ISBLANK(apendix_f_data!H893),"-",apendix_f_data!H893)</f>
        <v>42</v>
      </c>
      <c r="J893" s="1">
        <f>IF(ISBLANK(apendix_f_data!I893),"-",apendix_f_data!I893)</f>
        <v>265</v>
      </c>
      <c r="K893" s="1">
        <f>IF(ISBLANK(apendix_f_data!J893),"-",apendix_f_data!J893)</f>
        <v>430</v>
      </c>
    </row>
    <row r="894" ht="15.75" hidden="1" customHeight="1">
      <c r="A894" s="1" t="str">
        <f t="shared" si="1"/>
        <v>China2010</v>
      </c>
      <c r="B894" s="1" t="str">
        <f>IF(ISBLANK(apendix_f_data!A894),"-",apendix_f_data!A894)</f>
        <v>Western Pacific</v>
      </c>
      <c r="C894" s="1" t="str">
        <f>IF(ISBLANK(apendix_f_data!B894),"-",apendix_f_data!B894)</f>
        <v>China</v>
      </c>
      <c r="D894" s="1">
        <f>IF(ISBLANK(apendix_f_data!C894),"-",apendix_f_data!C894)</f>
        <v>2010</v>
      </c>
      <c r="E894" s="1">
        <f>IF(ISBLANK(apendix_f_data!D894),"-",apendix_f_data!D894)</f>
        <v>575598390</v>
      </c>
      <c r="F894" s="1" t="str">
        <f>IF(ISBLANK(apendix_f_data!E894),"-",apendix_f_data!E894)</f>
        <v>-</v>
      </c>
      <c r="G894" s="1">
        <f>IF(ISBLANK(apendix_f_data!F894),"-",apendix_f_data!F894)</f>
        <v>4990</v>
      </c>
      <c r="H894" s="1" t="str">
        <f>IF(ISBLANK(apendix_f_data!G894),"-",apendix_f_data!G894)</f>
        <v>-</v>
      </c>
      <c r="I894" s="1" t="str">
        <f>IF(ISBLANK(apendix_f_data!H894),"-",apendix_f_data!H894)</f>
        <v>-</v>
      </c>
      <c r="J894" s="1">
        <f>IF(ISBLANK(apendix_f_data!I894),"-",apendix_f_data!I894)</f>
        <v>19</v>
      </c>
      <c r="K894" s="1" t="str">
        <f>IF(ISBLANK(apendix_f_data!J894),"-",apendix_f_data!J894)</f>
        <v>-</v>
      </c>
    </row>
    <row r="895" ht="15.75" hidden="1" customHeight="1">
      <c r="A895" s="1" t="str">
        <f t="shared" si="1"/>
        <v>China2011</v>
      </c>
      <c r="B895" s="1" t="str">
        <f>IF(ISBLANK(apendix_f_data!A895),"-",apendix_f_data!A895)</f>
        <v>Western Pacific</v>
      </c>
      <c r="C895" s="1" t="str">
        <f>IF(ISBLANK(apendix_f_data!B895),"-",apendix_f_data!B895)</f>
        <v>China</v>
      </c>
      <c r="D895" s="1">
        <f>IF(ISBLANK(apendix_f_data!C895),"-",apendix_f_data!C895)</f>
        <v>2011</v>
      </c>
      <c r="E895" s="1">
        <f>IF(ISBLANK(apendix_f_data!D895),"-",apendix_f_data!D895)</f>
        <v>578835356</v>
      </c>
      <c r="F895" s="1" t="str">
        <f>IF(ISBLANK(apendix_f_data!E895),"-",apendix_f_data!E895)</f>
        <v>-</v>
      </c>
      <c r="G895" s="1">
        <f>IF(ISBLANK(apendix_f_data!F895),"-",apendix_f_data!F895)</f>
        <v>3367</v>
      </c>
      <c r="H895" s="1" t="str">
        <f>IF(ISBLANK(apendix_f_data!G895),"-",apendix_f_data!G895)</f>
        <v>-</v>
      </c>
      <c r="I895" s="1" t="str">
        <f>IF(ISBLANK(apendix_f_data!H895),"-",apendix_f_data!H895)</f>
        <v>-</v>
      </c>
      <c r="J895" s="1">
        <f>IF(ISBLANK(apendix_f_data!I895),"-",apendix_f_data!I895)</f>
        <v>33</v>
      </c>
      <c r="K895" s="1" t="str">
        <f>IF(ISBLANK(apendix_f_data!J895),"-",apendix_f_data!J895)</f>
        <v>-</v>
      </c>
    </row>
    <row r="896" ht="15.75" hidden="1" customHeight="1">
      <c r="A896" s="1" t="str">
        <f t="shared" si="1"/>
        <v>China2012</v>
      </c>
      <c r="B896" s="1" t="str">
        <f>IF(ISBLANK(apendix_f_data!A896),"-",apendix_f_data!A896)</f>
        <v>Western Pacific</v>
      </c>
      <c r="C896" s="1" t="str">
        <f>IF(ISBLANK(apendix_f_data!B896),"-",apendix_f_data!B896)</f>
        <v>China</v>
      </c>
      <c r="D896" s="1">
        <f>IF(ISBLANK(apendix_f_data!C896),"-",apendix_f_data!C896)</f>
        <v>2012</v>
      </c>
      <c r="E896" s="1">
        <f>IF(ISBLANK(apendix_f_data!D896),"-",apendix_f_data!D896)</f>
        <v>582081652</v>
      </c>
      <c r="F896" s="1" t="str">
        <f>IF(ISBLANK(apendix_f_data!E896),"-",apendix_f_data!E896)</f>
        <v>-</v>
      </c>
      <c r="G896" s="1">
        <f>IF(ISBLANK(apendix_f_data!F896),"-",apendix_f_data!F896)</f>
        <v>244</v>
      </c>
      <c r="H896" s="1" t="str">
        <f>IF(ISBLANK(apendix_f_data!G896),"-",apendix_f_data!G896)</f>
        <v>-</v>
      </c>
      <c r="I896" s="1" t="str">
        <f>IF(ISBLANK(apendix_f_data!H896),"-",apendix_f_data!H896)</f>
        <v>-</v>
      </c>
      <c r="J896" s="1">
        <f>IF(ISBLANK(apendix_f_data!I896),"-",apendix_f_data!I896)</f>
        <v>0</v>
      </c>
      <c r="K896" s="1" t="str">
        <f>IF(ISBLANK(apendix_f_data!J896),"-",apendix_f_data!J896)</f>
        <v>-</v>
      </c>
    </row>
    <row r="897" ht="15.75" hidden="1" customHeight="1">
      <c r="A897" s="1" t="str">
        <f t="shared" si="1"/>
        <v>China2013</v>
      </c>
      <c r="B897" s="1" t="str">
        <f>IF(ISBLANK(apendix_f_data!A897),"-",apendix_f_data!A897)</f>
        <v>Western Pacific</v>
      </c>
      <c r="C897" s="1" t="str">
        <f>IF(ISBLANK(apendix_f_data!B897),"-",apendix_f_data!B897)</f>
        <v>China</v>
      </c>
      <c r="D897" s="1">
        <f>IF(ISBLANK(apendix_f_data!C897),"-",apendix_f_data!C897)</f>
        <v>2013</v>
      </c>
      <c r="E897" s="1">
        <f>IF(ISBLANK(apendix_f_data!D897),"-",apendix_f_data!D897)</f>
        <v>585315386</v>
      </c>
      <c r="F897" s="1" t="str">
        <f>IF(ISBLANK(apendix_f_data!E897),"-",apendix_f_data!E897)</f>
        <v>-</v>
      </c>
      <c r="G897" s="1">
        <f>IF(ISBLANK(apendix_f_data!F897),"-",apendix_f_data!F897)</f>
        <v>86</v>
      </c>
      <c r="H897" s="1" t="str">
        <f>IF(ISBLANK(apendix_f_data!G897),"-",apendix_f_data!G897)</f>
        <v>-</v>
      </c>
      <c r="I897" s="1" t="str">
        <f>IF(ISBLANK(apendix_f_data!H897),"-",apendix_f_data!H897)</f>
        <v>-</v>
      </c>
      <c r="J897" s="1">
        <f>IF(ISBLANK(apendix_f_data!I897),"-",apendix_f_data!I897)</f>
        <v>0</v>
      </c>
      <c r="K897" s="1" t="str">
        <f>IF(ISBLANK(apendix_f_data!J897),"-",apendix_f_data!J897)</f>
        <v>-</v>
      </c>
    </row>
    <row r="898" ht="15.75" hidden="1" customHeight="1">
      <c r="A898" s="1" t="str">
        <f t="shared" si="1"/>
        <v>China2014</v>
      </c>
      <c r="B898" s="1" t="str">
        <f>IF(ISBLANK(apendix_f_data!A898),"-",apendix_f_data!A898)</f>
        <v>Western Pacific</v>
      </c>
      <c r="C898" s="1" t="str">
        <f>IF(ISBLANK(apendix_f_data!B898),"-",apendix_f_data!B898)</f>
        <v>China</v>
      </c>
      <c r="D898" s="1">
        <f>IF(ISBLANK(apendix_f_data!C898),"-",apendix_f_data!C898)</f>
        <v>2014</v>
      </c>
      <c r="E898" s="1">
        <f>IF(ISBLANK(apendix_f_data!D898),"-",apendix_f_data!D898)</f>
        <v>588506114</v>
      </c>
      <c r="F898" s="1" t="str">
        <f>IF(ISBLANK(apendix_f_data!E898),"-",apendix_f_data!E898)</f>
        <v>-</v>
      </c>
      <c r="G898" s="1">
        <f>IF(ISBLANK(apendix_f_data!F898),"-",apendix_f_data!F898)</f>
        <v>56</v>
      </c>
      <c r="H898" s="1" t="str">
        <f>IF(ISBLANK(apendix_f_data!G898),"-",apendix_f_data!G898)</f>
        <v>-</v>
      </c>
      <c r="I898" s="1" t="str">
        <f>IF(ISBLANK(apendix_f_data!H898),"-",apendix_f_data!H898)</f>
        <v>-</v>
      </c>
      <c r="J898" s="1">
        <f>IF(ISBLANK(apendix_f_data!I898),"-",apendix_f_data!I898)</f>
        <v>0</v>
      </c>
      <c r="K898" s="1" t="str">
        <f>IF(ISBLANK(apendix_f_data!J898),"-",apendix_f_data!J898)</f>
        <v>-</v>
      </c>
    </row>
    <row r="899" ht="15.75" hidden="1" customHeight="1">
      <c r="A899" s="1" t="str">
        <f t="shared" si="1"/>
        <v>China2015</v>
      </c>
      <c r="B899" s="1" t="str">
        <f>IF(ISBLANK(apendix_f_data!A899),"-",apendix_f_data!A899)</f>
        <v>Western Pacific</v>
      </c>
      <c r="C899" s="1" t="str">
        <f>IF(ISBLANK(apendix_f_data!B899),"-",apendix_f_data!B899)</f>
        <v>China</v>
      </c>
      <c r="D899" s="1">
        <f>IF(ISBLANK(apendix_f_data!C899),"-",apendix_f_data!C899)</f>
        <v>2015</v>
      </c>
      <c r="E899" s="1">
        <f>IF(ISBLANK(apendix_f_data!D899),"-",apendix_f_data!D899)</f>
        <v>591624804</v>
      </c>
      <c r="F899" s="1" t="str">
        <f>IF(ISBLANK(apendix_f_data!E899),"-",apendix_f_data!E899)</f>
        <v>-</v>
      </c>
      <c r="G899" s="1">
        <f>IF(ISBLANK(apendix_f_data!F899),"-",apendix_f_data!F899)</f>
        <v>39</v>
      </c>
      <c r="H899" s="1" t="str">
        <f>IF(ISBLANK(apendix_f_data!G899),"-",apendix_f_data!G899)</f>
        <v>-</v>
      </c>
      <c r="I899" s="1" t="str">
        <f>IF(ISBLANK(apendix_f_data!H899),"-",apendix_f_data!H899)</f>
        <v>-</v>
      </c>
      <c r="J899" s="1">
        <f>IF(ISBLANK(apendix_f_data!I899),"-",apendix_f_data!I899)</f>
        <v>0</v>
      </c>
      <c r="K899" s="1" t="str">
        <f>IF(ISBLANK(apendix_f_data!J899),"-",apendix_f_data!J899)</f>
        <v>-</v>
      </c>
    </row>
    <row r="900" ht="15.75" hidden="1" customHeight="1">
      <c r="A900" s="1" t="str">
        <f t="shared" si="1"/>
        <v>China2016</v>
      </c>
      <c r="B900" s="1" t="str">
        <f>IF(ISBLANK(apendix_f_data!A900),"-",apendix_f_data!A900)</f>
        <v>Western Pacific</v>
      </c>
      <c r="C900" s="1" t="str">
        <f>IF(ISBLANK(apendix_f_data!B900),"-",apendix_f_data!B900)</f>
        <v>China</v>
      </c>
      <c r="D900" s="1">
        <f>IF(ISBLANK(apendix_f_data!C900),"-",apendix_f_data!C900)</f>
        <v>2016</v>
      </c>
      <c r="E900" s="1">
        <f>IF(ISBLANK(apendix_f_data!D900),"-",apendix_f_data!D900)</f>
        <v>594665143</v>
      </c>
      <c r="F900" s="1" t="str">
        <f>IF(ISBLANK(apendix_f_data!E900),"-",apendix_f_data!E900)</f>
        <v>-</v>
      </c>
      <c r="G900" s="1">
        <f>IF(ISBLANK(apendix_f_data!F900),"-",apendix_f_data!F900)</f>
        <v>3</v>
      </c>
      <c r="H900" s="1" t="str">
        <f>IF(ISBLANK(apendix_f_data!G900),"-",apendix_f_data!G900)</f>
        <v>-</v>
      </c>
      <c r="I900" s="1" t="str">
        <f>IF(ISBLANK(apendix_f_data!H900),"-",apendix_f_data!H900)</f>
        <v>-</v>
      </c>
      <c r="J900" s="1">
        <f>IF(ISBLANK(apendix_f_data!I900),"-",apendix_f_data!I900)</f>
        <v>0</v>
      </c>
      <c r="K900" s="1" t="str">
        <f>IF(ISBLANK(apendix_f_data!J900),"-",apendix_f_data!J900)</f>
        <v>-</v>
      </c>
    </row>
    <row r="901" ht="15.75" hidden="1" customHeight="1">
      <c r="A901" s="1" t="str">
        <f t="shared" si="1"/>
        <v>China2017</v>
      </c>
      <c r="B901" s="1" t="str">
        <f>IF(ISBLANK(apendix_f_data!A901),"-",apendix_f_data!A901)</f>
        <v>Western Pacific</v>
      </c>
      <c r="C901" s="1" t="str">
        <f>IF(ISBLANK(apendix_f_data!B901),"-",apendix_f_data!B901)</f>
        <v>China</v>
      </c>
      <c r="D901" s="1">
        <f>IF(ISBLANK(apendix_f_data!C901),"-",apendix_f_data!C901)</f>
        <v>2017</v>
      </c>
      <c r="E901" s="1">
        <f>IF(ISBLANK(apendix_f_data!D901),"-",apendix_f_data!D901)</f>
        <v>597615756</v>
      </c>
      <c r="F901" s="1" t="str">
        <f>IF(ISBLANK(apendix_f_data!E901),"-",apendix_f_data!E901)</f>
        <v>-</v>
      </c>
      <c r="G901" s="1">
        <f>IF(ISBLANK(apendix_f_data!F901),"-",apendix_f_data!F901)</f>
        <v>0</v>
      </c>
      <c r="H901" s="1" t="str">
        <f>IF(ISBLANK(apendix_f_data!G901),"-",apendix_f_data!G901)</f>
        <v>-</v>
      </c>
      <c r="I901" s="1" t="str">
        <f>IF(ISBLANK(apendix_f_data!H901),"-",apendix_f_data!H901)</f>
        <v>-</v>
      </c>
      <c r="J901" s="1">
        <f>IF(ISBLANK(apendix_f_data!I901),"-",apendix_f_data!I901)</f>
        <v>0</v>
      </c>
      <c r="K901" s="1" t="str">
        <f>IF(ISBLANK(apendix_f_data!J901),"-",apendix_f_data!J901)</f>
        <v>-</v>
      </c>
    </row>
    <row r="902" ht="15.75" hidden="1" customHeight="1">
      <c r="A902" s="1" t="str">
        <f t="shared" si="1"/>
        <v>China2018</v>
      </c>
      <c r="B902" s="1" t="str">
        <f>IF(ISBLANK(apendix_f_data!A902),"-",apendix_f_data!A902)</f>
        <v>Western Pacific</v>
      </c>
      <c r="C902" s="1" t="str">
        <f>IF(ISBLANK(apendix_f_data!B902),"-",apendix_f_data!B902)</f>
        <v>China</v>
      </c>
      <c r="D902" s="1">
        <f>IF(ISBLANK(apendix_f_data!C902),"-",apendix_f_data!C902)</f>
        <v>2018</v>
      </c>
      <c r="E902" s="1">
        <f>IF(ISBLANK(apendix_f_data!D902),"-",apendix_f_data!D902)</f>
        <v>600418023</v>
      </c>
      <c r="F902" s="1" t="str">
        <f>IF(ISBLANK(apendix_f_data!E902),"-",apendix_f_data!E902)</f>
        <v>-</v>
      </c>
      <c r="G902" s="1">
        <f>IF(ISBLANK(apendix_f_data!F902),"-",apendix_f_data!F902)</f>
        <v>0</v>
      </c>
      <c r="H902" s="1" t="str">
        <f>IF(ISBLANK(apendix_f_data!G902),"-",apendix_f_data!G902)</f>
        <v>-</v>
      </c>
      <c r="I902" s="1" t="str">
        <f>IF(ISBLANK(apendix_f_data!H902),"-",apendix_f_data!H902)</f>
        <v>-</v>
      </c>
      <c r="J902" s="1">
        <f>IF(ISBLANK(apendix_f_data!I902),"-",apendix_f_data!I902)</f>
        <v>0</v>
      </c>
      <c r="K902" s="1" t="str">
        <f>IF(ISBLANK(apendix_f_data!J902),"-",apendix_f_data!J902)</f>
        <v>-</v>
      </c>
    </row>
    <row r="903" ht="15.75" hidden="1" customHeight="1">
      <c r="A903" s="1" t="str">
        <f t="shared" si="1"/>
        <v>Lao People’s Democratic Republic2010</v>
      </c>
      <c r="B903" s="1" t="str">
        <f>IF(ISBLANK(apendix_f_data!A903),"-",apendix_f_data!A903)</f>
        <v>Western Pacific</v>
      </c>
      <c r="C903" s="1" t="str">
        <f>IF(ISBLANK(apendix_f_data!B903),"-",apendix_f_data!B903)</f>
        <v>Lao People’s Democratic Republic</v>
      </c>
      <c r="D903" s="1">
        <f>IF(ISBLANK(apendix_f_data!C903),"-",apendix_f_data!C903)</f>
        <v>2010</v>
      </c>
      <c r="E903" s="1">
        <f>IF(ISBLANK(apendix_f_data!D903),"-",apendix_f_data!D903)</f>
        <v>3251667</v>
      </c>
      <c r="F903" s="1">
        <f>IF(ISBLANK(apendix_f_data!E903),"-",apendix_f_data!E903)</f>
        <v>36000</v>
      </c>
      <c r="G903" s="1">
        <f>IF(ISBLANK(apendix_f_data!F903),"-",apendix_f_data!F903)</f>
        <v>51184</v>
      </c>
      <c r="H903" s="1">
        <f>IF(ISBLANK(apendix_f_data!G903),"-",apendix_f_data!G903)</f>
        <v>69000</v>
      </c>
      <c r="I903" s="1">
        <f>IF(ISBLANK(apendix_f_data!H903),"-",apendix_f_data!H903)</f>
        <v>3</v>
      </c>
      <c r="J903" s="1">
        <f>IF(ISBLANK(apendix_f_data!I903),"-",apendix_f_data!I903)</f>
        <v>127</v>
      </c>
      <c r="K903" s="1">
        <f>IF(ISBLANK(apendix_f_data!J903),"-",apendix_f_data!J903)</f>
        <v>250</v>
      </c>
    </row>
    <row r="904" ht="15.75" hidden="1" customHeight="1">
      <c r="A904" s="1" t="str">
        <f t="shared" si="1"/>
        <v>Lao People’s Democratic Republic2011</v>
      </c>
      <c r="B904" s="1" t="str">
        <f>IF(ISBLANK(apendix_f_data!A904),"-",apendix_f_data!A904)</f>
        <v>Western Pacific</v>
      </c>
      <c r="C904" s="1" t="str">
        <f>IF(ISBLANK(apendix_f_data!B904),"-",apendix_f_data!B904)</f>
        <v>Lao People’s Democratic Republic</v>
      </c>
      <c r="D904" s="1">
        <f>IF(ISBLANK(apendix_f_data!C904),"-",apendix_f_data!C904)</f>
        <v>2011</v>
      </c>
      <c r="E904" s="1">
        <f>IF(ISBLANK(apendix_f_data!D904),"-",apendix_f_data!D904)</f>
        <v>3302866</v>
      </c>
      <c r="F904" s="1">
        <f>IF(ISBLANK(apendix_f_data!E904),"-",apendix_f_data!E904)</f>
        <v>26000</v>
      </c>
      <c r="G904" s="1">
        <f>IF(ISBLANK(apendix_f_data!F904),"-",apendix_f_data!F904)</f>
        <v>35886</v>
      </c>
      <c r="H904" s="1">
        <f>IF(ISBLANK(apendix_f_data!G904),"-",apendix_f_data!G904)</f>
        <v>48000</v>
      </c>
      <c r="I904" s="1">
        <f>IF(ISBLANK(apendix_f_data!H904),"-",apendix_f_data!H904)</f>
        <v>2</v>
      </c>
      <c r="J904" s="1">
        <f>IF(ISBLANK(apendix_f_data!I904),"-",apendix_f_data!I904)</f>
        <v>85</v>
      </c>
      <c r="K904" s="1">
        <f>IF(ISBLANK(apendix_f_data!J904),"-",apendix_f_data!J904)</f>
        <v>160</v>
      </c>
    </row>
    <row r="905" ht="15.75" hidden="1" customHeight="1">
      <c r="A905" s="1" t="str">
        <f t="shared" si="1"/>
        <v>Lao People’s Democratic Republic2012</v>
      </c>
      <c r="B905" s="1" t="str">
        <f>IF(ISBLANK(apendix_f_data!A905),"-",apendix_f_data!A905)</f>
        <v>Western Pacific</v>
      </c>
      <c r="C905" s="1" t="str">
        <f>IF(ISBLANK(apendix_f_data!B905),"-",apendix_f_data!B905)</f>
        <v>Lao People’s Democratic Republic</v>
      </c>
      <c r="D905" s="1">
        <f>IF(ISBLANK(apendix_f_data!C905),"-",apendix_f_data!C905)</f>
        <v>2012</v>
      </c>
      <c r="E905" s="1">
        <f>IF(ISBLANK(apendix_f_data!D905),"-",apendix_f_data!D905)</f>
        <v>3353319</v>
      </c>
      <c r="F905" s="1">
        <f>IF(ISBLANK(apendix_f_data!E905),"-",apendix_f_data!E905)</f>
        <v>70000</v>
      </c>
      <c r="G905" s="1">
        <f>IF(ISBLANK(apendix_f_data!F905),"-",apendix_f_data!F905)</f>
        <v>96451</v>
      </c>
      <c r="H905" s="1">
        <f>IF(ISBLANK(apendix_f_data!G905),"-",apendix_f_data!G905)</f>
        <v>127000</v>
      </c>
      <c r="I905" s="1">
        <f>IF(ISBLANK(apendix_f_data!H905),"-",apendix_f_data!H905)</f>
        <v>9</v>
      </c>
      <c r="J905" s="1">
        <f>IF(ISBLANK(apendix_f_data!I905),"-",apendix_f_data!I905)</f>
        <v>211</v>
      </c>
      <c r="K905" s="1">
        <f>IF(ISBLANK(apendix_f_data!J905),"-",apendix_f_data!J905)</f>
        <v>400</v>
      </c>
    </row>
    <row r="906" ht="15.75" hidden="1" customHeight="1">
      <c r="A906" s="1" t="str">
        <f t="shared" si="1"/>
        <v>Lao People’s Democratic Republic2013</v>
      </c>
      <c r="B906" s="1" t="str">
        <f>IF(ISBLANK(apendix_f_data!A906),"-",apendix_f_data!A906)</f>
        <v>Western Pacific</v>
      </c>
      <c r="C906" s="1" t="str">
        <f>IF(ISBLANK(apendix_f_data!B906),"-",apendix_f_data!B906)</f>
        <v>Lao People’s Democratic Republic</v>
      </c>
      <c r="D906" s="1">
        <f>IF(ISBLANK(apendix_f_data!C906),"-",apendix_f_data!C906)</f>
        <v>2013</v>
      </c>
      <c r="E906" s="1">
        <f>IF(ISBLANK(apendix_f_data!D906),"-",apendix_f_data!D906)</f>
        <v>3403674</v>
      </c>
      <c r="F906" s="1">
        <f>IF(ISBLANK(apendix_f_data!E906),"-",apendix_f_data!E906)</f>
        <v>58000</v>
      </c>
      <c r="G906" s="1">
        <f>IF(ISBLANK(apendix_f_data!F906),"-",apendix_f_data!F906)</f>
        <v>79309</v>
      </c>
      <c r="H906" s="1">
        <f>IF(ISBLANK(apendix_f_data!G906),"-",apendix_f_data!G906)</f>
        <v>105000</v>
      </c>
      <c r="I906" s="1">
        <f>IF(ISBLANK(apendix_f_data!H906),"-",apendix_f_data!H906)</f>
        <v>9</v>
      </c>
      <c r="J906" s="1">
        <f>IF(ISBLANK(apendix_f_data!I906),"-",apendix_f_data!I906)</f>
        <v>145</v>
      </c>
      <c r="K906" s="1">
        <f>IF(ISBLANK(apendix_f_data!J906),"-",apendix_f_data!J906)</f>
        <v>280</v>
      </c>
    </row>
    <row r="907" ht="15.75" hidden="1" customHeight="1">
      <c r="A907" s="1" t="str">
        <f t="shared" si="1"/>
        <v>Lao People’s Democratic Republic2014</v>
      </c>
      <c r="B907" s="1" t="str">
        <f>IF(ISBLANK(apendix_f_data!A907),"-",apendix_f_data!A907)</f>
        <v>Western Pacific</v>
      </c>
      <c r="C907" s="1" t="str">
        <f>IF(ISBLANK(apendix_f_data!B907),"-",apendix_f_data!B907)</f>
        <v>Lao People’s Democratic Republic</v>
      </c>
      <c r="D907" s="1">
        <f>IF(ISBLANK(apendix_f_data!C907),"-",apendix_f_data!C907)</f>
        <v>2014</v>
      </c>
      <c r="E907" s="1">
        <f>IF(ISBLANK(apendix_f_data!D907),"-",apendix_f_data!D907)</f>
        <v>3454907</v>
      </c>
      <c r="F907" s="1">
        <f>IF(ISBLANK(apendix_f_data!E907),"-",apendix_f_data!E907)</f>
        <v>75000</v>
      </c>
      <c r="G907" s="1">
        <f>IF(ISBLANK(apendix_f_data!F907),"-",apendix_f_data!F907)</f>
        <v>103303</v>
      </c>
      <c r="H907" s="1">
        <f>IF(ISBLANK(apendix_f_data!G907),"-",apendix_f_data!G907)</f>
        <v>137000</v>
      </c>
      <c r="I907" s="1">
        <f>IF(ISBLANK(apendix_f_data!H907),"-",apendix_f_data!H907)</f>
        <v>13</v>
      </c>
      <c r="J907" s="1">
        <f>IF(ISBLANK(apendix_f_data!I907),"-",apendix_f_data!I907)</f>
        <v>157</v>
      </c>
      <c r="K907" s="1">
        <f>IF(ISBLANK(apendix_f_data!J907),"-",apendix_f_data!J907)</f>
        <v>300</v>
      </c>
    </row>
    <row r="908" ht="15.75" hidden="1" customHeight="1">
      <c r="A908" s="1" t="str">
        <f t="shared" si="1"/>
        <v>Lao People’s Democratic Republic2015</v>
      </c>
      <c r="B908" s="1" t="str">
        <f>IF(ISBLANK(apendix_f_data!A908),"-",apendix_f_data!A908)</f>
        <v>Western Pacific</v>
      </c>
      <c r="C908" s="1" t="str">
        <f>IF(ISBLANK(apendix_f_data!B908),"-",apendix_f_data!B908)</f>
        <v>Lao People’s Democratic Republic</v>
      </c>
      <c r="D908" s="1">
        <f>IF(ISBLANK(apendix_f_data!C908),"-",apendix_f_data!C908)</f>
        <v>2015</v>
      </c>
      <c r="E908" s="1">
        <f>IF(ISBLANK(apendix_f_data!D908),"-",apendix_f_data!D908)</f>
        <v>3507668</v>
      </c>
      <c r="F908" s="1">
        <f>IF(ISBLANK(apendix_f_data!E908),"-",apendix_f_data!E908)</f>
        <v>57000</v>
      </c>
      <c r="G908" s="1">
        <f>IF(ISBLANK(apendix_f_data!F908),"-",apendix_f_data!F908)</f>
        <v>78225</v>
      </c>
      <c r="H908" s="1">
        <f>IF(ISBLANK(apendix_f_data!G908),"-",apendix_f_data!G908)</f>
        <v>103000</v>
      </c>
      <c r="I908" s="1">
        <f>IF(ISBLANK(apendix_f_data!H908),"-",apendix_f_data!H908)</f>
        <v>10</v>
      </c>
      <c r="J908" s="1">
        <f>IF(ISBLANK(apendix_f_data!I908),"-",apendix_f_data!I908)</f>
        <v>100</v>
      </c>
      <c r="K908" s="1">
        <f>IF(ISBLANK(apendix_f_data!J908),"-",apendix_f_data!J908)</f>
        <v>190</v>
      </c>
    </row>
    <row r="909" ht="15.75" hidden="1" customHeight="1">
      <c r="A909" s="1" t="str">
        <f t="shared" si="1"/>
        <v>Lao People’s Democratic Republic2016</v>
      </c>
      <c r="B909" s="1" t="str">
        <f>IF(ISBLANK(apendix_f_data!A909),"-",apendix_f_data!A909)</f>
        <v>Western Pacific</v>
      </c>
      <c r="C909" s="1" t="str">
        <f>IF(ISBLANK(apendix_f_data!B909),"-",apendix_f_data!B909)</f>
        <v>Lao People’s Democratic Republic</v>
      </c>
      <c r="D909" s="1">
        <f>IF(ISBLANK(apendix_f_data!C909),"-",apendix_f_data!C909)</f>
        <v>2016</v>
      </c>
      <c r="E909" s="1">
        <f>IF(ISBLANK(apendix_f_data!D909),"-",apendix_f_data!D909)</f>
        <v>3562141</v>
      </c>
      <c r="F909" s="1">
        <f>IF(ISBLANK(apendix_f_data!E909),"-",apendix_f_data!E909)</f>
        <v>20000</v>
      </c>
      <c r="G909" s="1">
        <f>IF(ISBLANK(apendix_f_data!F909),"-",apendix_f_data!F909)</f>
        <v>27668</v>
      </c>
      <c r="H909" s="1">
        <f>IF(ISBLANK(apendix_f_data!G909),"-",apendix_f_data!G909)</f>
        <v>37000</v>
      </c>
      <c r="I909" s="1">
        <f>IF(ISBLANK(apendix_f_data!H909),"-",apendix_f_data!H909)</f>
        <v>3</v>
      </c>
      <c r="J909" s="1">
        <f>IF(ISBLANK(apendix_f_data!I909),"-",apendix_f_data!I909)</f>
        <v>33</v>
      </c>
      <c r="K909" s="1">
        <f>IF(ISBLANK(apendix_f_data!J909),"-",apendix_f_data!J909)</f>
        <v>62</v>
      </c>
    </row>
    <row r="910" ht="15.75" hidden="1" customHeight="1">
      <c r="A910" s="1" t="str">
        <f t="shared" si="1"/>
        <v>Lao People’s Democratic Republic2017</v>
      </c>
      <c r="B910" s="1" t="str">
        <f>IF(ISBLANK(apendix_f_data!A910),"-",apendix_f_data!A910)</f>
        <v>Western Pacific</v>
      </c>
      <c r="C910" s="1" t="str">
        <f>IF(ISBLANK(apendix_f_data!B910),"-",apendix_f_data!B910)</f>
        <v>Lao People’s Democratic Republic</v>
      </c>
      <c r="D910" s="1">
        <f>IF(ISBLANK(apendix_f_data!C910),"-",apendix_f_data!C910)</f>
        <v>2017</v>
      </c>
      <c r="E910" s="1">
        <f>IF(ISBLANK(apendix_f_data!D910),"-",apendix_f_data!D910)</f>
        <v>3617940</v>
      </c>
      <c r="F910" s="1">
        <f>IF(ISBLANK(apendix_f_data!E910),"-",apendix_f_data!E910)</f>
        <v>15000</v>
      </c>
      <c r="G910" s="1">
        <f>IF(ISBLANK(apendix_f_data!F910),"-",apendix_f_data!F910)</f>
        <v>20357</v>
      </c>
      <c r="H910" s="1">
        <f>IF(ISBLANK(apendix_f_data!G910),"-",apendix_f_data!G910)</f>
        <v>27000</v>
      </c>
      <c r="I910" s="1">
        <f>IF(ISBLANK(apendix_f_data!H910),"-",apendix_f_data!H910)</f>
        <v>2</v>
      </c>
      <c r="J910" s="1">
        <f>IF(ISBLANK(apendix_f_data!I910),"-",apendix_f_data!I910)</f>
        <v>29</v>
      </c>
      <c r="K910" s="1">
        <f>IF(ISBLANK(apendix_f_data!J910),"-",apendix_f_data!J910)</f>
        <v>56</v>
      </c>
    </row>
    <row r="911" ht="15.75" hidden="1" customHeight="1">
      <c r="A911" s="1" t="str">
        <f t="shared" si="1"/>
        <v>Lao People’s Democratic Republic2018</v>
      </c>
      <c r="B911" s="1" t="str">
        <f>IF(ISBLANK(apendix_f_data!A911),"-",apendix_f_data!A911)</f>
        <v>Western Pacific</v>
      </c>
      <c r="C911" s="1" t="str">
        <f>IF(ISBLANK(apendix_f_data!B911),"-",apendix_f_data!B911)</f>
        <v>Lao People’s Democratic Republic</v>
      </c>
      <c r="D911" s="1">
        <f>IF(ISBLANK(apendix_f_data!C911),"-",apendix_f_data!C911)</f>
        <v>2018</v>
      </c>
      <c r="E911" s="1">
        <f>IF(ISBLANK(apendix_f_data!D911),"-",apendix_f_data!D911)</f>
        <v>3674379</v>
      </c>
      <c r="F911" s="1">
        <f>IF(ISBLANK(apendix_f_data!E911),"-",apendix_f_data!E911)</f>
        <v>11000</v>
      </c>
      <c r="G911" s="1">
        <f>IF(ISBLANK(apendix_f_data!F911),"-",apendix_f_data!F911)</f>
        <v>15437</v>
      </c>
      <c r="H911" s="1">
        <f>IF(ISBLANK(apendix_f_data!G911),"-",apendix_f_data!G911)</f>
        <v>20000</v>
      </c>
      <c r="I911" s="1">
        <f>IF(ISBLANK(apendix_f_data!H911),"-",apendix_f_data!H911)</f>
        <v>1</v>
      </c>
      <c r="J911" s="1">
        <f>IF(ISBLANK(apendix_f_data!I911),"-",apendix_f_data!I911)</f>
        <v>23</v>
      </c>
      <c r="K911" s="1">
        <f>IF(ISBLANK(apendix_f_data!J911),"-",apendix_f_data!J911)</f>
        <v>44</v>
      </c>
    </row>
    <row r="912" ht="15.75" hidden="1" customHeight="1">
      <c r="A912" s="1" t="str">
        <f t="shared" si="1"/>
        <v>Malaysia2010</v>
      </c>
      <c r="B912" s="1" t="str">
        <f>IF(ISBLANK(apendix_f_data!A912),"-",apendix_f_data!A912)</f>
        <v>Western Pacific</v>
      </c>
      <c r="C912" s="1" t="str">
        <f>IF(ISBLANK(apendix_f_data!B912),"-",apendix_f_data!B912)</f>
        <v>Malaysia</v>
      </c>
      <c r="D912" s="1">
        <f>IF(ISBLANK(apendix_f_data!C912),"-",apendix_f_data!C912)</f>
        <v>2010</v>
      </c>
      <c r="E912" s="1">
        <f>IF(ISBLANK(apendix_f_data!D912),"-",apendix_f_data!D912)</f>
        <v>1128321</v>
      </c>
      <c r="F912" s="1" t="str">
        <f>IF(ISBLANK(apendix_f_data!E912),"-",apendix_f_data!E912)</f>
        <v>-</v>
      </c>
      <c r="G912" s="1">
        <f>IF(ISBLANK(apendix_f_data!F912),"-",apendix_f_data!F912)</f>
        <v>5194</v>
      </c>
      <c r="H912" s="1" t="str">
        <f>IF(ISBLANK(apendix_f_data!G912),"-",apendix_f_data!G912)</f>
        <v>-</v>
      </c>
      <c r="I912" s="1" t="str">
        <f>IF(ISBLANK(apendix_f_data!H912),"-",apendix_f_data!H912)</f>
        <v>-</v>
      </c>
      <c r="J912" s="1">
        <f>IF(ISBLANK(apendix_f_data!I912),"-",apendix_f_data!I912)</f>
        <v>13</v>
      </c>
      <c r="K912" s="1" t="str">
        <f>IF(ISBLANK(apendix_f_data!J912),"-",apendix_f_data!J912)</f>
        <v>-</v>
      </c>
    </row>
    <row r="913" ht="15.75" hidden="1" customHeight="1">
      <c r="A913" s="1" t="str">
        <f t="shared" si="1"/>
        <v>Malaysia2011</v>
      </c>
      <c r="B913" s="1" t="str">
        <f>IF(ISBLANK(apendix_f_data!A913),"-",apendix_f_data!A913)</f>
        <v>Western Pacific</v>
      </c>
      <c r="C913" s="1" t="str">
        <f>IF(ISBLANK(apendix_f_data!B913),"-",apendix_f_data!B913)</f>
        <v>Malaysia</v>
      </c>
      <c r="D913" s="1">
        <f>IF(ISBLANK(apendix_f_data!C913),"-",apendix_f_data!C913)</f>
        <v>2011</v>
      </c>
      <c r="E913" s="1">
        <f>IF(ISBLANK(apendix_f_data!D913),"-",apendix_f_data!D913)</f>
        <v>1146038</v>
      </c>
      <c r="F913" s="1" t="str">
        <f>IF(ISBLANK(apendix_f_data!E913),"-",apendix_f_data!E913)</f>
        <v>-</v>
      </c>
      <c r="G913" s="1">
        <f>IF(ISBLANK(apendix_f_data!F913),"-",apendix_f_data!F913)</f>
        <v>3954</v>
      </c>
      <c r="H913" s="1" t="str">
        <f>IF(ISBLANK(apendix_f_data!G913),"-",apendix_f_data!G913)</f>
        <v>-</v>
      </c>
      <c r="I913" s="1" t="str">
        <f>IF(ISBLANK(apendix_f_data!H913),"-",apendix_f_data!H913)</f>
        <v>-</v>
      </c>
      <c r="J913" s="1">
        <f>IF(ISBLANK(apendix_f_data!I913),"-",apendix_f_data!I913)</f>
        <v>12</v>
      </c>
      <c r="K913" s="1" t="str">
        <f>IF(ISBLANK(apendix_f_data!J913),"-",apendix_f_data!J913)</f>
        <v>-</v>
      </c>
    </row>
    <row r="914" ht="15.75" hidden="1" customHeight="1">
      <c r="A914" s="1" t="str">
        <f t="shared" si="1"/>
        <v>Malaysia2012</v>
      </c>
      <c r="B914" s="1" t="str">
        <f>IF(ISBLANK(apendix_f_data!A914),"-",apendix_f_data!A914)</f>
        <v>Western Pacific</v>
      </c>
      <c r="C914" s="1" t="str">
        <f>IF(ISBLANK(apendix_f_data!B914),"-",apendix_f_data!B914)</f>
        <v>Malaysia</v>
      </c>
      <c r="D914" s="1">
        <f>IF(ISBLANK(apendix_f_data!C914),"-",apendix_f_data!C914)</f>
        <v>2012</v>
      </c>
      <c r="E914" s="1">
        <f>IF(ISBLANK(apendix_f_data!D914),"-",apendix_f_data!D914)</f>
        <v>1162727</v>
      </c>
      <c r="F914" s="1" t="str">
        <f>IF(ISBLANK(apendix_f_data!E914),"-",apendix_f_data!E914)</f>
        <v>-</v>
      </c>
      <c r="G914" s="1">
        <f>IF(ISBLANK(apendix_f_data!F914),"-",apendix_f_data!F914)</f>
        <v>3662</v>
      </c>
      <c r="H914" s="1" t="str">
        <f>IF(ISBLANK(apendix_f_data!G914),"-",apendix_f_data!G914)</f>
        <v>-</v>
      </c>
      <c r="I914" s="1" t="str">
        <f>IF(ISBLANK(apendix_f_data!H914),"-",apendix_f_data!H914)</f>
        <v>-</v>
      </c>
      <c r="J914" s="1">
        <f>IF(ISBLANK(apendix_f_data!I914),"-",apendix_f_data!I914)</f>
        <v>12</v>
      </c>
      <c r="K914" s="1" t="str">
        <f>IF(ISBLANK(apendix_f_data!J914),"-",apendix_f_data!J914)</f>
        <v>-</v>
      </c>
    </row>
    <row r="915" ht="15.75" hidden="1" customHeight="1">
      <c r="A915" s="1" t="str">
        <f t="shared" si="1"/>
        <v>Malaysia2013</v>
      </c>
      <c r="B915" s="1" t="str">
        <f>IF(ISBLANK(apendix_f_data!A915),"-",apendix_f_data!A915)</f>
        <v>Western Pacific</v>
      </c>
      <c r="C915" s="1" t="str">
        <f>IF(ISBLANK(apendix_f_data!B915),"-",apendix_f_data!B915)</f>
        <v>Malaysia</v>
      </c>
      <c r="D915" s="1">
        <f>IF(ISBLANK(apendix_f_data!C915),"-",apendix_f_data!C915)</f>
        <v>2013</v>
      </c>
      <c r="E915" s="1">
        <f>IF(ISBLANK(apendix_f_data!D915),"-",apendix_f_data!D915)</f>
        <v>1178756</v>
      </c>
      <c r="F915" s="1" t="str">
        <f>IF(ISBLANK(apendix_f_data!E915),"-",apendix_f_data!E915)</f>
        <v>-</v>
      </c>
      <c r="G915" s="1">
        <f>IF(ISBLANK(apendix_f_data!F915),"-",apendix_f_data!F915)</f>
        <v>2921</v>
      </c>
      <c r="H915" s="1" t="str">
        <f>IF(ISBLANK(apendix_f_data!G915),"-",apendix_f_data!G915)</f>
        <v>-</v>
      </c>
      <c r="I915" s="1" t="str">
        <f>IF(ISBLANK(apendix_f_data!H915),"-",apendix_f_data!H915)</f>
        <v>-</v>
      </c>
      <c r="J915" s="1">
        <f>IF(ISBLANK(apendix_f_data!I915),"-",apendix_f_data!I915)</f>
        <v>10</v>
      </c>
      <c r="K915" s="1" t="str">
        <f>IF(ISBLANK(apendix_f_data!J915),"-",apendix_f_data!J915)</f>
        <v>-</v>
      </c>
    </row>
    <row r="916" ht="15.75" hidden="1" customHeight="1">
      <c r="A916" s="1" t="str">
        <f t="shared" si="1"/>
        <v>Malaysia2014</v>
      </c>
      <c r="B916" s="1" t="str">
        <f>IF(ISBLANK(apendix_f_data!A916),"-",apendix_f_data!A916)</f>
        <v>Western Pacific</v>
      </c>
      <c r="C916" s="1" t="str">
        <f>IF(ISBLANK(apendix_f_data!B916),"-",apendix_f_data!B916)</f>
        <v>Malaysia</v>
      </c>
      <c r="D916" s="1">
        <f>IF(ISBLANK(apendix_f_data!C916),"-",apendix_f_data!C916)</f>
        <v>2014</v>
      </c>
      <c r="E916" s="1">
        <f>IF(ISBLANK(apendix_f_data!D916),"-",apendix_f_data!D916)</f>
        <v>1194664</v>
      </c>
      <c r="F916" s="1" t="str">
        <f>IF(ISBLANK(apendix_f_data!E916),"-",apendix_f_data!E916)</f>
        <v>-</v>
      </c>
      <c r="G916" s="1">
        <f>IF(ISBLANK(apendix_f_data!F916),"-",apendix_f_data!F916)</f>
        <v>3147</v>
      </c>
      <c r="H916" s="1" t="str">
        <f>IF(ISBLANK(apendix_f_data!G916),"-",apendix_f_data!G916)</f>
        <v>-</v>
      </c>
      <c r="I916" s="1" t="str">
        <f>IF(ISBLANK(apendix_f_data!H916),"-",apendix_f_data!H916)</f>
        <v>-</v>
      </c>
      <c r="J916" s="1">
        <f>IF(ISBLANK(apendix_f_data!I916),"-",apendix_f_data!I916)</f>
        <v>4</v>
      </c>
      <c r="K916" s="1" t="str">
        <f>IF(ISBLANK(apendix_f_data!J916),"-",apendix_f_data!J916)</f>
        <v>-</v>
      </c>
    </row>
    <row r="917" ht="15.75" hidden="1" customHeight="1">
      <c r="A917" s="1" t="str">
        <f t="shared" si="1"/>
        <v>Malaysia2015</v>
      </c>
      <c r="B917" s="1" t="str">
        <f>IF(ISBLANK(apendix_f_data!A917),"-",apendix_f_data!A917)</f>
        <v>Western Pacific</v>
      </c>
      <c r="C917" s="1" t="str">
        <f>IF(ISBLANK(apendix_f_data!B917),"-",apendix_f_data!B917)</f>
        <v>Malaysia</v>
      </c>
      <c r="D917" s="1">
        <f>IF(ISBLANK(apendix_f_data!C917),"-",apendix_f_data!C917)</f>
        <v>2015</v>
      </c>
      <c r="E917" s="1">
        <f>IF(ISBLANK(apendix_f_data!D917),"-",apendix_f_data!D917)</f>
        <v>1210838</v>
      </c>
      <c r="F917" s="1" t="str">
        <f>IF(ISBLANK(apendix_f_data!E917),"-",apendix_f_data!E917)</f>
        <v>-</v>
      </c>
      <c r="G917" s="1">
        <f>IF(ISBLANK(apendix_f_data!F917),"-",apendix_f_data!F917)</f>
        <v>242</v>
      </c>
      <c r="H917" s="1" t="str">
        <f>IF(ISBLANK(apendix_f_data!G917),"-",apendix_f_data!G917)</f>
        <v>-</v>
      </c>
      <c r="I917" s="1" t="str">
        <f>IF(ISBLANK(apendix_f_data!H917),"-",apendix_f_data!H917)</f>
        <v>-</v>
      </c>
      <c r="J917" s="1">
        <f>IF(ISBLANK(apendix_f_data!I917),"-",apendix_f_data!I917)</f>
        <v>4</v>
      </c>
      <c r="K917" s="1" t="str">
        <f>IF(ISBLANK(apendix_f_data!J917),"-",apendix_f_data!J917)</f>
        <v>-</v>
      </c>
    </row>
    <row r="918" ht="15.75" hidden="1" customHeight="1">
      <c r="A918" s="1" t="str">
        <f t="shared" si="1"/>
        <v>Malaysia2016</v>
      </c>
      <c r="B918" s="1" t="str">
        <f>IF(ISBLANK(apendix_f_data!A918),"-",apendix_f_data!A918)</f>
        <v>Western Pacific</v>
      </c>
      <c r="C918" s="1" t="str">
        <f>IF(ISBLANK(apendix_f_data!B918),"-",apendix_f_data!B918)</f>
        <v>Malaysia</v>
      </c>
      <c r="D918" s="1">
        <f>IF(ISBLANK(apendix_f_data!C918),"-",apendix_f_data!C918)</f>
        <v>2016</v>
      </c>
      <c r="E918" s="1">
        <f>IF(ISBLANK(apendix_f_data!D918),"-",apendix_f_data!D918)</f>
        <v>1227386</v>
      </c>
      <c r="F918" s="1" t="str">
        <f>IF(ISBLANK(apendix_f_data!E918),"-",apendix_f_data!E918)</f>
        <v>-</v>
      </c>
      <c r="G918" s="1">
        <f>IF(ISBLANK(apendix_f_data!F918),"-",apendix_f_data!F918)</f>
        <v>266</v>
      </c>
      <c r="H918" s="1" t="str">
        <f>IF(ISBLANK(apendix_f_data!G918),"-",apendix_f_data!G918)</f>
        <v>-</v>
      </c>
      <c r="I918" s="1" t="str">
        <f>IF(ISBLANK(apendix_f_data!H918),"-",apendix_f_data!H918)</f>
        <v>-</v>
      </c>
      <c r="J918" s="1">
        <f>IF(ISBLANK(apendix_f_data!I918),"-",apendix_f_data!I918)</f>
        <v>2</v>
      </c>
      <c r="K918" s="1" t="str">
        <f>IF(ISBLANK(apendix_f_data!J918),"-",apendix_f_data!J918)</f>
        <v>-</v>
      </c>
    </row>
    <row r="919" ht="15.75" hidden="1" customHeight="1">
      <c r="A919" s="1" t="str">
        <f t="shared" si="1"/>
        <v>Malaysia2017</v>
      </c>
      <c r="B919" s="1" t="str">
        <f>IF(ISBLANK(apendix_f_data!A919),"-",apendix_f_data!A919)</f>
        <v>Western Pacific</v>
      </c>
      <c r="C919" s="1" t="str">
        <f>IF(ISBLANK(apendix_f_data!B919),"-",apendix_f_data!B919)</f>
        <v>Malaysia</v>
      </c>
      <c r="D919" s="1">
        <f>IF(ISBLANK(apendix_f_data!C919),"-",apendix_f_data!C919)</f>
        <v>2017</v>
      </c>
      <c r="E919" s="1">
        <f>IF(ISBLANK(apendix_f_data!D919),"-",apendix_f_data!D919)</f>
        <v>1244186</v>
      </c>
      <c r="F919" s="1" t="str">
        <f>IF(ISBLANK(apendix_f_data!E919),"-",apendix_f_data!E919)</f>
        <v>-</v>
      </c>
      <c r="G919" s="1">
        <f>IF(ISBLANK(apendix_f_data!F919),"-",apendix_f_data!F919)</f>
        <v>85</v>
      </c>
      <c r="H919" s="1" t="str">
        <f>IF(ISBLANK(apendix_f_data!G919),"-",apendix_f_data!G919)</f>
        <v>-</v>
      </c>
      <c r="I919" s="1" t="str">
        <f>IF(ISBLANK(apendix_f_data!H919),"-",apendix_f_data!H919)</f>
        <v>-</v>
      </c>
      <c r="J919" s="1">
        <f>IF(ISBLANK(apendix_f_data!I919),"-",apendix_f_data!I919)</f>
        <v>10</v>
      </c>
      <c r="K919" s="1" t="str">
        <f>IF(ISBLANK(apendix_f_data!J919),"-",apendix_f_data!J919)</f>
        <v>-</v>
      </c>
    </row>
    <row r="920" ht="15.75" hidden="1" customHeight="1">
      <c r="A920" s="1" t="str">
        <f t="shared" si="1"/>
        <v>Malaysia2018</v>
      </c>
      <c r="B920" s="1" t="str">
        <f>IF(ISBLANK(apendix_f_data!A920),"-",apendix_f_data!A920)</f>
        <v>Western Pacific</v>
      </c>
      <c r="C920" s="1" t="str">
        <f>IF(ISBLANK(apendix_f_data!B920),"-",apendix_f_data!B920)</f>
        <v>Malaysia</v>
      </c>
      <c r="D920" s="1">
        <f>IF(ISBLANK(apendix_f_data!C920),"-",apendix_f_data!C920)</f>
        <v>2018</v>
      </c>
      <c r="E920" s="1">
        <f>IF(ISBLANK(apendix_f_data!D920),"-",apendix_f_data!D920)</f>
        <v>1261121</v>
      </c>
      <c r="F920" s="1" t="str">
        <f>IF(ISBLANK(apendix_f_data!E920),"-",apendix_f_data!E920)</f>
        <v>-</v>
      </c>
      <c r="G920" s="1">
        <f>IF(ISBLANK(apendix_f_data!F920),"-",apendix_f_data!F920)</f>
        <v>0</v>
      </c>
      <c r="H920" s="1" t="str">
        <f>IF(ISBLANK(apendix_f_data!G920),"-",apendix_f_data!G920)</f>
        <v>-</v>
      </c>
      <c r="I920" s="1" t="str">
        <f>IF(ISBLANK(apendix_f_data!H920),"-",apendix_f_data!H920)</f>
        <v>-</v>
      </c>
      <c r="J920" s="1">
        <f>IF(ISBLANK(apendix_f_data!I920),"-",apendix_f_data!I920)</f>
        <v>12</v>
      </c>
      <c r="K920" s="1" t="str">
        <f>IF(ISBLANK(apendix_f_data!J920),"-",apendix_f_data!J920)</f>
        <v>-</v>
      </c>
    </row>
    <row r="921" ht="15.75" hidden="1" customHeight="1">
      <c r="A921" s="1" t="str">
        <f t="shared" si="1"/>
        <v>Papua New Guinea2010</v>
      </c>
      <c r="B921" s="1" t="str">
        <f>IF(ISBLANK(apendix_f_data!A921),"-",apendix_f_data!A921)</f>
        <v>Western Pacific</v>
      </c>
      <c r="C921" s="1" t="str">
        <f>IF(ISBLANK(apendix_f_data!B921),"-",apendix_f_data!B921)</f>
        <v>Papua New Guinea</v>
      </c>
      <c r="D921" s="1">
        <f>IF(ISBLANK(apendix_f_data!C921),"-",apendix_f_data!C921)</f>
        <v>2010</v>
      </c>
      <c r="E921" s="1">
        <f>IF(ISBLANK(apendix_f_data!D921),"-",apendix_f_data!D921)</f>
        <v>7310512</v>
      </c>
      <c r="F921" s="1">
        <f>IF(ISBLANK(apendix_f_data!E921),"-",apendix_f_data!E921)</f>
        <v>463000</v>
      </c>
      <c r="G921" s="1">
        <f>IF(ISBLANK(apendix_f_data!F921),"-",apendix_f_data!F921)</f>
        <v>1240109</v>
      </c>
      <c r="H921" s="1">
        <f>IF(ISBLANK(apendix_f_data!G921),"-",apendix_f_data!G921)</f>
        <v>2159000</v>
      </c>
      <c r="I921" s="1">
        <f>IF(ISBLANK(apendix_f_data!H921),"-",apendix_f_data!H921)</f>
        <v>110</v>
      </c>
      <c r="J921" s="1">
        <f>IF(ISBLANK(apendix_f_data!I921),"-",apendix_f_data!I921)</f>
        <v>2633</v>
      </c>
      <c r="K921" s="1">
        <f>IF(ISBLANK(apendix_f_data!J921),"-",apendix_f_data!J921)</f>
        <v>6270</v>
      </c>
    </row>
    <row r="922" ht="15.75" hidden="1" customHeight="1">
      <c r="A922" s="1" t="str">
        <f t="shared" si="1"/>
        <v>Papua New Guinea2011</v>
      </c>
      <c r="B922" s="1" t="str">
        <f>IF(ISBLANK(apendix_f_data!A922),"-",apendix_f_data!A922)</f>
        <v>Western Pacific</v>
      </c>
      <c r="C922" s="1" t="str">
        <f>IF(ISBLANK(apendix_f_data!B922),"-",apendix_f_data!B922)</f>
        <v>Papua New Guinea</v>
      </c>
      <c r="D922" s="1">
        <f>IF(ISBLANK(apendix_f_data!C922),"-",apendix_f_data!C922)</f>
        <v>2011</v>
      </c>
      <c r="E922" s="1">
        <f>IF(ISBLANK(apendix_f_data!D922),"-",apendix_f_data!D922)</f>
        <v>7472196</v>
      </c>
      <c r="F922" s="1">
        <f>IF(ISBLANK(apendix_f_data!E922),"-",apendix_f_data!E922)</f>
        <v>389000</v>
      </c>
      <c r="G922" s="1">
        <f>IF(ISBLANK(apendix_f_data!F922),"-",apendix_f_data!F922)</f>
        <v>1045967</v>
      </c>
      <c r="H922" s="1">
        <f>IF(ISBLANK(apendix_f_data!G922),"-",apendix_f_data!G922)</f>
        <v>1826000</v>
      </c>
      <c r="I922" s="1">
        <f>IF(ISBLANK(apendix_f_data!H922),"-",apendix_f_data!H922)</f>
        <v>87</v>
      </c>
      <c r="J922" s="1">
        <f>IF(ISBLANK(apendix_f_data!I922),"-",apendix_f_data!I922)</f>
        <v>2344</v>
      </c>
      <c r="K922" s="1">
        <f>IF(ISBLANK(apendix_f_data!J922),"-",apendix_f_data!J922)</f>
        <v>5580</v>
      </c>
    </row>
    <row r="923" ht="15.75" hidden="1" customHeight="1">
      <c r="A923" s="1" t="str">
        <f t="shared" si="1"/>
        <v>Papua New Guinea2012</v>
      </c>
      <c r="B923" s="1" t="str">
        <f>IF(ISBLANK(apendix_f_data!A923),"-",apendix_f_data!A923)</f>
        <v>Western Pacific</v>
      </c>
      <c r="C923" s="1" t="str">
        <f>IF(ISBLANK(apendix_f_data!B923),"-",apendix_f_data!B923)</f>
        <v>Papua New Guinea</v>
      </c>
      <c r="D923" s="1">
        <f>IF(ISBLANK(apendix_f_data!C923),"-",apendix_f_data!C923)</f>
        <v>2012</v>
      </c>
      <c r="E923" s="1">
        <f>IF(ISBLANK(apendix_f_data!D923),"-",apendix_f_data!D923)</f>
        <v>7631003</v>
      </c>
      <c r="F923" s="1">
        <f>IF(ISBLANK(apendix_f_data!E923),"-",apendix_f_data!E923)</f>
        <v>420000</v>
      </c>
      <c r="G923" s="1">
        <f>IF(ISBLANK(apendix_f_data!F923),"-",apendix_f_data!F923)</f>
        <v>1296356</v>
      </c>
      <c r="H923" s="1">
        <f>IF(ISBLANK(apendix_f_data!G923),"-",apendix_f_data!G923)</f>
        <v>2600000</v>
      </c>
      <c r="I923" s="1">
        <f>IF(ISBLANK(apendix_f_data!H923),"-",apendix_f_data!H923)</f>
        <v>100</v>
      </c>
      <c r="J923" s="1">
        <f>IF(ISBLANK(apendix_f_data!I923),"-",apendix_f_data!I923)</f>
        <v>2793</v>
      </c>
      <c r="K923" s="1">
        <f>IF(ISBLANK(apendix_f_data!J923),"-",apendix_f_data!J923)</f>
        <v>7230</v>
      </c>
    </row>
    <row r="924" ht="15.75" hidden="1" customHeight="1">
      <c r="A924" s="1" t="str">
        <f t="shared" si="1"/>
        <v>Papua New Guinea2013</v>
      </c>
      <c r="B924" s="1" t="str">
        <f>IF(ISBLANK(apendix_f_data!A924),"-",apendix_f_data!A924)</f>
        <v>Western Pacific</v>
      </c>
      <c r="C924" s="1" t="str">
        <f>IF(ISBLANK(apendix_f_data!B924),"-",apendix_f_data!B924)</f>
        <v>Papua New Guinea</v>
      </c>
      <c r="D924" s="1">
        <f>IF(ISBLANK(apendix_f_data!C924),"-",apendix_f_data!C924)</f>
        <v>2013</v>
      </c>
      <c r="E924" s="1">
        <f>IF(ISBLANK(apendix_f_data!D924),"-",apendix_f_data!D924)</f>
        <v>7788388</v>
      </c>
      <c r="F924" s="1">
        <f>IF(ISBLANK(apendix_f_data!E924),"-",apendix_f_data!E924)</f>
        <v>952000</v>
      </c>
      <c r="G924" s="1">
        <f>IF(ISBLANK(apendix_f_data!F924),"-",apendix_f_data!F924)</f>
        <v>1677722</v>
      </c>
      <c r="H924" s="1">
        <f>IF(ISBLANK(apendix_f_data!G924),"-",apendix_f_data!G924)</f>
        <v>2572000</v>
      </c>
      <c r="I924" s="1">
        <f>IF(ISBLANK(apendix_f_data!H924),"-",apendix_f_data!H924)</f>
        <v>140</v>
      </c>
      <c r="J924" s="1">
        <f>IF(ISBLANK(apendix_f_data!I924),"-",apendix_f_data!I924)</f>
        <v>4043</v>
      </c>
      <c r="K924" s="1">
        <f>IF(ISBLANK(apendix_f_data!J924),"-",apendix_f_data!J924)</f>
        <v>8660</v>
      </c>
    </row>
    <row r="925" ht="15.75" hidden="1" customHeight="1">
      <c r="A925" s="1" t="str">
        <f t="shared" si="1"/>
        <v>Papua New Guinea2014</v>
      </c>
      <c r="B925" s="1" t="str">
        <f>IF(ISBLANK(apendix_f_data!A925),"-",apendix_f_data!A925)</f>
        <v>Western Pacific</v>
      </c>
      <c r="C925" s="1" t="str">
        <f>IF(ISBLANK(apendix_f_data!B925),"-",apendix_f_data!B925)</f>
        <v>Papua New Guinea</v>
      </c>
      <c r="D925" s="1">
        <f>IF(ISBLANK(apendix_f_data!C925),"-",apendix_f_data!C925)</f>
        <v>2014</v>
      </c>
      <c r="E925" s="1">
        <f>IF(ISBLANK(apendix_f_data!D925),"-",apendix_f_data!D925)</f>
        <v>7946733</v>
      </c>
      <c r="F925" s="1">
        <f>IF(ISBLANK(apendix_f_data!E925),"-",apendix_f_data!E925)</f>
        <v>1177000</v>
      </c>
      <c r="G925" s="1">
        <f>IF(ISBLANK(apendix_f_data!F925),"-",apendix_f_data!F925)</f>
        <v>1931287</v>
      </c>
      <c r="H925" s="1">
        <f>IF(ISBLANK(apendix_f_data!G925),"-",apendix_f_data!G925)</f>
        <v>2943000</v>
      </c>
      <c r="I925" s="1">
        <f>IF(ISBLANK(apendix_f_data!H925),"-",apendix_f_data!H925)</f>
        <v>220</v>
      </c>
      <c r="J925" s="1">
        <f>IF(ISBLANK(apendix_f_data!I925),"-",apendix_f_data!I925)</f>
        <v>3728</v>
      </c>
      <c r="K925" s="1">
        <f>IF(ISBLANK(apendix_f_data!J925),"-",apendix_f_data!J925)</f>
        <v>7750</v>
      </c>
    </row>
    <row r="926" ht="15.75" hidden="1" customHeight="1">
      <c r="A926" s="1" t="str">
        <f t="shared" si="1"/>
        <v>Papua New Guinea2015</v>
      </c>
      <c r="B926" s="1" t="str">
        <f>IF(ISBLANK(apendix_f_data!A926),"-",apendix_f_data!A926)</f>
        <v>Western Pacific</v>
      </c>
      <c r="C926" s="1" t="str">
        <f>IF(ISBLANK(apendix_f_data!B926),"-",apendix_f_data!B926)</f>
        <v>Papua New Guinea</v>
      </c>
      <c r="D926" s="1">
        <f>IF(ISBLANK(apendix_f_data!C926),"-",apendix_f_data!C926)</f>
        <v>2015</v>
      </c>
      <c r="E926" s="1">
        <f>IF(ISBLANK(apendix_f_data!D926),"-",apendix_f_data!D926)</f>
        <v>8107772</v>
      </c>
      <c r="F926" s="1">
        <f>IF(ISBLANK(apendix_f_data!E926),"-",apendix_f_data!E926)</f>
        <v>739000</v>
      </c>
      <c r="G926" s="1">
        <f>IF(ISBLANK(apendix_f_data!F926),"-",apendix_f_data!F926)</f>
        <v>1066533</v>
      </c>
      <c r="H926" s="1">
        <f>IF(ISBLANK(apendix_f_data!G926),"-",apendix_f_data!G926)</f>
        <v>1461000</v>
      </c>
      <c r="I926" s="1">
        <f>IF(ISBLANK(apendix_f_data!H926),"-",apendix_f_data!H926)</f>
        <v>120</v>
      </c>
      <c r="J926" s="1">
        <f>IF(ISBLANK(apendix_f_data!I926),"-",apendix_f_data!I926)</f>
        <v>2227</v>
      </c>
      <c r="K926" s="1">
        <f>IF(ISBLANK(apendix_f_data!J926),"-",apendix_f_data!J926)</f>
        <v>4310</v>
      </c>
    </row>
    <row r="927" ht="15.75" hidden="1" customHeight="1">
      <c r="A927" s="1" t="str">
        <f t="shared" si="1"/>
        <v>Papua New Guinea2016</v>
      </c>
      <c r="B927" s="1" t="str">
        <f>IF(ISBLANK(apendix_f_data!A927),"-",apendix_f_data!A927)</f>
        <v>Western Pacific</v>
      </c>
      <c r="C927" s="1" t="str">
        <f>IF(ISBLANK(apendix_f_data!B927),"-",apendix_f_data!B927)</f>
        <v>Papua New Guinea</v>
      </c>
      <c r="D927" s="1">
        <f>IF(ISBLANK(apendix_f_data!C927),"-",apendix_f_data!C927)</f>
        <v>2016</v>
      </c>
      <c r="E927" s="1">
        <f>IF(ISBLANK(apendix_f_data!D927),"-",apendix_f_data!D927)</f>
        <v>8271766</v>
      </c>
      <c r="F927" s="1">
        <f>IF(ISBLANK(apendix_f_data!E927),"-",apendix_f_data!E927)</f>
        <v>1056000</v>
      </c>
      <c r="G927" s="1">
        <f>IF(ISBLANK(apendix_f_data!F927),"-",apendix_f_data!F927)</f>
        <v>1469150</v>
      </c>
      <c r="H927" s="1">
        <f>IF(ISBLANK(apendix_f_data!G927),"-",apendix_f_data!G927)</f>
        <v>1965000</v>
      </c>
      <c r="I927" s="1">
        <f>IF(ISBLANK(apendix_f_data!H927),"-",apendix_f_data!H927)</f>
        <v>160</v>
      </c>
      <c r="J927" s="1">
        <f>IF(ISBLANK(apendix_f_data!I927),"-",apendix_f_data!I927)</f>
        <v>3108</v>
      </c>
      <c r="K927" s="1">
        <f>IF(ISBLANK(apendix_f_data!J927),"-",apendix_f_data!J927)</f>
        <v>5970</v>
      </c>
    </row>
    <row r="928" ht="15.75" hidden="1" customHeight="1">
      <c r="A928" s="1" t="str">
        <f t="shared" si="1"/>
        <v>Papua New Guinea2017</v>
      </c>
      <c r="B928" s="1" t="str">
        <f>IF(ISBLANK(apendix_f_data!A928),"-",apendix_f_data!A928)</f>
        <v>Western Pacific</v>
      </c>
      <c r="C928" s="1" t="str">
        <f>IF(ISBLANK(apendix_f_data!B928),"-",apendix_f_data!B928)</f>
        <v>Papua New Guinea</v>
      </c>
      <c r="D928" s="1">
        <f>IF(ISBLANK(apendix_f_data!C928),"-",apendix_f_data!C928)</f>
        <v>2017</v>
      </c>
      <c r="E928" s="1">
        <f>IF(ISBLANK(apendix_f_data!D928),"-",apendix_f_data!D928)</f>
        <v>8438038</v>
      </c>
      <c r="F928" s="1">
        <f>IF(ISBLANK(apendix_f_data!E928),"-",apendix_f_data!E928)</f>
        <v>1036000</v>
      </c>
      <c r="G928" s="1">
        <f>IF(ISBLANK(apendix_f_data!F928),"-",apendix_f_data!F928)</f>
        <v>1500657</v>
      </c>
      <c r="H928" s="1">
        <f>IF(ISBLANK(apendix_f_data!G928),"-",apendix_f_data!G928)</f>
        <v>2077000</v>
      </c>
      <c r="I928" s="1">
        <f>IF(ISBLANK(apendix_f_data!H928),"-",apendix_f_data!H928)</f>
        <v>170</v>
      </c>
      <c r="J928" s="1">
        <f>IF(ISBLANK(apendix_f_data!I928),"-",apendix_f_data!I928)</f>
        <v>3053</v>
      </c>
      <c r="K928" s="1">
        <f>IF(ISBLANK(apendix_f_data!J928),"-",apendix_f_data!J928)</f>
        <v>5970</v>
      </c>
    </row>
    <row r="929" ht="15.75" hidden="1" customHeight="1">
      <c r="A929" s="1" t="str">
        <f t="shared" si="1"/>
        <v>Papua New Guinea2018</v>
      </c>
      <c r="B929" s="1" t="str">
        <f>IF(ISBLANK(apendix_f_data!A929),"-",apendix_f_data!A929)</f>
        <v>Western Pacific</v>
      </c>
      <c r="C929" s="1" t="str">
        <f>IF(ISBLANK(apendix_f_data!B929),"-",apendix_f_data!B929)</f>
        <v>Papua New Guinea</v>
      </c>
      <c r="D929" s="1">
        <f>IF(ISBLANK(apendix_f_data!C929),"-",apendix_f_data!C929)</f>
        <v>2018</v>
      </c>
      <c r="E929" s="1">
        <f>IF(ISBLANK(apendix_f_data!D929),"-",apendix_f_data!D929)</f>
        <v>8606324</v>
      </c>
      <c r="F929" s="1">
        <f>IF(ISBLANK(apendix_f_data!E929),"-",apendix_f_data!E929)</f>
        <v>1096000</v>
      </c>
      <c r="G929" s="1">
        <f>IF(ISBLANK(apendix_f_data!F929),"-",apendix_f_data!F929)</f>
        <v>1587573</v>
      </c>
      <c r="H929" s="1">
        <f>IF(ISBLANK(apendix_f_data!G929),"-",apendix_f_data!G929)</f>
        <v>2180000</v>
      </c>
      <c r="I929" s="1">
        <f>IF(ISBLANK(apendix_f_data!H929),"-",apendix_f_data!H929)</f>
        <v>180</v>
      </c>
      <c r="J929" s="1">
        <f>IF(ISBLANK(apendix_f_data!I929),"-",apendix_f_data!I929)</f>
        <v>3124</v>
      </c>
      <c r="K929" s="1">
        <f>IF(ISBLANK(apendix_f_data!J929),"-",apendix_f_data!J929)</f>
        <v>6060</v>
      </c>
    </row>
    <row r="930" ht="15.75" hidden="1" customHeight="1">
      <c r="A930" s="1" t="str">
        <f t="shared" si="1"/>
        <v>Philippines2010</v>
      </c>
      <c r="B930" s="1" t="str">
        <f>IF(ISBLANK(apendix_f_data!A930),"-",apendix_f_data!A930)</f>
        <v>Western Pacific</v>
      </c>
      <c r="C930" s="1" t="str">
        <f>IF(ISBLANK(apendix_f_data!B930),"-",apendix_f_data!B930)</f>
        <v>Philippines</v>
      </c>
      <c r="D930" s="1">
        <f>IF(ISBLANK(apendix_f_data!C930),"-",apendix_f_data!C930)</f>
        <v>2010</v>
      </c>
      <c r="E930" s="1">
        <f>IF(ISBLANK(apendix_f_data!D930),"-",apendix_f_data!D930)</f>
        <v>54570270</v>
      </c>
      <c r="F930" s="1">
        <f>IF(ISBLANK(apendix_f_data!E930),"-",apendix_f_data!E930)</f>
        <v>37000</v>
      </c>
      <c r="G930" s="1">
        <f>IF(ISBLANK(apendix_f_data!F930),"-",apendix_f_data!F930)</f>
        <v>53401</v>
      </c>
      <c r="H930" s="1">
        <f>IF(ISBLANK(apendix_f_data!G930),"-",apendix_f_data!G930)</f>
        <v>71000</v>
      </c>
      <c r="I930" s="1">
        <f>IF(ISBLANK(apendix_f_data!H930),"-",apendix_f_data!H930)</f>
        <v>5</v>
      </c>
      <c r="J930" s="1">
        <f>IF(ISBLANK(apendix_f_data!I930),"-",apendix_f_data!I930)</f>
        <v>112</v>
      </c>
      <c r="K930" s="1">
        <f>IF(ISBLANK(apendix_f_data!J930),"-",apendix_f_data!J930)</f>
        <v>220</v>
      </c>
    </row>
    <row r="931" ht="15.75" hidden="1" customHeight="1">
      <c r="A931" s="1" t="str">
        <f t="shared" si="1"/>
        <v>Philippines2011</v>
      </c>
      <c r="B931" s="1" t="str">
        <f>IF(ISBLANK(apendix_f_data!A931),"-",apendix_f_data!A931)</f>
        <v>Western Pacific</v>
      </c>
      <c r="C931" s="1" t="str">
        <f>IF(ISBLANK(apendix_f_data!B931),"-",apendix_f_data!B931)</f>
        <v>Philippines</v>
      </c>
      <c r="D931" s="1">
        <f>IF(ISBLANK(apendix_f_data!C931),"-",apendix_f_data!C931)</f>
        <v>2011</v>
      </c>
      <c r="E931" s="1">
        <f>IF(ISBLANK(apendix_f_data!D931),"-",apendix_f_data!D931)</f>
        <v>55501350</v>
      </c>
      <c r="F931" s="1">
        <f>IF(ISBLANK(apendix_f_data!E931),"-",apendix_f_data!E931)</f>
        <v>17000</v>
      </c>
      <c r="G931" s="1">
        <f>IF(ISBLANK(apendix_f_data!F931),"-",apendix_f_data!F931)</f>
        <v>23891</v>
      </c>
      <c r="H931" s="1">
        <f>IF(ISBLANK(apendix_f_data!G931),"-",apendix_f_data!G931)</f>
        <v>31000</v>
      </c>
      <c r="I931" s="1">
        <f>IF(ISBLANK(apendix_f_data!H931),"-",apendix_f_data!H931)</f>
        <v>2</v>
      </c>
      <c r="J931" s="1">
        <f>IF(ISBLANK(apendix_f_data!I931),"-",apendix_f_data!I931)</f>
        <v>47</v>
      </c>
      <c r="K931" s="1">
        <f>IF(ISBLANK(apendix_f_data!J931),"-",apendix_f_data!J931)</f>
        <v>90</v>
      </c>
    </row>
    <row r="932" ht="15.75" hidden="1" customHeight="1">
      <c r="A932" s="1" t="str">
        <f t="shared" si="1"/>
        <v>Philippines2012</v>
      </c>
      <c r="B932" s="1" t="str">
        <f>IF(ISBLANK(apendix_f_data!A932),"-",apendix_f_data!A932)</f>
        <v>Western Pacific</v>
      </c>
      <c r="C932" s="1" t="str">
        <f>IF(ISBLANK(apendix_f_data!B932),"-",apendix_f_data!B932)</f>
        <v>Philippines</v>
      </c>
      <c r="D932" s="1">
        <f>IF(ISBLANK(apendix_f_data!C932),"-",apendix_f_data!C932)</f>
        <v>2012</v>
      </c>
      <c r="E932" s="1">
        <f>IF(ISBLANK(apendix_f_data!D932),"-",apendix_f_data!D932)</f>
        <v>56455267</v>
      </c>
      <c r="F932" s="1">
        <f>IF(ISBLANK(apendix_f_data!E932),"-",apendix_f_data!E932)</f>
        <v>14000</v>
      </c>
      <c r="G932" s="1">
        <f>IF(ISBLANK(apendix_f_data!F932),"-",apendix_f_data!F932)</f>
        <v>19138</v>
      </c>
      <c r="H932" s="1">
        <f>IF(ISBLANK(apendix_f_data!G932),"-",apendix_f_data!G932)</f>
        <v>25000</v>
      </c>
      <c r="I932" s="1">
        <f>IF(ISBLANK(apendix_f_data!H932),"-",apendix_f_data!H932)</f>
        <v>1</v>
      </c>
      <c r="J932" s="1">
        <f>IF(ISBLANK(apendix_f_data!I932),"-",apendix_f_data!I932)</f>
        <v>35</v>
      </c>
      <c r="K932" s="1">
        <f>IF(ISBLANK(apendix_f_data!J932),"-",apendix_f_data!J932)</f>
        <v>67</v>
      </c>
    </row>
    <row r="933" ht="15.75" hidden="1" customHeight="1">
      <c r="A933" s="1" t="str">
        <f t="shared" si="1"/>
        <v>Philippines2013</v>
      </c>
      <c r="B933" s="1" t="str">
        <f>IF(ISBLANK(apendix_f_data!A933),"-",apendix_f_data!A933)</f>
        <v>Western Pacific</v>
      </c>
      <c r="C933" s="1" t="str">
        <f>IF(ISBLANK(apendix_f_data!B933),"-",apendix_f_data!B933)</f>
        <v>Philippines</v>
      </c>
      <c r="D933" s="1">
        <f>IF(ISBLANK(apendix_f_data!C933),"-",apendix_f_data!C933)</f>
        <v>2013</v>
      </c>
      <c r="E933" s="1">
        <f>IF(ISBLANK(apendix_f_data!D933),"-",apendix_f_data!D933)</f>
        <v>57418668</v>
      </c>
      <c r="F933" s="1">
        <f>IF(ISBLANK(apendix_f_data!E933),"-",apendix_f_data!E933)</f>
        <v>13000</v>
      </c>
      <c r="G933" s="1">
        <f>IF(ISBLANK(apendix_f_data!F933),"-",apendix_f_data!F933)</f>
        <v>17518</v>
      </c>
      <c r="H933" s="1">
        <f>IF(ISBLANK(apendix_f_data!G933),"-",apendix_f_data!G933)</f>
        <v>23000</v>
      </c>
      <c r="I933" s="1">
        <f>IF(ISBLANK(apendix_f_data!H933),"-",apendix_f_data!H933)</f>
        <v>1</v>
      </c>
      <c r="J933" s="1">
        <f>IF(ISBLANK(apendix_f_data!I933),"-",apendix_f_data!I933)</f>
        <v>35</v>
      </c>
      <c r="K933" s="1">
        <f>IF(ISBLANK(apendix_f_data!J933),"-",apendix_f_data!J933)</f>
        <v>68</v>
      </c>
    </row>
    <row r="934" ht="15.75" hidden="1" customHeight="1">
      <c r="A934" s="1" t="str">
        <f t="shared" si="1"/>
        <v>Philippines2014</v>
      </c>
      <c r="B934" s="1" t="str">
        <f>IF(ISBLANK(apendix_f_data!A934),"-",apendix_f_data!A934)</f>
        <v>Western Pacific</v>
      </c>
      <c r="C934" s="1" t="str">
        <f>IF(ISBLANK(apendix_f_data!B934),"-",apendix_f_data!B934)</f>
        <v>Philippines</v>
      </c>
      <c r="D934" s="1">
        <f>IF(ISBLANK(apendix_f_data!C934),"-",apendix_f_data!C934)</f>
        <v>2014</v>
      </c>
      <c r="E934" s="1">
        <f>IF(ISBLANK(apendix_f_data!D934),"-",apendix_f_data!D934)</f>
        <v>58371999</v>
      </c>
      <c r="F934" s="1">
        <f>IF(ISBLANK(apendix_f_data!E934),"-",apendix_f_data!E934)</f>
        <v>11000</v>
      </c>
      <c r="G934" s="1">
        <f>IF(ISBLANK(apendix_f_data!F934),"-",apendix_f_data!F934)</f>
        <v>14543</v>
      </c>
      <c r="H934" s="1">
        <f>IF(ISBLANK(apendix_f_data!G934),"-",apendix_f_data!G934)</f>
        <v>19000</v>
      </c>
      <c r="I934" s="1">
        <f>IF(ISBLANK(apendix_f_data!H934),"-",apendix_f_data!H934)</f>
        <v>0</v>
      </c>
      <c r="J934" s="1">
        <f>IF(ISBLANK(apendix_f_data!I934),"-",apendix_f_data!I934)</f>
        <v>31</v>
      </c>
      <c r="K934" s="1">
        <f>IF(ISBLANK(apendix_f_data!J934),"-",apendix_f_data!J934)</f>
        <v>59</v>
      </c>
    </row>
    <row r="935" ht="15.75" hidden="1" customHeight="1">
      <c r="A935" s="1" t="str">
        <f t="shared" si="1"/>
        <v>Philippines2015</v>
      </c>
      <c r="B935" s="1" t="str">
        <f>IF(ISBLANK(apendix_f_data!A935),"-",apendix_f_data!A935)</f>
        <v>Western Pacific</v>
      </c>
      <c r="C935" s="1" t="str">
        <f>IF(ISBLANK(apendix_f_data!B935),"-",apendix_f_data!B935)</f>
        <v>Philippines</v>
      </c>
      <c r="D935" s="1">
        <f>IF(ISBLANK(apendix_f_data!C935),"-",apendix_f_data!C935)</f>
        <v>2015</v>
      </c>
      <c r="E935" s="1">
        <f>IF(ISBLANK(apendix_f_data!D935),"-",apendix_f_data!D935)</f>
        <v>59301223</v>
      </c>
      <c r="F935" s="1">
        <f>IF(ISBLANK(apendix_f_data!E935),"-",apendix_f_data!E935)</f>
        <v>20000</v>
      </c>
      <c r="G935" s="1">
        <f>IF(ISBLANK(apendix_f_data!F935),"-",apendix_f_data!F935)</f>
        <v>28020</v>
      </c>
      <c r="H935" s="1">
        <f>IF(ISBLANK(apendix_f_data!G935),"-",apendix_f_data!G935)</f>
        <v>37000</v>
      </c>
      <c r="I935" s="1">
        <f>IF(ISBLANK(apendix_f_data!H935),"-",apendix_f_data!H935)</f>
        <v>2</v>
      </c>
      <c r="J935" s="1">
        <f>IF(ISBLANK(apendix_f_data!I935),"-",apendix_f_data!I935)</f>
        <v>62</v>
      </c>
      <c r="K935" s="1">
        <f>IF(ISBLANK(apendix_f_data!J935),"-",apendix_f_data!J935)</f>
        <v>120</v>
      </c>
    </row>
    <row r="936" ht="15.75" hidden="1" customHeight="1">
      <c r="A936" s="1" t="str">
        <f t="shared" si="1"/>
        <v>Philippines2016</v>
      </c>
      <c r="B936" s="1" t="str">
        <f>IF(ISBLANK(apendix_f_data!A936),"-",apendix_f_data!A936)</f>
        <v>Western Pacific</v>
      </c>
      <c r="C936" s="1" t="str">
        <f>IF(ISBLANK(apendix_f_data!B936),"-",apendix_f_data!B936)</f>
        <v>Philippines</v>
      </c>
      <c r="D936" s="1">
        <f>IF(ISBLANK(apendix_f_data!C936),"-",apendix_f_data!C936)</f>
        <v>2016</v>
      </c>
      <c r="E936" s="1">
        <f>IF(ISBLANK(apendix_f_data!D936),"-",apendix_f_data!D936)</f>
        <v>60201722</v>
      </c>
      <c r="F936" s="1">
        <f>IF(ISBLANK(apendix_f_data!E936),"-",apendix_f_data!E936)</f>
        <v>12000</v>
      </c>
      <c r="G936" s="1">
        <f>IF(ISBLANK(apendix_f_data!F936),"-",apendix_f_data!F936)</f>
        <v>17491</v>
      </c>
      <c r="H936" s="1">
        <f>IF(ISBLANK(apendix_f_data!G936),"-",apendix_f_data!G936)</f>
        <v>23000</v>
      </c>
      <c r="I936" s="1">
        <f>IF(ISBLANK(apendix_f_data!H936),"-",apendix_f_data!H936)</f>
        <v>1</v>
      </c>
      <c r="J936" s="1">
        <f>IF(ISBLANK(apendix_f_data!I936),"-",apendix_f_data!I936)</f>
        <v>38</v>
      </c>
      <c r="K936" s="1">
        <f>IF(ISBLANK(apendix_f_data!J936),"-",apendix_f_data!J936)</f>
        <v>74</v>
      </c>
    </row>
    <row r="937" ht="15.75" hidden="1" customHeight="1">
      <c r="A937" s="1" t="str">
        <f t="shared" si="1"/>
        <v>Philippines2017</v>
      </c>
      <c r="B937" s="1" t="str">
        <f>IF(ISBLANK(apendix_f_data!A937),"-",apendix_f_data!A937)</f>
        <v>Western Pacific</v>
      </c>
      <c r="C937" s="1" t="str">
        <f>IF(ISBLANK(apendix_f_data!B937),"-",apendix_f_data!B937)</f>
        <v>Philippines</v>
      </c>
      <c r="D937" s="1">
        <f>IF(ISBLANK(apendix_f_data!C937),"-",apendix_f_data!C937)</f>
        <v>2017</v>
      </c>
      <c r="E937" s="1">
        <f>IF(ISBLANK(apendix_f_data!D937),"-",apendix_f_data!D937)</f>
        <v>61078122</v>
      </c>
      <c r="F937" s="1">
        <f>IF(ISBLANK(apendix_f_data!E937),"-",apendix_f_data!E937)</f>
        <v>13000</v>
      </c>
      <c r="G937" s="1">
        <f>IF(ISBLANK(apendix_f_data!F937),"-",apendix_f_data!F937)</f>
        <v>18685</v>
      </c>
      <c r="H937" s="1">
        <f>IF(ISBLANK(apendix_f_data!G937),"-",apendix_f_data!G937)</f>
        <v>25000</v>
      </c>
      <c r="I937" s="1">
        <f>IF(ISBLANK(apendix_f_data!H937),"-",apendix_f_data!H937)</f>
        <v>1</v>
      </c>
      <c r="J937" s="1">
        <f>IF(ISBLANK(apendix_f_data!I937),"-",apendix_f_data!I937)</f>
        <v>41</v>
      </c>
      <c r="K937" s="1">
        <f>IF(ISBLANK(apendix_f_data!J937),"-",apendix_f_data!J937)</f>
        <v>81</v>
      </c>
    </row>
    <row r="938" ht="15.75" hidden="1" customHeight="1">
      <c r="A938" s="1" t="str">
        <f t="shared" si="1"/>
        <v>Philippines2018</v>
      </c>
      <c r="B938" s="1" t="str">
        <f>IF(ISBLANK(apendix_f_data!A938),"-",apendix_f_data!A938)</f>
        <v>Western Pacific</v>
      </c>
      <c r="C938" s="1" t="str">
        <f>IF(ISBLANK(apendix_f_data!B938),"-",apendix_f_data!B938)</f>
        <v>Philippines</v>
      </c>
      <c r="D938" s="1">
        <f>IF(ISBLANK(apendix_f_data!C938),"-",apendix_f_data!C938)</f>
        <v>2018</v>
      </c>
      <c r="E938" s="1">
        <f>IF(ISBLANK(apendix_f_data!D938),"-",apendix_f_data!D938)</f>
        <v>61936730</v>
      </c>
      <c r="F938" s="1">
        <f>IF(ISBLANK(apendix_f_data!E938),"-",apendix_f_data!E938)</f>
        <v>7700</v>
      </c>
      <c r="G938" s="1">
        <f>IF(ISBLANK(apendix_f_data!F938),"-",apendix_f_data!F938)</f>
        <v>10947</v>
      </c>
      <c r="H938" s="1">
        <f>IF(ISBLANK(apendix_f_data!G938),"-",apendix_f_data!G938)</f>
        <v>15000</v>
      </c>
      <c r="I938" s="1">
        <f>IF(ISBLANK(apendix_f_data!H938),"-",apendix_f_data!H938)</f>
        <v>0</v>
      </c>
      <c r="J938" s="1">
        <f>IF(ISBLANK(apendix_f_data!I938),"-",apendix_f_data!I938)</f>
        <v>24</v>
      </c>
      <c r="K938" s="1">
        <f>IF(ISBLANK(apendix_f_data!J938),"-",apendix_f_data!J938)</f>
        <v>48</v>
      </c>
    </row>
    <row r="939" ht="15.75" hidden="1" customHeight="1">
      <c r="A939" s="1" t="str">
        <f t="shared" si="1"/>
        <v>Republic of Korea2010</v>
      </c>
      <c r="B939" s="1" t="str">
        <f>IF(ISBLANK(apendix_f_data!A939),"-",apendix_f_data!A939)</f>
        <v>Western Pacific</v>
      </c>
      <c r="C939" s="1" t="str">
        <f>IF(ISBLANK(apendix_f_data!B939),"-",apendix_f_data!B939)</f>
        <v>Republic of Korea</v>
      </c>
      <c r="D939" s="1">
        <f>IF(ISBLANK(apendix_f_data!C939),"-",apendix_f_data!C939)</f>
        <v>2010</v>
      </c>
      <c r="E939" s="1">
        <f>IF(ISBLANK(apendix_f_data!D939),"-",apendix_f_data!D939)</f>
        <v>3468194</v>
      </c>
      <c r="F939" s="1" t="str">
        <f>IF(ISBLANK(apendix_f_data!E939),"-",apendix_f_data!E939)</f>
        <v>-</v>
      </c>
      <c r="G939" s="1">
        <f>IF(ISBLANK(apendix_f_data!F939),"-",apendix_f_data!F939)</f>
        <v>1267</v>
      </c>
      <c r="H939" s="1" t="str">
        <f>IF(ISBLANK(apendix_f_data!G939),"-",apendix_f_data!G939)</f>
        <v>-</v>
      </c>
      <c r="I939" s="1" t="str">
        <f>IF(ISBLANK(apendix_f_data!H939),"-",apendix_f_data!H939)</f>
        <v>-</v>
      </c>
      <c r="J939" s="1">
        <f>IF(ISBLANK(apendix_f_data!I939),"-",apendix_f_data!I939)</f>
        <v>1</v>
      </c>
      <c r="K939" s="1" t="str">
        <f>IF(ISBLANK(apendix_f_data!J939),"-",apendix_f_data!J939)</f>
        <v>-</v>
      </c>
    </row>
    <row r="940" ht="15.75" hidden="1" customHeight="1">
      <c r="A940" s="1" t="str">
        <f t="shared" si="1"/>
        <v>Republic of Korea2011</v>
      </c>
      <c r="B940" s="1" t="str">
        <f>IF(ISBLANK(apendix_f_data!A940),"-",apendix_f_data!A940)</f>
        <v>Western Pacific</v>
      </c>
      <c r="C940" s="1" t="str">
        <f>IF(ISBLANK(apendix_f_data!B940),"-",apendix_f_data!B940)</f>
        <v>Republic of Korea</v>
      </c>
      <c r="D940" s="1">
        <f>IF(ISBLANK(apendix_f_data!C940),"-",apendix_f_data!C940)</f>
        <v>2011</v>
      </c>
      <c r="E940" s="1">
        <f>IF(ISBLANK(apendix_f_data!D940),"-",apendix_f_data!D940)</f>
        <v>3485030</v>
      </c>
      <c r="F940" s="1" t="str">
        <f>IF(ISBLANK(apendix_f_data!E940),"-",apendix_f_data!E940)</f>
        <v>-</v>
      </c>
      <c r="G940" s="1">
        <f>IF(ISBLANK(apendix_f_data!F940),"-",apendix_f_data!F940)</f>
        <v>505</v>
      </c>
      <c r="H940" s="1" t="str">
        <f>IF(ISBLANK(apendix_f_data!G940),"-",apendix_f_data!G940)</f>
        <v>-</v>
      </c>
      <c r="I940" s="1" t="str">
        <f>IF(ISBLANK(apendix_f_data!H940),"-",apendix_f_data!H940)</f>
        <v>-</v>
      </c>
      <c r="J940" s="1">
        <f>IF(ISBLANK(apendix_f_data!I940),"-",apendix_f_data!I940)</f>
        <v>2</v>
      </c>
      <c r="K940" s="1" t="str">
        <f>IF(ISBLANK(apendix_f_data!J940),"-",apendix_f_data!J940)</f>
        <v>-</v>
      </c>
    </row>
    <row r="941" ht="15.75" hidden="1" customHeight="1">
      <c r="A941" s="1" t="str">
        <f t="shared" si="1"/>
        <v>Republic of Korea2012</v>
      </c>
      <c r="B941" s="1" t="str">
        <f>IF(ISBLANK(apendix_f_data!A941),"-",apendix_f_data!A941)</f>
        <v>Western Pacific</v>
      </c>
      <c r="C941" s="1" t="str">
        <f>IF(ISBLANK(apendix_f_data!B941),"-",apendix_f_data!B941)</f>
        <v>Republic of Korea</v>
      </c>
      <c r="D941" s="1">
        <f>IF(ISBLANK(apendix_f_data!C941),"-",apendix_f_data!C941)</f>
        <v>2012</v>
      </c>
      <c r="E941" s="1">
        <f>IF(ISBLANK(apendix_f_data!D941),"-",apendix_f_data!D941)</f>
        <v>3504244</v>
      </c>
      <c r="F941" s="1" t="str">
        <f>IF(ISBLANK(apendix_f_data!E941),"-",apendix_f_data!E941)</f>
        <v>-</v>
      </c>
      <c r="G941" s="1">
        <f>IF(ISBLANK(apendix_f_data!F941),"-",apendix_f_data!F941)</f>
        <v>394</v>
      </c>
      <c r="H941" s="1" t="str">
        <f>IF(ISBLANK(apendix_f_data!G941),"-",apendix_f_data!G941)</f>
        <v>-</v>
      </c>
      <c r="I941" s="1" t="str">
        <f>IF(ISBLANK(apendix_f_data!H941),"-",apendix_f_data!H941)</f>
        <v>-</v>
      </c>
      <c r="J941" s="1">
        <f>IF(ISBLANK(apendix_f_data!I941),"-",apendix_f_data!I941)</f>
        <v>0</v>
      </c>
      <c r="K941" s="1" t="str">
        <f>IF(ISBLANK(apendix_f_data!J941),"-",apendix_f_data!J941)</f>
        <v>-</v>
      </c>
    </row>
    <row r="942" ht="15.75" hidden="1" customHeight="1">
      <c r="A942" s="1" t="str">
        <f t="shared" si="1"/>
        <v>Republic of Korea2013</v>
      </c>
      <c r="B942" s="1" t="str">
        <f>IF(ISBLANK(apendix_f_data!A942),"-",apendix_f_data!A942)</f>
        <v>Western Pacific</v>
      </c>
      <c r="C942" s="1" t="str">
        <f>IF(ISBLANK(apendix_f_data!B942),"-",apendix_f_data!B942)</f>
        <v>Republic of Korea</v>
      </c>
      <c r="D942" s="1">
        <f>IF(ISBLANK(apendix_f_data!C942),"-",apendix_f_data!C942)</f>
        <v>2013</v>
      </c>
      <c r="E942" s="1">
        <f>IF(ISBLANK(apendix_f_data!D942),"-",apendix_f_data!D942)</f>
        <v>3524200</v>
      </c>
      <c r="F942" s="1" t="str">
        <f>IF(ISBLANK(apendix_f_data!E942),"-",apendix_f_data!E942)</f>
        <v>-</v>
      </c>
      <c r="G942" s="1">
        <f>IF(ISBLANK(apendix_f_data!F942),"-",apendix_f_data!F942)</f>
        <v>383</v>
      </c>
      <c r="H942" s="1" t="str">
        <f>IF(ISBLANK(apendix_f_data!G942),"-",apendix_f_data!G942)</f>
        <v>-</v>
      </c>
      <c r="I942" s="1" t="str">
        <f>IF(ISBLANK(apendix_f_data!H942),"-",apendix_f_data!H942)</f>
        <v>-</v>
      </c>
      <c r="J942" s="1">
        <f>IF(ISBLANK(apendix_f_data!I942),"-",apendix_f_data!I942)</f>
        <v>0</v>
      </c>
      <c r="K942" s="1" t="str">
        <f>IF(ISBLANK(apendix_f_data!J942),"-",apendix_f_data!J942)</f>
        <v>-</v>
      </c>
    </row>
    <row r="943" ht="15.75" hidden="1" customHeight="1">
      <c r="A943" s="1" t="str">
        <f t="shared" si="1"/>
        <v>Republic of Korea2014</v>
      </c>
      <c r="B943" s="1" t="str">
        <f>IF(ISBLANK(apendix_f_data!A943),"-",apendix_f_data!A943)</f>
        <v>Western Pacific</v>
      </c>
      <c r="C943" s="1" t="str">
        <f>IF(ISBLANK(apendix_f_data!B943),"-",apendix_f_data!B943)</f>
        <v>Republic of Korea</v>
      </c>
      <c r="D943" s="1">
        <f>IF(ISBLANK(apendix_f_data!C943),"-",apendix_f_data!C943)</f>
        <v>2014</v>
      </c>
      <c r="E943" s="1">
        <f>IF(ISBLANK(apendix_f_data!D943),"-",apendix_f_data!D943)</f>
        <v>3542553</v>
      </c>
      <c r="F943" s="1" t="str">
        <f>IF(ISBLANK(apendix_f_data!E943),"-",apendix_f_data!E943)</f>
        <v>-</v>
      </c>
      <c r="G943" s="1">
        <f>IF(ISBLANK(apendix_f_data!F943),"-",apendix_f_data!F943)</f>
        <v>557</v>
      </c>
      <c r="H943" s="1" t="str">
        <f>IF(ISBLANK(apendix_f_data!G943),"-",apendix_f_data!G943)</f>
        <v>-</v>
      </c>
      <c r="I943" s="1" t="str">
        <f>IF(ISBLANK(apendix_f_data!H943),"-",apendix_f_data!H943)</f>
        <v>-</v>
      </c>
      <c r="J943" s="1">
        <f>IF(ISBLANK(apendix_f_data!I943),"-",apendix_f_data!I943)</f>
        <v>0</v>
      </c>
      <c r="K943" s="1" t="str">
        <f>IF(ISBLANK(apendix_f_data!J943),"-",apendix_f_data!J943)</f>
        <v>-</v>
      </c>
    </row>
    <row r="944" ht="15.75" hidden="1" customHeight="1">
      <c r="A944" s="1" t="str">
        <f t="shared" si="1"/>
        <v>Republic of Korea2015</v>
      </c>
      <c r="B944" s="1" t="str">
        <f>IF(ISBLANK(apendix_f_data!A944),"-",apendix_f_data!A944)</f>
        <v>Western Pacific</v>
      </c>
      <c r="C944" s="1" t="str">
        <f>IF(ISBLANK(apendix_f_data!B944),"-",apendix_f_data!B944)</f>
        <v>Republic of Korea</v>
      </c>
      <c r="D944" s="1">
        <f>IF(ISBLANK(apendix_f_data!C944),"-",apendix_f_data!C944)</f>
        <v>2015</v>
      </c>
      <c r="E944" s="1">
        <f>IF(ISBLANK(apendix_f_data!D944),"-",apendix_f_data!D944)</f>
        <v>3557616</v>
      </c>
      <c r="F944" s="1" t="str">
        <f>IF(ISBLANK(apendix_f_data!E944),"-",apendix_f_data!E944)</f>
        <v>-</v>
      </c>
      <c r="G944" s="1">
        <f>IF(ISBLANK(apendix_f_data!F944),"-",apendix_f_data!F944)</f>
        <v>627</v>
      </c>
      <c r="H944" s="1" t="str">
        <f>IF(ISBLANK(apendix_f_data!G944),"-",apendix_f_data!G944)</f>
        <v>-</v>
      </c>
      <c r="I944" s="1" t="str">
        <f>IF(ISBLANK(apendix_f_data!H944),"-",apendix_f_data!H944)</f>
        <v>-</v>
      </c>
      <c r="J944" s="1">
        <f>IF(ISBLANK(apendix_f_data!I944),"-",apendix_f_data!I944)</f>
        <v>0</v>
      </c>
      <c r="K944" s="1" t="str">
        <f>IF(ISBLANK(apendix_f_data!J944),"-",apendix_f_data!J944)</f>
        <v>-</v>
      </c>
    </row>
    <row r="945" ht="15.75" hidden="1" customHeight="1">
      <c r="A945" s="1" t="str">
        <f t="shared" si="1"/>
        <v>Republic of Korea2016</v>
      </c>
      <c r="B945" s="1" t="str">
        <f>IF(ISBLANK(apendix_f_data!A945),"-",apendix_f_data!A945)</f>
        <v>Western Pacific</v>
      </c>
      <c r="C945" s="1" t="str">
        <f>IF(ISBLANK(apendix_f_data!B945),"-",apendix_f_data!B945)</f>
        <v>Republic of Korea</v>
      </c>
      <c r="D945" s="1">
        <f>IF(ISBLANK(apendix_f_data!C945),"-",apendix_f_data!C945)</f>
        <v>2016</v>
      </c>
      <c r="E945" s="1">
        <f>IF(ISBLANK(apendix_f_data!D945),"-",apendix_f_data!D945)</f>
        <v>3568841</v>
      </c>
      <c r="F945" s="1" t="str">
        <f>IF(ISBLANK(apendix_f_data!E945),"-",apendix_f_data!E945)</f>
        <v>-</v>
      </c>
      <c r="G945" s="1">
        <f>IF(ISBLANK(apendix_f_data!F945),"-",apendix_f_data!F945)</f>
        <v>602</v>
      </c>
      <c r="H945" s="1" t="str">
        <f>IF(ISBLANK(apendix_f_data!G945),"-",apendix_f_data!G945)</f>
        <v>-</v>
      </c>
      <c r="I945" s="1" t="str">
        <f>IF(ISBLANK(apendix_f_data!H945),"-",apendix_f_data!H945)</f>
        <v>-</v>
      </c>
      <c r="J945" s="1">
        <f>IF(ISBLANK(apendix_f_data!I945),"-",apendix_f_data!I945)</f>
        <v>0</v>
      </c>
      <c r="K945" s="1" t="str">
        <f>IF(ISBLANK(apendix_f_data!J945),"-",apendix_f_data!J945)</f>
        <v>-</v>
      </c>
    </row>
    <row r="946" ht="15.75" hidden="1" customHeight="1">
      <c r="A946" s="1" t="str">
        <f t="shared" si="1"/>
        <v>Republic of Korea2017</v>
      </c>
      <c r="B946" s="1" t="str">
        <f>IF(ISBLANK(apendix_f_data!A946),"-",apendix_f_data!A946)</f>
        <v>Western Pacific</v>
      </c>
      <c r="C946" s="1" t="str">
        <f>IF(ISBLANK(apendix_f_data!B946),"-",apendix_f_data!B946)</f>
        <v>Republic of Korea</v>
      </c>
      <c r="D946" s="1">
        <f>IF(ISBLANK(apendix_f_data!C946),"-",apendix_f_data!C946)</f>
        <v>2017</v>
      </c>
      <c r="E946" s="1">
        <f>IF(ISBLANK(apendix_f_data!D946),"-",apendix_f_data!D946)</f>
        <v>3576748</v>
      </c>
      <c r="F946" s="1" t="str">
        <f>IF(ISBLANK(apendix_f_data!E946),"-",apendix_f_data!E946)</f>
        <v>-</v>
      </c>
      <c r="G946" s="1">
        <f>IF(ISBLANK(apendix_f_data!F946),"-",apendix_f_data!F946)</f>
        <v>436</v>
      </c>
      <c r="H946" s="1" t="str">
        <f>IF(ISBLANK(apendix_f_data!G946),"-",apendix_f_data!G946)</f>
        <v>-</v>
      </c>
      <c r="I946" s="1" t="str">
        <f>IF(ISBLANK(apendix_f_data!H946),"-",apendix_f_data!H946)</f>
        <v>-</v>
      </c>
      <c r="J946" s="1">
        <f>IF(ISBLANK(apendix_f_data!I946),"-",apendix_f_data!I946)</f>
        <v>0</v>
      </c>
      <c r="K946" s="1" t="str">
        <f>IF(ISBLANK(apendix_f_data!J946),"-",apendix_f_data!J946)</f>
        <v>-</v>
      </c>
    </row>
    <row r="947" ht="15.75" hidden="1" customHeight="1">
      <c r="A947" s="1" t="str">
        <f t="shared" si="1"/>
        <v>Republic of Korea2018</v>
      </c>
      <c r="B947" s="1" t="str">
        <f>IF(ISBLANK(apendix_f_data!A947),"-",apendix_f_data!A947)</f>
        <v>Western Pacific</v>
      </c>
      <c r="C947" s="1" t="str">
        <f>IF(ISBLANK(apendix_f_data!B947),"-",apendix_f_data!B947)</f>
        <v>Republic of Korea</v>
      </c>
      <c r="D947" s="1">
        <f>IF(ISBLANK(apendix_f_data!C947),"-",apendix_f_data!C947)</f>
        <v>2018</v>
      </c>
      <c r="E947" s="1">
        <f>IF(ISBLANK(apendix_f_data!D947),"-",apendix_f_data!D947)</f>
        <v>3582019</v>
      </c>
      <c r="F947" s="1" t="str">
        <f>IF(ISBLANK(apendix_f_data!E947),"-",apendix_f_data!E947)</f>
        <v>-</v>
      </c>
      <c r="G947" s="1">
        <f>IF(ISBLANK(apendix_f_data!F947),"-",apendix_f_data!F947)</f>
        <v>501</v>
      </c>
      <c r="H947" s="1" t="str">
        <f>IF(ISBLANK(apendix_f_data!G947),"-",apendix_f_data!G947)</f>
        <v>-</v>
      </c>
      <c r="I947" s="1" t="str">
        <f>IF(ISBLANK(apendix_f_data!H947),"-",apendix_f_data!H947)</f>
        <v>-</v>
      </c>
      <c r="J947" s="1">
        <f>IF(ISBLANK(apendix_f_data!I947),"-",apendix_f_data!I947)</f>
        <v>0</v>
      </c>
      <c r="K947" s="1" t="str">
        <f>IF(ISBLANK(apendix_f_data!J947),"-",apendix_f_data!J947)</f>
        <v>-</v>
      </c>
    </row>
    <row r="948" ht="15.75" hidden="1" customHeight="1">
      <c r="A948" s="1" t="str">
        <f t="shared" si="1"/>
        <v>Solomon Islands2010</v>
      </c>
      <c r="B948" s="1" t="str">
        <f>IF(ISBLANK(apendix_f_data!A948),"-",apendix_f_data!A948)</f>
        <v>Western Pacific</v>
      </c>
      <c r="C948" s="1" t="str">
        <f>IF(ISBLANK(apendix_f_data!B948),"-",apendix_f_data!B948)</f>
        <v>Solomon Islands</v>
      </c>
      <c r="D948" s="1">
        <f>IF(ISBLANK(apendix_f_data!C948),"-",apendix_f_data!C948)</f>
        <v>2010</v>
      </c>
      <c r="E948" s="1">
        <f>IF(ISBLANK(apendix_f_data!D948),"-",apendix_f_data!D948)</f>
        <v>522582</v>
      </c>
      <c r="F948" s="1">
        <f>IF(ISBLANK(apendix_f_data!E948),"-",apendix_f_data!E948)</f>
        <v>65000</v>
      </c>
      <c r="G948" s="1">
        <f>IF(ISBLANK(apendix_f_data!F948),"-",apendix_f_data!F948)</f>
        <v>91425</v>
      </c>
      <c r="H948" s="1">
        <f>IF(ISBLANK(apendix_f_data!G948),"-",apendix_f_data!G948)</f>
        <v>130000</v>
      </c>
      <c r="I948" s="1">
        <f>IF(ISBLANK(apendix_f_data!H948),"-",apendix_f_data!H948)</f>
        <v>10</v>
      </c>
      <c r="J948" s="1">
        <f>IF(ISBLANK(apendix_f_data!I948),"-",apendix_f_data!I948)</f>
        <v>163</v>
      </c>
      <c r="K948" s="1">
        <f>IF(ISBLANK(apendix_f_data!J948),"-",apendix_f_data!J948)</f>
        <v>320</v>
      </c>
    </row>
    <row r="949" ht="15.75" hidden="1" customHeight="1">
      <c r="A949" s="1" t="str">
        <f t="shared" si="1"/>
        <v>Solomon Islands2011</v>
      </c>
      <c r="B949" s="1" t="str">
        <f>IF(ISBLANK(apendix_f_data!A949),"-",apendix_f_data!A949)</f>
        <v>Western Pacific</v>
      </c>
      <c r="C949" s="1" t="str">
        <f>IF(ISBLANK(apendix_f_data!B949),"-",apendix_f_data!B949)</f>
        <v>Solomon Islands</v>
      </c>
      <c r="D949" s="1">
        <f>IF(ISBLANK(apendix_f_data!C949),"-",apendix_f_data!C949)</f>
        <v>2011</v>
      </c>
      <c r="E949" s="1">
        <f>IF(ISBLANK(apendix_f_data!D949),"-",apendix_f_data!D949)</f>
        <v>536106</v>
      </c>
      <c r="F949" s="1">
        <f>IF(ISBLANK(apendix_f_data!E949),"-",apendix_f_data!E949)</f>
        <v>44000</v>
      </c>
      <c r="G949" s="1">
        <f>IF(ISBLANK(apendix_f_data!F949),"-",apendix_f_data!F949)</f>
        <v>62676</v>
      </c>
      <c r="H949" s="1">
        <f>IF(ISBLANK(apendix_f_data!G949),"-",apendix_f_data!G949)</f>
        <v>92000</v>
      </c>
      <c r="I949" s="1">
        <f>IF(ISBLANK(apendix_f_data!H949),"-",apendix_f_data!H949)</f>
        <v>7</v>
      </c>
      <c r="J949" s="1">
        <f>IF(ISBLANK(apendix_f_data!I949),"-",apendix_f_data!I949)</f>
        <v>108</v>
      </c>
      <c r="K949" s="1">
        <f>IF(ISBLANK(apendix_f_data!J949),"-",apendix_f_data!J949)</f>
        <v>220</v>
      </c>
    </row>
    <row r="950" ht="15.75" hidden="1" customHeight="1">
      <c r="A950" s="1" t="str">
        <f t="shared" si="1"/>
        <v>Solomon Islands2012</v>
      </c>
      <c r="B950" s="1" t="str">
        <f>IF(ISBLANK(apendix_f_data!A950),"-",apendix_f_data!A950)</f>
        <v>Western Pacific</v>
      </c>
      <c r="C950" s="1" t="str">
        <f>IF(ISBLANK(apendix_f_data!B950),"-",apendix_f_data!B950)</f>
        <v>Solomon Islands</v>
      </c>
      <c r="D950" s="1">
        <f>IF(ISBLANK(apendix_f_data!C950),"-",apendix_f_data!C950)</f>
        <v>2012</v>
      </c>
      <c r="E950" s="1">
        <f>IF(ISBLANK(apendix_f_data!D950),"-",apendix_f_data!D950)</f>
        <v>550505</v>
      </c>
      <c r="F950" s="1">
        <f>IF(ISBLANK(apendix_f_data!E950),"-",apendix_f_data!E950)</f>
        <v>39000</v>
      </c>
      <c r="G950" s="1">
        <f>IF(ISBLANK(apendix_f_data!F950),"-",apendix_f_data!F950)</f>
        <v>52221</v>
      </c>
      <c r="H950" s="1">
        <f>IF(ISBLANK(apendix_f_data!G950),"-",apendix_f_data!G950)</f>
        <v>73000</v>
      </c>
      <c r="I950" s="1">
        <f>IF(ISBLANK(apendix_f_data!H950),"-",apendix_f_data!H950)</f>
        <v>6</v>
      </c>
      <c r="J950" s="1">
        <f>IF(ISBLANK(apendix_f_data!I950),"-",apendix_f_data!I950)</f>
        <v>89</v>
      </c>
      <c r="K950" s="1">
        <f>IF(ISBLANK(apendix_f_data!J950),"-",apendix_f_data!J950)</f>
        <v>170</v>
      </c>
    </row>
    <row r="951" ht="15.75" hidden="1" customHeight="1">
      <c r="A951" s="1" t="str">
        <f t="shared" si="1"/>
        <v>Solomon Islands2013</v>
      </c>
      <c r="B951" s="1" t="str">
        <f>IF(ISBLANK(apendix_f_data!A951),"-",apendix_f_data!A951)</f>
        <v>Western Pacific</v>
      </c>
      <c r="C951" s="1" t="str">
        <f>IF(ISBLANK(apendix_f_data!B951),"-",apendix_f_data!B951)</f>
        <v>Solomon Islands</v>
      </c>
      <c r="D951" s="1">
        <f>IF(ISBLANK(apendix_f_data!C951),"-",apendix_f_data!C951)</f>
        <v>2013</v>
      </c>
      <c r="E951" s="1">
        <f>IF(ISBLANK(apendix_f_data!D951),"-",apendix_f_data!D951)</f>
        <v>565615</v>
      </c>
      <c r="F951" s="1">
        <f>IF(ISBLANK(apendix_f_data!E951),"-",apendix_f_data!E951)</f>
        <v>40000</v>
      </c>
      <c r="G951" s="1">
        <f>IF(ISBLANK(apendix_f_data!F951),"-",apendix_f_data!F951)</f>
        <v>53689</v>
      </c>
      <c r="H951" s="1">
        <f>IF(ISBLANK(apendix_f_data!G951),"-",apendix_f_data!G951)</f>
        <v>74000</v>
      </c>
      <c r="I951" s="1">
        <f>IF(ISBLANK(apendix_f_data!H951),"-",apendix_f_data!H951)</f>
        <v>6</v>
      </c>
      <c r="J951" s="1">
        <f>IF(ISBLANK(apendix_f_data!I951),"-",apendix_f_data!I951)</f>
        <v>83</v>
      </c>
      <c r="K951" s="1">
        <f>IF(ISBLANK(apendix_f_data!J951),"-",apendix_f_data!J951)</f>
        <v>160</v>
      </c>
    </row>
    <row r="952" ht="15.75" hidden="1" customHeight="1">
      <c r="A952" s="1" t="str">
        <f t="shared" si="1"/>
        <v>Solomon Islands2014</v>
      </c>
      <c r="B952" s="1" t="str">
        <f>IF(ISBLANK(apendix_f_data!A952),"-",apendix_f_data!A952)</f>
        <v>Western Pacific</v>
      </c>
      <c r="C952" s="1" t="str">
        <f>IF(ISBLANK(apendix_f_data!B952),"-",apendix_f_data!B952)</f>
        <v>Solomon Islands</v>
      </c>
      <c r="D952" s="1">
        <f>IF(ISBLANK(apendix_f_data!C952),"-",apendix_f_data!C952)</f>
        <v>2014</v>
      </c>
      <c r="E952" s="1">
        <f>IF(ISBLANK(apendix_f_data!D952),"-",apendix_f_data!D952)</f>
        <v>581208</v>
      </c>
      <c r="F952" s="1">
        <f>IF(ISBLANK(apendix_f_data!E952),"-",apendix_f_data!E952)</f>
        <v>25000</v>
      </c>
      <c r="G952" s="1">
        <f>IF(ISBLANK(apendix_f_data!F952),"-",apendix_f_data!F952)</f>
        <v>30591</v>
      </c>
      <c r="H952" s="1">
        <f>IF(ISBLANK(apendix_f_data!G952),"-",apendix_f_data!G952)</f>
        <v>38000</v>
      </c>
      <c r="I952" s="1">
        <f>IF(ISBLANK(apendix_f_data!H952),"-",apendix_f_data!H952)</f>
        <v>3</v>
      </c>
      <c r="J952" s="1">
        <f>IF(ISBLANK(apendix_f_data!I952),"-",apendix_f_data!I952)</f>
        <v>48</v>
      </c>
      <c r="K952" s="1">
        <f>IF(ISBLANK(apendix_f_data!J952),"-",apendix_f_data!J952)</f>
        <v>87</v>
      </c>
    </row>
    <row r="953" ht="15.75" hidden="1" customHeight="1">
      <c r="A953" s="1" t="str">
        <f t="shared" si="1"/>
        <v>Solomon Islands2015</v>
      </c>
      <c r="B953" s="1" t="str">
        <f>IF(ISBLANK(apendix_f_data!A953),"-",apendix_f_data!A953)</f>
        <v>Western Pacific</v>
      </c>
      <c r="C953" s="1" t="str">
        <f>IF(ISBLANK(apendix_f_data!B953),"-",apendix_f_data!B953)</f>
        <v>Solomon Islands</v>
      </c>
      <c r="D953" s="1">
        <f>IF(ISBLANK(apendix_f_data!C953),"-",apendix_f_data!C953)</f>
        <v>2015</v>
      </c>
      <c r="E953" s="1">
        <f>IF(ISBLANK(apendix_f_data!D953),"-",apendix_f_data!D953)</f>
        <v>597101</v>
      </c>
      <c r="F953" s="1">
        <f>IF(ISBLANK(apendix_f_data!E953),"-",apendix_f_data!E953)</f>
        <v>33000</v>
      </c>
      <c r="G953" s="1">
        <f>IF(ISBLANK(apendix_f_data!F953),"-",apendix_f_data!F953)</f>
        <v>39916</v>
      </c>
      <c r="H953" s="1">
        <f>IF(ISBLANK(apendix_f_data!G953),"-",apendix_f_data!G953)</f>
        <v>49000</v>
      </c>
      <c r="I953" s="1">
        <f>IF(ISBLANK(apendix_f_data!H953),"-",apendix_f_data!H953)</f>
        <v>5</v>
      </c>
      <c r="J953" s="1">
        <f>IF(ISBLANK(apendix_f_data!I953),"-",apendix_f_data!I953)</f>
        <v>57</v>
      </c>
      <c r="K953" s="1">
        <f>IF(ISBLANK(apendix_f_data!J953),"-",apendix_f_data!J953)</f>
        <v>99</v>
      </c>
    </row>
    <row r="954" ht="15.75" hidden="1" customHeight="1">
      <c r="A954" s="1" t="str">
        <f t="shared" si="1"/>
        <v>Solomon Islands2016</v>
      </c>
      <c r="B954" s="1" t="str">
        <f>IF(ISBLANK(apendix_f_data!A954),"-",apendix_f_data!A954)</f>
        <v>Western Pacific</v>
      </c>
      <c r="C954" s="1" t="str">
        <f>IF(ISBLANK(apendix_f_data!B954),"-",apendix_f_data!B954)</f>
        <v>Solomon Islands</v>
      </c>
      <c r="D954" s="1">
        <f>IF(ISBLANK(apendix_f_data!C954),"-",apendix_f_data!C954)</f>
        <v>2016</v>
      </c>
      <c r="E954" s="1">
        <f>IF(ISBLANK(apendix_f_data!D954),"-",apendix_f_data!D954)</f>
        <v>613243</v>
      </c>
      <c r="F954" s="1">
        <f>IF(ISBLANK(apendix_f_data!E954),"-",apendix_f_data!E954)</f>
        <v>72000</v>
      </c>
      <c r="G954" s="1">
        <f>IF(ISBLANK(apendix_f_data!F954),"-",apendix_f_data!F954)</f>
        <v>84451</v>
      </c>
      <c r="H954" s="1">
        <f>IF(ISBLANK(apendix_f_data!G954),"-",apendix_f_data!G954)</f>
        <v>101000</v>
      </c>
      <c r="I954" s="1">
        <f>IF(ISBLANK(apendix_f_data!H954),"-",apendix_f_data!H954)</f>
        <v>12</v>
      </c>
      <c r="J954" s="1">
        <f>IF(ISBLANK(apendix_f_data!I954),"-",apendix_f_data!I954)</f>
        <v>103</v>
      </c>
      <c r="K954" s="1">
        <f>IF(ISBLANK(apendix_f_data!J954),"-",apendix_f_data!J954)</f>
        <v>170</v>
      </c>
    </row>
    <row r="955" ht="15.75" hidden="1" customHeight="1">
      <c r="A955" s="1" t="str">
        <f t="shared" si="1"/>
        <v>Solomon Islands2017</v>
      </c>
      <c r="B955" s="1" t="str">
        <f>IF(ISBLANK(apendix_f_data!A955),"-",apendix_f_data!A955)</f>
        <v>Western Pacific</v>
      </c>
      <c r="C955" s="1" t="str">
        <f>IF(ISBLANK(apendix_f_data!B955),"-",apendix_f_data!B955)</f>
        <v>Solomon Islands</v>
      </c>
      <c r="D955" s="1">
        <f>IF(ISBLANK(apendix_f_data!C955),"-",apendix_f_data!C955)</f>
        <v>2017</v>
      </c>
      <c r="E955" s="1">
        <f>IF(ISBLANK(apendix_f_data!D955),"-",apendix_f_data!D955)</f>
        <v>629669</v>
      </c>
      <c r="F955" s="1">
        <f>IF(ISBLANK(apendix_f_data!E955),"-",apendix_f_data!E955)</f>
        <v>80000</v>
      </c>
      <c r="G955" s="1">
        <f>IF(ISBLANK(apendix_f_data!F955),"-",apendix_f_data!F955)</f>
        <v>103482</v>
      </c>
      <c r="H955" s="1">
        <f>IF(ISBLANK(apendix_f_data!G955),"-",apendix_f_data!G955)</f>
        <v>139000</v>
      </c>
      <c r="I955" s="1">
        <f>IF(ISBLANK(apendix_f_data!H955),"-",apendix_f_data!H955)</f>
        <v>15</v>
      </c>
      <c r="J955" s="1">
        <f>IF(ISBLANK(apendix_f_data!I955),"-",apendix_f_data!I955)</f>
        <v>134</v>
      </c>
      <c r="K955" s="1">
        <f>IF(ISBLANK(apendix_f_data!J955),"-",apendix_f_data!J955)</f>
        <v>250</v>
      </c>
    </row>
    <row r="956" ht="15.75" hidden="1" customHeight="1">
      <c r="A956" s="1" t="str">
        <f t="shared" si="1"/>
        <v>Solomon Islands2018</v>
      </c>
      <c r="B956" s="1" t="str">
        <f>IF(ISBLANK(apendix_f_data!A956),"-",apendix_f_data!A956)</f>
        <v>Western Pacific</v>
      </c>
      <c r="C956" s="1" t="str">
        <f>IF(ISBLANK(apendix_f_data!B956),"-",apendix_f_data!B956)</f>
        <v>Solomon Islands</v>
      </c>
      <c r="D956" s="1">
        <f>IF(ISBLANK(apendix_f_data!C956),"-",apendix_f_data!C956)</f>
        <v>2018</v>
      </c>
      <c r="E956" s="1">
        <f>IF(ISBLANK(apendix_f_data!D956),"-",apendix_f_data!D956)</f>
        <v>646327</v>
      </c>
      <c r="F956" s="1">
        <f>IF(ISBLANK(apendix_f_data!E956),"-",apendix_f_data!E956)</f>
        <v>75000</v>
      </c>
      <c r="G956" s="1">
        <f>IF(ISBLANK(apendix_f_data!F956),"-",apendix_f_data!F956)</f>
        <v>86343</v>
      </c>
      <c r="H956" s="1">
        <f>IF(ISBLANK(apendix_f_data!G956),"-",apendix_f_data!G956)</f>
        <v>101000</v>
      </c>
      <c r="I956" s="1">
        <f>IF(ISBLANK(apendix_f_data!H956),"-",apendix_f_data!H956)</f>
        <v>12</v>
      </c>
      <c r="J956" s="1">
        <f>IF(ISBLANK(apendix_f_data!I956),"-",apendix_f_data!I956)</f>
        <v>109</v>
      </c>
      <c r="K956" s="1">
        <f>IF(ISBLANK(apendix_f_data!J956),"-",apendix_f_data!J956)</f>
        <v>180</v>
      </c>
    </row>
    <row r="957" ht="15.75" hidden="1" customHeight="1">
      <c r="A957" s="1" t="str">
        <f t="shared" si="1"/>
        <v>Vanuatu2010</v>
      </c>
      <c r="B957" s="1" t="str">
        <f>IF(ISBLANK(apendix_f_data!A957),"-",apendix_f_data!A957)</f>
        <v>Western Pacific</v>
      </c>
      <c r="C957" s="1" t="str">
        <f>IF(ISBLANK(apendix_f_data!B957),"-",apendix_f_data!B957)</f>
        <v>Vanuatu</v>
      </c>
      <c r="D957" s="1">
        <f>IF(ISBLANK(apendix_f_data!C957),"-",apendix_f_data!C957)</f>
        <v>2010</v>
      </c>
      <c r="E957" s="1">
        <f>IF(ISBLANK(apendix_f_data!D957),"-",apendix_f_data!D957)</f>
        <v>236216</v>
      </c>
      <c r="F957" s="1">
        <f>IF(ISBLANK(apendix_f_data!E957),"-",apendix_f_data!E957)</f>
        <v>13000</v>
      </c>
      <c r="G957" s="1">
        <f>IF(ISBLANK(apendix_f_data!F957),"-",apendix_f_data!F957)</f>
        <v>15669</v>
      </c>
      <c r="H957" s="1">
        <f>IF(ISBLANK(apendix_f_data!G957),"-",apendix_f_data!G957)</f>
        <v>19000</v>
      </c>
      <c r="I957" s="1">
        <f>IF(ISBLANK(apendix_f_data!H957),"-",apendix_f_data!H957)</f>
        <v>1</v>
      </c>
      <c r="J957" s="1">
        <f>IF(ISBLANK(apendix_f_data!I957),"-",apendix_f_data!I957)</f>
        <v>20</v>
      </c>
      <c r="K957" s="1">
        <f>IF(ISBLANK(apendix_f_data!J957),"-",apendix_f_data!J957)</f>
        <v>35</v>
      </c>
    </row>
    <row r="958" ht="15.75" hidden="1" customHeight="1">
      <c r="A958" s="1" t="str">
        <f t="shared" si="1"/>
        <v>Vanuatu2011</v>
      </c>
      <c r="B958" s="1" t="str">
        <f>IF(ISBLANK(apendix_f_data!A958),"-",apendix_f_data!A958)</f>
        <v>Western Pacific</v>
      </c>
      <c r="C958" s="1" t="str">
        <f>IF(ISBLANK(apendix_f_data!B958),"-",apendix_f_data!B958)</f>
        <v>Vanuatu</v>
      </c>
      <c r="D958" s="1">
        <f>IF(ISBLANK(apendix_f_data!C958),"-",apendix_f_data!C958)</f>
        <v>2011</v>
      </c>
      <c r="E958" s="1">
        <f>IF(ISBLANK(apendix_f_data!D958),"-",apendix_f_data!D958)</f>
        <v>242658</v>
      </c>
      <c r="F958" s="1">
        <f>IF(ISBLANK(apendix_f_data!E958),"-",apendix_f_data!E958)</f>
        <v>8900</v>
      </c>
      <c r="G958" s="1">
        <f>IF(ISBLANK(apendix_f_data!F958),"-",apendix_f_data!F958)</f>
        <v>11631</v>
      </c>
      <c r="H958" s="1">
        <f>IF(ISBLANK(apendix_f_data!G958),"-",apendix_f_data!G958)</f>
        <v>16000</v>
      </c>
      <c r="I958" s="1">
        <f>IF(ISBLANK(apendix_f_data!H958),"-",apendix_f_data!H958)</f>
        <v>1</v>
      </c>
      <c r="J958" s="1">
        <f>IF(ISBLANK(apendix_f_data!I958),"-",apendix_f_data!I958)</f>
        <v>14</v>
      </c>
      <c r="K958" s="1">
        <f>IF(ISBLANK(apendix_f_data!J958),"-",apendix_f_data!J958)</f>
        <v>27</v>
      </c>
    </row>
    <row r="959" ht="15.75" hidden="1" customHeight="1">
      <c r="A959" s="1" t="str">
        <f t="shared" si="1"/>
        <v>Vanuatu2012</v>
      </c>
      <c r="B959" s="1" t="str">
        <f>IF(ISBLANK(apendix_f_data!A959),"-",apendix_f_data!A959)</f>
        <v>Western Pacific</v>
      </c>
      <c r="C959" s="1" t="str">
        <f>IF(ISBLANK(apendix_f_data!B959),"-",apendix_f_data!B959)</f>
        <v>Vanuatu</v>
      </c>
      <c r="D959" s="1">
        <f>IF(ISBLANK(apendix_f_data!C959),"-",apendix_f_data!C959)</f>
        <v>2012</v>
      </c>
      <c r="E959" s="1">
        <f>IF(ISBLANK(apendix_f_data!D959),"-",apendix_f_data!D959)</f>
        <v>249505</v>
      </c>
      <c r="F959" s="1">
        <f>IF(ISBLANK(apendix_f_data!E959),"-",apendix_f_data!E959)</f>
        <v>6500</v>
      </c>
      <c r="G959" s="1">
        <f>IF(ISBLANK(apendix_f_data!F959),"-",apendix_f_data!F959)</f>
        <v>8394</v>
      </c>
      <c r="H959" s="1">
        <f>IF(ISBLANK(apendix_f_data!G959),"-",apendix_f_data!G959)</f>
        <v>11000</v>
      </c>
      <c r="I959" s="1" t="str">
        <f>IF(ISBLANK(apendix_f_data!H959),"-",apendix_f_data!H959)</f>
        <v>-</v>
      </c>
      <c r="J959" s="1">
        <f>IF(ISBLANK(apendix_f_data!I959),"-",apendix_f_data!I959)</f>
        <v>0</v>
      </c>
      <c r="K959" s="1" t="str">
        <f>IF(ISBLANK(apendix_f_data!J959),"-",apendix_f_data!J959)</f>
        <v>-</v>
      </c>
    </row>
    <row r="960" ht="15.75" hidden="1" customHeight="1">
      <c r="A960" s="1" t="str">
        <f t="shared" si="1"/>
        <v>Vanuatu2013</v>
      </c>
      <c r="B960" s="1" t="str">
        <f>IF(ISBLANK(apendix_f_data!A960),"-",apendix_f_data!A960)</f>
        <v>Western Pacific</v>
      </c>
      <c r="C960" s="1" t="str">
        <f>IF(ISBLANK(apendix_f_data!B960),"-",apendix_f_data!B960)</f>
        <v>Vanuatu</v>
      </c>
      <c r="D960" s="1">
        <f>IF(ISBLANK(apendix_f_data!C960),"-",apendix_f_data!C960)</f>
        <v>2013</v>
      </c>
      <c r="E960" s="1">
        <f>IF(ISBLANK(apendix_f_data!D960),"-",apendix_f_data!D960)</f>
        <v>256637</v>
      </c>
      <c r="F960" s="1">
        <f>IF(ISBLANK(apendix_f_data!E960),"-",apendix_f_data!E960)</f>
        <v>4100</v>
      </c>
      <c r="G960" s="1">
        <f>IF(ISBLANK(apendix_f_data!F960),"-",apendix_f_data!F960)</f>
        <v>5326</v>
      </c>
      <c r="H960" s="1">
        <f>IF(ISBLANK(apendix_f_data!G960),"-",apendix_f_data!G960)</f>
        <v>7200</v>
      </c>
      <c r="I960" s="1" t="str">
        <f>IF(ISBLANK(apendix_f_data!H960),"-",apendix_f_data!H960)</f>
        <v>-</v>
      </c>
      <c r="J960" s="1">
        <f>IF(ISBLANK(apendix_f_data!I960),"-",apendix_f_data!I960)</f>
        <v>0</v>
      </c>
      <c r="K960" s="1" t="str">
        <f>IF(ISBLANK(apendix_f_data!J960),"-",apendix_f_data!J960)</f>
        <v>-</v>
      </c>
    </row>
    <row r="961" ht="15.75" hidden="1" customHeight="1">
      <c r="A961" s="1" t="str">
        <f t="shared" si="1"/>
        <v>Vanuatu2014</v>
      </c>
      <c r="B961" s="1" t="str">
        <f>IF(ISBLANK(apendix_f_data!A961),"-",apendix_f_data!A961)</f>
        <v>Western Pacific</v>
      </c>
      <c r="C961" s="1" t="str">
        <f>IF(ISBLANK(apendix_f_data!B961),"-",apendix_f_data!B961)</f>
        <v>Vanuatu</v>
      </c>
      <c r="D961" s="1">
        <f>IF(ISBLANK(apendix_f_data!C961),"-",apendix_f_data!C961)</f>
        <v>2014</v>
      </c>
      <c r="E961" s="1">
        <f>IF(ISBLANK(apendix_f_data!D961),"-",apendix_f_data!D961)</f>
        <v>263888</v>
      </c>
      <c r="F961" s="1">
        <f>IF(ISBLANK(apendix_f_data!E961),"-",apendix_f_data!E961)</f>
        <v>1900</v>
      </c>
      <c r="G961" s="1">
        <f>IF(ISBLANK(apendix_f_data!F961),"-",apendix_f_data!F961)</f>
        <v>2427</v>
      </c>
      <c r="H961" s="1">
        <f>IF(ISBLANK(apendix_f_data!G961),"-",apendix_f_data!G961)</f>
        <v>3300</v>
      </c>
      <c r="I961" s="1" t="str">
        <f>IF(ISBLANK(apendix_f_data!H961),"-",apendix_f_data!H961)</f>
        <v>-</v>
      </c>
      <c r="J961" s="1">
        <f>IF(ISBLANK(apendix_f_data!I961),"-",apendix_f_data!I961)</f>
        <v>0</v>
      </c>
      <c r="K961" s="1" t="str">
        <f>IF(ISBLANK(apendix_f_data!J961),"-",apendix_f_data!J961)</f>
        <v>-</v>
      </c>
    </row>
    <row r="962" ht="15.75" hidden="1" customHeight="1">
      <c r="A962" s="1" t="str">
        <f t="shared" si="1"/>
        <v>Vanuatu2015</v>
      </c>
      <c r="B962" s="1" t="str">
        <f>IF(ISBLANK(apendix_f_data!A962),"-",apendix_f_data!A962)</f>
        <v>Western Pacific</v>
      </c>
      <c r="C962" s="1" t="str">
        <f>IF(ISBLANK(apendix_f_data!B962),"-",apendix_f_data!B962)</f>
        <v>Vanuatu</v>
      </c>
      <c r="D962" s="1">
        <f>IF(ISBLANK(apendix_f_data!C962),"-",apendix_f_data!C962)</f>
        <v>2015</v>
      </c>
      <c r="E962" s="1">
        <f>IF(ISBLANK(apendix_f_data!D962),"-",apendix_f_data!D962)</f>
        <v>271128</v>
      </c>
      <c r="F962" s="1">
        <f>IF(ISBLANK(apendix_f_data!E962),"-",apendix_f_data!E962)</f>
        <v>680</v>
      </c>
      <c r="G962" s="1">
        <f>IF(ISBLANK(apendix_f_data!F962),"-",apendix_f_data!F962)</f>
        <v>787</v>
      </c>
      <c r="H962" s="1">
        <f>IF(ISBLANK(apendix_f_data!G962),"-",apendix_f_data!G962)</f>
        <v>920</v>
      </c>
      <c r="I962" s="1" t="str">
        <f>IF(ISBLANK(apendix_f_data!H962),"-",apendix_f_data!H962)</f>
        <v>-</v>
      </c>
      <c r="J962" s="1">
        <f>IF(ISBLANK(apendix_f_data!I962),"-",apendix_f_data!I962)</f>
        <v>0</v>
      </c>
      <c r="K962" s="1" t="str">
        <f>IF(ISBLANK(apendix_f_data!J962),"-",apendix_f_data!J962)</f>
        <v>-</v>
      </c>
    </row>
    <row r="963" ht="15.75" hidden="1" customHeight="1">
      <c r="A963" s="1" t="str">
        <f t="shared" si="1"/>
        <v>Vanuatu2016</v>
      </c>
      <c r="B963" s="1" t="str">
        <f>IF(ISBLANK(apendix_f_data!A963),"-",apendix_f_data!A963)</f>
        <v>Western Pacific</v>
      </c>
      <c r="C963" s="1" t="str">
        <f>IF(ISBLANK(apendix_f_data!B963),"-",apendix_f_data!B963)</f>
        <v>Vanuatu</v>
      </c>
      <c r="D963" s="1">
        <f>IF(ISBLANK(apendix_f_data!C963),"-",apendix_f_data!C963)</f>
        <v>2016</v>
      </c>
      <c r="E963" s="1">
        <f>IF(ISBLANK(apendix_f_data!D963),"-",apendix_f_data!D963)</f>
        <v>278326</v>
      </c>
      <c r="F963" s="1">
        <f>IF(ISBLANK(apendix_f_data!E963),"-",apendix_f_data!E963)</f>
        <v>3200</v>
      </c>
      <c r="G963" s="1">
        <f>IF(ISBLANK(apendix_f_data!F963),"-",apendix_f_data!F963)</f>
        <v>4177</v>
      </c>
      <c r="H963" s="1">
        <f>IF(ISBLANK(apendix_f_data!G963),"-",apendix_f_data!G963)</f>
        <v>5600</v>
      </c>
      <c r="I963" s="1" t="str">
        <f>IF(ISBLANK(apendix_f_data!H963),"-",apendix_f_data!H963)</f>
        <v>-</v>
      </c>
      <c r="J963" s="1">
        <f>IF(ISBLANK(apendix_f_data!I963),"-",apendix_f_data!I963)</f>
        <v>0</v>
      </c>
      <c r="K963" s="1" t="str">
        <f>IF(ISBLANK(apendix_f_data!J963),"-",apendix_f_data!J963)</f>
        <v>-</v>
      </c>
    </row>
    <row r="964" ht="15.75" hidden="1" customHeight="1">
      <c r="A964" s="1" t="str">
        <f t="shared" si="1"/>
        <v>Vanuatu2017</v>
      </c>
      <c r="B964" s="1" t="str">
        <f>IF(ISBLANK(apendix_f_data!A964),"-",apendix_f_data!A964)</f>
        <v>Western Pacific</v>
      </c>
      <c r="C964" s="1" t="str">
        <f>IF(ISBLANK(apendix_f_data!B964),"-",apendix_f_data!B964)</f>
        <v>Vanuatu</v>
      </c>
      <c r="D964" s="1">
        <f>IF(ISBLANK(apendix_f_data!C964),"-",apendix_f_data!C964)</f>
        <v>2017</v>
      </c>
      <c r="E964" s="1">
        <f>IF(ISBLANK(apendix_f_data!D964),"-",apendix_f_data!D964)</f>
        <v>285499</v>
      </c>
      <c r="F964" s="1">
        <f>IF(ISBLANK(apendix_f_data!E964),"-",apendix_f_data!E964)</f>
        <v>1700</v>
      </c>
      <c r="G964" s="1">
        <f>IF(ISBLANK(apendix_f_data!F964),"-",apendix_f_data!F964)</f>
        <v>2266</v>
      </c>
      <c r="H964" s="1">
        <f>IF(ISBLANK(apendix_f_data!G964),"-",apendix_f_data!G964)</f>
        <v>3000</v>
      </c>
      <c r="I964" s="1" t="str">
        <f>IF(ISBLANK(apendix_f_data!H964),"-",apendix_f_data!H964)</f>
        <v>-</v>
      </c>
      <c r="J964" s="1">
        <f>IF(ISBLANK(apendix_f_data!I964),"-",apendix_f_data!I964)</f>
        <v>0</v>
      </c>
      <c r="K964" s="1" t="str">
        <f>IF(ISBLANK(apendix_f_data!J964),"-",apendix_f_data!J964)</f>
        <v>-</v>
      </c>
    </row>
    <row r="965" ht="15.75" hidden="1" customHeight="1">
      <c r="A965" s="1" t="str">
        <f t="shared" si="1"/>
        <v>Vanuatu2018</v>
      </c>
      <c r="B965" s="1" t="str">
        <f>IF(ISBLANK(apendix_f_data!A965),"-",apendix_f_data!A965)</f>
        <v>Western Pacific</v>
      </c>
      <c r="C965" s="1" t="str">
        <f>IF(ISBLANK(apendix_f_data!B965),"-",apendix_f_data!B965)</f>
        <v>Vanuatu</v>
      </c>
      <c r="D965" s="1">
        <f>IF(ISBLANK(apendix_f_data!C965),"-",apendix_f_data!C965)</f>
        <v>2018</v>
      </c>
      <c r="E965" s="1">
        <f>IF(ISBLANK(apendix_f_data!D965),"-",apendix_f_data!D965)</f>
        <v>292675</v>
      </c>
      <c r="F965" s="1">
        <f>IF(ISBLANK(apendix_f_data!E965),"-",apendix_f_data!E965)</f>
        <v>900</v>
      </c>
      <c r="G965" s="1">
        <f>IF(ISBLANK(apendix_f_data!F965),"-",apendix_f_data!F965)</f>
        <v>1167</v>
      </c>
      <c r="H965" s="1">
        <f>IF(ISBLANK(apendix_f_data!G965),"-",apendix_f_data!G965)</f>
        <v>1600</v>
      </c>
      <c r="I965" s="1" t="str">
        <f>IF(ISBLANK(apendix_f_data!H965),"-",apendix_f_data!H965)</f>
        <v>-</v>
      </c>
      <c r="J965" s="1">
        <f>IF(ISBLANK(apendix_f_data!I965),"-",apendix_f_data!I965)</f>
        <v>0</v>
      </c>
      <c r="K965" s="1" t="str">
        <f>IF(ISBLANK(apendix_f_data!J965),"-",apendix_f_data!J965)</f>
        <v>-</v>
      </c>
    </row>
    <row r="966" ht="15.75" hidden="1" customHeight="1">
      <c r="A966" s="1" t="str">
        <f t="shared" si="1"/>
        <v>Viet Nam2010</v>
      </c>
      <c r="B966" s="1" t="str">
        <f>IF(ISBLANK(apendix_f_data!A966),"-",apendix_f_data!A966)</f>
        <v>Western Pacific</v>
      </c>
      <c r="C966" s="1" t="str">
        <f>IF(ISBLANK(apendix_f_data!B966),"-",apendix_f_data!B966)</f>
        <v>Viet Nam</v>
      </c>
      <c r="D966" s="1">
        <f>IF(ISBLANK(apendix_f_data!C966),"-",apendix_f_data!C966)</f>
        <v>2010</v>
      </c>
      <c r="E966" s="1">
        <f>IF(ISBLANK(apendix_f_data!D966),"-",apendix_f_data!D966)</f>
        <v>64831194</v>
      </c>
      <c r="F966" s="1">
        <f>IF(ISBLANK(apendix_f_data!E966),"-",apendix_f_data!E966)</f>
        <v>21000</v>
      </c>
      <c r="G966" s="1">
        <f>IF(ISBLANK(apendix_f_data!F966),"-",apendix_f_data!F966)</f>
        <v>22959</v>
      </c>
      <c r="H966" s="1">
        <f>IF(ISBLANK(apendix_f_data!G966),"-",apendix_f_data!G966)</f>
        <v>26000</v>
      </c>
      <c r="I966" s="1">
        <f>IF(ISBLANK(apendix_f_data!H966),"-",apendix_f_data!H966)</f>
        <v>2</v>
      </c>
      <c r="J966" s="1">
        <f>IF(ISBLANK(apendix_f_data!I966),"-",apendix_f_data!I966)</f>
        <v>45</v>
      </c>
      <c r="K966" s="1">
        <f>IF(ISBLANK(apendix_f_data!J966),"-",apendix_f_data!J966)</f>
        <v>76</v>
      </c>
    </row>
    <row r="967" ht="15.75" hidden="1" customHeight="1">
      <c r="A967" s="1" t="str">
        <f t="shared" si="1"/>
        <v>Viet Nam2011</v>
      </c>
      <c r="B967" s="1" t="str">
        <f>IF(ISBLANK(apendix_f_data!A967),"-",apendix_f_data!A967)</f>
        <v>Western Pacific</v>
      </c>
      <c r="C967" s="1" t="str">
        <f>IF(ISBLANK(apendix_f_data!B967),"-",apendix_f_data!B967)</f>
        <v>Viet Nam</v>
      </c>
      <c r="D967" s="1">
        <f>IF(ISBLANK(apendix_f_data!C967),"-",apendix_f_data!C967)</f>
        <v>2011</v>
      </c>
      <c r="E967" s="1">
        <f>IF(ISBLANK(apendix_f_data!D967),"-",apendix_f_data!D967)</f>
        <v>65497232</v>
      </c>
      <c r="F967" s="1">
        <f>IF(ISBLANK(apendix_f_data!E967),"-",apendix_f_data!E967)</f>
        <v>19000</v>
      </c>
      <c r="G967" s="1">
        <f>IF(ISBLANK(apendix_f_data!F967),"-",apendix_f_data!F967)</f>
        <v>20206</v>
      </c>
      <c r="H967" s="1">
        <f>IF(ISBLANK(apendix_f_data!G967),"-",apendix_f_data!G967)</f>
        <v>23000</v>
      </c>
      <c r="I967" s="1">
        <f>IF(ISBLANK(apendix_f_data!H967),"-",apendix_f_data!H967)</f>
        <v>2</v>
      </c>
      <c r="J967" s="1">
        <f>IF(ISBLANK(apendix_f_data!I967),"-",apendix_f_data!I967)</f>
        <v>35</v>
      </c>
      <c r="K967" s="1">
        <f>IF(ISBLANK(apendix_f_data!J967),"-",apendix_f_data!J967)</f>
        <v>58</v>
      </c>
    </row>
    <row r="968" ht="15.75" hidden="1" customHeight="1">
      <c r="A968" s="1" t="str">
        <f t="shared" si="1"/>
        <v>Viet Nam2012</v>
      </c>
      <c r="B968" s="1" t="str">
        <f>IF(ISBLANK(apendix_f_data!A968),"-",apendix_f_data!A968)</f>
        <v>Western Pacific</v>
      </c>
      <c r="C968" s="1" t="str">
        <f>IF(ISBLANK(apendix_f_data!B968),"-",apendix_f_data!B968)</f>
        <v>Viet Nam</v>
      </c>
      <c r="D968" s="1">
        <f>IF(ISBLANK(apendix_f_data!C968),"-",apendix_f_data!C968)</f>
        <v>2012</v>
      </c>
      <c r="E968" s="1">
        <f>IF(ISBLANK(apendix_f_data!D968),"-",apendix_f_data!D968)</f>
        <v>66183031</v>
      </c>
      <c r="F968" s="1">
        <f>IF(ISBLANK(apendix_f_data!E968),"-",apendix_f_data!E968)</f>
        <v>22000</v>
      </c>
      <c r="G968" s="1">
        <f>IF(ISBLANK(apendix_f_data!F968),"-",apendix_f_data!F968)</f>
        <v>23838</v>
      </c>
      <c r="H968" s="1">
        <f>IF(ISBLANK(apendix_f_data!G968),"-",apendix_f_data!G968)</f>
        <v>27000</v>
      </c>
      <c r="I968" s="1">
        <f>IF(ISBLANK(apendix_f_data!H968),"-",apendix_f_data!H968)</f>
        <v>2</v>
      </c>
      <c r="J968" s="1">
        <f>IF(ISBLANK(apendix_f_data!I968),"-",apendix_f_data!I968)</f>
        <v>40</v>
      </c>
      <c r="K968" s="1">
        <f>IF(ISBLANK(apendix_f_data!J968),"-",apendix_f_data!J968)</f>
        <v>66</v>
      </c>
    </row>
    <row r="969" ht="15.75" hidden="1" customHeight="1">
      <c r="A969" s="1" t="str">
        <f t="shared" si="1"/>
        <v>Viet Nam2013</v>
      </c>
      <c r="B969" s="1" t="str">
        <f>IF(ISBLANK(apendix_f_data!A969),"-",apendix_f_data!A969)</f>
        <v>Western Pacific</v>
      </c>
      <c r="C969" s="1" t="str">
        <f>IF(ISBLANK(apendix_f_data!B969),"-",apendix_f_data!B969)</f>
        <v>Viet Nam</v>
      </c>
      <c r="D969" s="1">
        <f>IF(ISBLANK(apendix_f_data!C969),"-",apendix_f_data!C969)</f>
        <v>2013</v>
      </c>
      <c r="E969" s="1">
        <f>IF(ISBLANK(apendix_f_data!D969),"-",apendix_f_data!D969)</f>
        <v>66883662</v>
      </c>
      <c r="F969" s="1">
        <f>IF(ISBLANK(apendix_f_data!E969),"-",apendix_f_data!E969)</f>
        <v>19000</v>
      </c>
      <c r="G969" s="1">
        <f>IF(ISBLANK(apendix_f_data!F969),"-",apendix_f_data!F969)</f>
        <v>20760</v>
      </c>
      <c r="H969" s="1">
        <f>IF(ISBLANK(apendix_f_data!G969),"-",apendix_f_data!G969)</f>
        <v>23000</v>
      </c>
      <c r="I969" s="1">
        <f>IF(ISBLANK(apendix_f_data!H969),"-",apendix_f_data!H969)</f>
        <v>2</v>
      </c>
      <c r="J969" s="1">
        <f>IF(ISBLANK(apendix_f_data!I969),"-",apendix_f_data!I969)</f>
        <v>33</v>
      </c>
      <c r="K969" s="1">
        <f>IF(ISBLANK(apendix_f_data!J969),"-",apendix_f_data!J969)</f>
        <v>55</v>
      </c>
    </row>
    <row r="970" ht="15.75" hidden="1" customHeight="1">
      <c r="A970" s="1" t="str">
        <f t="shared" si="1"/>
        <v>Viet Nam2014</v>
      </c>
      <c r="B970" s="1" t="str">
        <f>IF(ISBLANK(apendix_f_data!A970),"-",apendix_f_data!A970)</f>
        <v>Western Pacific</v>
      </c>
      <c r="C970" s="1" t="str">
        <f>IF(ISBLANK(apendix_f_data!B970),"-",apendix_f_data!B970)</f>
        <v>Viet Nam</v>
      </c>
      <c r="D970" s="1">
        <f>IF(ISBLANK(apendix_f_data!C970),"-",apendix_f_data!C970)</f>
        <v>2014</v>
      </c>
      <c r="E970" s="1">
        <f>IF(ISBLANK(apendix_f_data!D970),"-",apendix_f_data!D970)</f>
        <v>67592098</v>
      </c>
      <c r="F970" s="1">
        <f>IF(ISBLANK(apendix_f_data!E970),"-",apendix_f_data!E970)</f>
        <v>18000</v>
      </c>
      <c r="G970" s="1">
        <f>IF(ISBLANK(apendix_f_data!F970),"-",apendix_f_data!F970)</f>
        <v>19060</v>
      </c>
      <c r="H970" s="1">
        <f>IF(ISBLANK(apendix_f_data!G970),"-",apendix_f_data!G970)</f>
        <v>21000</v>
      </c>
      <c r="I970" s="1">
        <f>IF(ISBLANK(apendix_f_data!H970),"-",apendix_f_data!H970)</f>
        <v>2</v>
      </c>
      <c r="J970" s="1">
        <f>IF(ISBLANK(apendix_f_data!I970),"-",apendix_f_data!I970)</f>
        <v>29</v>
      </c>
      <c r="K970" s="1">
        <f>IF(ISBLANK(apendix_f_data!J970),"-",apendix_f_data!J970)</f>
        <v>47</v>
      </c>
    </row>
    <row r="971" ht="15.75" hidden="1" customHeight="1">
      <c r="A971" s="1" t="str">
        <f t="shared" si="1"/>
        <v>Viet Nam2015</v>
      </c>
      <c r="B971" s="1" t="str">
        <f>IF(ISBLANK(apendix_f_data!A971),"-",apendix_f_data!A971)</f>
        <v>Western Pacific</v>
      </c>
      <c r="C971" s="1" t="str">
        <f>IF(ISBLANK(apendix_f_data!B971),"-",apendix_f_data!B971)</f>
        <v>Viet Nam</v>
      </c>
      <c r="D971" s="1">
        <f>IF(ISBLANK(apendix_f_data!C971),"-",apendix_f_data!C971)</f>
        <v>2015</v>
      </c>
      <c r="E971" s="1">
        <f>IF(ISBLANK(apendix_f_data!D971),"-",apendix_f_data!D971)</f>
        <v>68301989</v>
      </c>
      <c r="F971" s="1">
        <f>IF(ISBLANK(apendix_f_data!E971),"-",apendix_f_data!E971)</f>
        <v>10000</v>
      </c>
      <c r="G971" s="1">
        <f>IF(ISBLANK(apendix_f_data!F971),"-",apendix_f_data!F971)</f>
        <v>11283</v>
      </c>
      <c r="H971" s="1">
        <f>IF(ISBLANK(apendix_f_data!G971),"-",apendix_f_data!G971)</f>
        <v>13000</v>
      </c>
      <c r="I971" s="1">
        <f>IF(ISBLANK(apendix_f_data!H971),"-",apendix_f_data!H971)</f>
        <v>1</v>
      </c>
      <c r="J971" s="1">
        <f>IF(ISBLANK(apendix_f_data!I971),"-",apendix_f_data!I971)</f>
        <v>16</v>
      </c>
      <c r="K971" s="1">
        <f>IF(ISBLANK(apendix_f_data!J971),"-",apendix_f_data!J971)</f>
        <v>25</v>
      </c>
    </row>
    <row r="972" ht="15.75" hidden="1" customHeight="1">
      <c r="A972" s="1" t="str">
        <f t="shared" si="1"/>
        <v>Viet Nam2016</v>
      </c>
      <c r="B972" s="1" t="str">
        <f>IF(ISBLANK(apendix_f_data!A972),"-",apendix_f_data!A972)</f>
        <v>Western Pacific</v>
      </c>
      <c r="C972" s="1" t="str">
        <f>IF(ISBLANK(apendix_f_data!B972),"-",apendix_f_data!B972)</f>
        <v>Viet Nam</v>
      </c>
      <c r="D972" s="1">
        <f>IF(ISBLANK(apendix_f_data!C972),"-",apendix_f_data!C972)</f>
        <v>2016</v>
      </c>
      <c r="E972" s="1">
        <f>IF(ISBLANK(apendix_f_data!D972),"-",apendix_f_data!D972)</f>
        <v>69011970</v>
      </c>
      <c r="F972" s="1">
        <f>IF(ISBLANK(apendix_f_data!E972),"-",apendix_f_data!E972)</f>
        <v>4600</v>
      </c>
      <c r="G972" s="1">
        <f>IF(ISBLANK(apendix_f_data!F972),"-",apendix_f_data!F972)</f>
        <v>5024</v>
      </c>
      <c r="H972" s="1">
        <f>IF(ISBLANK(apendix_f_data!G972),"-",apendix_f_data!G972)</f>
        <v>5600</v>
      </c>
      <c r="I972" s="1">
        <f>IF(ISBLANK(apendix_f_data!H972),"-",apendix_f_data!H972)</f>
        <v>0</v>
      </c>
      <c r="J972" s="1">
        <f>IF(ISBLANK(apendix_f_data!I972),"-",apendix_f_data!I972)</f>
        <v>7</v>
      </c>
      <c r="K972" s="1">
        <f>IF(ISBLANK(apendix_f_data!J972),"-",apendix_f_data!J972)</f>
        <v>13</v>
      </c>
    </row>
    <row r="973" ht="15.75" hidden="1" customHeight="1">
      <c r="A973" s="1" t="str">
        <f t="shared" si="1"/>
        <v>Viet Nam2017</v>
      </c>
      <c r="B973" s="1" t="str">
        <f>IF(ISBLANK(apendix_f_data!A973),"-",apendix_f_data!A973)</f>
        <v>Western Pacific</v>
      </c>
      <c r="C973" s="1" t="str">
        <f>IF(ISBLANK(apendix_f_data!B973),"-",apendix_f_data!B973)</f>
        <v>Viet Nam</v>
      </c>
      <c r="D973" s="1">
        <f>IF(ISBLANK(apendix_f_data!C973),"-",apendix_f_data!C973)</f>
        <v>2017</v>
      </c>
      <c r="E973" s="1">
        <f>IF(ISBLANK(apendix_f_data!D973),"-",apendix_f_data!D973)</f>
        <v>69719633</v>
      </c>
      <c r="F973" s="1">
        <f>IF(ISBLANK(apendix_f_data!E973),"-",apendix_f_data!E973)</f>
        <v>5100</v>
      </c>
      <c r="G973" s="1">
        <f>IF(ISBLANK(apendix_f_data!F973),"-",apendix_f_data!F973)</f>
        <v>5481</v>
      </c>
      <c r="H973" s="1">
        <f>IF(ISBLANK(apendix_f_data!G973),"-",apendix_f_data!G973)</f>
        <v>6100</v>
      </c>
      <c r="I973" s="1">
        <f>IF(ISBLANK(apendix_f_data!H973),"-",apendix_f_data!H973)</f>
        <v>0</v>
      </c>
      <c r="J973" s="1">
        <f>IF(ISBLANK(apendix_f_data!I973),"-",apendix_f_data!I973)</f>
        <v>9</v>
      </c>
      <c r="K973" s="1">
        <f>IF(ISBLANK(apendix_f_data!J973),"-",apendix_f_data!J973)</f>
        <v>15</v>
      </c>
    </row>
    <row r="974" ht="15.75" hidden="1" customHeight="1">
      <c r="A974" s="1" t="str">
        <f t="shared" si="1"/>
        <v>Viet Nam2018</v>
      </c>
      <c r="B974" s="1" t="str">
        <f>IF(ISBLANK(apendix_f_data!A974),"-",apendix_f_data!A974)</f>
        <v>Western Pacific</v>
      </c>
      <c r="C974" s="1" t="str">
        <f>IF(ISBLANK(apendix_f_data!B974),"-",apendix_f_data!B974)</f>
        <v>Viet Nam</v>
      </c>
      <c r="D974" s="1">
        <f>IF(ISBLANK(apendix_f_data!C974),"-",apendix_f_data!C974)</f>
        <v>2018</v>
      </c>
      <c r="E974" s="1">
        <f>IF(ISBLANK(apendix_f_data!D974),"-",apendix_f_data!D974)</f>
        <v>70416320</v>
      </c>
      <c r="F974" s="1">
        <f>IF(ISBLANK(apendix_f_data!E974),"-",apendix_f_data!E974)</f>
        <v>5300</v>
      </c>
      <c r="G974" s="1">
        <f>IF(ISBLANK(apendix_f_data!F974),"-",apendix_f_data!F974)</f>
        <v>5794</v>
      </c>
      <c r="H974" s="1">
        <f>IF(ISBLANK(apendix_f_data!G974),"-",apendix_f_data!G974)</f>
        <v>6500</v>
      </c>
      <c r="I974" s="1">
        <f>IF(ISBLANK(apendix_f_data!H974),"-",apendix_f_data!H974)</f>
        <v>0</v>
      </c>
      <c r="J974" s="1">
        <f>IF(ISBLANK(apendix_f_data!I974),"-",apendix_f_data!I974)</f>
        <v>9</v>
      </c>
      <c r="K974" s="1">
        <f>IF(ISBLANK(apendix_f_data!J974),"-",apendix_f_data!J974)</f>
        <v>16</v>
      </c>
    </row>
    <row r="975" ht="15.75" hidden="1" customHeight="1">
      <c r="A975" s="1" t="str">
        <f t="shared" si="1"/>
        <v>African2010</v>
      </c>
      <c r="B975" s="1" t="str">
        <f>IF(ISBLANK(apendix_f_data!A975),"-",apendix_f_data!A975)</f>
        <v>-</v>
      </c>
      <c r="C975" s="1" t="str">
        <f>IF(ISBLANK(apendix_f_data!B975),"-",apendix_f_data!B975)</f>
        <v>African</v>
      </c>
      <c r="D975" s="1">
        <f>IF(ISBLANK(apendix_f_data!C975),"-",apendix_f_data!C975)</f>
        <v>2010</v>
      </c>
      <c r="E975" s="1">
        <f>IF(ISBLANK(apendix_f_data!D975),"-",apendix_f_data!D975)</f>
        <v>742051480</v>
      </c>
      <c r="F975" s="1">
        <f>IF(ISBLANK(apendix_f_data!E975),"-",apendix_f_data!E975)</f>
        <v>199400000</v>
      </c>
      <c r="G975" s="1">
        <f>IF(ISBLANK(apendix_f_data!F975),"-",apendix_f_data!F975)</f>
        <v>218500000</v>
      </c>
      <c r="H975" s="1">
        <f>IF(ISBLANK(apendix_f_data!G975),"-",apendix_f_data!G975)</f>
        <v>244700000</v>
      </c>
      <c r="I975" s="1">
        <f>IF(ISBLANK(apendix_f_data!H975),"-",apendix_f_data!H975)</f>
        <v>507000</v>
      </c>
      <c r="J975" s="1">
        <f>IF(ISBLANK(apendix_f_data!I975),"-",apendix_f_data!I975)</f>
        <v>533000</v>
      </c>
      <c r="K975" s="1">
        <f>IF(ISBLANK(apendix_f_data!J975),"-",apendix_f_data!J975)</f>
        <v>588000</v>
      </c>
    </row>
    <row r="976" ht="15.75" hidden="1" customHeight="1">
      <c r="A976" s="1" t="str">
        <f t="shared" si="1"/>
        <v>African2011</v>
      </c>
      <c r="B976" s="1" t="str">
        <f>IF(ISBLANK(apendix_f_data!A976),"-",apendix_f_data!A976)</f>
        <v>-</v>
      </c>
      <c r="C976" s="1" t="str">
        <f>IF(ISBLANK(apendix_f_data!B976),"-",apendix_f_data!B976)</f>
        <v>African</v>
      </c>
      <c r="D976" s="1">
        <f>IF(ISBLANK(apendix_f_data!C976),"-",apendix_f_data!C976)</f>
        <v>2011</v>
      </c>
      <c r="E976" s="1">
        <f>IF(ISBLANK(apendix_f_data!D976),"-",apendix_f_data!D976)</f>
        <v>763387315</v>
      </c>
      <c r="F976" s="1">
        <f>IF(ISBLANK(apendix_f_data!E976),"-",apendix_f_data!E976)</f>
        <v>194000000</v>
      </c>
      <c r="G976" s="1">
        <f>IF(ISBLANK(apendix_f_data!F976),"-",apendix_f_data!F976)</f>
        <v>212800000</v>
      </c>
      <c r="H976" s="1">
        <f>IF(ISBLANK(apendix_f_data!G976),"-",apendix_f_data!G976)</f>
        <v>236800000</v>
      </c>
      <c r="I976" s="1">
        <f>IF(ISBLANK(apendix_f_data!H976),"-",apendix_f_data!H976)</f>
        <v>469000</v>
      </c>
      <c r="J976" s="1">
        <f>IF(ISBLANK(apendix_f_data!I976),"-",apendix_f_data!I976)</f>
        <v>493000</v>
      </c>
      <c r="K976" s="1">
        <f>IF(ISBLANK(apendix_f_data!J976),"-",apendix_f_data!J976)</f>
        <v>537000</v>
      </c>
    </row>
    <row r="977" ht="15.75" hidden="1" customHeight="1">
      <c r="A977" s="1" t="str">
        <f t="shared" si="1"/>
        <v>African2012</v>
      </c>
      <c r="B977" s="1" t="str">
        <f>IF(ISBLANK(apendix_f_data!A977),"-",apendix_f_data!A977)</f>
        <v>-</v>
      </c>
      <c r="C977" s="1" t="str">
        <f>IF(ISBLANK(apendix_f_data!B977),"-",apendix_f_data!B977)</f>
        <v>African</v>
      </c>
      <c r="D977" s="1">
        <f>IF(ISBLANK(apendix_f_data!C977),"-",apendix_f_data!C977)</f>
        <v>2012</v>
      </c>
      <c r="E977" s="1">
        <f>IF(ISBLANK(apendix_f_data!D977),"-",apendix_f_data!D977)</f>
        <v>785260919</v>
      </c>
      <c r="F977" s="1">
        <f>IF(ISBLANK(apendix_f_data!E977),"-",apendix_f_data!E977)</f>
        <v>189800000</v>
      </c>
      <c r="G977" s="1">
        <f>IF(ISBLANK(apendix_f_data!F977),"-",apendix_f_data!F977)</f>
        <v>208700000</v>
      </c>
      <c r="H977" s="1">
        <f>IF(ISBLANK(apendix_f_data!G977),"-",apendix_f_data!G977)</f>
        <v>233100000</v>
      </c>
      <c r="I977" s="1">
        <f>IF(ISBLANK(apendix_f_data!H977),"-",apendix_f_data!H977)</f>
        <v>444000</v>
      </c>
      <c r="J977" s="1">
        <f>IF(ISBLANK(apendix_f_data!I977),"-",apendix_f_data!I977)</f>
        <v>469000</v>
      </c>
      <c r="K977" s="1">
        <f>IF(ISBLANK(apendix_f_data!J977),"-",apendix_f_data!J977)</f>
        <v>514000</v>
      </c>
    </row>
    <row r="978" ht="15.75" hidden="1" customHeight="1">
      <c r="A978" s="1" t="str">
        <f t="shared" si="1"/>
        <v>African2013</v>
      </c>
      <c r="B978" s="1" t="str">
        <f>IF(ISBLANK(apendix_f_data!A978),"-",apendix_f_data!A978)</f>
        <v>-</v>
      </c>
      <c r="C978" s="1" t="str">
        <f>IF(ISBLANK(apendix_f_data!B978),"-",apendix_f_data!B978)</f>
        <v>African</v>
      </c>
      <c r="D978" s="1">
        <f>IF(ISBLANK(apendix_f_data!C978),"-",apendix_f_data!C978)</f>
        <v>2013</v>
      </c>
      <c r="E978" s="1">
        <f>IF(ISBLANK(apendix_f_data!D978),"-",apendix_f_data!D978)</f>
        <v>807674747</v>
      </c>
      <c r="F978" s="1">
        <f>IF(ISBLANK(apendix_f_data!E978),"-",apendix_f_data!E978)</f>
        <v>184900000</v>
      </c>
      <c r="G978" s="1">
        <f>IF(ISBLANK(apendix_f_data!F978),"-",apendix_f_data!F978)</f>
        <v>203800000</v>
      </c>
      <c r="H978" s="1">
        <f>IF(ISBLANK(apendix_f_data!G978),"-",apendix_f_data!G978)</f>
        <v>228600000</v>
      </c>
      <c r="I978" s="1">
        <f>IF(ISBLANK(apendix_f_data!H978),"-",apendix_f_data!H978)</f>
        <v>419000</v>
      </c>
      <c r="J978" s="1">
        <f>IF(ISBLANK(apendix_f_data!I978),"-",apendix_f_data!I978)</f>
        <v>444000</v>
      </c>
      <c r="K978" s="1">
        <f>IF(ISBLANK(apendix_f_data!J978),"-",apendix_f_data!J978)</f>
        <v>493000</v>
      </c>
    </row>
    <row r="979" ht="15.75" hidden="1" customHeight="1">
      <c r="A979" s="1" t="str">
        <f t="shared" si="1"/>
        <v>African2014</v>
      </c>
      <c r="B979" s="1" t="str">
        <f>IF(ISBLANK(apendix_f_data!A979),"-",apendix_f_data!A979)</f>
        <v>-</v>
      </c>
      <c r="C979" s="1" t="str">
        <f>IF(ISBLANK(apendix_f_data!B979),"-",apendix_f_data!B979)</f>
        <v>African</v>
      </c>
      <c r="D979" s="1">
        <f>IF(ISBLANK(apendix_f_data!C979),"-",apendix_f_data!C979)</f>
        <v>2014</v>
      </c>
      <c r="E979" s="1">
        <f>IF(ISBLANK(apendix_f_data!D979),"-",apendix_f_data!D979)</f>
        <v>830636558</v>
      </c>
      <c r="F979" s="1">
        <f>IF(ISBLANK(apendix_f_data!E979),"-",apendix_f_data!E979)</f>
        <v>181400000</v>
      </c>
      <c r="G979" s="1">
        <f>IF(ISBLANK(apendix_f_data!F979),"-",apendix_f_data!F979)</f>
        <v>197500000</v>
      </c>
      <c r="H979" s="1">
        <f>IF(ISBLANK(apendix_f_data!G979),"-",apendix_f_data!G979)</f>
        <v>217800000</v>
      </c>
      <c r="I979" s="1">
        <f>IF(ISBLANK(apendix_f_data!H979),"-",apendix_f_data!H979)</f>
        <v>408000</v>
      </c>
      <c r="J979" s="1">
        <f>IF(ISBLANK(apendix_f_data!I979),"-",apendix_f_data!I979)</f>
        <v>428000</v>
      </c>
      <c r="K979" s="1">
        <f>IF(ISBLANK(apendix_f_data!J979),"-",apendix_f_data!J979)</f>
        <v>462000</v>
      </c>
    </row>
    <row r="980" ht="15.75" hidden="1" customHeight="1">
      <c r="A980" s="1" t="str">
        <f t="shared" si="1"/>
        <v>African2015</v>
      </c>
      <c r="B980" s="1" t="str">
        <f>IF(ISBLANK(apendix_f_data!A980),"-",apendix_f_data!A980)</f>
        <v>-</v>
      </c>
      <c r="C980" s="1" t="str">
        <f>IF(ISBLANK(apendix_f_data!B980),"-",apendix_f_data!B980)</f>
        <v>African</v>
      </c>
      <c r="D980" s="1">
        <f>IF(ISBLANK(apendix_f_data!C980),"-",apendix_f_data!C980)</f>
        <v>2015</v>
      </c>
      <c r="E980" s="1">
        <f>IF(ISBLANK(apendix_f_data!D980),"-",apendix_f_data!D980)</f>
        <v>854147991</v>
      </c>
      <c r="F980" s="1">
        <f>IF(ISBLANK(apendix_f_data!E980),"-",apendix_f_data!E980)</f>
        <v>184200000</v>
      </c>
      <c r="G980" s="1">
        <f>IF(ISBLANK(apendix_f_data!F980),"-",apendix_f_data!F980)</f>
        <v>199300000</v>
      </c>
      <c r="H980" s="1">
        <f>IF(ISBLANK(apendix_f_data!G980),"-",apendix_f_data!G980)</f>
        <v>219100000</v>
      </c>
      <c r="I980" s="1">
        <f>IF(ISBLANK(apendix_f_data!H980),"-",apendix_f_data!H980)</f>
        <v>391000</v>
      </c>
      <c r="J980" s="1">
        <f>IF(ISBLANK(apendix_f_data!I980),"-",apendix_f_data!I980)</f>
        <v>411000</v>
      </c>
      <c r="K980" s="1">
        <f>IF(ISBLANK(apendix_f_data!J980),"-",apendix_f_data!J980)</f>
        <v>448000</v>
      </c>
    </row>
    <row r="981" ht="15.75" hidden="1" customHeight="1">
      <c r="A981" s="1" t="str">
        <f t="shared" si="1"/>
        <v>African2016</v>
      </c>
      <c r="B981" s="1" t="str">
        <f>IF(ISBLANK(apendix_f_data!A981),"-",apendix_f_data!A981)</f>
        <v>-</v>
      </c>
      <c r="C981" s="1" t="str">
        <f>IF(ISBLANK(apendix_f_data!B981),"-",apendix_f_data!B981)</f>
        <v>African</v>
      </c>
      <c r="D981" s="1">
        <f>IF(ISBLANK(apendix_f_data!C981),"-",apendix_f_data!C981)</f>
        <v>2016</v>
      </c>
      <c r="E981" s="1">
        <f>IF(ISBLANK(apendix_f_data!D981),"-",apendix_f_data!D981)</f>
        <v>878208734</v>
      </c>
      <c r="F981" s="1">
        <f>IF(ISBLANK(apendix_f_data!E981),"-",apendix_f_data!E981)</f>
        <v>188600000</v>
      </c>
      <c r="G981" s="1">
        <f>IF(ISBLANK(apendix_f_data!F981),"-",apendix_f_data!F981)</f>
        <v>205800000</v>
      </c>
      <c r="H981" s="1">
        <f>IF(ISBLANK(apendix_f_data!G981),"-",apendix_f_data!G981)</f>
        <v>229200000</v>
      </c>
      <c r="I981" s="1">
        <f>IF(ISBLANK(apendix_f_data!H981),"-",apendix_f_data!H981)</f>
        <v>371000</v>
      </c>
      <c r="J981" s="1">
        <f>IF(ISBLANK(apendix_f_data!I981),"-",apendix_f_data!I981)</f>
        <v>389000</v>
      </c>
      <c r="K981" s="1">
        <f>IF(ISBLANK(apendix_f_data!J981),"-",apendix_f_data!J981)</f>
        <v>425000</v>
      </c>
    </row>
    <row r="982" ht="15.75" hidden="1" customHeight="1">
      <c r="A982" s="1" t="str">
        <f t="shared" si="1"/>
        <v>African2017</v>
      </c>
      <c r="B982" s="1" t="str">
        <f>IF(ISBLANK(apendix_f_data!A982),"-",apendix_f_data!A982)</f>
        <v>-</v>
      </c>
      <c r="C982" s="1" t="str">
        <f>IF(ISBLANK(apendix_f_data!B982),"-",apendix_f_data!B982)</f>
        <v>African</v>
      </c>
      <c r="D982" s="1">
        <f>IF(ISBLANK(apendix_f_data!C982),"-",apendix_f_data!C982)</f>
        <v>2017</v>
      </c>
      <c r="E982" s="1">
        <f>IF(ISBLANK(apendix_f_data!D982),"-",apendix_f_data!D982)</f>
        <v>902801325</v>
      </c>
      <c r="F982" s="1">
        <f>IF(ISBLANK(apendix_f_data!E982),"-",apendix_f_data!E982)</f>
        <v>192000000</v>
      </c>
      <c r="G982" s="1">
        <f>IF(ISBLANK(apendix_f_data!F982),"-",apendix_f_data!F982)</f>
        <v>212100000</v>
      </c>
      <c r="H982" s="1">
        <f>IF(ISBLANK(apendix_f_data!G982),"-",apendix_f_data!G982)</f>
        <v>239800000</v>
      </c>
      <c r="I982" s="1">
        <f>IF(ISBLANK(apendix_f_data!H982),"-",apendix_f_data!H982)</f>
        <v>364000</v>
      </c>
      <c r="J982" s="1">
        <f>IF(ISBLANK(apendix_f_data!I982),"-",apendix_f_data!I982)</f>
        <v>383000</v>
      </c>
      <c r="K982" s="1">
        <f>IF(ISBLANK(apendix_f_data!J982),"-",apendix_f_data!J982)</f>
        <v>423000</v>
      </c>
    </row>
    <row r="983" ht="15.75" hidden="1" customHeight="1">
      <c r="A983" s="1" t="str">
        <f t="shared" si="1"/>
        <v>African2018</v>
      </c>
      <c r="B983" s="1" t="str">
        <f>IF(ISBLANK(apendix_f_data!A983),"-",apendix_f_data!A983)</f>
        <v>-</v>
      </c>
      <c r="C983" s="1" t="str">
        <f>IF(ISBLANK(apendix_f_data!B983),"-",apendix_f_data!B983)</f>
        <v>African</v>
      </c>
      <c r="D983" s="1">
        <f>IF(ISBLANK(apendix_f_data!C983),"-",apendix_f_data!C983)</f>
        <v>2018</v>
      </c>
      <c r="E983" s="1">
        <f>IF(ISBLANK(apendix_f_data!D983),"-",apendix_f_data!D983)</f>
        <v>927888238</v>
      </c>
      <c r="F983" s="1">
        <f>IF(ISBLANK(apendix_f_data!E983),"-",apendix_f_data!E983)</f>
        <v>190800000</v>
      </c>
      <c r="G983" s="1">
        <f>IF(ISBLANK(apendix_f_data!F983),"-",apendix_f_data!F983)</f>
        <v>212700000</v>
      </c>
      <c r="H983" s="1">
        <f>IF(ISBLANK(apendix_f_data!G983),"-",apendix_f_data!G983)</f>
        <v>243700000</v>
      </c>
      <c r="I983" s="1">
        <f>IF(ISBLANK(apendix_f_data!H983),"-",apendix_f_data!H983)</f>
        <v>361000</v>
      </c>
      <c r="J983" s="1">
        <f>IF(ISBLANK(apendix_f_data!I983),"-",apendix_f_data!I983)</f>
        <v>380000</v>
      </c>
      <c r="K983" s="1">
        <f>IF(ISBLANK(apendix_f_data!J983),"-",apendix_f_data!J983)</f>
        <v>425000</v>
      </c>
    </row>
    <row r="984" ht="15.75" hidden="1" customHeight="1">
      <c r="A984" s="1" t="str">
        <f t="shared" si="1"/>
        <v>Americas2010</v>
      </c>
      <c r="B984" s="1" t="str">
        <f>IF(ISBLANK(apendix_f_data!A984),"-",apendix_f_data!A984)</f>
        <v>-</v>
      </c>
      <c r="C984" s="1" t="str">
        <f>IF(ISBLANK(apendix_f_data!B984),"-",apendix_f_data!B984)</f>
        <v>Americas</v>
      </c>
      <c r="D984" s="1">
        <f>IF(ISBLANK(apendix_f_data!C984),"-",apendix_f_data!C984)</f>
        <v>2010</v>
      </c>
      <c r="E984" s="1">
        <f>IF(ISBLANK(apendix_f_data!D984),"-",apendix_f_data!D984)</f>
        <v>126118119</v>
      </c>
      <c r="F984" s="1">
        <f>IF(ISBLANK(apendix_f_data!E984),"-",apendix_f_data!E984)</f>
        <v>744000</v>
      </c>
      <c r="G984" s="1">
        <f>IF(ISBLANK(apendix_f_data!F984),"-",apendix_f_data!F984)</f>
        <v>814000</v>
      </c>
      <c r="H984" s="1">
        <f>IF(ISBLANK(apendix_f_data!G984),"-",apendix_f_data!G984)</f>
        <v>894000</v>
      </c>
      <c r="I984" s="1">
        <f>IF(ISBLANK(apendix_f_data!H984),"-",apendix_f_data!H984)</f>
        <v>220</v>
      </c>
      <c r="J984" s="8">
        <f>IF(ISBLANK(apendix_f_data!I984),"-",apendix_f_data!I984)</f>
        <v>459</v>
      </c>
      <c r="K984" s="1">
        <f>IF(ISBLANK(apendix_f_data!J984),"-",apendix_f_data!J984)</f>
        <v>730</v>
      </c>
    </row>
    <row r="985" ht="15.75" hidden="1" customHeight="1">
      <c r="A985" s="1" t="str">
        <f t="shared" si="1"/>
        <v>Americas2011</v>
      </c>
      <c r="B985" s="1" t="str">
        <f>IF(ISBLANK(apendix_f_data!A985),"-",apendix_f_data!A985)</f>
        <v>-</v>
      </c>
      <c r="C985" s="1" t="str">
        <f>IF(ISBLANK(apendix_f_data!B985),"-",apendix_f_data!B985)</f>
        <v>Americas</v>
      </c>
      <c r="D985" s="1">
        <f>IF(ISBLANK(apendix_f_data!C985),"-",apendix_f_data!C985)</f>
        <v>2011</v>
      </c>
      <c r="E985" s="1">
        <f>IF(ISBLANK(apendix_f_data!D985),"-",apendix_f_data!D985)</f>
        <v>127739647</v>
      </c>
      <c r="F985" s="1">
        <f>IF(ISBLANK(apendix_f_data!E985),"-",apendix_f_data!E985)</f>
        <v>566000</v>
      </c>
      <c r="G985" s="1">
        <f>IF(ISBLANK(apendix_f_data!F985),"-",apendix_f_data!F985)</f>
        <v>611000</v>
      </c>
      <c r="H985" s="1">
        <f>IF(ISBLANK(apendix_f_data!G985),"-",apendix_f_data!G985)</f>
        <v>666000</v>
      </c>
      <c r="I985" s="1">
        <f>IF(ISBLANK(apendix_f_data!H985),"-",apendix_f_data!H985)</f>
        <v>180</v>
      </c>
      <c r="J985" s="8">
        <f>IF(ISBLANK(apendix_f_data!I985),"-",apendix_f_data!I985)</f>
        <v>444</v>
      </c>
      <c r="K985" s="1">
        <f>IF(ISBLANK(apendix_f_data!J985),"-",apendix_f_data!J985)</f>
        <v>710</v>
      </c>
    </row>
    <row r="986" ht="15.75" hidden="1" customHeight="1">
      <c r="A986" s="1" t="str">
        <f t="shared" si="1"/>
        <v>Americas2012</v>
      </c>
      <c r="B986" s="1" t="str">
        <f>IF(ISBLANK(apendix_f_data!A986),"-",apendix_f_data!A986)</f>
        <v>-</v>
      </c>
      <c r="C986" s="1" t="str">
        <f>IF(ISBLANK(apendix_f_data!B986),"-",apendix_f_data!B986)</f>
        <v>Americas</v>
      </c>
      <c r="D986" s="1">
        <f>IF(ISBLANK(apendix_f_data!C986),"-",apendix_f_data!C986)</f>
        <v>2012</v>
      </c>
      <c r="E986" s="1">
        <f>IF(ISBLANK(apendix_f_data!D986),"-",apendix_f_data!D986)</f>
        <v>129364372</v>
      </c>
      <c r="F986" s="1">
        <f>IF(ISBLANK(apendix_f_data!E986),"-",apendix_f_data!E986)</f>
        <v>541000</v>
      </c>
      <c r="G986" s="1">
        <f>IF(ISBLANK(apendix_f_data!F986),"-",apendix_f_data!F986)</f>
        <v>580000</v>
      </c>
      <c r="H986" s="1">
        <f>IF(ISBLANK(apendix_f_data!G986),"-",apendix_f_data!G986)</f>
        <v>627000</v>
      </c>
      <c r="I986" s="1">
        <f>IF(ISBLANK(apendix_f_data!H986),"-",apendix_f_data!H986)</f>
        <v>180</v>
      </c>
      <c r="J986" s="8">
        <f>IF(ISBLANK(apendix_f_data!I986),"-",apendix_f_data!I986)</f>
        <v>392</v>
      </c>
      <c r="K986" s="1">
        <f>IF(ISBLANK(apendix_f_data!J986),"-",apendix_f_data!J986)</f>
        <v>600</v>
      </c>
    </row>
    <row r="987" ht="15.75" hidden="1" customHeight="1">
      <c r="A987" s="1" t="str">
        <f t="shared" si="1"/>
        <v>Americas2013</v>
      </c>
      <c r="B987" s="1" t="str">
        <f>IF(ISBLANK(apendix_f_data!A987),"-",apendix_f_data!A987)</f>
        <v>-</v>
      </c>
      <c r="C987" s="1" t="str">
        <f>IF(ISBLANK(apendix_f_data!B987),"-",apendix_f_data!B987)</f>
        <v>Americas</v>
      </c>
      <c r="D987" s="1">
        <f>IF(ISBLANK(apendix_f_data!C987),"-",apendix_f_data!C987)</f>
        <v>2013</v>
      </c>
      <c r="E987" s="1">
        <f>IF(ISBLANK(apendix_f_data!D987),"-",apendix_f_data!D987)</f>
        <v>130969261</v>
      </c>
      <c r="F987" s="1">
        <f>IF(ISBLANK(apendix_f_data!E987),"-",apendix_f_data!E987)</f>
        <v>520000</v>
      </c>
      <c r="G987" s="1">
        <f>IF(ISBLANK(apendix_f_data!F987),"-",apendix_f_data!F987)</f>
        <v>562000</v>
      </c>
      <c r="H987" s="1">
        <f>IF(ISBLANK(apendix_f_data!G987),"-",apendix_f_data!G987)</f>
        <v>613000</v>
      </c>
      <c r="I987" s="1">
        <f>IF(ISBLANK(apendix_f_data!H987),"-",apendix_f_data!H987)</f>
        <v>180</v>
      </c>
      <c r="J987" s="8">
        <f>IF(ISBLANK(apendix_f_data!I987),"-",apendix_f_data!I987)</f>
        <v>391</v>
      </c>
      <c r="K987" s="1">
        <f>IF(ISBLANK(apendix_f_data!J987),"-",apendix_f_data!J987)</f>
        <v>590</v>
      </c>
    </row>
    <row r="988" ht="15.75" hidden="1" customHeight="1">
      <c r="A988" s="1" t="str">
        <f t="shared" si="1"/>
        <v>Americas2014</v>
      </c>
      <c r="B988" s="1" t="str">
        <f>IF(ISBLANK(apendix_f_data!A988),"-",apendix_f_data!A988)</f>
        <v>-</v>
      </c>
      <c r="C988" s="1" t="str">
        <f>IF(ISBLANK(apendix_f_data!B988),"-",apendix_f_data!B988)</f>
        <v>Americas</v>
      </c>
      <c r="D988" s="1">
        <f>IF(ISBLANK(apendix_f_data!C988),"-",apendix_f_data!C988)</f>
        <v>2014</v>
      </c>
      <c r="E988" s="1">
        <f>IF(ISBLANK(apendix_f_data!D988),"-",apendix_f_data!D988)</f>
        <v>132522297</v>
      </c>
      <c r="F988" s="1">
        <f>IF(ISBLANK(apendix_f_data!E988),"-",apendix_f_data!E988)</f>
        <v>445000</v>
      </c>
      <c r="G988" s="1">
        <f>IF(ISBLANK(apendix_f_data!F988),"-",apendix_f_data!F988)</f>
        <v>477000</v>
      </c>
      <c r="H988" s="1">
        <f>IF(ISBLANK(apendix_f_data!G988),"-",apendix_f_data!G988)</f>
        <v>512000</v>
      </c>
      <c r="I988" s="1">
        <f>IF(ISBLANK(apendix_f_data!H988),"-",apendix_f_data!H988)</f>
        <v>140</v>
      </c>
      <c r="J988" s="8">
        <f>IF(ISBLANK(apendix_f_data!I988),"-",apendix_f_data!I988)</f>
        <v>289</v>
      </c>
      <c r="K988" s="1">
        <f>IF(ISBLANK(apendix_f_data!J988),"-",apendix_f_data!J988)</f>
        <v>420</v>
      </c>
    </row>
    <row r="989" ht="15.75" hidden="1" customHeight="1">
      <c r="A989" s="1" t="str">
        <f t="shared" si="1"/>
        <v>Americas2015</v>
      </c>
      <c r="B989" s="1" t="str">
        <f>IF(ISBLANK(apendix_f_data!A989),"-",apendix_f_data!A989)</f>
        <v>-</v>
      </c>
      <c r="C989" s="1" t="str">
        <f>IF(ISBLANK(apendix_f_data!B989),"-",apendix_f_data!B989)</f>
        <v>Americas</v>
      </c>
      <c r="D989" s="1">
        <f>IF(ISBLANK(apendix_f_data!C989),"-",apendix_f_data!C989)</f>
        <v>2015</v>
      </c>
      <c r="E989" s="1">
        <f>IF(ISBLANK(apendix_f_data!D989),"-",apendix_f_data!D989)</f>
        <v>134003416</v>
      </c>
      <c r="F989" s="1">
        <f>IF(ISBLANK(apendix_f_data!E989),"-",apendix_f_data!E989)</f>
        <v>525000</v>
      </c>
      <c r="G989" s="1">
        <f>IF(ISBLANK(apendix_f_data!F989),"-",apendix_f_data!F989)</f>
        <v>566000</v>
      </c>
      <c r="H989" s="1">
        <f>IF(ISBLANK(apendix_f_data!G989),"-",apendix_f_data!G989)</f>
        <v>611000</v>
      </c>
      <c r="I989" s="1">
        <f>IF(ISBLANK(apendix_f_data!H989),"-",apendix_f_data!H989)</f>
        <v>150</v>
      </c>
      <c r="J989" s="8">
        <f>IF(ISBLANK(apendix_f_data!I989),"-",apendix_f_data!I989)</f>
        <v>324</v>
      </c>
      <c r="K989" s="1">
        <f>IF(ISBLANK(apendix_f_data!J989),"-",apendix_f_data!J989)</f>
        <v>460</v>
      </c>
    </row>
    <row r="990" ht="15.75" hidden="1" customHeight="1">
      <c r="A990" s="1" t="str">
        <f t="shared" si="1"/>
        <v>Americas2016</v>
      </c>
      <c r="B990" s="1" t="str">
        <f>IF(ISBLANK(apendix_f_data!A990),"-",apendix_f_data!A990)</f>
        <v>-</v>
      </c>
      <c r="C990" s="1" t="str">
        <f>IF(ISBLANK(apendix_f_data!B990),"-",apendix_f_data!B990)</f>
        <v>Americas</v>
      </c>
      <c r="D990" s="1">
        <f>IF(ISBLANK(apendix_f_data!C990),"-",apendix_f_data!C990)</f>
        <v>2016</v>
      </c>
      <c r="E990" s="1">
        <f>IF(ISBLANK(apendix_f_data!D990),"-",apendix_f_data!D990)</f>
        <v>135398716</v>
      </c>
      <c r="F990" s="1">
        <f>IF(ISBLANK(apendix_f_data!E990),"-",apendix_f_data!E990)</f>
        <v>640000</v>
      </c>
      <c r="G990" s="1">
        <f>IF(ISBLANK(apendix_f_data!F990),"-",apendix_f_data!F990)</f>
        <v>691000</v>
      </c>
      <c r="H990" s="1">
        <f>IF(ISBLANK(apendix_f_data!G990),"-",apendix_f_data!G990)</f>
        <v>749000</v>
      </c>
      <c r="I990" s="1">
        <f>IF(ISBLANK(apendix_f_data!H990),"-",apendix_f_data!H990)</f>
        <v>210</v>
      </c>
      <c r="J990" s="8">
        <f>IF(ISBLANK(apendix_f_data!I990),"-",apendix_f_data!I990)</f>
        <v>474</v>
      </c>
      <c r="K990" s="1">
        <f>IF(ISBLANK(apendix_f_data!J990),"-",apendix_f_data!J990)</f>
        <v>680</v>
      </c>
    </row>
    <row r="991" ht="15.75" hidden="1" customHeight="1">
      <c r="A991" s="1" t="str">
        <f t="shared" si="1"/>
        <v>Americas2017</v>
      </c>
      <c r="B991" s="1" t="str">
        <f>IF(ISBLANK(apendix_f_data!A991),"-",apendix_f_data!A991)</f>
        <v>-</v>
      </c>
      <c r="C991" s="1" t="str">
        <f>IF(ISBLANK(apendix_f_data!B991),"-",apendix_f_data!B991)</f>
        <v>Americas</v>
      </c>
      <c r="D991" s="1">
        <f>IF(ISBLANK(apendix_f_data!C991),"-",apendix_f_data!C991)</f>
        <v>2017</v>
      </c>
      <c r="E991" s="1">
        <f>IF(ISBLANK(apendix_f_data!D991),"-",apendix_f_data!D991)</f>
        <v>136722119</v>
      </c>
      <c r="F991" s="1">
        <f>IF(ISBLANK(apendix_f_data!E991),"-",apendix_f_data!E991)</f>
        <v>880000</v>
      </c>
      <c r="G991" s="1">
        <f>IF(ISBLANK(apendix_f_data!F991),"-",apendix_f_data!F991)</f>
        <v>944000</v>
      </c>
      <c r="H991" s="1">
        <f>IF(ISBLANK(apendix_f_data!G991),"-",apendix_f_data!G991)</f>
        <v>1026000</v>
      </c>
      <c r="I991" s="1">
        <f>IF(ISBLANK(apendix_f_data!H991),"-",apendix_f_data!H991)</f>
        <v>250</v>
      </c>
      <c r="J991" s="8">
        <f>IF(ISBLANK(apendix_f_data!I991),"-",apendix_f_data!I991)</f>
        <v>620</v>
      </c>
      <c r="K991" s="1">
        <f>IF(ISBLANK(apendix_f_data!J991),"-",apendix_f_data!J991)</f>
        <v>910</v>
      </c>
    </row>
    <row r="992" ht="15.75" hidden="1" customHeight="1">
      <c r="A992" s="1" t="str">
        <f t="shared" si="1"/>
        <v>Americas2018</v>
      </c>
      <c r="B992" s="1" t="str">
        <f>IF(ISBLANK(apendix_f_data!A992),"-",apendix_f_data!A992)</f>
        <v>-</v>
      </c>
      <c r="C992" s="1" t="str">
        <f>IF(ISBLANK(apendix_f_data!B992),"-",apendix_f_data!B992)</f>
        <v>Americas</v>
      </c>
      <c r="D992" s="1">
        <f>IF(ISBLANK(apendix_f_data!C992),"-",apendix_f_data!C992)</f>
        <v>2018</v>
      </c>
      <c r="E992" s="1">
        <f>IF(ISBLANK(apendix_f_data!D992),"-",apendix_f_data!D992)</f>
        <v>138017898</v>
      </c>
      <c r="F992" s="1">
        <f>IF(ISBLANK(apendix_f_data!E992),"-",apendix_f_data!E992)</f>
        <v>867000</v>
      </c>
      <c r="G992" s="1">
        <f>IF(ISBLANK(apendix_f_data!F992),"-",apendix_f_data!F992)</f>
        <v>929000</v>
      </c>
      <c r="H992" s="1">
        <f>IF(ISBLANK(apendix_f_data!G992),"-",apendix_f_data!G992)</f>
        <v>1007000</v>
      </c>
      <c r="I992" s="1">
        <f>IF(ISBLANK(apendix_f_data!H992),"-",apendix_f_data!H992)</f>
        <v>220</v>
      </c>
      <c r="J992" s="8">
        <f>IF(ISBLANK(apendix_f_data!I992),"-",apendix_f_data!I992)</f>
        <v>577</v>
      </c>
      <c r="K992" s="1">
        <f>IF(ISBLANK(apendix_f_data!J992),"-",apendix_f_data!J992)</f>
        <v>850</v>
      </c>
    </row>
    <row r="993" ht="15.75" hidden="1" customHeight="1">
      <c r="A993" s="1" t="str">
        <f t="shared" si="1"/>
        <v>Eastern Mediterranean2010</v>
      </c>
      <c r="B993" s="1" t="str">
        <f>IF(ISBLANK(apendix_f_data!A993),"-",apendix_f_data!A993)</f>
        <v>-</v>
      </c>
      <c r="C993" s="1" t="str">
        <f>IF(ISBLANK(apendix_f_data!B993),"-",apendix_f_data!B993)</f>
        <v>Eastern Mediterranean</v>
      </c>
      <c r="D993" s="1">
        <f>IF(ISBLANK(apendix_f_data!C993),"-",apendix_f_data!C993)</f>
        <v>2010</v>
      </c>
      <c r="E993" s="1">
        <f>IF(ISBLANK(apendix_f_data!D993),"-",apendix_f_data!D993)</f>
        <v>419019843</v>
      </c>
      <c r="F993" s="1">
        <f>IF(ISBLANK(apendix_f_data!E993),"-",apendix_f_data!E993)</f>
        <v>3261000</v>
      </c>
      <c r="G993" s="1">
        <f>IF(ISBLANK(apendix_f_data!F993),"-",apendix_f_data!F993)</f>
        <v>4336000</v>
      </c>
      <c r="H993" s="1">
        <f>IF(ISBLANK(apendix_f_data!G993),"-",apendix_f_data!G993)</f>
        <v>6297000</v>
      </c>
      <c r="I993" s="1">
        <f>IF(ISBLANK(apendix_f_data!H993),"-",apendix_f_data!H993)</f>
        <v>3040</v>
      </c>
      <c r="J993" s="1">
        <f>IF(ISBLANK(apendix_f_data!I993),"-",apendix_f_data!I993)</f>
        <v>8300</v>
      </c>
      <c r="K993" s="1">
        <f>IF(ISBLANK(apendix_f_data!J993),"-",apendix_f_data!J993)</f>
        <v>14400</v>
      </c>
    </row>
    <row r="994" ht="15.75" hidden="1" customHeight="1">
      <c r="A994" s="1" t="str">
        <f t="shared" si="1"/>
        <v>Eastern Mediterranean2011</v>
      </c>
      <c r="B994" s="1" t="str">
        <f>IF(ISBLANK(apendix_f_data!A994),"-",apendix_f_data!A994)</f>
        <v>-</v>
      </c>
      <c r="C994" s="1" t="str">
        <f>IF(ISBLANK(apendix_f_data!B994),"-",apendix_f_data!B994)</f>
        <v>Eastern Mediterranean</v>
      </c>
      <c r="D994" s="1">
        <f>IF(ISBLANK(apendix_f_data!C994),"-",apendix_f_data!C994)</f>
        <v>2011</v>
      </c>
      <c r="E994" s="1">
        <f>IF(ISBLANK(apendix_f_data!D994),"-",apendix_f_data!D994)</f>
        <v>427979875</v>
      </c>
      <c r="F994" s="1">
        <f>IF(ISBLANK(apendix_f_data!E994),"-",apendix_f_data!E994)</f>
        <v>3357000</v>
      </c>
      <c r="G994" s="1">
        <f>IF(ISBLANK(apendix_f_data!F994),"-",apendix_f_data!F994)</f>
        <v>4501000</v>
      </c>
      <c r="H994" s="1">
        <f>IF(ISBLANK(apendix_f_data!G994),"-",apendix_f_data!G994)</f>
        <v>6485000</v>
      </c>
      <c r="I994" s="1">
        <f>IF(ISBLANK(apendix_f_data!H994),"-",apendix_f_data!H994)</f>
        <v>3020</v>
      </c>
      <c r="J994" s="1">
        <f>IF(ISBLANK(apendix_f_data!I994),"-",apendix_f_data!I994)</f>
        <v>7540</v>
      </c>
      <c r="K994" s="1">
        <f>IF(ISBLANK(apendix_f_data!J994),"-",apendix_f_data!J994)</f>
        <v>12300</v>
      </c>
    </row>
    <row r="995" ht="15.75" hidden="1" customHeight="1">
      <c r="A995" s="1" t="str">
        <f t="shared" si="1"/>
        <v>Eastern Mediterranean2012</v>
      </c>
      <c r="B995" s="1" t="str">
        <f>IF(ISBLANK(apendix_f_data!A995),"-",apendix_f_data!A995)</f>
        <v>-</v>
      </c>
      <c r="C995" s="1" t="str">
        <f>IF(ISBLANK(apendix_f_data!B995),"-",apendix_f_data!B995)</f>
        <v>Eastern Mediterranean</v>
      </c>
      <c r="D995" s="1">
        <f>IF(ISBLANK(apendix_f_data!C995),"-",apendix_f_data!C995)</f>
        <v>2012</v>
      </c>
      <c r="E995" s="1">
        <f>IF(ISBLANK(apendix_f_data!D995),"-",apendix_f_data!D995)</f>
        <v>436754102</v>
      </c>
      <c r="F995" s="1">
        <f>IF(ISBLANK(apendix_f_data!E995),"-",apendix_f_data!E995)</f>
        <v>3168000</v>
      </c>
      <c r="G995" s="1">
        <f>IF(ISBLANK(apendix_f_data!F995),"-",apendix_f_data!F995)</f>
        <v>4185000</v>
      </c>
      <c r="H995" s="1">
        <f>IF(ISBLANK(apendix_f_data!G995),"-",apendix_f_data!G995)</f>
        <v>6009000</v>
      </c>
      <c r="I995" s="1">
        <f>IF(ISBLANK(apendix_f_data!H995),"-",apendix_f_data!H995)</f>
        <v>2890</v>
      </c>
      <c r="J995" s="1">
        <f>IF(ISBLANK(apendix_f_data!I995),"-",apendix_f_data!I995)</f>
        <v>7600</v>
      </c>
      <c r="K995" s="1">
        <f>IF(ISBLANK(apendix_f_data!J995),"-",apendix_f_data!J995)</f>
        <v>12400</v>
      </c>
    </row>
    <row r="996" ht="15.75" hidden="1" customHeight="1">
      <c r="A996" s="1" t="str">
        <f t="shared" si="1"/>
        <v>Eastern Mediterranean2013</v>
      </c>
      <c r="B996" s="1" t="str">
        <f>IF(ISBLANK(apendix_f_data!A996),"-",apendix_f_data!A996)</f>
        <v>-</v>
      </c>
      <c r="C996" s="1" t="str">
        <f>IF(ISBLANK(apendix_f_data!B996),"-",apendix_f_data!B996)</f>
        <v>Eastern Mediterranean</v>
      </c>
      <c r="D996" s="1">
        <f>IF(ISBLANK(apendix_f_data!C996),"-",apendix_f_data!C996)</f>
        <v>2013</v>
      </c>
      <c r="E996" s="1">
        <f>IF(ISBLANK(apendix_f_data!D996),"-",apendix_f_data!D996)</f>
        <v>445450169</v>
      </c>
      <c r="F996" s="1">
        <f>IF(ISBLANK(apendix_f_data!E996),"-",apendix_f_data!E996)</f>
        <v>3046000</v>
      </c>
      <c r="G996" s="1">
        <f>IF(ISBLANK(apendix_f_data!F996),"-",apendix_f_data!F996)</f>
        <v>3879000</v>
      </c>
      <c r="H996" s="1">
        <f>IF(ISBLANK(apendix_f_data!G996),"-",apendix_f_data!G996)</f>
        <v>5320000</v>
      </c>
      <c r="I996" s="1">
        <f>IF(ISBLANK(apendix_f_data!H996),"-",apendix_f_data!H996)</f>
        <v>2460</v>
      </c>
      <c r="J996" s="1">
        <f>IF(ISBLANK(apendix_f_data!I996),"-",apendix_f_data!I996)</f>
        <v>6880</v>
      </c>
      <c r="K996" s="1">
        <f>IF(ISBLANK(apendix_f_data!J996),"-",apendix_f_data!J996)</f>
        <v>11100</v>
      </c>
    </row>
    <row r="997" ht="15.75" hidden="1" customHeight="1">
      <c r="A997" s="1" t="str">
        <f t="shared" si="1"/>
        <v>Eastern Mediterranean2014</v>
      </c>
      <c r="B997" s="1" t="str">
        <f>IF(ISBLANK(apendix_f_data!A997),"-",apendix_f_data!A997)</f>
        <v>-</v>
      </c>
      <c r="C997" s="1" t="str">
        <f>IF(ISBLANK(apendix_f_data!B997),"-",apendix_f_data!B997)</f>
        <v>Eastern Mediterranean</v>
      </c>
      <c r="D997" s="1">
        <f>IF(ISBLANK(apendix_f_data!C997),"-",apendix_f_data!C997)</f>
        <v>2014</v>
      </c>
      <c r="E997" s="1">
        <f>IF(ISBLANK(apendix_f_data!D997),"-",apendix_f_data!D997)</f>
        <v>454228324</v>
      </c>
      <c r="F997" s="1">
        <f>IF(ISBLANK(apendix_f_data!E997),"-",apendix_f_data!E997)</f>
        <v>3119000</v>
      </c>
      <c r="G997" s="1">
        <f>IF(ISBLANK(apendix_f_data!F997),"-",apendix_f_data!F997)</f>
        <v>3994000</v>
      </c>
      <c r="H997" s="1">
        <f>IF(ISBLANK(apendix_f_data!G997),"-",apendix_f_data!G997)</f>
        <v>5476000</v>
      </c>
      <c r="I997" s="1">
        <f>IF(ISBLANK(apendix_f_data!H997),"-",apendix_f_data!H997)</f>
        <v>2380</v>
      </c>
      <c r="J997" s="1">
        <f>IF(ISBLANK(apendix_f_data!I997),"-",apendix_f_data!I997)</f>
        <v>6920</v>
      </c>
      <c r="K997" s="1">
        <f>IF(ISBLANK(apendix_f_data!J997),"-",apendix_f_data!J997)</f>
        <v>11300</v>
      </c>
    </row>
    <row r="998" ht="15.75" hidden="1" customHeight="1">
      <c r="A998" s="1" t="str">
        <f t="shared" si="1"/>
        <v>Eastern Mediterranean2015</v>
      </c>
      <c r="B998" s="1" t="str">
        <f>IF(ISBLANK(apendix_f_data!A998),"-",apendix_f_data!A998)</f>
        <v>-</v>
      </c>
      <c r="C998" s="1" t="str">
        <f>IF(ISBLANK(apendix_f_data!B998),"-",apendix_f_data!B998)</f>
        <v>Eastern Mediterranean</v>
      </c>
      <c r="D998" s="1">
        <f>IF(ISBLANK(apendix_f_data!C998),"-",apendix_f_data!C998)</f>
        <v>2015</v>
      </c>
      <c r="E998" s="1">
        <f>IF(ISBLANK(apendix_f_data!D998),"-",apendix_f_data!D998)</f>
        <v>463210243</v>
      </c>
      <c r="F998" s="1">
        <f>IF(ISBLANK(apendix_f_data!E998),"-",apendix_f_data!E998)</f>
        <v>2967000</v>
      </c>
      <c r="G998" s="1">
        <f>IF(ISBLANK(apendix_f_data!F998),"-",apendix_f_data!F998)</f>
        <v>3822000</v>
      </c>
      <c r="H998" s="1">
        <f>IF(ISBLANK(apendix_f_data!G998),"-",apendix_f_data!G998)</f>
        <v>5208000</v>
      </c>
      <c r="I998" s="1">
        <f>IF(ISBLANK(apendix_f_data!H998),"-",apendix_f_data!H998)</f>
        <v>2300</v>
      </c>
      <c r="J998" s="1">
        <f>IF(ISBLANK(apendix_f_data!I998),"-",apendix_f_data!I998)</f>
        <v>7120</v>
      </c>
      <c r="K998" s="1">
        <f>IF(ISBLANK(apendix_f_data!J998),"-",apendix_f_data!J998)</f>
        <v>12200</v>
      </c>
    </row>
    <row r="999" ht="15.75" hidden="1" customHeight="1">
      <c r="A999" s="1" t="str">
        <f t="shared" si="1"/>
        <v>Eastern Mediterranean2016</v>
      </c>
      <c r="B999" s="1" t="str">
        <f>IF(ISBLANK(apendix_f_data!A999),"-",apendix_f_data!A999)</f>
        <v>-</v>
      </c>
      <c r="C999" s="1" t="str">
        <f>IF(ISBLANK(apendix_f_data!B999),"-",apendix_f_data!B999)</f>
        <v>Eastern Mediterranean</v>
      </c>
      <c r="D999" s="1">
        <f>IF(ISBLANK(apendix_f_data!C999),"-",apendix_f_data!C999)</f>
        <v>2016</v>
      </c>
      <c r="E999" s="1">
        <f>IF(ISBLANK(apendix_f_data!D999),"-",apendix_f_data!D999)</f>
        <v>468761159</v>
      </c>
      <c r="F999" s="1">
        <f>IF(ISBLANK(apendix_f_data!E999),"-",apendix_f_data!E999)</f>
        <v>3774000</v>
      </c>
      <c r="G999" s="1">
        <f>IF(ISBLANK(apendix_f_data!F999),"-",apendix_f_data!F999)</f>
        <v>4782000</v>
      </c>
      <c r="H999" s="1">
        <f>IF(ISBLANK(apendix_f_data!G999),"-",apendix_f_data!G999)</f>
        <v>6380000</v>
      </c>
      <c r="I999" s="1">
        <f>IF(ISBLANK(apendix_f_data!H999),"-",apendix_f_data!H999)</f>
        <v>2850</v>
      </c>
      <c r="J999" s="1">
        <f>IF(ISBLANK(apendix_f_data!I999),"-",apendix_f_data!I999)</f>
        <v>8640</v>
      </c>
      <c r="K999" s="1">
        <f>IF(ISBLANK(apendix_f_data!J999),"-",apendix_f_data!J999)</f>
        <v>15300</v>
      </c>
    </row>
    <row r="1000" ht="15.75" hidden="1" customHeight="1">
      <c r="A1000" s="1" t="str">
        <f t="shared" si="1"/>
        <v>Eastern Mediterranean2017</v>
      </c>
      <c r="B1000" s="1" t="str">
        <f>IF(ISBLANK(apendix_f_data!A1000),"-",apendix_f_data!A1000)</f>
        <v>-</v>
      </c>
      <c r="C1000" s="1" t="str">
        <f>IF(ISBLANK(apendix_f_data!B1000),"-",apendix_f_data!B1000)</f>
        <v>Eastern Mediterranean</v>
      </c>
      <c r="D1000" s="1">
        <f>IF(ISBLANK(apendix_f_data!C1000),"-",apendix_f_data!C1000)</f>
        <v>2017</v>
      </c>
      <c r="E1000" s="1">
        <f>IF(ISBLANK(apendix_f_data!D1000),"-",apendix_f_data!D1000)</f>
        <v>478058225</v>
      </c>
      <c r="F1000" s="1">
        <f>IF(ISBLANK(apendix_f_data!E1000),"-",apendix_f_data!E1000)</f>
        <v>3790000</v>
      </c>
      <c r="G1000" s="1">
        <f>IF(ISBLANK(apendix_f_data!F1000),"-",apendix_f_data!F1000)</f>
        <v>4940000</v>
      </c>
      <c r="H1000" s="1">
        <f>IF(ISBLANK(apendix_f_data!G1000),"-",apendix_f_data!G1000)</f>
        <v>6781000</v>
      </c>
      <c r="I1000" s="1">
        <f>IF(ISBLANK(apendix_f_data!H1000),"-",apendix_f_data!H1000)</f>
        <v>2950</v>
      </c>
      <c r="J1000" s="1">
        <f>IF(ISBLANK(apendix_f_data!I1000),"-",apendix_f_data!I1000)</f>
        <v>9230</v>
      </c>
      <c r="K1000" s="1">
        <f>IF(ISBLANK(apendix_f_data!J1000),"-",apendix_f_data!J1000)</f>
        <v>17300</v>
      </c>
    </row>
    <row r="1001" ht="15.75" hidden="1" customHeight="1">
      <c r="A1001" s="1" t="str">
        <f t="shared" si="1"/>
        <v>Eastern Mediterranean2018</v>
      </c>
      <c r="B1001" s="1" t="str">
        <f>IF(ISBLANK(apendix_f_data!A1001),"-",apendix_f_data!A1001)</f>
        <v>-</v>
      </c>
      <c r="C1001" s="1" t="str">
        <f>IF(ISBLANK(apendix_f_data!B1001),"-",apendix_f_data!B1001)</f>
        <v>Eastern Mediterranean</v>
      </c>
      <c r="D1001" s="1">
        <f>IF(ISBLANK(apendix_f_data!C1001),"-",apendix_f_data!C1001)</f>
        <v>2018</v>
      </c>
      <c r="E1001" s="1">
        <f>IF(ISBLANK(apendix_f_data!D1001),"-",apendix_f_data!D1001)</f>
        <v>487588453</v>
      </c>
      <c r="F1001" s="1">
        <f>IF(ISBLANK(apendix_f_data!E1001),"-",apendix_f_data!E1001)</f>
        <v>3729000</v>
      </c>
      <c r="G1001" s="1">
        <f>IF(ISBLANK(apendix_f_data!F1001),"-",apendix_f_data!F1001)</f>
        <v>4873000</v>
      </c>
      <c r="H1001" s="1">
        <f>IF(ISBLANK(apendix_f_data!G1001),"-",apendix_f_data!G1001)</f>
        <v>6775000</v>
      </c>
      <c r="I1001" s="1">
        <f>IF(ISBLANK(apendix_f_data!H1001),"-",apendix_f_data!H1001)</f>
        <v>2610</v>
      </c>
      <c r="J1001" s="1">
        <f>IF(ISBLANK(apendix_f_data!I1001),"-",apendix_f_data!I1001)</f>
        <v>9340</v>
      </c>
      <c r="K1001" s="1">
        <f>IF(ISBLANK(apendix_f_data!J1001),"-",apendix_f_data!J1001)</f>
        <v>17700</v>
      </c>
    </row>
    <row r="1002" ht="15.75" hidden="1" customHeight="1">
      <c r="A1002" s="1" t="str">
        <f t="shared" si="1"/>
        <v>European2010</v>
      </c>
      <c r="B1002" s="1" t="str">
        <f>IF(ISBLANK(apendix_f_data!A1002),"-",apendix_f_data!A1002)</f>
        <v>-</v>
      </c>
      <c r="C1002" s="1" t="str">
        <f>IF(ISBLANK(apendix_f_data!B1002),"-",apendix_f_data!B1002)</f>
        <v>European</v>
      </c>
      <c r="D1002" s="1">
        <f>IF(ISBLANK(apendix_f_data!C1002),"-",apendix_f_data!C1002)</f>
        <v>2010</v>
      </c>
      <c r="E1002" s="1">
        <f>IF(ISBLANK(apendix_f_data!D1002),"-",apendix_f_data!D1002)</f>
        <v>37906443</v>
      </c>
      <c r="F1002" s="1" t="str">
        <f>IF(ISBLANK(apendix_f_data!E1002),"-",apendix_f_data!E1002)</f>
        <v>-</v>
      </c>
      <c r="G1002" s="1">
        <f>IF(ISBLANK(apendix_f_data!F1002),"-",apendix_f_data!F1002)</f>
        <v>170</v>
      </c>
      <c r="H1002" s="1" t="str">
        <f>IF(ISBLANK(apendix_f_data!G1002),"-",apendix_f_data!G1002)</f>
        <v>-</v>
      </c>
      <c r="I1002" s="1" t="str">
        <f>IF(ISBLANK(apendix_f_data!H1002),"-",apendix_f_data!H1002)</f>
        <v>-</v>
      </c>
      <c r="J1002" s="1">
        <f>IF(ISBLANK(apendix_f_data!I1002),"-",apendix_f_data!I1002)</f>
        <v>0</v>
      </c>
      <c r="K1002" s="1" t="str">
        <f>IF(ISBLANK(apendix_f_data!J1002),"-",apendix_f_data!J1002)</f>
        <v>-</v>
      </c>
    </row>
    <row r="1003" ht="15.75" hidden="1" customHeight="1">
      <c r="A1003" s="1" t="str">
        <f t="shared" si="1"/>
        <v>European2011</v>
      </c>
      <c r="B1003" s="1" t="str">
        <f>IF(ISBLANK(apendix_f_data!A1003),"-",apendix_f_data!A1003)</f>
        <v>-</v>
      </c>
      <c r="C1003" s="1" t="str">
        <f>IF(ISBLANK(apendix_f_data!B1003),"-",apendix_f_data!B1003)</f>
        <v>European</v>
      </c>
      <c r="D1003" s="1">
        <f>IF(ISBLANK(apendix_f_data!C1003),"-",apendix_f_data!C1003)</f>
        <v>2011</v>
      </c>
      <c r="E1003" s="1">
        <f>IF(ISBLANK(apendix_f_data!D1003),"-",apendix_f_data!D1003)</f>
        <v>38469606</v>
      </c>
      <c r="F1003" s="1" t="str">
        <f>IF(ISBLANK(apendix_f_data!E1003),"-",apendix_f_data!E1003)</f>
        <v>-</v>
      </c>
      <c r="G1003" s="1">
        <f>IF(ISBLANK(apendix_f_data!F1003),"-",apendix_f_data!F1003)</f>
        <v>69</v>
      </c>
      <c r="H1003" s="1" t="str">
        <f>IF(ISBLANK(apendix_f_data!G1003),"-",apendix_f_data!G1003)</f>
        <v>-</v>
      </c>
      <c r="I1003" s="1" t="str">
        <f>IF(ISBLANK(apendix_f_data!H1003),"-",apendix_f_data!H1003)</f>
        <v>-</v>
      </c>
      <c r="J1003" s="1">
        <f>IF(ISBLANK(apendix_f_data!I1003),"-",apendix_f_data!I1003)</f>
        <v>0</v>
      </c>
      <c r="K1003" s="1" t="str">
        <f>IF(ISBLANK(apendix_f_data!J1003),"-",apendix_f_data!J1003)</f>
        <v>-</v>
      </c>
    </row>
    <row r="1004" ht="15.75" hidden="1" customHeight="1">
      <c r="A1004" s="1" t="str">
        <f t="shared" si="1"/>
        <v>European2012</v>
      </c>
      <c r="B1004" s="1" t="str">
        <f>IF(ISBLANK(apendix_f_data!A1004),"-",apendix_f_data!A1004)</f>
        <v>-</v>
      </c>
      <c r="C1004" s="1" t="str">
        <f>IF(ISBLANK(apendix_f_data!B1004),"-",apendix_f_data!B1004)</f>
        <v>European</v>
      </c>
      <c r="D1004" s="1">
        <f>IF(ISBLANK(apendix_f_data!C1004),"-",apendix_f_data!C1004)</f>
        <v>2012</v>
      </c>
      <c r="E1004" s="1">
        <f>IF(ISBLANK(apendix_f_data!D1004),"-",apendix_f_data!D1004)</f>
        <v>39086200</v>
      </c>
      <c r="F1004" s="1" t="str">
        <f>IF(ISBLANK(apendix_f_data!E1004),"-",apendix_f_data!E1004)</f>
        <v>-</v>
      </c>
      <c r="G1004" s="1">
        <f>IF(ISBLANK(apendix_f_data!F1004),"-",apendix_f_data!F1004)</f>
        <v>21</v>
      </c>
      <c r="H1004" s="1" t="str">
        <f>IF(ISBLANK(apendix_f_data!G1004),"-",apendix_f_data!G1004)</f>
        <v>-</v>
      </c>
      <c r="I1004" s="1" t="str">
        <f>IF(ISBLANK(apendix_f_data!H1004),"-",apendix_f_data!H1004)</f>
        <v>-</v>
      </c>
      <c r="J1004" s="1">
        <f>IF(ISBLANK(apendix_f_data!I1004),"-",apendix_f_data!I1004)</f>
        <v>0</v>
      </c>
      <c r="K1004" s="1" t="str">
        <f>IF(ISBLANK(apendix_f_data!J1004),"-",apendix_f_data!J1004)</f>
        <v>-</v>
      </c>
    </row>
    <row r="1005" ht="15.75" hidden="1" customHeight="1">
      <c r="A1005" s="1" t="str">
        <f t="shared" si="1"/>
        <v>European2013</v>
      </c>
      <c r="B1005" s="1" t="str">
        <f>IF(ISBLANK(apendix_f_data!A1005),"-",apendix_f_data!A1005)</f>
        <v>-</v>
      </c>
      <c r="C1005" s="1" t="str">
        <f>IF(ISBLANK(apendix_f_data!B1005),"-",apendix_f_data!B1005)</f>
        <v>European</v>
      </c>
      <c r="D1005" s="1">
        <f>IF(ISBLANK(apendix_f_data!C1005),"-",apendix_f_data!C1005)</f>
        <v>2013</v>
      </c>
      <c r="E1005" s="1">
        <f>IF(ISBLANK(apendix_f_data!D1005),"-",apendix_f_data!D1005)</f>
        <v>39739267</v>
      </c>
      <c r="F1005" s="1" t="str">
        <f>IF(ISBLANK(apendix_f_data!E1005),"-",apendix_f_data!E1005)</f>
        <v>-</v>
      </c>
      <c r="G1005" s="1">
        <f>IF(ISBLANK(apendix_f_data!F1005),"-",apendix_f_data!F1005)</f>
        <v>3</v>
      </c>
      <c r="H1005" s="1" t="str">
        <f>IF(ISBLANK(apendix_f_data!G1005),"-",apendix_f_data!G1005)</f>
        <v>-</v>
      </c>
      <c r="I1005" s="1" t="str">
        <f>IF(ISBLANK(apendix_f_data!H1005),"-",apendix_f_data!H1005)</f>
        <v>-</v>
      </c>
      <c r="J1005" s="1">
        <f>IF(ISBLANK(apendix_f_data!I1005),"-",apendix_f_data!I1005)</f>
        <v>0</v>
      </c>
      <c r="K1005" s="1" t="str">
        <f>IF(ISBLANK(apendix_f_data!J1005),"-",apendix_f_data!J1005)</f>
        <v>-</v>
      </c>
    </row>
    <row r="1006" ht="15.75" hidden="1" customHeight="1">
      <c r="A1006" s="1" t="str">
        <f t="shared" si="1"/>
        <v>European2014</v>
      </c>
      <c r="B1006" s="1" t="str">
        <f>IF(ISBLANK(apendix_f_data!A1006),"-",apendix_f_data!A1006)</f>
        <v>-</v>
      </c>
      <c r="C1006" s="1" t="str">
        <f>IF(ISBLANK(apendix_f_data!B1006),"-",apendix_f_data!B1006)</f>
        <v>European</v>
      </c>
      <c r="D1006" s="1">
        <f>IF(ISBLANK(apendix_f_data!C1006),"-",apendix_f_data!C1006)</f>
        <v>2014</v>
      </c>
      <c r="E1006" s="1">
        <f>IF(ISBLANK(apendix_f_data!D1006),"-",apendix_f_data!D1006)</f>
        <v>40405247</v>
      </c>
      <c r="F1006" s="1" t="str">
        <f>IF(ISBLANK(apendix_f_data!E1006),"-",apendix_f_data!E1006)</f>
        <v>-</v>
      </c>
      <c r="G1006" s="1">
        <f>IF(ISBLANK(apendix_f_data!F1006),"-",apendix_f_data!F1006)</f>
        <v>2</v>
      </c>
      <c r="H1006" s="1" t="str">
        <f>IF(ISBLANK(apendix_f_data!G1006),"-",apendix_f_data!G1006)</f>
        <v>-</v>
      </c>
      <c r="I1006" s="1" t="str">
        <f>IF(ISBLANK(apendix_f_data!H1006),"-",apendix_f_data!H1006)</f>
        <v>-</v>
      </c>
      <c r="J1006" s="1">
        <f>IF(ISBLANK(apendix_f_data!I1006),"-",apendix_f_data!I1006)</f>
        <v>0</v>
      </c>
      <c r="K1006" s="1" t="str">
        <f>IF(ISBLANK(apendix_f_data!J1006),"-",apendix_f_data!J1006)</f>
        <v>-</v>
      </c>
    </row>
    <row r="1007" ht="15.75" hidden="1" customHeight="1">
      <c r="A1007" s="1" t="str">
        <f t="shared" si="1"/>
        <v>European2015</v>
      </c>
      <c r="B1007" s="1" t="str">
        <f>IF(ISBLANK(apendix_f_data!A1007),"-",apendix_f_data!A1007)</f>
        <v>-</v>
      </c>
      <c r="C1007" s="1" t="str">
        <f>IF(ISBLANK(apendix_f_data!B1007),"-",apendix_f_data!B1007)</f>
        <v>European</v>
      </c>
      <c r="D1007" s="1">
        <f>IF(ISBLANK(apendix_f_data!C1007),"-",apendix_f_data!C1007)</f>
        <v>2015</v>
      </c>
      <c r="E1007" s="1">
        <f>IF(ISBLANK(apendix_f_data!D1007),"-",apendix_f_data!D1007)</f>
        <v>41065655</v>
      </c>
      <c r="F1007" s="1" t="str">
        <f>IF(ISBLANK(apendix_f_data!E1007),"-",apendix_f_data!E1007)</f>
        <v>-</v>
      </c>
      <c r="G1007" s="1">
        <f>IF(ISBLANK(apendix_f_data!F1007),"-",apendix_f_data!F1007)</f>
        <v>0</v>
      </c>
      <c r="H1007" s="1" t="str">
        <f>IF(ISBLANK(apendix_f_data!G1007),"-",apendix_f_data!G1007)</f>
        <v>-</v>
      </c>
      <c r="I1007" s="1" t="str">
        <f>IF(ISBLANK(apendix_f_data!H1007),"-",apendix_f_data!H1007)</f>
        <v>-</v>
      </c>
      <c r="J1007" s="1">
        <f>IF(ISBLANK(apendix_f_data!I1007),"-",apendix_f_data!I1007)</f>
        <v>0</v>
      </c>
      <c r="K1007" s="1" t="str">
        <f>IF(ISBLANK(apendix_f_data!J1007),"-",apendix_f_data!J1007)</f>
        <v>-</v>
      </c>
    </row>
    <row r="1008" ht="15.75" hidden="1" customHeight="1">
      <c r="A1008" s="1" t="str">
        <f t="shared" si="1"/>
        <v>European2016</v>
      </c>
      <c r="B1008" s="1" t="str">
        <f>IF(ISBLANK(apendix_f_data!A1008),"-",apendix_f_data!A1008)</f>
        <v>-</v>
      </c>
      <c r="C1008" s="1" t="str">
        <f>IF(ISBLANK(apendix_f_data!B1008),"-",apendix_f_data!B1008)</f>
        <v>European</v>
      </c>
      <c r="D1008" s="1">
        <f>IF(ISBLANK(apendix_f_data!C1008),"-",apendix_f_data!C1008)</f>
        <v>2016</v>
      </c>
      <c r="E1008" s="1">
        <f>IF(ISBLANK(apendix_f_data!D1008),"-",apendix_f_data!D1008)</f>
        <v>41714844</v>
      </c>
      <c r="F1008" s="1" t="str">
        <f>IF(ISBLANK(apendix_f_data!E1008),"-",apendix_f_data!E1008)</f>
        <v>-</v>
      </c>
      <c r="G1008" s="1">
        <f>IF(ISBLANK(apendix_f_data!F1008),"-",apendix_f_data!F1008)</f>
        <v>0</v>
      </c>
      <c r="H1008" s="1" t="str">
        <f>IF(ISBLANK(apendix_f_data!G1008),"-",apendix_f_data!G1008)</f>
        <v>-</v>
      </c>
      <c r="I1008" s="1" t="str">
        <f>IF(ISBLANK(apendix_f_data!H1008),"-",apendix_f_data!H1008)</f>
        <v>-</v>
      </c>
      <c r="J1008" s="1">
        <f>IF(ISBLANK(apendix_f_data!I1008),"-",apendix_f_data!I1008)</f>
        <v>0</v>
      </c>
      <c r="K1008" s="1" t="str">
        <f>IF(ISBLANK(apendix_f_data!J1008),"-",apendix_f_data!J1008)</f>
        <v>-</v>
      </c>
    </row>
    <row r="1009" ht="15.75" hidden="1" customHeight="1">
      <c r="A1009" s="1" t="str">
        <f t="shared" si="1"/>
        <v>European2017</v>
      </c>
      <c r="B1009" s="1" t="str">
        <f>IF(ISBLANK(apendix_f_data!A1009),"-",apendix_f_data!A1009)</f>
        <v>-</v>
      </c>
      <c r="C1009" s="1" t="str">
        <f>IF(ISBLANK(apendix_f_data!B1009),"-",apendix_f_data!B1009)</f>
        <v>European</v>
      </c>
      <c r="D1009" s="1">
        <f>IF(ISBLANK(apendix_f_data!C1009),"-",apendix_f_data!C1009)</f>
        <v>2017</v>
      </c>
      <c r="E1009" s="1">
        <f>IF(ISBLANK(apendix_f_data!D1009),"-",apendix_f_data!D1009)</f>
        <v>42352758</v>
      </c>
      <c r="F1009" s="1" t="str">
        <f>IF(ISBLANK(apendix_f_data!E1009),"-",apendix_f_data!E1009)</f>
        <v>-</v>
      </c>
      <c r="G1009" s="1">
        <f>IF(ISBLANK(apendix_f_data!F1009),"-",apendix_f_data!F1009)</f>
        <v>0</v>
      </c>
      <c r="H1009" s="1" t="str">
        <f>IF(ISBLANK(apendix_f_data!G1009),"-",apendix_f_data!G1009)</f>
        <v>-</v>
      </c>
      <c r="I1009" s="1" t="str">
        <f>IF(ISBLANK(apendix_f_data!H1009),"-",apendix_f_data!H1009)</f>
        <v>-</v>
      </c>
      <c r="J1009" s="1">
        <f>IF(ISBLANK(apendix_f_data!I1009),"-",apendix_f_data!I1009)</f>
        <v>0</v>
      </c>
      <c r="K1009" s="1" t="str">
        <f>IF(ISBLANK(apendix_f_data!J1009),"-",apendix_f_data!J1009)</f>
        <v>-</v>
      </c>
    </row>
    <row r="1010" ht="15.75" hidden="1" customHeight="1">
      <c r="A1010" s="1" t="str">
        <f t="shared" si="1"/>
        <v>European2018</v>
      </c>
      <c r="B1010" s="1" t="str">
        <f>IF(ISBLANK(apendix_f_data!A1010),"-",apendix_f_data!A1010)</f>
        <v>-</v>
      </c>
      <c r="C1010" s="1" t="str">
        <f>IF(ISBLANK(apendix_f_data!B1010),"-",apendix_f_data!B1010)</f>
        <v>European</v>
      </c>
      <c r="D1010" s="1">
        <f>IF(ISBLANK(apendix_f_data!C1010),"-",apendix_f_data!C1010)</f>
        <v>2018</v>
      </c>
      <c r="E1010" s="1">
        <f>IF(ISBLANK(apendix_f_data!D1010),"-",apendix_f_data!D1010)</f>
        <v>42973389</v>
      </c>
      <c r="F1010" s="1" t="str">
        <f>IF(ISBLANK(apendix_f_data!E1010),"-",apendix_f_data!E1010)</f>
        <v>-</v>
      </c>
      <c r="G1010" s="1">
        <f>IF(ISBLANK(apendix_f_data!F1010),"-",apendix_f_data!F1010)</f>
        <v>0</v>
      </c>
      <c r="H1010" s="1" t="str">
        <f>IF(ISBLANK(apendix_f_data!G1010),"-",apendix_f_data!G1010)</f>
        <v>-</v>
      </c>
      <c r="I1010" s="1" t="str">
        <f>IF(ISBLANK(apendix_f_data!H1010),"-",apendix_f_data!H1010)</f>
        <v>-</v>
      </c>
      <c r="J1010" s="1">
        <f>IF(ISBLANK(apendix_f_data!I1010),"-",apendix_f_data!I1010)</f>
        <v>0</v>
      </c>
      <c r="K1010" s="1" t="str">
        <f>IF(ISBLANK(apendix_f_data!J1010),"-",apendix_f_data!J1010)</f>
        <v>-</v>
      </c>
    </row>
    <row r="1011" ht="15.75" hidden="1" customHeight="1">
      <c r="A1011" s="1" t="str">
        <f t="shared" si="1"/>
        <v>South-East Asia2010</v>
      </c>
      <c r="B1011" s="1" t="str">
        <f>IF(ISBLANK(apendix_f_data!A1011),"-",apendix_f_data!A1011)</f>
        <v>-</v>
      </c>
      <c r="C1011" s="1" t="str">
        <f>IF(ISBLANK(apendix_f_data!B1011),"-",apendix_f_data!B1011)</f>
        <v>South-East Asia</v>
      </c>
      <c r="D1011" s="1">
        <f>IF(ISBLANK(apendix_f_data!C1011),"-",apendix_f_data!C1011)</f>
        <v>2010</v>
      </c>
      <c r="E1011" s="1">
        <f>IF(ISBLANK(apendix_f_data!D1011),"-",apendix_f_data!D1011)</f>
        <v>1477504120</v>
      </c>
      <c r="F1011" s="1">
        <f>IF(ISBLANK(apendix_f_data!E1011),"-",apendix_f_data!E1011)</f>
        <v>19810000</v>
      </c>
      <c r="G1011" s="1">
        <f>IF(ISBLANK(apendix_f_data!F1011),"-",apendix_f_data!F1011)</f>
        <v>25130000</v>
      </c>
      <c r="H1011" s="1">
        <f>IF(ISBLANK(apendix_f_data!G1011),"-",apendix_f_data!G1011)</f>
        <v>33890000</v>
      </c>
      <c r="I1011" s="1">
        <f>IF(ISBLANK(apendix_f_data!H1011),"-",apendix_f_data!H1011)</f>
        <v>9200</v>
      </c>
      <c r="J1011" s="1">
        <f>IF(ISBLANK(apendix_f_data!I1011),"-",apendix_f_data!I1011)</f>
        <v>39100</v>
      </c>
      <c r="K1011" s="1">
        <f>IF(ISBLANK(apendix_f_data!J1011),"-",apendix_f_data!J1011)</f>
        <v>66900</v>
      </c>
    </row>
    <row r="1012" ht="15.75" hidden="1" customHeight="1">
      <c r="A1012" s="1" t="str">
        <f t="shared" si="1"/>
        <v>South-East Asia2011</v>
      </c>
      <c r="B1012" s="1" t="str">
        <f>IF(ISBLANK(apendix_f_data!A1012),"-",apendix_f_data!A1012)</f>
        <v>-</v>
      </c>
      <c r="C1012" s="1" t="str">
        <f>IF(ISBLANK(apendix_f_data!B1012),"-",apendix_f_data!B1012)</f>
        <v>South-East Asia</v>
      </c>
      <c r="D1012" s="1">
        <f>IF(ISBLANK(apendix_f_data!C1012),"-",apendix_f_data!C1012)</f>
        <v>2011</v>
      </c>
      <c r="E1012" s="1">
        <f>IF(ISBLANK(apendix_f_data!D1012),"-",apendix_f_data!D1012)</f>
        <v>1496330952</v>
      </c>
      <c r="F1012" s="1">
        <f>IF(ISBLANK(apendix_f_data!E1012),"-",apendix_f_data!E1012)</f>
        <v>16660000</v>
      </c>
      <c r="G1012" s="1">
        <f>IF(ISBLANK(apendix_f_data!F1012),"-",apendix_f_data!F1012)</f>
        <v>21140000</v>
      </c>
      <c r="H1012" s="1">
        <f>IF(ISBLANK(apendix_f_data!G1012),"-",apendix_f_data!G1012)</f>
        <v>28320000</v>
      </c>
      <c r="I1012" s="1">
        <f>IF(ISBLANK(apendix_f_data!H1012),"-",apendix_f_data!H1012)</f>
        <v>7490</v>
      </c>
      <c r="J1012" s="1">
        <f>IF(ISBLANK(apendix_f_data!I1012),"-",apendix_f_data!I1012)</f>
        <v>32100</v>
      </c>
      <c r="K1012" s="1">
        <f>IF(ISBLANK(apendix_f_data!J1012),"-",apendix_f_data!J1012)</f>
        <v>56600</v>
      </c>
    </row>
    <row r="1013" ht="15.75" hidden="1" customHeight="1">
      <c r="A1013" s="1" t="str">
        <f t="shared" si="1"/>
        <v>South-East Asia2012</v>
      </c>
      <c r="B1013" s="1" t="str">
        <f>IF(ISBLANK(apendix_f_data!A1013),"-",apendix_f_data!A1013)</f>
        <v>-</v>
      </c>
      <c r="C1013" s="1" t="str">
        <f>IF(ISBLANK(apendix_f_data!B1013),"-",apendix_f_data!B1013)</f>
        <v>South-East Asia</v>
      </c>
      <c r="D1013" s="1">
        <f>IF(ISBLANK(apendix_f_data!C1013),"-",apendix_f_data!C1013)</f>
        <v>2012</v>
      </c>
      <c r="E1013" s="1">
        <f>IF(ISBLANK(apendix_f_data!D1013),"-",apendix_f_data!D1013)</f>
        <v>1514731269</v>
      </c>
      <c r="F1013" s="1">
        <f>IF(ISBLANK(apendix_f_data!E1013),"-",apendix_f_data!E1013)</f>
        <v>14690000</v>
      </c>
      <c r="G1013" s="1">
        <f>IF(ISBLANK(apendix_f_data!F1013),"-",apendix_f_data!F1013)</f>
        <v>18430000</v>
      </c>
      <c r="H1013" s="1">
        <f>IF(ISBLANK(apendix_f_data!G1013),"-",apendix_f_data!G1013)</f>
        <v>24380000</v>
      </c>
      <c r="I1013" s="1">
        <f>IF(ISBLANK(apendix_f_data!H1013),"-",apendix_f_data!H1013)</f>
        <v>7270</v>
      </c>
      <c r="J1013" s="1">
        <f>IF(ISBLANK(apendix_f_data!I1013),"-",apendix_f_data!I1013)</f>
        <v>28000</v>
      </c>
      <c r="K1013" s="1">
        <f>IF(ISBLANK(apendix_f_data!J1013),"-",apendix_f_data!J1013)</f>
        <v>47200</v>
      </c>
    </row>
    <row r="1014" ht="15.75" hidden="1" customHeight="1">
      <c r="A1014" s="1" t="str">
        <f t="shared" si="1"/>
        <v>South-East Asia2013</v>
      </c>
      <c r="B1014" s="1" t="str">
        <f>IF(ISBLANK(apendix_f_data!A1014),"-",apendix_f_data!A1014)</f>
        <v>-</v>
      </c>
      <c r="C1014" s="1" t="str">
        <f>IF(ISBLANK(apendix_f_data!B1014),"-",apendix_f_data!B1014)</f>
        <v>South-East Asia</v>
      </c>
      <c r="D1014" s="1">
        <f>IF(ISBLANK(apendix_f_data!C1014),"-",apendix_f_data!C1014)</f>
        <v>2013</v>
      </c>
      <c r="E1014" s="1">
        <f>IF(ISBLANK(apendix_f_data!D1014),"-",apendix_f_data!D1014)</f>
        <v>1532751942</v>
      </c>
      <c r="F1014" s="1">
        <f>IF(ISBLANK(apendix_f_data!E1014),"-",apendix_f_data!E1014)</f>
        <v>10880000</v>
      </c>
      <c r="G1014" s="1">
        <f>IF(ISBLANK(apendix_f_data!F1014),"-",apendix_f_data!F1014)</f>
        <v>13700000</v>
      </c>
      <c r="H1014" s="1">
        <f>IF(ISBLANK(apendix_f_data!G1014),"-",apendix_f_data!G1014)</f>
        <v>18000000</v>
      </c>
      <c r="I1014" s="1">
        <f>IF(ISBLANK(apendix_f_data!H1014),"-",apendix_f_data!H1014)</f>
        <v>4460</v>
      </c>
      <c r="J1014" s="1">
        <f>IF(ISBLANK(apendix_f_data!I1014),"-",apendix_f_data!I1014)</f>
        <v>21200</v>
      </c>
      <c r="K1014" s="1">
        <f>IF(ISBLANK(apendix_f_data!J1014),"-",apendix_f_data!J1014)</f>
        <v>36000</v>
      </c>
    </row>
    <row r="1015" ht="15.75" hidden="1" customHeight="1">
      <c r="A1015" s="1" t="str">
        <f t="shared" si="1"/>
        <v>South-East Asia2014</v>
      </c>
      <c r="B1015" s="1" t="str">
        <f>IF(ISBLANK(apendix_f_data!A1015),"-",apendix_f_data!A1015)</f>
        <v>-</v>
      </c>
      <c r="C1015" s="1" t="str">
        <f>IF(ISBLANK(apendix_f_data!B1015),"-",apendix_f_data!B1015)</f>
        <v>South-East Asia</v>
      </c>
      <c r="D1015" s="1">
        <f>IF(ISBLANK(apendix_f_data!C1015),"-",apendix_f_data!C1015)</f>
        <v>2014</v>
      </c>
      <c r="E1015" s="1">
        <f>IF(ISBLANK(apendix_f_data!D1015),"-",apendix_f_data!D1015)</f>
        <v>1550466894</v>
      </c>
      <c r="F1015" s="1">
        <f>IF(ISBLANK(apendix_f_data!E1015),"-",apendix_f_data!E1015)</f>
        <v>10440000</v>
      </c>
      <c r="G1015" s="1">
        <f>IF(ISBLANK(apendix_f_data!F1015),"-",apendix_f_data!F1015)</f>
        <v>13190000</v>
      </c>
      <c r="H1015" s="1">
        <f>IF(ISBLANK(apendix_f_data!G1015),"-",apendix_f_data!G1015)</f>
        <v>17400000</v>
      </c>
      <c r="I1015" s="1">
        <f>IF(ISBLANK(apendix_f_data!H1015),"-",apendix_f_data!H1015)</f>
        <v>3560</v>
      </c>
      <c r="J1015" s="1">
        <f>IF(ISBLANK(apendix_f_data!I1015),"-",apendix_f_data!I1015)</f>
        <v>23500</v>
      </c>
      <c r="K1015" s="1">
        <f>IF(ISBLANK(apendix_f_data!J1015),"-",apendix_f_data!J1015)</f>
        <v>41900</v>
      </c>
    </row>
    <row r="1016" ht="15.75" hidden="1" customHeight="1">
      <c r="A1016" s="1" t="str">
        <f t="shared" si="1"/>
        <v>South-East Asia2015</v>
      </c>
      <c r="B1016" s="1" t="str">
        <f>IF(ISBLANK(apendix_f_data!A1016),"-",apendix_f_data!A1016)</f>
        <v>-</v>
      </c>
      <c r="C1016" s="1" t="str">
        <f>IF(ISBLANK(apendix_f_data!B1016),"-",apendix_f_data!B1016)</f>
        <v>South-East Asia</v>
      </c>
      <c r="D1016" s="1">
        <f>IF(ISBLANK(apendix_f_data!C1016),"-",apendix_f_data!C1016)</f>
        <v>2015</v>
      </c>
      <c r="E1016" s="1">
        <f>IF(ISBLANK(apendix_f_data!D1016),"-",apendix_f_data!D1016)</f>
        <v>1567931968</v>
      </c>
      <c r="F1016" s="1">
        <f>IF(ISBLANK(apendix_f_data!E1016),"-",apendix_f_data!E1016)</f>
        <v>10690000</v>
      </c>
      <c r="G1016" s="1">
        <f>IF(ISBLANK(apendix_f_data!F1016),"-",apendix_f_data!F1016)</f>
        <v>13580000</v>
      </c>
      <c r="H1016" s="1">
        <f>IF(ISBLANK(apendix_f_data!G1016),"-",apendix_f_data!G1016)</f>
        <v>18210000</v>
      </c>
      <c r="I1016" s="1">
        <f>IF(ISBLANK(apendix_f_data!H1016),"-",apendix_f_data!H1016)</f>
        <v>3320</v>
      </c>
      <c r="J1016" s="1">
        <f>IF(ISBLANK(apendix_f_data!I1016),"-",apendix_f_data!I1016)</f>
        <v>24500</v>
      </c>
      <c r="K1016" s="1">
        <f>IF(ISBLANK(apendix_f_data!J1016),"-",apendix_f_data!J1016)</f>
        <v>44000</v>
      </c>
    </row>
    <row r="1017" ht="15.75" hidden="1" customHeight="1">
      <c r="A1017" s="1" t="str">
        <f t="shared" si="1"/>
        <v>South-East Asia2016</v>
      </c>
      <c r="B1017" s="1" t="str">
        <f>IF(ISBLANK(apendix_f_data!A1017),"-",apendix_f_data!A1017)</f>
        <v>-</v>
      </c>
      <c r="C1017" s="1" t="str">
        <f>IF(ISBLANK(apendix_f_data!B1017),"-",apendix_f_data!B1017)</f>
        <v>South-East Asia</v>
      </c>
      <c r="D1017" s="1">
        <f>IF(ISBLANK(apendix_f_data!C1017),"-",apendix_f_data!C1017)</f>
        <v>2016</v>
      </c>
      <c r="E1017" s="1">
        <f>IF(ISBLANK(apendix_f_data!D1017),"-",apendix_f_data!D1017)</f>
        <v>1585152940</v>
      </c>
      <c r="F1017" s="1">
        <f>IF(ISBLANK(apendix_f_data!E1017),"-",apendix_f_data!E1017)</f>
        <v>10510000</v>
      </c>
      <c r="G1017" s="1">
        <f>IF(ISBLANK(apendix_f_data!F1017),"-",apendix_f_data!F1017)</f>
        <v>14030000</v>
      </c>
      <c r="H1017" s="1">
        <f>IF(ISBLANK(apendix_f_data!G1017),"-",apendix_f_data!G1017)</f>
        <v>19740000</v>
      </c>
      <c r="I1017" s="1">
        <f>IF(ISBLANK(apendix_f_data!H1017),"-",apendix_f_data!H1017)</f>
        <v>3310</v>
      </c>
      <c r="J1017" s="1">
        <f>IF(ISBLANK(apendix_f_data!I1017),"-",apendix_f_data!I1017)</f>
        <v>25200</v>
      </c>
      <c r="K1017" s="1">
        <f>IF(ISBLANK(apendix_f_data!J1017),"-",apendix_f_data!J1017)</f>
        <v>47400</v>
      </c>
    </row>
    <row r="1018" ht="15.75" hidden="1" customHeight="1">
      <c r="A1018" s="1" t="str">
        <f t="shared" si="1"/>
        <v>South-East Asia2017</v>
      </c>
      <c r="B1018" s="1" t="str">
        <f>IF(ISBLANK(apendix_f_data!A1018),"-",apendix_f_data!A1018)</f>
        <v>-</v>
      </c>
      <c r="C1018" s="1" t="str">
        <f>IF(ISBLANK(apendix_f_data!B1018),"-",apendix_f_data!B1018)</f>
        <v>South-East Asia</v>
      </c>
      <c r="D1018" s="1">
        <f>IF(ISBLANK(apendix_f_data!C1018),"-",apendix_f_data!C1018)</f>
        <v>2017</v>
      </c>
      <c r="E1018" s="1">
        <f>IF(ISBLANK(apendix_f_data!D1018),"-",apendix_f_data!D1018)</f>
        <v>1602118493</v>
      </c>
      <c r="F1018" s="1">
        <f>IF(ISBLANK(apendix_f_data!E1018),"-",apendix_f_data!E1018)</f>
        <v>8793000</v>
      </c>
      <c r="G1018" s="1">
        <f>IF(ISBLANK(apendix_f_data!F1018),"-",apendix_f_data!F1018)</f>
        <v>11310000</v>
      </c>
      <c r="H1018" s="1">
        <f>IF(ISBLANK(apendix_f_data!G1018),"-",apendix_f_data!G1018)</f>
        <v>15430000</v>
      </c>
      <c r="I1018" s="1">
        <f>IF(ISBLANK(apendix_f_data!H1018),"-",apendix_f_data!H1018)</f>
        <v>2710</v>
      </c>
      <c r="J1018" s="1">
        <f>IF(ISBLANK(apendix_f_data!I1018),"-",apendix_f_data!I1018)</f>
        <v>19800</v>
      </c>
      <c r="K1018" s="1">
        <f>IF(ISBLANK(apendix_f_data!J1018),"-",apendix_f_data!J1018)</f>
        <v>35400</v>
      </c>
    </row>
    <row r="1019" ht="15.75" hidden="1" customHeight="1">
      <c r="A1019" s="1" t="str">
        <f t="shared" si="1"/>
        <v>South-East Asia2018</v>
      </c>
      <c r="B1019" s="1" t="str">
        <f>IF(ISBLANK(apendix_f_data!A1019),"-",apendix_f_data!A1019)</f>
        <v>-</v>
      </c>
      <c r="C1019" s="1" t="str">
        <f>IF(ISBLANK(apendix_f_data!B1019),"-",apendix_f_data!B1019)</f>
        <v>South-East Asia</v>
      </c>
      <c r="D1019" s="1">
        <f>IF(ISBLANK(apendix_f_data!C1019),"-",apendix_f_data!C1019)</f>
        <v>2018</v>
      </c>
      <c r="E1019" s="1">
        <f>IF(ISBLANK(apendix_f_data!D1019),"-",apendix_f_data!D1019)</f>
        <v>1618838836</v>
      </c>
      <c r="F1019" s="1">
        <f>IF(ISBLANK(apendix_f_data!E1019),"-",apendix_f_data!E1019)</f>
        <v>5807000</v>
      </c>
      <c r="G1019" s="1">
        <f>IF(ISBLANK(apendix_f_data!F1019),"-",apendix_f_data!F1019)</f>
        <v>7905000</v>
      </c>
      <c r="H1019" s="1">
        <f>IF(ISBLANK(apendix_f_data!G1019),"-",apendix_f_data!G1019)</f>
        <v>10690000</v>
      </c>
      <c r="I1019" s="1">
        <f>IF(ISBLANK(apendix_f_data!H1019),"-",apendix_f_data!H1019)</f>
        <v>2180</v>
      </c>
      <c r="J1019" s="1">
        <f>IF(ISBLANK(apendix_f_data!I1019),"-",apendix_f_data!I1019)</f>
        <v>11600</v>
      </c>
      <c r="K1019" s="1">
        <f>IF(ISBLANK(apendix_f_data!J1019),"-",apendix_f_data!J1019)</f>
        <v>20800</v>
      </c>
    </row>
    <row r="1020" ht="15.75" hidden="1" customHeight="1">
      <c r="A1020" s="1" t="str">
        <f t="shared" si="1"/>
        <v>Western Pacific2010</v>
      </c>
      <c r="B1020" s="1" t="str">
        <f>IF(ISBLANK(apendix_f_data!A1020),"-",apendix_f_data!A1020)</f>
        <v>-</v>
      </c>
      <c r="C1020" s="1" t="str">
        <f>IF(ISBLANK(apendix_f_data!B1020),"-",apendix_f_data!B1020)</f>
        <v>Western Pacific</v>
      </c>
      <c r="D1020" s="1">
        <f>IF(ISBLANK(apendix_f_data!C1020),"-",apendix_f_data!C1020)</f>
        <v>2010</v>
      </c>
      <c r="E1020" s="1">
        <f>IF(ISBLANK(apendix_f_data!D1020),"-",apendix_f_data!D1020)</f>
        <v>721038851</v>
      </c>
      <c r="F1020" s="1">
        <f>IF(ISBLANK(apendix_f_data!E1020),"-",apendix_f_data!E1020)</f>
        <v>1045000</v>
      </c>
      <c r="G1020" s="1">
        <f>IF(ISBLANK(apendix_f_data!F1020),"-",apendix_f_data!F1020)</f>
        <v>1839000</v>
      </c>
      <c r="H1020" s="1">
        <f>IF(ISBLANK(apendix_f_data!G1020),"-",apendix_f_data!G1020)</f>
        <v>2779000</v>
      </c>
      <c r="I1020" s="1">
        <f>IF(ISBLANK(apendix_f_data!H1020),"-",apendix_f_data!H1020)</f>
        <v>840</v>
      </c>
      <c r="J1020" s="1">
        <f>IF(ISBLANK(apendix_f_data!I1020),"-",apendix_f_data!I1020)</f>
        <v>3780</v>
      </c>
      <c r="K1020" s="1">
        <f>IF(ISBLANK(apendix_f_data!J1020),"-",apendix_f_data!J1020)</f>
        <v>7480</v>
      </c>
    </row>
    <row r="1021" ht="15.75" hidden="1" customHeight="1">
      <c r="A1021" s="1" t="str">
        <f t="shared" si="1"/>
        <v>Western Pacific2011</v>
      </c>
      <c r="B1021" s="1" t="str">
        <f>IF(ISBLANK(apendix_f_data!A1021),"-",apendix_f_data!A1021)</f>
        <v>-</v>
      </c>
      <c r="C1021" s="1" t="str">
        <f>IF(ISBLANK(apendix_f_data!B1021),"-",apendix_f_data!B1021)</f>
        <v>Western Pacific</v>
      </c>
      <c r="D1021" s="1">
        <f>IF(ISBLANK(apendix_f_data!C1021),"-",apendix_f_data!C1021)</f>
        <v>2011</v>
      </c>
      <c r="E1021" s="1">
        <f>IF(ISBLANK(apendix_f_data!D1021),"-",apendix_f_data!D1021)</f>
        <v>726302437</v>
      </c>
      <c r="F1021" s="1">
        <f>IF(ISBLANK(apendix_f_data!E1021),"-",apendix_f_data!E1021)</f>
        <v>922000</v>
      </c>
      <c r="G1021" s="1">
        <f>IF(ISBLANK(apendix_f_data!F1021),"-",apendix_f_data!F1021)</f>
        <v>1576000</v>
      </c>
      <c r="H1021" s="1">
        <f>IF(ISBLANK(apendix_f_data!G1021),"-",apendix_f_data!G1021)</f>
        <v>2340000</v>
      </c>
      <c r="I1021" s="1">
        <f>IF(ISBLANK(apendix_f_data!H1021),"-",apendix_f_data!H1021)</f>
        <v>610</v>
      </c>
      <c r="J1021" s="1">
        <f>IF(ISBLANK(apendix_f_data!I1021),"-",apendix_f_data!I1021)</f>
        <v>3320</v>
      </c>
      <c r="K1021" s="1">
        <f>IF(ISBLANK(apendix_f_data!J1021),"-",apendix_f_data!J1021)</f>
        <v>6620</v>
      </c>
    </row>
    <row r="1022" ht="15.75" hidden="1" customHeight="1">
      <c r="A1022" s="1" t="str">
        <f t="shared" si="1"/>
        <v>Western Pacific2012</v>
      </c>
      <c r="B1022" s="1" t="str">
        <f>IF(ISBLANK(apendix_f_data!A1022),"-",apendix_f_data!A1022)</f>
        <v>-</v>
      </c>
      <c r="C1022" s="1" t="str">
        <f>IF(ISBLANK(apendix_f_data!B1022),"-",apendix_f_data!B1022)</f>
        <v>Western Pacific</v>
      </c>
      <c r="D1022" s="1">
        <f>IF(ISBLANK(apendix_f_data!C1022),"-",apendix_f_data!C1022)</f>
        <v>2012</v>
      </c>
      <c r="E1022" s="1">
        <f>IF(ISBLANK(apendix_f_data!D1022),"-",apendix_f_data!D1022)</f>
        <v>731623901</v>
      </c>
      <c r="F1022" s="1">
        <f>IF(ISBLANK(apendix_f_data!E1022),"-",apendix_f_data!E1022)</f>
        <v>914000</v>
      </c>
      <c r="G1022" s="1">
        <f>IF(ISBLANK(apendix_f_data!F1022),"-",apendix_f_data!F1022)</f>
        <v>1761000</v>
      </c>
      <c r="H1022" s="1">
        <f>IF(ISBLANK(apendix_f_data!G1022),"-",apendix_f_data!G1022)</f>
        <v>3009000</v>
      </c>
      <c r="I1022" s="1">
        <f>IF(ISBLANK(apendix_f_data!H1022),"-",apendix_f_data!H1022)</f>
        <v>650</v>
      </c>
      <c r="J1022" s="1">
        <f>IF(ISBLANK(apendix_f_data!I1022),"-",apendix_f_data!I1022)</f>
        <v>3560</v>
      </c>
      <c r="K1022" s="1">
        <f>IF(ISBLANK(apendix_f_data!J1022),"-",apendix_f_data!J1022)</f>
        <v>8010</v>
      </c>
    </row>
    <row r="1023" ht="15.75" hidden="1" customHeight="1">
      <c r="A1023" s="1" t="str">
        <f t="shared" si="1"/>
        <v>Western Pacific2013</v>
      </c>
      <c r="B1023" s="1" t="str">
        <f>IF(ISBLANK(apendix_f_data!A1023),"-",apendix_f_data!A1023)</f>
        <v>-</v>
      </c>
      <c r="C1023" s="1" t="str">
        <f>IF(ISBLANK(apendix_f_data!B1023),"-",apendix_f_data!B1023)</f>
        <v>Western Pacific</v>
      </c>
      <c r="D1023" s="1">
        <f>IF(ISBLANK(apendix_f_data!C1023),"-",apendix_f_data!C1023)</f>
        <v>2013</v>
      </c>
      <c r="E1023" s="1">
        <f>IF(ISBLANK(apendix_f_data!D1023),"-",apendix_f_data!D1023)</f>
        <v>736961516</v>
      </c>
      <c r="F1023" s="1">
        <f>IF(ISBLANK(apendix_f_data!E1023),"-",apendix_f_data!E1023)</f>
        <v>1305000</v>
      </c>
      <c r="G1023" s="1">
        <f>IF(ISBLANK(apendix_f_data!F1023),"-",apendix_f_data!F1023)</f>
        <v>2027000</v>
      </c>
      <c r="H1023" s="1">
        <f>IF(ISBLANK(apendix_f_data!G1023),"-",apendix_f_data!G1023)</f>
        <v>2925000</v>
      </c>
      <c r="I1023" s="1">
        <f>IF(ISBLANK(apendix_f_data!H1023),"-",apendix_f_data!H1023)</f>
        <v>550</v>
      </c>
      <c r="J1023" s="1">
        <f>IF(ISBLANK(apendix_f_data!I1023),"-",apendix_f_data!I1023)</f>
        <v>4580</v>
      </c>
      <c r="K1023" s="1">
        <f>IF(ISBLANK(apendix_f_data!J1023),"-",apendix_f_data!J1023)</f>
        <v>9310</v>
      </c>
    </row>
    <row r="1024" ht="15.75" hidden="1" customHeight="1">
      <c r="A1024" s="1" t="str">
        <f t="shared" si="1"/>
        <v>Western Pacific2014</v>
      </c>
      <c r="B1024" s="1" t="str">
        <f>IF(ISBLANK(apendix_f_data!A1024),"-",apendix_f_data!A1024)</f>
        <v>-</v>
      </c>
      <c r="C1024" s="1" t="str">
        <f>IF(ISBLANK(apendix_f_data!B1024),"-",apendix_f_data!B1024)</f>
        <v>Western Pacific</v>
      </c>
      <c r="D1024" s="1">
        <f>IF(ISBLANK(apendix_f_data!C1024),"-",apendix_f_data!C1024)</f>
        <v>2014</v>
      </c>
      <c r="E1024" s="1">
        <f>IF(ISBLANK(apendix_f_data!D1024),"-",apendix_f_data!D1024)</f>
        <v>742256202</v>
      </c>
      <c r="F1024" s="1">
        <f>IF(ISBLANK(apendix_f_data!E1024),"-",apendix_f_data!E1024)</f>
        <v>1588000</v>
      </c>
      <c r="G1024" s="1">
        <f>IF(ISBLANK(apendix_f_data!F1024),"-",apendix_f_data!F1024)</f>
        <v>2345000</v>
      </c>
      <c r="H1024" s="1">
        <f>IF(ISBLANK(apendix_f_data!G1024),"-",apendix_f_data!G1024)</f>
        <v>3339000</v>
      </c>
      <c r="I1024" s="1">
        <f>IF(ISBLANK(apendix_f_data!H1024),"-",apendix_f_data!H1024)</f>
        <v>700</v>
      </c>
      <c r="J1024" s="1">
        <f>IF(ISBLANK(apendix_f_data!I1024),"-",apendix_f_data!I1024)</f>
        <v>4400</v>
      </c>
      <c r="K1024" s="1">
        <f>IF(ISBLANK(apendix_f_data!J1024),"-",apendix_f_data!J1024)</f>
        <v>8530</v>
      </c>
    </row>
    <row r="1025" ht="15.75" hidden="1" customHeight="1">
      <c r="A1025" s="1" t="str">
        <f t="shared" si="1"/>
        <v>Western Pacific2015</v>
      </c>
      <c r="B1025" s="1" t="str">
        <f>IF(ISBLANK(apendix_f_data!A1025),"-",apendix_f_data!A1025)</f>
        <v>-</v>
      </c>
      <c r="C1025" s="1" t="str">
        <f>IF(ISBLANK(apendix_f_data!B1025),"-",apendix_f_data!B1025)</f>
        <v>Western Pacific</v>
      </c>
      <c r="D1025" s="1">
        <f>IF(ISBLANK(apendix_f_data!C1025),"-",apendix_f_data!C1025)</f>
        <v>2015</v>
      </c>
      <c r="E1025" s="1">
        <f>IF(ISBLANK(apendix_f_data!D1025),"-",apendix_f_data!D1025)</f>
        <v>747456804</v>
      </c>
      <c r="F1025" s="1">
        <f>IF(ISBLANK(apendix_f_data!E1025),"-",apendix_f_data!E1025)</f>
        <v>1115000</v>
      </c>
      <c r="G1025" s="1">
        <f>IF(ISBLANK(apendix_f_data!F1025),"-",apendix_f_data!F1025)</f>
        <v>1445000</v>
      </c>
      <c r="H1025" s="1">
        <f>IF(ISBLANK(apendix_f_data!G1025),"-",apendix_f_data!G1025)</f>
        <v>1852000</v>
      </c>
      <c r="I1025" s="1">
        <f>IF(ISBLANK(apendix_f_data!H1025),"-",apendix_f_data!H1025)</f>
        <v>480</v>
      </c>
      <c r="J1025" s="1">
        <f>IF(ISBLANK(apendix_f_data!I1025),"-",apendix_f_data!I1025)</f>
        <v>2840</v>
      </c>
      <c r="K1025" s="1">
        <f>IF(ISBLANK(apendix_f_data!J1025),"-",apendix_f_data!J1025)</f>
        <v>5010</v>
      </c>
    </row>
    <row r="1026" ht="15.75" hidden="1" customHeight="1">
      <c r="A1026" s="1" t="str">
        <f t="shared" si="1"/>
        <v>Western Pacific2016</v>
      </c>
      <c r="B1026" s="1" t="str">
        <f>IF(ISBLANK(apendix_f_data!A1026),"-",apendix_f_data!A1026)</f>
        <v>-</v>
      </c>
      <c r="C1026" s="1" t="str">
        <f>IF(ISBLANK(apendix_f_data!B1026),"-",apendix_f_data!B1026)</f>
        <v>Western Pacific</v>
      </c>
      <c r="D1026" s="1">
        <f>IF(ISBLANK(apendix_f_data!C1026),"-",apendix_f_data!C1026)</f>
        <v>2016</v>
      </c>
      <c r="E1026" s="1">
        <f>IF(ISBLANK(apendix_f_data!D1026),"-",apendix_f_data!D1026)</f>
        <v>752550363</v>
      </c>
      <c r="F1026" s="1">
        <f>IF(ISBLANK(apendix_f_data!E1026),"-",apendix_f_data!E1026)</f>
        <v>1318000</v>
      </c>
      <c r="G1026" s="1">
        <f>IF(ISBLANK(apendix_f_data!F1026),"-",apendix_f_data!F1026)</f>
        <v>1733000</v>
      </c>
      <c r="H1026" s="1">
        <f>IF(ISBLANK(apendix_f_data!G1026),"-",apendix_f_data!G1026)</f>
        <v>2228000</v>
      </c>
      <c r="I1026" s="1">
        <f>IF(ISBLANK(apendix_f_data!H1026),"-",apendix_f_data!H1026)</f>
        <v>460</v>
      </c>
      <c r="J1026" s="1">
        <f>IF(ISBLANK(apendix_f_data!I1026),"-",apendix_f_data!I1026)</f>
        <v>3500</v>
      </c>
      <c r="K1026" s="1">
        <f>IF(ISBLANK(apendix_f_data!J1026),"-",apendix_f_data!J1026)</f>
        <v>6370</v>
      </c>
    </row>
    <row r="1027" ht="15.75" hidden="1" customHeight="1">
      <c r="A1027" s="1" t="str">
        <f t="shared" si="1"/>
        <v>Western Pacific2017</v>
      </c>
      <c r="B1027" s="1" t="str">
        <f>IF(ISBLANK(apendix_f_data!A1027),"-",apendix_f_data!A1027)</f>
        <v>-</v>
      </c>
      <c r="C1027" s="1" t="str">
        <f>IF(ISBLANK(apendix_f_data!B1027),"-",apendix_f_data!B1027)</f>
        <v>Western Pacific</v>
      </c>
      <c r="D1027" s="1">
        <f>IF(ISBLANK(apendix_f_data!C1027),"-",apendix_f_data!C1027)</f>
        <v>2017</v>
      </c>
      <c r="E1027" s="1">
        <f>IF(ISBLANK(apendix_f_data!D1027),"-",apendix_f_data!D1027)</f>
        <v>757527287</v>
      </c>
      <c r="F1027" s="1">
        <f>IF(ISBLANK(apendix_f_data!E1027),"-",apendix_f_data!E1027)</f>
        <v>1392000</v>
      </c>
      <c r="G1027" s="1">
        <f>IF(ISBLANK(apendix_f_data!F1027),"-",apendix_f_data!F1027)</f>
        <v>1854000</v>
      </c>
      <c r="H1027" s="1">
        <f>IF(ISBLANK(apendix_f_data!G1027),"-",apendix_f_data!G1027)</f>
        <v>2420000</v>
      </c>
      <c r="I1027" s="1">
        <f>IF(ISBLANK(apendix_f_data!H1027),"-",apendix_f_data!H1027)</f>
        <v>530</v>
      </c>
      <c r="J1027" s="1">
        <f>IF(ISBLANK(apendix_f_data!I1027),"-",apendix_f_data!I1027)</f>
        <v>3610</v>
      </c>
      <c r="K1027" s="1">
        <f>IF(ISBLANK(apendix_f_data!J1027),"-",apendix_f_data!J1027)</f>
        <v>6530</v>
      </c>
    </row>
    <row r="1028" ht="15.75" hidden="1" customHeight="1">
      <c r="A1028" s="1" t="str">
        <f t="shared" si="1"/>
        <v>Western Pacific2018</v>
      </c>
      <c r="B1028" s="1" t="str">
        <f>IF(ISBLANK(apendix_f_data!A1028),"-",apendix_f_data!A1028)</f>
        <v>-</v>
      </c>
      <c r="C1028" s="1" t="str">
        <f>IF(ISBLANK(apendix_f_data!B1028),"-",apendix_f_data!B1028)</f>
        <v>Western Pacific</v>
      </c>
      <c r="D1028" s="1">
        <f>IF(ISBLANK(apendix_f_data!C1028),"-",apendix_f_data!C1028)</f>
        <v>2018</v>
      </c>
      <c r="E1028" s="1">
        <f>IF(ISBLANK(apendix_f_data!D1028),"-",apendix_f_data!D1028)</f>
        <v>762325610</v>
      </c>
      <c r="F1028" s="1">
        <f>IF(ISBLANK(apendix_f_data!E1028),"-",apendix_f_data!E1028)</f>
        <v>1495000</v>
      </c>
      <c r="G1028" s="1">
        <f>IF(ISBLANK(apendix_f_data!F1028),"-",apendix_f_data!F1028)</f>
        <v>1980000</v>
      </c>
      <c r="H1028" s="1">
        <f>IF(ISBLANK(apendix_f_data!G1028),"-",apendix_f_data!G1028)</f>
        <v>2588000</v>
      </c>
      <c r="I1028" s="1">
        <f>IF(ISBLANK(apendix_f_data!H1028),"-",apendix_f_data!H1028)</f>
        <v>530</v>
      </c>
      <c r="J1028" s="1">
        <f>IF(ISBLANK(apendix_f_data!I1028),"-",apendix_f_data!I1028)</f>
        <v>3570</v>
      </c>
      <c r="K1028" s="1">
        <f>IF(ISBLANK(apendix_f_data!J1028),"-",apendix_f_data!J1028)</f>
        <v>6540</v>
      </c>
    </row>
    <row r="1029" ht="15.75" hidden="1" customHeight="1">
      <c r="A1029" s="1" t="str">
        <f t="shared" si="1"/>
        <v>Total2010</v>
      </c>
      <c r="B1029" s="1" t="str">
        <f>IF(ISBLANK(apendix_f_data!A1029),"-",apendix_f_data!A1029)</f>
        <v>-</v>
      </c>
      <c r="C1029" s="1" t="str">
        <f>IF(ISBLANK(apendix_f_data!B1029),"-",apendix_f_data!B1029)</f>
        <v>Total</v>
      </c>
      <c r="D1029" s="1">
        <f>IF(ISBLANK(apendix_f_data!C1029),"-",apendix_f_data!C1029)</f>
        <v>2010</v>
      </c>
      <c r="E1029" s="1">
        <f>IF(ISBLANK(apendix_f_data!D1029),"-",apendix_f_data!D1029)</f>
        <v>3523638856</v>
      </c>
      <c r="F1029" s="1">
        <f>IF(ISBLANK(apendix_f_data!E1029),"-",apendix_f_data!E1029)</f>
        <v>230700000</v>
      </c>
      <c r="G1029" s="1">
        <f>IF(ISBLANK(apendix_f_data!F1029),"-",apendix_f_data!F1029)</f>
        <v>250600000</v>
      </c>
      <c r="H1029" s="1">
        <f>IF(ISBLANK(apendix_f_data!G1029),"-",apendix_f_data!G1029)</f>
        <v>278300000</v>
      </c>
      <c r="I1029" s="1">
        <f>IF(ISBLANK(apendix_f_data!H1029),"-",apendix_f_data!H1029)</f>
        <v>541000</v>
      </c>
      <c r="J1029" s="1">
        <f>IF(ISBLANK(apendix_f_data!I1029),"-",apendix_f_data!I1029)</f>
        <v>585000</v>
      </c>
      <c r="K1029" s="1">
        <f>IF(ISBLANK(apendix_f_data!J1029),"-",apendix_f_data!J1029)</f>
        <v>649000</v>
      </c>
    </row>
    <row r="1030" ht="15.75" hidden="1" customHeight="1">
      <c r="A1030" s="1" t="str">
        <f t="shared" si="1"/>
        <v>Total2011</v>
      </c>
      <c r="B1030" s="1" t="str">
        <f>IF(ISBLANK(apendix_f_data!A1030),"-",apendix_f_data!A1030)</f>
        <v>-</v>
      </c>
      <c r="C1030" s="1" t="str">
        <f>IF(ISBLANK(apendix_f_data!B1030),"-",apendix_f_data!B1030)</f>
        <v>Total</v>
      </c>
      <c r="D1030" s="1">
        <f>IF(ISBLANK(apendix_f_data!C1030),"-",apendix_f_data!C1030)</f>
        <v>2011</v>
      </c>
      <c r="E1030" s="1">
        <f>IF(ISBLANK(apendix_f_data!D1030),"-",apendix_f_data!D1030)</f>
        <v>3580209832</v>
      </c>
      <c r="F1030" s="1">
        <f>IF(ISBLANK(apendix_f_data!E1030),"-",apendix_f_data!E1030)</f>
        <v>221500000</v>
      </c>
      <c r="G1030" s="1">
        <f>IF(ISBLANK(apendix_f_data!F1030),"-",apendix_f_data!F1030)</f>
        <v>240600000</v>
      </c>
      <c r="H1030" s="1">
        <f>IF(ISBLANK(apendix_f_data!G1030),"-",apendix_f_data!G1030)</f>
        <v>266000000</v>
      </c>
      <c r="I1030" s="1">
        <f>IF(ISBLANK(apendix_f_data!H1030),"-",apendix_f_data!H1030)</f>
        <v>499000</v>
      </c>
      <c r="J1030" s="1">
        <f>IF(ISBLANK(apendix_f_data!I1030),"-",apendix_f_data!I1030)</f>
        <v>536000</v>
      </c>
      <c r="K1030" s="1">
        <f>IF(ISBLANK(apendix_f_data!J1030),"-",apendix_f_data!J1030)</f>
        <v>588000</v>
      </c>
    </row>
    <row r="1031" ht="15.75" hidden="1" customHeight="1">
      <c r="A1031" s="1" t="str">
        <f t="shared" si="1"/>
        <v>Total2012</v>
      </c>
      <c r="B1031" s="1" t="str">
        <f>IF(ISBLANK(apendix_f_data!A1031),"-",apendix_f_data!A1031)</f>
        <v>-</v>
      </c>
      <c r="C1031" s="1" t="str">
        <f>IF(ISBLANK(apendix_f_data!B1031),"-",apendix_f_data!B1031)</f>
        <v>Total</v>
      </c>
      <c r="D1031" s="1">
        <f>IF(ISBLANK(apendix_f_data!C1031),"-",apendix_f_data!C1031)</f>
        <v>2012</v>
      </c>
      <c r="E1031" s="1">
        <f>IF(ISBLANK(apendix_f_data!D1031),"-",apendix_f_data!D1031)</f>
        <v>3636820763</v>
      </c>
      <c r="F1031" s="1">
        <f>IF(ISBLANK(apendix_f_data!E1031),"-",apendix_f_data!E1031)</f>
        <v>214400000</v>
      </c>
      <c r="G1031" s="1">
        <f>IF(ISBLANK(apendix_f_data!F1031),"-",apendix_f_data!F1031)</f>
        <v>233700000</v>
      </c>
      <c r="H1031" s="1">
        <f>IF(ISBLANK(apendix_f_data!G1031),"-",apendix_f_data!G1031)</f>
        <v>259700000</v>
      </c>
      <c r="I1031" s="1">
        <f>IF(ISBLANK(apendix_f_data!H1031),"-",apendix_f_data!H1031)</f>
        <v>474000</v>
      </c>
      <c r="J1031" s="1">
        <f>IF(ISBLANK(apendix_f_data!I1031),"-",apendix_f_data!I1031)</f>
        <v>508000</v>
      </c>
      <c r="K1031" s="1">
        <f>IF(ISBLANK(apendix_f_data!J1031),"-",apendix_f_data!J1031)</f>
        <v>560000</v>
      </c>
    </row>
    <row r="1032" ht="15.75" hidden="1" customHeight="1">
      <c r="A1032" s="1" t="str">
        <f t="shared" si="1"/>
        <v>Total2013</v>
      </c>
      <c r="B1032" s="1" t="str">
        <f>IF(ISBLANK(apendix_f_data!A1032),"-",apendix_f_data!A1032)</f>
        <v>-</v>
      </c>
      <c r="C1032" s="1" t="str">
        <f>IF(ISBLANK(apendix_f_data!B1032),"-",apendix_f_data!B1032)</f>
        <v>Total</v>
      </c>
      <c r="D1032" s="1">
        <f>IF(ISBLANK(apendix_f_data!C1032),"-",apendix_f_data!C1032)</f>
        <v>2013</v>
      </c>
      <c r="E1032" s="1">
        <f>IF(ISBLANK(apendix_f_data!D1032),"-",apendix_f_data!D1032)</f>
        <v>3693546902</v>
      </c>
      <c r="F1032" s="1">
        <f>IF(ISBLANK(apendix_f_data!E1032),"-",apendix_f_data!E1032)</f>
        <v>205200000</v>
      </c>
      <c r="G1032" s="1">
        <f>IF(ISBLANK(apendix_f_data!F1032),"-",apendix_f_data!F1032)</f>
        <v>223900000</v>
      </c>
      <c r="H1032" s="1">
        <f>IF(ISBLANK(apendix_f_data!G1032),"-",apendix_f_data!G1032)</f>
        <v>249500000</v>
      </c>
      <c r="I1032" s="1">
        <f>IF(ISBLANK(apendix_f_data!H1032),"-",apendix_f_data!H1032)</f>
        <v>446000</v>
      </c>
      <c r="J1032" s="1">
        <f>IF(ISBLANK(apendix_f_data!I1032),"-",apendix_f_data!I1032)</f>
        <v>477000</v>
      </c>
      <c r="K1032" s="1">
        <f>IF(ISBLANK(apendix_f_data!J1032),"-",apendix_f_data!J1032)</f>
        <v>531000</v>
      </c>
    </row>
    <row r="1033" ht="15.75" hidden="1" customHeight="1">
      <c r="A1033" s="1" t="str">
        <f t="shared" si="1"/>
        <v>Total2014</v>
      </c>
      <c r="B1033" s="1" t="str">
        <f>IF(ISBLANK(apendix_f_data!A1033),"-",apendix_f_data!A1033)</f>
        <v>-</v>
      </c>
      <c r="C1033" s="1" t="str">
        <f>IF(ISBLANK(apendix_f_data!B1033),"-",apendix_f_data!B1033)</f>
        <v>Total</v>
      </c>
      <c r="D1033" s="1">
        <f>IF(ISBLANK(apendix_f_data!C1033),"-",apendix_f_data!C1033)</f>
        <v>2014</v>
      </c>
      <c r="E1033" s="1">
        <f>IF(ISBLANK(apendix_f_data!D1033),"-",apendix_f_data!D1033)</f>
        <v>3750515522</v>
      </c>
      <c r="F1033" s="1">
        <f>IF(ISBLANK(apendix_f_data!E1033),"-",apendix_f_data!E1033)</f>
        <v>201900000</v>
      </c>
      <c r="G1033" s="1">
        <f>IF(ISBLANK(apendix_f_data!F1033),"-",apendix_f_data!F1033)</f>
        <v>217500000</v>
      </c>
      <c r="H1033" s="1">
        <f>IF(ISBLANK(apendix_f_data!G1033),"-",apendix_f_data!G1033)</f>
        <v>238500000</v>
      </c>
      <c r="I1033" s="1">
        <f>IF(ISBLANK(apendix_f_data!H1033),"-",apendix_f_data!H1033)</f>
        <v>434000</v>
      </c>
      <c r="J1033" s="1">
        <f>IF(ISBLANK(apendix_f_data!I1033),"-",apendix_f_data!I1033)</f>
        <v>463000</v>
      </c>
      <c r="K1033" s="1">
        <f>IF(ISBLANK(apendix_f_data!J1033),"-",apendix_f_data!J1033)</f>
        <v>504000</v>
      </c>
    </row>
    <row r="1034" ht="15.75" hidden="1" customHeight="1">
      <c r="A1034" s="1" t="str">
        <f t="shared" si="1"/>
        <v>Total2015</v>
      </c>
      <c r="B1034" s="1" t="str">
        <f>IF(ISBLANK(apendix_f_data!A1034),"-",apendix_f_data!A1034)</f>
        <v>-</v>
      </c>
      <c r="C1034" s="1" t="str">
        <f>IF(ISBLANK(apendix_f_data!B1034),"-",apendix_f_data!B1034)</f>
        <v>Total</v>
      </c>
      <c r="D1034" s="1">
        <f>IF(ISBLANK(apendix_f_data!C1034),"-",apendix_f_data!C1034)</f>
        <v>2015</v>
      </c>
      <c r="E1034" s="1">
        <f>IF(ISBLANK(apendix_f_data!D1034),"-",apendix_f_data!D1034)</f>
        <v>3807816077</v>
      </c>
      <c r="F1034" s="1">
        <f>IF(ISBLANK(apendix_f_data!E1034),"-",apendix_f_data!E1034)</f>
        <v>203200000</v>
      </c>
      <c r="G1034" s="1">
        <f>IF(ISBLANK(apendix_f_data!F1034),"-",apendix_f_data!F1034)</f>
        <v>218700000</v>
      </c>
      <c r="H1034" s="1">
        <f>IF(ISBLANK(apendix_f_data!G1034),"-",apendix_f_data!G1034)</f>
        <v>239700000</v>
      </c>
      <c r="I1034" s="1">
        <f>IF(ISBLANK(apendix_f_data!H1034),"-",apendix_f_data!H1034)</f>
        <v>416000</v>
      </c>
      <c r="J1034" s="1">
        <f>IF(ISBLANK(apendix_f_data!I1034),"-",apendix_f_data!I1034)</f>
        <v>446000</v>
      </c>
      <c r="K1034" s="1">
        <f>IF(ISBLANK(apendix_f_data!J1034),"-",apendix_f_data!J1034)</f>
        <v>491000</v>
      </c>
    </row>
    <row r="1035" ht="15.75" hidden="1" customHeight="1">
      <c r="A1035" s="1" t="str">
        <f t="shared" si="1"/>
        <v>Total2016</v>
      </c>
      <c r="B1035" s="1" t="str">
        <f>IF(ISBLANK(apendix_f_data!A1035),"-",apendix_f_data!A1035)</f>
        <v>-</v>
      </c>
      <c r="C1035" s="1" t="str">
        <f>IF(ISBLANK(apendix_f_data!B1035),"-",apendix_f_data!B1035)</f>
        <v>Total</v>
      </c>
      <c r="D1035" s="1">
        <f>IF(ISBLANK(apendix_f_data!C1035),"-",apendix_f_data!C1035)</f>
        <v>2016</v>
      </c>
      <c r="E1035" s="1">
        <f>IF(ISBLANK(apendix_f_data!D1035),"-",apendix_f_data!D1035)</f>
        <v>3861786756</v>
      </c>
      <c r="F1035" s="1">
        <f>IF(ISBLANK(apendix_f_data!E1035),"-",apendix_f_data!E1035)</f>
        <v>209500000</v>
      </c>
      <c r="G1035" s="1">
        <f>IF(ISBLANK(apendix_f_data!F1035),"-",apendix_f_data!F1035)</f>
        <v>227100000</v>
      </c>
      <c r="H1035" s="1">
        <f>IF(ISBLANK(apendix_f_data!G1035),"-",apendix_f_data!G1035)</f>
        <v>250900000</v>
      </c>
      <c r="I1035" s="1">
        <f>IF(ISBLANK(apendix_f_data!H1035),"-",apendix_f_data!H1035)</f>
        <v>398000</v>
      </c>
      <c r="J1035" s="1">
        <f>IF(ISBLANK(apendix_f_data!I1035),"-",apendix_f_data!I1035)</f>
        <v>427000</v>
      </c>
      <c r="K1035" s="1">
        <f>IF(ISBLANK(apendix_f_data!J1035),"-",apendix_f_data!J1035)</f>
        <v>473000</v>
      </c>
    </row>
    <row r="1036" ht="15.75" hidden="1" customHeight="1">
      <c r="A1036" s="1" t="str">
        <f t="shared" si="1"/>
        <v>Total2017</v>
      </c>
      <c r="B1036" s="1" t="str">
        <f>IF(ISBLANK(apendix_f_data!A1036),"-",apendix_f_data!A1036)</f>
        <v>-</v>
      </c>
      <c r="C1036" s="1" t="str">
        <f>IF(ISBLANK(apendix_f_data!B1036),"-",apendix_f_data!B1036)</f>
        <v>Total</v>
      </c>
      <c r="D1036" s="1">
        <f>IF(ISBLANK(apendix_f_data!C1036),"-",apendix_f_data!C1036)</f>
        <v>2017</v>
      </c>
      <c r="E1036" s="1">
        <f>IF(ISBLANK(apendix_f_data!D1036),"-",apendix_f_data!D1036)</f>
        <v>3919580207</v>
      </c>
      <c r="F1036" s="1">
        <f>IF(ISBLANK(apendix_f_data!E1036),"-",apendix_f_data!E1036)</f>
        <v>211000000</v>
      </c>
      <c r="G1036" s="1">
        <f>IF(ISBLANK(apendix_f_data!F1036),"-",apendix_f_data!F1036)</f>
        <v>231200000</v>
      </c>
      <c r="H1036" s="1">
        <f>IF(ISBLANK(apendix_f_data!G1036),"-",apendix_f_data!G1036)</f>
        <v>259300000</v>
      </c>
      <c r="I1036" s="1">
        <f>IF(ISBLANK(apendix_f_data!H1036),"-",apendix_f_data!H1036)</f>
        <v>390000</v>
      </c>
      <c r="J1036" s="1">
        <f>IF(ISBLANK(apendix_f_data!I1036),"-",apendix_f_data!I1036)</f>
        <v>416000</v>
      </c>
      <c r="K1036" s="1">
        <f>IF(ISBLANK(apendix_f_data!J1036),"-",apendix_f_data!J1036)</f>
        <v>462000</v>
      </c>
    </row>
    <row r="1037" ht="15.75" hidden="1" customHeight="1">
      <c r="A1037" s="1" t="str">
        <f t="shared" si="1"/>
        <v>Total2018</v>
      </c>
      <c r="B1037" s="1" t="str">
        <f>IF(ISBLANK(apendix_f_data!A1037),"-",apendix_f_data!A1037)</f>
        <v>-</v>
      </c>
      <c r="C1037" s="1" t="str">
        <f>IF(ISBLANK(apendix_f_data!B1037),"-",apendix_f_data!B1037)</f>
        <v>Total</v>
      </c>
      <c r="D1037" s="1">
        <f>IF(ISBLANK(apendix_f_data!C1037),"-",apendix_f_data!C1037)</f>
        <v>2018</v>
      </c>
      <c r="E1037" s="1">
        <f>IF(ISBLANK(apendix_f_data!D1037),"-",apendix_f_data!D1037)</f>
        <v>3977632424</v>
      </c>
      <c r="F1037" s="1">
        <f>IF(ISBLANK(apendix_f_data!E1037),"-",apendix_f_data!E1037)</f>
        <v>206000000</v>
      </c>
      <c r="G1037" s="1">
        <f>IF(ISBLANK(apendix_f_data!F1037),"-",apendix_f_data!F1037)</f>
        <v>228400000</v>
      </c>
      <c r="H1037" s="1">
        <f>IF(ISBLANK(apendix_f_data!G1037),"-",apendix_f_data!G1037)</f>
        <v>258400000</v>
      </c>
      <c r="I1037" s="1">
        <f>IF(ISBLANK(apendix_f_data!H1037),"-",apendix_f_data!H1037)</f>
        <v>384000</v>
      </c>
      <c r="J1037" s="1">
        <f>IF(ISBLANK(apendix_f_data!I1037),"-",apendix_f_data!I1037)</f>
        <v>405000</v>
      </c>
      <c r="K1037" s="1">
        <f>IF(ISBLANK(apendix_f_data!J1037),"-",apendix_f_data!J1037)</f>
        <v>452000</v>
      </c>
    </row>
  </sheetData>
  <autoFilter ref="$A$1:$K$1037">
    <filterColumn colId="0">
      <filters>
        <filter val="India2018"/>
        <filter val="India2017"/>
        <filter val="India2016"/>
        <filter val="India2015"/>
        <filter val="India2014"/>
        <filter val="India2013"/>
        <filter val="India2012"/>
        <filter val="India2011"/>
        <filter val="India2010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4.43" defaultRowHeight="15.0"/>
  <cols>
    <col customWidth="1" min="1" max="1" width="38.43"/>
    <col customWidth="1" min="2" max="10" width="22.43"/>
    <col customWidth="1" min="11" max="11" width="33.14"/>
    <col customWidth="1" min="12" max="26" width="8.0"/>
  </cols>
  <sheetData>
    <row r="1">
      <c r="B1" s="9"/>
      <c r="D1" s="10"/>
      <c r="E1" s="10"/>
      <c r="F1" s="10"/>
      <c r="G1" s="10"/>
      <c r="H1" s="10"/>
      <c r="I1" s="10"/>
    </row>
    <row r="2" ht="18.75" customHeight="1">
      <c r="A2" s="11" t="s">
        <v>137</v>
      </c>
      <c r="B2" s="12"/>
      <c r="C2" s="11"/>
      <c r="D2" s="13"/>
      <c r="E2" s="13"/>
      <c r="F2" s="13"/>
      <c r="G2" s="13"/>
      <c r="H2" s="13"/>
      <c r="I2" s="1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B3" s="9"/>
      <c r="D3" s="10"/>
      <c r="E3" s="10"/>
      <c r="F3" s="10"/>
      <c r="G3" s="10"/>
      <c r="H3" s="10"/>
      <c r="I3" s="10"/>
    </row>
    <row r="4">
      <c r="B4" s="9"/>
      <c r="D4" s="10"/>
      <c r="E4" s="10"/>
      <c r="F4" s="10"/>
      <c r="G4" s="10"/>
      <c r="H4" s="10"/>
      <c r="I4" s="10"/>
    </row>
    <row r="5" ht="4.5" customHeight="1">
      <c r="B5" s="9"/>
      <c r="D5" s="10"/>
      <c r="E5" s="10"/>
      <c r="F5" s="10"/>
      <c r="G5" s="10"/>
      <c r="H5" s="10"/>
      <c r="I5" s="10"/>
    </row>
    <row r="6" ht="15.75" customHeight="1">
      <c r="B6" s="9"/>
      <c r="D6" s="14" t="s">
        <v>138</v>
      </c>
      <c r="E6" s="15"/>
      <c r="F6" s="16"/>
      <c r="G6" s="17" t="s">
        <v>139</v>
      </c>
      <c r="H6" s="15"/>
      <c r="I6" s="16"/>
    </row>
    <row r="7" ht="30.0" customHeight="1">
      <c r="A7" s="18" t="s">
        <v>140</v>
      </c>
      <c r="B7" s="19" t="s">
        <v>12</v>
      </c>
      <c r="C7" s="19" t="s">
        <v>13</v>
      </c>
      <c r="D7" s="19" t="s">
        <v>141</v>
      </c>
      <c r="E7" s="19" t="s">
        <v>142</v>
      </c>
      <c r="F7" s="19" t="s">
        <v>143</v>
      </c>
      <c r="G7" s="19" t="s">
        <v>141</v>
      </c>
      <c r="H7" s="19" t="s">
        <v>142</v>
      </c>
      <c r="I7" s="19" t="s">
        <v>143</v>
      </c>
      <c r="J7" s="20"/>
      <c r="K7" s="20" t="s">
        <v>144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1" t="s">
        <v>145</v>
      </c>
      <c r="B8" s="22"/>
      <c r="C8" s="23"/>
      <c r="D8" s="22"/>
      <c r="E8" s="22"/>
      <c r="F8" s="22"/>
      <c r="G8" s="22"/>
      <c r="H8" s="22"/>
      <c r="I8" s="22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idden="1">
      <c r="A9" s="1" t="s">
        <v>146</v>
      </c>
      <c r="B9" s="9" t="s">
        <v>12</v>
      </c>
      <c r="C9" s="1" t="s">
        <v>13</v>
      </c>
      <c r="D9" s="24" t="s">
        <v>141</v>
      </c>
      <c r="E9" s="24" t="s">
        <v>142</v>
      </c>
      <c r="F9" s="24" t="s">
        <v>143</v>
      </c>
      <c r="G9" s="24" t="s">
        <v>147</v>
      </c>
      <c r="H9" s="24" t="s">
        <v>148</v>
      </c>
      <c r="I9" s="24" t="s">
        <v>149</v>
      </c>
    </row>
    <row r="10">
      <c r="A10" s="25" t="s">
        <v>150</v>
      </c>
      <c r="B10" s="9">
        <v>2010.0</v>
      </c>
      <c r="C10" s="9">
        <f>IFERROR(VLOOKUP($K10&amp;$B10,intermediate_page!$A$2:$K$1036,5,FALSE),"")</f>
        <v>2113135</v>
      </c>
      <c r="D10" s="9" t="str">
        <f>IFERROR(VLOOKUP($K10&amp;$B10,intermediate_page!$A$2:$K$1036,6,FALSE),"")</f>
        <v>-</v>
      </c>
      <c r="E10" s="9">
        <f>IFERROR(VLOOKUP($K10&amp;$B10,intermediate_page!$A$2:$K$1036,7,FALSE),"")</f>
        <v>1</v>
      </c>
      <c r="F10" s="9" t="str">
        <f>IFERROR(VLOOKUP($K10&amp;$B10,intermediate_page!$A$2:$K$1036,8,FALSE),"")</f>
        <v>-</v>
      </c>
      <c r="G10" s="9" t="str">
        <f>IFERROR(VLOOKUP($K10&amp;$B10,intermediate_page!$A$2:$K$1036,9,FALSE),"")</f>
        <v>-</v>
      </c>
      <c r="H10" s="9">
        <f>IFERROR(VLOOKUP($K10&amp;$B10,intermediate_page!$A$2:$K$1036,10,FALSE),"")</f>
        <v>1</v>
      </c>
      <c r="I10" s="9" t="str">
        <f>IFERROR(VLOOKUP($K10&amp;$B10,intermediate_page!$A$2:$K$1036,11,FALSE),"")</f>
        <v>-</v>
      </c>
      <c r="K10" s="1" t="s">
        <v>21</v>
      </c>
    </row>
    <row r="11">
      <c r="B11" s="9">
        <v>2011.0</v>
      </c>
      <c r="C11" s="9">
        <f>IFERROR(VLOOKUP($K11&amp;$B11,intermediate_page!$A$2:$K$1036,5,FALSE),"")</f>
        <v>2153309</v>
      </c>
      <c r="D11" s="9" t="str">
        <f>IFERROR(VLOOKUP($K11&amp;$B11,intermediate_page!$A$2:$K$1036,6,FALSE),"")</f>
        <v>-</v>
      </c>
      <c r="E11" s="9">
        <f>IFERROR(VLOOKUP($K11&amp;$B11,intermediate_page!$A$2:$K$1036,7,FALSE),"")</f>
        <v>1</v>
      </c>
      <c r="F11" s="9" t="str">
        <f>IFERROR(VLOOKUP($K11&amp;$B11,intermediate_page!$A$2:$K$1036,8,FALSE),"")</f>
        <v>-</v>
      </c>
      <c r="G11" s="9" t="str">
        <f>IFERROR(VLOOKUP($K11&amp;$B11,intermediate_page!$A$2:$K$1036,9,FALSE),"")</f>
        <v>-</v>
      </c>
      <c r="H11" s="9">
        <f>IFERROR(VLOOKUP($K11&amp;$B11,intermediate_page!$A$2:$K$1036,10,FALSE),"")</f>
        <v>0</v>
      </c>
      <c r="I11" s="9" t="str">
        <f>IFERROR(VLOOKUP($K11&amp;$B11,intermediate_page!$A$2:$K$1036,11,FALSE),"")</f>
        <v>-</v>
      </c>
      <c r="K11" s="1" t="str">
        <f t="shared" ref="K11:K18" si="1">K10</f>
        <v>Algeria</v>
      </c>
    </row>
    <row r="12">
      <c r="B12" s="9">
        <v>2012.0</v>
      </c>
      <c r="C12" s="9">
        <f>IFERROR(VLOOKUP($K12&amp;$B12,intermediate_page!$A$2:$K$1036,5,FALSE),"")</f>
        <v>2195743</v>
      </c>
      <c r="D12" s="9" t="str">
        <f>IFERROR(VLOOKUP($K12&amp;$B12,intermediate_page!$A$2:$K$1036,6,FALSE),"")</f>
        <v>-</v>
      </c>
      <c r="E12" s="9">
        <f>IFERROR(VLOOKUP($K12&amp;$B12,intermediate_page!$A$2:$K$1036,7,FALSE),"")</f>
        <v>55</v>
      </c>
      <c r="F12" s="9" t="str">
        <f>IFERROR(VLOOKUP($K12&amp;$B12,intermediate_page!$A$2:$K$1036,8,FALSE),"")</f>
        <v>-</v>
      </c>
      <c r="G12" s="9" t="str">
        <f>IFERROR(VLOOKUP($K12&amp;$B12,intermediate_page!$A$2:$K$1036,9,FALSE),"")</f>
        <v>-</v>
      </c>
      <c r="H12" s="9">
        <f>IFERROR(VLOOKUP($K12&amp;$B12,intermediate_page!$A$2:$K$1036,10,FALSE),"")</f>
        <v>0</v>
      </c>
      <c r="I12" s="9" t="str">
        <f>IFERROR(VLOOKUP($K12&amp;$B12,intermediate_page!$A$2:$K$1036,11,FALSE),"")</f>
        <v>-</v>
      </c>
      <c r="K12" s="1" t="str">
        <f t="shared" si="1"/>
        <v>Algeria</v>
      </c>
    </row>
    <row r="13">
      <c r="B13" s="9">
        <v>2013.0</v>
      </c>
      <c r="C13" s="9">
        <f>IFERROR(VLOOKUP($K13&amp;$B13,intermediate_page!$A$2:$K$1036,5,FALSE),"")</f>
        <v>2240160</v>
      </c>
      <c r="D13" s="9" t="str">
        <f>IFERROR(VLOOKUP($K13&amp;$B13,intermediate_page!$A$2:$K$1036,6,FALSE),"")</f>
        <v>-</v>
      </c>
      <c r="E13" s="9">
        <f>IFERROR(VLOOKUP($K13&amp;$B13,intermediate_page!$A$2:$K$1036,7,FALSE),"")</f>
        <v>8</v>
      </c>
      <c r="F13" s="9" t="str">
        <f>IFERROR(VLOOKUP($K13&amp;$B13,intermediate_page!$A$2:$K$1036,8,FALSE),"")</f>
        <v>-</v>
      </c>
      <c r="G13" s="9" t="str">
        <f>IFERROR(VLOOKUP($K13&amp;$B13,intermediate_page!$A$2:$K$1036,9,FALSE),"")</f>
        <v>-</v>
      </c>
      <c r="H13" s="9">
        <f>IFERROR(VLOOKUP($K13&amp;$B13,intermediate_page!$A$2:$K$1036,10,FALSE),"")</f>
        <v>0</v>
      </c>
      <c r="I13" s="9" t="str">
        <f>IFERROR(VLOOKUP($K13&amp;$B13,intermediate_page!$A$2:$K$1036,11,FALSE),"")</f>
        <v>-</v>
      </c>
      <c r="K13" s="1" t="str">
        <f t="shared" si="1"/>
        <v>Algeria</v>
      </c>
    </row>
    <row r="14">
      <c r="B14" s="9">
        <v>2014.0</v>
      </c>
      <c r="C14" s="9">
        <f>IFERROR(VLOOKUP($K14&amp;$B14,intermediate_page!$A$2:$K$1036,5,FALSE),"")</f>
        <v>2286182</v>
      </c>
      <c r="D14" s="9" t="str">
        <f>IFERROR(VLOOKUP($K14&amp;$B14,intermediate_page!$A$2:$K$1036,6,FALSE),"")</f>
        <v>-</v>
      </c>
      <c r="E14" s="9">
        <f>IFERROR(VLOOKUP($K14&amp;$B14,intermediate_page!$A$2:$K$1036,7,FALSE),"")</f>
        <v>0</v>
      </c>
      <c r="F14" s="9" t="str">
        <f>IFERROR(VLOOKUP($K14&amp;$B14,intermediate_page!$A$2:$K$1036,8,FALSE),"")</f>
        <v>-</v>
      </c>
      <c r="G14" s="9" t="str">
        <f>IFERROR(VLOOKUP($K14&amp;$B14,intermediate_page!$A$2:$K$1036,9,FALSE),"")</f>
        <v>-</v>
      </c>
      <c r="H14" s="9">
        <f>IFERROR(VLOOKUP($K14&amp;$B14,intermediate_page!$A$2:$K$1036,10,FALSE),"")</f>
        <v>0</v>
      </c>
      <c r="I14" s="9" t="str">
        <f>IFERROR(VLOOKUP($K14&amp;$B14,intermediate_page!$A$2:$K$1036,11,FALSE),"")</f>
        <v>-</v>
      </c>
      <c r="K14" s="1" t="str">
        <f t="shared" si="1"/>
        <v>Algeria</v>
      </c>
    </row>
    <row r="15">
      <c r="B15" s="9">
        <v>2015.0</v>
      </c>
      <c r="C15" s="9">
        <f>IFERROR(VLOOKUP($K15&amp;$B15,intermediate_page!$A$2:$K$1036,5,FALSE),"")</f>
        <v>2333425</v>
      </c>
      <c r="D15" s="9" t="str">
        <f>IFERROR(VLOOKUP($K15&amp;$B15,intermediate_page!$A$2:$K$1036,6,FALSE),"")</f>
        <v>-</v>
      </c>
      <c r="E15" s="9">
        <f>IFERROR(VLOOKUP($K15&amp;$B15,intermediate_page!$A$2:$K$1036,7,FALSE),"")</f>
        <v>0</v>
      </c>
      <c r="F15" s="9" t="str">
        <f>IFERROR(VLOOKUP($K15&amp;$B15,intermediate_page!$A$2:$K$1036,8,FALSE),"")</f>
        <v>-</v>
      </c>
      <c r="G15" s="9" t="str">
        <f>IFERROR(VLOOKUP($K15&amp;$B15,intermediate_page!$A$2:$K$1036,9,FALSE),"")</f>
        <v>-</v>
      </c>
      <c r="H15" s="9">
        <f>IFERROR(VLOOKUP($K15&amp;$B15,intermediate_page!$A$2:$K$1036,10,FALSE),"")</f>
        <v>0</v>
      </c>
      <c r="I15" s="9" t="str">
        <f>IFERROR(VLOOKUP($K15&amp;$B15,intermediate_page!$A$2:$K$1036,11,FALSE),"")</f>
        <v>-</v>
      </c>
      <c r="K15" s="1" t="str">
        <f t="shared" si="1"/>
        <v>Algeria</v>
      </c>
    </row>
    <row r="16">
      <c r="B16" s="9">
        <v>2016.0</v>
      </c>
      <c r="C16" s="9">
        <f>IFERROR(VLOOKUP($K16&amp;$B16,intermediate_page!$A$2:$K$1036,5,FALSE),"")</f>
        <v>2381786</v>
      </c>
      <c r="D16" s="9" t="str">
        <f>IFERROR(VLOOKUP($K16&amp;$B16,intermediate_page!$A$2:$K$1036,6,FALSE),"")</f>
        <v>-</v>
      </c>
      <c r="E16" s="9">
        <f>IFERROR(VLOOKUP($K16&amp;$B16,intermediate_page!$A$2:$K$1036,7,FALSE),"")</f>
        <v>0</v>
      </c>
      <c r="F16" s="9" t="str">
        <f>IFERROR(VLOOKUP($K16&amp;$B16,intermediate_page!$A$2:$K$1036,8,FALSE),"")</f>
        <v>-</v>
      </c>
      <c r="G16" s="9" t="str">
        <f>IFERROR(VLOOKUP($K16&amp;$B16,intermediate_page!$A$2:$K$1036,9,FALSE),"")</f>
        <v>-</v>
      </c>
      <c r="H16" s="9">
        <f>IFERROR(VLOOKUP($K16&amp;$B16,intermediate_page!$A$2:$K$1036,10,FALSE),"")</f>
        <v>0</v>
      </c>
      <c r="I16" s="9" t="str">
        <f>IFERROR(VLOOKUP($K16&amp;$B16,intermediate_page!$A$2:$K$1036,11,FALSE),"")</f>
        <v>-</v>
      </c>
      <c r="K16" s="1" t="str">
        <f t="shared" si="1"/>
        <v>Algeria</v>
      </c>
    </row>
    <row r="17">
      <c r="B17" s="9">
        <v>2017.0</v>
      </c>
      <c r="C17" s="9">
        <f>IFERROR(VLOOKUP($K17&amp;$B17,intermediate_page!$A$2:$K$1036,5,FALSE),"")</f>
        <v>2431200</v>
      </c>
      <c r="D17" s="9" t="str">
        <f>IFERROR(VLOOKUP($K17&amp;$B17,intermediate_page!$A$2:$K$1036,6,FALSE),"")</f>
        <v>-</v>
      </c>
      <c r="E17" s="9">
        <f>IFERROR(VLOOKUP($K17&amp;$B17,intermediate_page!$A$2:$K$1036,7,FALSE),"")</f>
        <v>0</v>
      </c>
      <c r="F17" s="9" t="str">
        <f>IFERROR(VLOOKUP($K17&amp;$B17,intermediate_page!$A$2:$K$1036,8,FALSE),"")</f>
        <v>-</v>
      </c>
      <c r="G17" s="9" t="str">
        <f>IFERROR(VLOOKUP($K17&amp;$B17,intermediate_page!$A$2:$K$1036,9,FALSE),"")</f>
        <v>-</v>
      </c>
      <c r="H17" s="9">
        <f>IFERROR(VLOOKUP($K17&amp;$B17,intermediate_page!$A$2:$K$1036,10,FALSE),"")</f>
        <v>0</v>
      </c>
      <c r="I17" s="9" t="str">
        <f>IFERROR(VLOOKUP($K17&amp;$B17,intermediate_page!$A$2:$K$1036,11,FALSE),"")</f>
        <v>-</v>
      </c>
      <c r="K17" s="1" t="str">
        <f t="shared" si="1"/>
        <v>Algeria</v>
      </c>
    </row>
    <row r="18">
      <c r="B18" s="9">
        <v>2018.0</v>
      </c>
      <c r="C18" s="9">
        <f>IFERROR(VLOOKUP($K18&amp;$B18,intermediate_page!$A$2:$K$1036,5,FALSE),"")</f>
        <v>2480497</v>
      </c>
      <c r="D18" s="9" t="str">
        <f>IFERROR(VLOOKUP($K18&amp;$B18,intermediate_page!$A$2:$K$1036,6,FALSE),"")</f>
        <v>-</v>
      </c>
      <c r="E18" s="9">
        <f>IFERROR(VLOOKUP($K18&amp;$B18,intermediate_page!$A$2:$K$1036,7,FALSE),"")</f>
        <v>0</v>
      </c>
      <c r="F18" s="9" t="str">
        <f>IFERROR(VLOOKUP($K18&amp;$B18,intermediate_page!$A$2:$K$1036,8,FALSE),"")</f>
        <v>-</v>
      </c>
      <c r="G18" s="9" t="str">
        <f>IFERROR(VLOOKUP($K18&amp;$B18,intermediate_page!$A$2:$K$1036,9,FALSE),"")</f>
        <v>-</v>
      </c>
      <c r="H18" s="9">
        <f>IFERROR(VLOOKUP($K18&amp;$B18,intermediate_page!$A$2:$K$1036,10,FALSE),"")</f>
        <v>0</v>
      </c>
      <c r="I18" s="9" t="str">
        <f>IFERROR(VLOOKUP($K18&amp;$B18,intermediate_page!$A$2:$K$1036,11,FALSE),"")</f>
        <v>-</v>
      </c>
      <c r="K18" s="1" t="str">
        <f t="shared" si="1"/>
        <v>Algeria</v>
      </c>
    </row>
    <row r="19">
      <c r="A19" s="1" t="s">
        <v>22</v>
      </c>
      <c r="B19" s="9">
        <v>2010.0</v>
      </c>
      <c r="C19" s="9">
        <f>IFERROR(VLOOKUP($K19&amp;$B19,intermediate_page!$A$2:$K$1036,5,FALSE),"")</f>
        <v>23356247</v>
      </c>
      <c r="D19" s="9">
        <f>IFERROR(VLOOKUP($K19&amp;$B19,intermediate_page!$A$2:$K$1036,6,FALSE),"")</f>
        <v>3209000</v>
      </c>
      <c r="E19" s="9">
        <f>IFERROR(VLOOKUP($K19&amp;$B19,intermediate_page!$A$2:$K$1036,7,FALSE),"")</f>
        <v>4332945</v>
      </c>
      <c r="F19" s="9">
        <f>IFERROR(VLOOKUP($K19&amp;$B19,intermediate_page!$A$2:$K$1036,8,FALSE),"")</f>
        <v>5712000</v>
      </c>
      <c r="G19" s="9">
        <f>IFERROR(VLOOKUP($K19&amp;$B19,intermediate_page!$A$2:$K$1036,9,FALSE),"")</f>
        <v>11000</v>
      </c>
      <c r="H19" s="9">
        <f>IFERROR(VLOOKUP($K19&amp;$B19,intermediate_page!$A$2:$K$1036,10,FALSE),"")</f>
        <v>13387</v>
      </c>
      <c r="I19" s="9">
        <f>IFERROR(VLOOKUP($K19&amp;$B19,intermediate_page!$A$2:$K$1036,11,FALSE),"")</f>
        <v>16500</v>
      </c>
      <c r="K19" s="1" t="str">
        <f>A19</f>
        <v>Angola</v>
      </c>
    </row>
    <row r="20">
      <c r="B20" s="9">
        <v>2011.0</v>
      </c>
      <c r="C20" s="9">
        <f>IFERROR(VLOOKUP($K20&amp;$B20,intermediate_page!$A$2:$K$1036,5,FALSE),"")</f>
        <v>24220660</v>
      </c>
      <c r="D20" s="9">
        <f>IFERROR(VLOOKUP($K20&amp;$B20,intermediate_page!$A$2:$K$1036,6,FALSE),"")</f>
        <v>3171000</v>
      </c>
      <c r="E20" s="9">
        <f>IFERROR(VLOOKUP($K20&amp;$B20,intermediate_page!$A$2:$K$1036,7,FALSE),"")</f>
        <v>4262568</v>
      </c>
      <c r="F20" s="9">
        <f>IFERROR(VLOOKUP($K20&amp;$B20,intermediate_page!$A$2:$K$1036,8,FALSE),"")</f>
        <v>5614000</v>
      </c>
      <c r="G20" s="9">
        <f>IFERROR(VLOOKUP($K20&amp;$B20,intermediate_page!$A$2:$K$1036,9,FALSE),"")</f>
        <v>10400</v>
      </c>
      <c r="H20" s="9">
        <f>IFERROR(VLOOKUP($K20&amp;$B20,intermediate_page!$A$2:$K$1036,10,FALSE),"")</f>
        <v>12803</v>
      </c>
      <c r="I20" s="9">
        <f>IFERROR(VLOOKUP($K20&amp;$B20,intermediate_page!$A$2:$K$1036,11,FALSE),"")</f>
        <v>16100</v>
      </c>
      <c r="K20" s="1" t="str">
        <f t="shared" ref="K20:K27" si="2">K19</f>
        <v>Angola</v>
      </c>
    </row>
    <row r="21" ht="15.75" customHeight="1">
      <c r="B21" s="9">
        <v>2012.0</v>
      </c>
      <c r="C21" s="9">
        <f>IFERROR(VLOOKUP($K21&amp;$B21,intermediate_page!$A$2:$K$1036,5,FALSE),"")</f>
        <v>25107925</v>
      </c>
      <c r="D21" s="9">
        <f>IFERROR(VLOOKUP($K21&amp;$B21,intermediate_page!$A$2:$K$1036,6,FALSE),"")</f>
        <v>3241000</v>
      </c>
      <c r="E21" s="9">
        <f>IFERROR(VLOOKUP($K21&amp;$B21,intermediate_page!$A$2:$K$1036,7,FALSE),"")</f>
        <v>4379690</v>
      </c>
      <c r="F21" s="9">
        <f>IFERROR(VLOOKUP($K21&amp;$B21,intermediate_page!$A$2:$K$1036,8,FALSE),"")</f>
        <v>5807000</v>
      </c>
      <c r="G21" s="9">
        <f>IFERROR(VLOOKUP($K21&amp;$B21,intermediate_page!$A$2:$K$1036,9,FALSE),"")</f>
        <v>9930</v>
      </c>
      <c r="H21" s="9">
        <f>IFERROR(VLOOKUP($K21&amp;$B21,intermediate_page!$A$2:$K$1036,10,FALSE),"")</f>
        <v>12408</v>
      </c>
      <c r="I21" s="9">
        <f>IFERROR(VLOOKUP($K21&amp;$B21,intermediate_page!$A$2:$K$1036,11,FALSE),"")</f>
        <v>15900</v>
      </c>
      <c r="K21" s="1" t="str">
        <f t="shared" si="2"/>
        <v>Angola</v>
      </c>
    </row>
    <row r="22" ht="15.75" customHeight="1">
      <c r="B22" s="9">
        <v>2013.0</v>
      </c>
      <c r="C22" s="9">
        <f>IFERROR(VLOOKUP($K22&amp;$B22,intermediate_page!$A$2:$K$1036,5,FALSE),"")</f>
        <v>26015786</v>
      </c>
      <c r="D22" s="9">
        <f>IFERROR(VLOOKUP($K22&amp;$B22,intermediate_page!$A$2:$K$1036,6,FALSE),"")</f>
        <v>3464000</v>
      </c>
      <c r="E22" s="9">
        <f>IFERROR(VLOOKUP($K22&amp;$B22,intermediate_page!$A$2:$K$1036,7,FALSE),"")</f>
        <v>4706326</v>
      </c>
      <c r="F22" s="9">
        <f>IFERROR(VLOOKUP($K22&amp;$B22,intermediate_page!$A$2:$K$1036,8,FALSE),"")</f>
        <v>6229000</v>
      </c>
      <c r="G22" s="9">
        <f>IFERROR(VLOOKUP($K22&amp;$B22,intermediate_page!$A$2:$K$1036,9,FALSE),"")</f>
        <v>9700</v>
      </c>
      <c r="H22" s="9">
        <f>IFERROR(VLOOKUP($K22&amp;$B22,intermediate_page!$A$2:$K$1036,10,FALSE),"")</f>
        <v>12229</v>
      </c>
      <c r="I22" s="9">
        <f>IFERROR(VLOOKUP($K22&amp;$B22,intermediate_page!$A$2:$K$1036,11,FALSE),"")</f>
        <v>15900</v>
      </c>
      <c r="K22" s="1" t="str">
        <f t="shared" si="2"/>
        <v>Angola</v>
      </c>
    </row>
    <row r="23" ht="15.75" customHeight="1">
      <c r="B23" s="9">
        <v>2014.0</v>
      </c>
      <c r="C23" s="9">
        <f>IFERROR(VLOOKUP($K23&amp;$B23,intermediate_page!$A$2:$K$1036,5,FALSE),"")</f>
        <v>26941773</v>
      </c>
      <c r="D23" s="9">
        <f>IFERROR(VLOOKUP($K23&amp;$B23,intermediate_page!$A$2:$K$1036,6,FALSE),"")</f>
        <v>3762000</v>
      </c>
      <c r="E23" s="9">
        <f>IFERROR(VLOOKUP($K23&amp;$B23,intermediate_page!$A$2:$K$1036,7,FALSE),"")</f>
        <v>5063524</v>
      </c>
      <c r="F23" s="9">
        <f>IFERROR(VLOOKUP($K23&amp;$B23,intermediate_page!$A$2:$K$1036,8,FALSE),"")</f>
        <v>6625000</v>
      </c>
      <c r="G23" s="9">
        <f>IFERROR(VLOOKUP($K23&amp;$B23,intermediate_page!$A$2:$K$1036,9,FALSE),"")</f>
        <v>9780</v>
      </c>
      <c r="H23" s="9">
        <f>IFERROR(VLOOKUP($K23&amp;$B23,intermediate_page!$A$2:$K$1036,10,FALSE),"")</f>
        <v>12484</v>
      </c>
      <c r="I23" s="9">
        <f>IFERROR(VLOOKUP($K23&amp;$B23,intermediate_page!$A$2:$K$1036,11,FALSE),"")</f>
        <v>16600</v>
      </c>
      <c r="K23" s="1" t="str">
        <f t="shared" si="2"/>
        <v>Angola</v>
      </c>
    </row>
    <row r="24" ht="15.75" customHeight="1">
      <c r="B24" s="9">
        <v>2015.0</v>
      </c>
      <c r="C24" s="9">
        <f>IFERROR(VLOOKUP($K24&amp;$B24,intermediate_page!$A$2:$K$1036,5,FALSE),"")</f>
        <v>27884380</v>
      </c>
      <c r="D24" s="9">
        <f>IFERROR(VLOOKUP($K24&amp;$B24,intermediate_page!$A$2:$K$1036,6,FALSE),"")</f>
        <v>4238000</v>
      </c>
      <c r="E24" s="9">
        <f>IFERROR(VLOOKUP($K24&amp;$B24,intermediate_page!$A$2:$K$1036,7,FALSE),"")</f>
        <v>5576653</v>
      </c>
      <c r="F24" s="9">
        <f>IFERROR(VLOOKUP($K24&amp;$B24,intermediate_page!$A$2:$K$1036,8,FALSE),"")</f>
        <v>7193000</v>
      </c>
      <c r="G24" s="9">
        <f>IFERROR(VLOOKUP($K24&amp;$B24,intermediate_page!$A$2:$K$1036,9,FALSE),"")</f>
        <v>10100</v>
      </c>
      <c r="H24" s="9">
        <f>IFERROR(VLOOKUP($K24&amp;$B24,intermediate_page!$A$2:$K$1036,10,FALSE),"")</f>
        <v>13118</v>
      </c>
      <c r="I24" s="9">
        <f>IFERROR(VLOOKUP($K24&amp;$B24,intermediate_page!$A$2:$K$1036,11,FALSE),"")</f>
        <v>17800</v>
      </c>
      <c r="K24" s="1" t="str">
        <f t="shared" si="2"/>
        <v>Angola</v>
      </c>
    </row>
    <row r="25" ht="15.75" customHeight="1">
      <c r="B25" s="9">
        <v>2016.0</v>
      </c>
      <c r="C25" s="9">
        <f>IFERROR(VLOOKUP($K25&amp;$B25,intermediate_page!$A$2:$K$1036,5,FALSE),"")</f>
        <v>28842482</v>
      </c>
      <c r="D25" s="9">
        <f>IFERROR(VLOOKUP($K25&amp;$B25,intermediate_page!$A$2:$K$1036,6,FALSE),"")</f>
        <v>4852000</v>
      </c>
      <c r="E25" s="9">
        <f>IFERROR(VLOOKUP($K25&amp;$B25,intermediate_page!$A$2:$K$1036,7,FALSE),"")</f>
        <v>6345114</v>
      </c>
      <c r="F25" s="9">
        <f>IFERROR(VLOOKUP($K25&amp;$B25,intermediate_page!$A$2:$K$1036,8,FALSE),"")</f>
        <v>8177000</v>
      </c>
      <c r="G25" s="9">
        <f>IFERROR(VLOOKUP($K25&amp;$B25,intermediate_page!$A$2:$K$1036,9,FALSE),"")</f>
        <v>10100</v>
      </c>
      <c r="H25" s="9">
        <f>IFERROR(VLOOKUP($K25&amp;$B25,intermediate_page!$A$2:$K$1036,10,FALSE),"")</f>
        <v>13252</v>
      </c>
      <c r="I25" s="9">
        <f>IFERROR(VLOOKUP($K25&amp;$B25,intermediate_page!$A$2:$K$1036,11,FALSE),"")</f>
        <v>18200</v>
      </c>
      <c r="K25" s="1" t="str">
        <f t="shared" si="2"/>
        <v>Angola</v>
      </c>
    </row>
    <row r="26" ht="15.75" customHeight="1">
      <c r="B26" s="9">
        <v>2017.0</v>
      </c>
      <c r="C26" s="9">
        <f>IFERROR(VLOOKUP($K26&amp;$B26,intermediate_page!$A$2:$K$1036,5,FALSE),"")</f>
        <v>29816769</v>
      </c>
      <c r="D26" s="9">
        <f>IFERROR(VLOOKUP($K26&amp;$B26,intermediate_page!$A$2:$K$1036,6,FALSE),"")</f>
        <v>5109000</v>
      </c>
      <c r="E26" s="9">
        <f>IFERROR(VLOOKUP($K26&amp;$B26,intermediate_page!$A$2:$K$1036,7,FALSE),"")</f>
        <v>6825325</v>
      </c>
      <c r="F26" s="9">
        <f>IFERROR(VLOOKUP($K26&amp;$B26,intermediate_page!$A$2:$K$1036,8,FALSE),"")</f>
        <v>8998000</v>
      </c>
      <c r="G26" s="9">
        <f>IFERROR(VLOOKUP($K26&amp;$B26,intermediate_page!$A$2:$K$1036,9,FALSE),"")</f>
        <v>10100</v>
      </c>
      <c r="H26" s="9">
        <f>IFERROR(VLOOKUP($K26&amp;$B26,intermediate_page!$A$2:$K$1036,10,FALSE),"")</f>
        <v>13345</v>
      </c>
      <c r="I26" s="9">
        <f>IFERROR(VLOOKUP($K26&amp;$B26,intermediate_page!$A$2:$K$1036,11,FALSE),"")</f>
        <v>18500</v>
      </c>
      <c r="K26" s="1" t="str">
        <f t="shared" si="2"/>
        <v>Angola</v>
      </c>
    </row>
    <row r="27" ht="15.75" customHeight="1">
      <c r="B27" s="9">
        <v>2018.0</v>
      </c>
      <c r="C27" s="9">
        <f>IFERROR(VLOOKUP($K27&amp;$B27,intermediate_page!$A$2:$K$1036,5,FALSE),"")</f>
        <v>30809787</v>
      </c>
      <c r="D27" s="9">
        <f>IFERROR(VLOOKUP($K27&amp;$B27,intermediate_page!$A$2:$K$1036,6,FALSE),"")</f>
        <v>5261000</v>
      </c>
      <c r="E27" s="9">
        <f>IFERROR(VLOOKUP($K27&amp;$B27,intermediate_page!$A$2:$K$1036,7,FALSE),"")</f>
        <v>7052636</v>
      </c>
      <c r="F27" s="9">
        <f>IFERROR(VLOOKUP($K27&amp;$B27,intermediate_page!$A$2:$K$1036,8,FALSE),"")</f>
        <v>9225000</v>
      </c>
      <c r="G27" s="9">
        <f>IFERROR(VLOOKUP($K27&amp;$B27,intermediate_page!$A$2:$K$1036,9,FALSE),"")</f>
        <v>10200</v>
      </c>
      <c r="H27" s="9">
        <f>IFERROR(VLOOKUP($K27&amp;$B27,intermediate_page!$A$2:$K$1036,10,FALSE),"")</f>
        <v>13425</v>
      </c>
      <c r="I27" s="9">
        <f>IFERROR(VLOOKUP($K27&amp;$B27,intermediate_page!$A$2:$K$1036,11,FALSE),"")</f>
        <v>18800</v>
      </c>
      <c r="K27" s="1" t="str">
        <f t="shared" si="2"/>
        <v>Angola</v>
      </c>
    </row>
    <row r="28" ht="15.75" customHeight="1">
      <c r="A28" s="1" t="s">
        <v>23</v>
      </c>
      <c r="B28" s="9">
        <v>2010.0</v>
      </c>
      <c r="C28" s="9">
        <f>IFERROR(VLOOKUP($K28&amp;$B28,intermediate_page!$A$2:$K$1036,5,FALSE),"")</f>
        <v>9199254</v>
      </c>
      <c r="D28" s="9">
        <f>IFERROR(VLOOKUP($K28&amp;$B28,intermediate_page!$A$2:$K$1036,6,FALSE),"")</f>
        <v>2734000</v>
      </c>
      <c r="E28" s="9">
        <f>IFERROR(VLOOKUP($K28&amp;$B28,intermediate_page!$A$2:$K$1036,7,FALSE),"")</f>
        <v>3567057</v>
      </c>
      <c r="F28" s="9">
        <f>IFERROR(VLOOKUP($K28&amp;$B28,intermediate_page!$A$2:$K$1036,8,FALSE),"")</f>
        <v>4589000</v>
      </c>
      <c r="G28" s="9">
        <f>IFERROR(VLOOKUP($K28&amp;$B28,intermediate_page!$A$2:$K$1036,9,FALSE),"")</f>
        <v>7530</v>
      </c>
      <c r="H28" s="9">
        <f>IFERROR(VLOOKUP($K28&amp;$B28,intermediate_page!$A$2:$K$1036,10,FALSE),"")</f>
        <v>8048</v>
      </c>
      <c r="I28" s="9">
        <f>IFERROR(VLOOKUP($K28&amp;$B28,intermediate_page!$A$2:$K$1036,11,FALSE),"")</f>
        <v>8610</v>
      </c>
      <c r="K28" s="1" t="str">
        <f>A28</f>
        <v>Benin</v>
      </c>
    </row>
    <row r="29" ht="15.75" customHeight="1">
      <c r="B29" s="9">
        <v>2011.0</v>
      </c>
      <c r="C29" s="9">
        <f>IFERROR(VLOOKUP($K29&amp;$B29,intermediate_page!$A$2:$K$1036,5,FALSE),"")</f>
        <v>9460829</v>
      </c>
      <c r="D29" s="9">
        <f>IFERROR(VLOOKUP($K29&amp;$B29,intermediate_page!$A$2:$K$1036,6,FALSE),"")</f>
        <v>2707000</v>
      </c>
      <c r="E29" s="9">
        <f>IFERROR(VLOOKUP($K29&amp;$B29,intermediate_page!$A$2:$K$1036,7,FALSE),"")</f>
        <v>3501513</v>
      </c>
      <c r="F29" s="9">
        <f>IFERROR(VLOOKUP($K29&amp;$B29,intermediate_page!$A$2:$K$1036,8,FALSE),"")</f>
        <v>4472000</v>
      </c>
      <c r="G29" s="9">
        <f>IFERROR(VLOOKUP($K29&amp;$B29,intermediate_page!$A$2:$K$1036,9,FALSE),"")</f>
        <v>6830</v>
      </c>
      <c r="H29" s="9">
        <f>IFERROR(VLOOKUP($K29&amp;$B29,intermediate_page!$A$2:$K$1036,10,FALSE),"")</f>
        <v>7303</v>
      </c>
      <c r="I29" s="9">
        <f>IFERROR(VLOOKUP($K29&amp;$B29,intermediate_page!$A$2:$K$1036,11,FALSE),"")</f>
        <v>7830</v>
      </c>
      <c r="K29" s="1" t="str">
        <f t="shared" ref="K29:K36" si="3">K28</f>
        <v>Benin</v>
      </c>
    </row>
    <row r="30" ht="15.75" customHeight="1">
      <c r="B30" s="9">
        <v>2012.0</v>
      </c>
      <c r="C30" s="9">
        <f>IFERROR(VLOOKUP($K30&amp;$B30,intermediate_page!$A$2:$K$1036,5,FALSE),"")</f>
        <v>9729254</v>
      </c>
      <c r="D30" s="9">
        <f>IFERROR(VLOOKUP($K30&amp;$B30,intermediate_page!$A$2:$K$1036,6,FALSE),"")</f>
        <v>2894000</v>
      </c>
      <c r="E30" s="9">
        <f>IFERROR(VLOOKUP($K30&amp;$B30,intermediate_page!$A$2:$K$1036,7,FALSE),"")</f>
        <v>3677978</v>
      </c>
      <c r="F30" s="9">
        <f>IFERROR(VLOOKUP($K30&amp;$B30,intermediate_page!$A$2:$K$1036,8,FALSE),"")</f>
        <v>4636000</v>
      </c>
      <c r="G30" s="9">
        <f>IFERROR(VLOOKUP($K30&amp;$B30,intermediate_page!$A$2:$K$1036,9,FALSE),"")</f>
        <v>6270</v>
      </c>
      <c r="H30" s="9">
        <f>IFERROR(VLOOKUP($K30&amp;$B30,intermediate_page!$A$2:$K$1036,10,FALSE),"")</f>
        <v>6720</v>
      </c>
      <c r="I30" s="9">
        <f>IFERROR(VLOOKUP($K30&amp;$B30,intermediate_page!$A$2:$K$1036,11,FALSE),"")</f>
        <v>7210</v>
      </c>
      <c r="K30" s="1" t="str">
        <f t="shared" si="3"/>
        <v>Benin</v>
      </c>
    </row>
    <row r="31" ht="15.75" customHeight="1">
      <c r="B31" s="9">
        <v>2013.0</v>
      </c>
      <c r="C31" s="9">
        <f>IFERROR(VLOOKUP($K31&amp;$B31,intermediate_page!$A$2:$K$1036,5,FALSE),"")</f>
        <v>10004594</v>
      </c>
      <c r="D31" s="9">
        <f>IFERROR(VLOOKUP($K31&amp;$B31,intermediate_page!$A$2:$K$1036,6,FALSE),"")</f>
        <v>3123000</v>
      </c>
      <c r="E31" s="9">
        <f>IFERROR(VLOOKUP($K31&amp;$B31,intermediate_page!$A$2:$K$1036,7,FALSE),"")</f>
        <v>3951788</v>
      </c>
      <c r="F31" s="9">
        <f>IFERROR(VLOOKUP($K31&amp;$B31,intermediate_page!$A$2:$K$1036,8,FALSE),"")</f>
        <v>4930000</v>
      </c>
      <c r="G31" s="9">
        <f>IFERROR(VLOOKUP($K31&amp;$B31,intermediate_page!$A$2:$K$1036,9,FALSE),"")</f>
        <v>5930</v>
      </c>
      <c r="H31" s="9">
        <f>IFERROR(VLOOKUP($K31&amp;$B31,intermediate_page!$A$2:$K$1036,10,FALSE),"")</f>
        <v>6362</v>
      </c>
      <c r="I31" s="9">
        <f>IFERROR(VLOOKUP($K31&amp;$B31,intermediate_page!$A$2:$K$1036,11,FALSE),"")</f>
        <v>6840</v>
      </c>
      <c r="K31" s="1" t="str">
        <f t="shared" si="3"/>
        <v>Benin</v>
      </c>
    </row>
    <row r="32" ht="15.75" customHeight="1">
      <c r="B32" s="9">
        <v>2014.0</v>
      </c>
      <c r="C32" s="9">
        <f>IFERROR(VLOOKUP($K32&amp;$B32,intermediate_page!$A$2:$K$1036,5,FALSE),"")</f>
        <v>10286839</v>
      </c>
      <c r="D32" s="9">
        <f>IFERROR(VLOOKUP($K32&amp;$B32,intermediate_page!$A$2:$K$1036,6,FALSE),"")</f>
        <v>3233000</v>
      </c>
      <c r="E32" s="9">
        <f>IFERROR(VLOOKUP($K32&amp;$B32,intermediate_page!$A$2:$K$1036,7,FALSE),"")</f>
        <v>4106892</v>
      </c>
      <c r="F32" s="9">
        <f>IFERROR(VLOOKUP($K32&amp;$B32,intermediate_page!$A$2:$K$1036,8,FALSE),"")</f>
        <v>5127000</v>
      </c>
      <c r="G32" s="9">
        <f>IFERROR(VLOOKUP($K32&amp;$B32,intermediate_page!$A$2:$K$1036,9,FALSE),"")</f>
        <v>5950</v>
      </c>
      <c r="H32" s="9">
        <f>IFERROR(VLOOKUP($K32&amp;$B32,intermediate_page!$A$2:$K$1036,10,FALSE),"")</f>
        <v>6404</v>
      </c>
      <c r="I32" s="9">
        <f>IFERROR(VLOOKUP($K32&amp;$B32,intermediate_page!$A$2:$K$1036,11,FALSE),"")</f>
        <v>6910</v>
      </c>
      <c r="K32" s="1" t="str">
        <f t="shared" si="3"/>
        <v>Benin</v>
      </c>
    </row>
    <row r="33" ht="15.75" customHeight="1">
      <c r="B33" s="9">
        <v>2015.0</v>
      </c>
      <c r="C33" s="9">
        <f>IFERROR(VLOOKUP($K33&amp;$B33,intermediate_page!$A$2:$K$1036,5,FALSE),"")</f>
        <v>10575962</v>
      </c>
      <c r="D33" s="9">
        <f>IFERROR(VLOOKUP($K33&amp;$B33,intermediate_page!$A$2:$K$1036,6,FALSE),"")</f>
        <v>3467000</v>
      </c>
      <c r="E33" s="9">
        <f>IFERROR(VLOOKUP($K33&amp;$B33,intermediate_page!$A$2:$K$1036,7,FALSE),"")</f>
        <v>4355431</v>
      </c>
      <c r="F33" s="9">
        <f>IFERROR(VLOOKUP($K33&amp;$B33,intermediate_page!$A$2:$K$1036,8,FALSE),"")</f>
        <v>5386000</v>
      </c>
      <c r="G33" s="9">
        <f>IFERROR(VLOOKUP($K33&amp;$B33,intermediate_page!$A$2:$K$1036,9,FALSE),"")</f>
        <v>6140</v>
      </c>
      <c r="H33" s="9">
        <f>IFERROR(VLOOKUP($K33&amp;$B33,intermediate_page!$A$2:$K$1036,10,FALSE),"")</f>
        <v>6655</v>
      </c>
      <c r="I33" s="9">
        <f>IFERROR(VLOOKUP($K33&amp;$B33,intermediate_page!$A$2:$K$1036,11,FALSE),"")</f>
        <v>7220</v>
      </c>
      <c r="K33" s="1" t="str">
        <f t="shared" si="3"/>
        <v>Benin</v>
      </c>
    </row>
    <row r="34" ht="15.75" customHeight="1">
      <c r="B34" s="9">
        <v>2016.0</v>
      </c>
      <c r="C34" s="9">
        <f>IFERROR(VLOOKUP($K34&amp;$B34,intermediate_page!$A$2:$K$1036,5,FALSE),"")</f>
        <v>10872072</v>
      </c>
      <c r="D34" s="9">
        <f>IFERROR(VLOOKUP($K34&amp;$B34,intermediate_page!$A$2:$K$1036,6,FALSE),"")</f>
        <v>3692000</v>
      </c>
      <c r="E34" s="9">
        <f>IFERROR(VLOOKUP($K34&amp;$B34,intermediate_page!$A$2:$K$1036,7,FALSE),"")</f>
        <v>4583409</v>
      </c>
      <c r="F34" s="9">
        <f>IFERROR(VLOOKUP($K34&amp;$B34,intermediate_page!$A$2:$K$1036,8,FALSE),"")</f>
        <v>5611000</v>
      </c>
      <c r="G34" s="9">
        <f>IFERROR(VLOOKUP($K34&amp;$B34,intermediate_page!$A$2:$K$1036,9,FALSE),"")</f>
        <v>6340</v>
      </c>
      <c r="H34" s="9">
        <f>IFERROR(VLOOKUP($K34&amp;$B34,intermediate_page!$A$2:$K$1036,10,FALSE),"")</f>
        <v>6915</v>
      </c>
      <c r="I34" s="9">
        <f>IFERROR(VLOOKUP($K34&amp;$B34,intermediate_page!$A$2:$K$1036,11,FALSE),"")</f>
        <v>7530</v>
      </c>
      <c r="K34" s="1" t="str">
        <f t="shared" si="3"/>
        <v>Benin</v>
      </c>
    </row>
    <row r="35" ht="15.75" customHeight="1">
      <c r="B35" s="9">
        <v>2017.0</v>
      </c>
      <c r="C35" s="9">
        <f>IFERROR(VLOOKUP($K35&amp;$B35,intermediate_page!$A$2:$K$1036,5,FALSE),"")</f>
        <v>11175192</v>
      </c>
      <c r="D35" s="9">
        <f>IFERROR(VLOOKUP($K35&amp;$B35,intermediate_page!$A$2:$K$1036,6,FALSE),"")</f>
        <v>3571000</v>
      </c>
      <c r="E35" s="9">
        <f>IFERROR(VLOOKUP($K35&amp;$B35,intermediate_page!$A$2:$K$1036,7,FALSE),"")</f>
        <v>4465137</v>
      </c>
      <c r="F35" s="9">
        <f>IFERROR(VLOOKUP($K35&amp;$B35,intermediate_page!$A$2:$K$1036,8,FALSE),"")</f>
        <v>5509000</v>
      </c>
      <c r="G35" s="9">
        <f>IFERROR(VLOOKUP($K35&amp;$B35,intermediate_page!$A$2:$K$1036,9,FALSE),"")</f>
        <v>6480</v>
      </c>
      <c r="H35" s="9">
        <f>IFERROR(VLOOKUP($K35&amp;$B35,intermediate_page!$A$2:$K$1036,10,FALSE),"")</f>
        <v>7115</v>
      </c>
      <c r="I35" s="9">
        <f>IFERROR(VLOOKUP($K35&amp;$B35,intermediate_page!$A$2:$K$1036,11,FALSE),"")</f>
        <v>7810</v>
      </c>
      <c r="K35" s="1" t="str">
        <f t="shared" si="3"/>
        <v>Benin</v>
      </c>
    </row>
    <row r="36" ht="15.75" customHeight="1">
      <c r="B36" s="9">
        <v>2018.0</v>
      </c>
      <c r="C36" s="9">
        <f>IFERROR(VLOOKUP($K36&amp;$B36,intermediate_page!$A$2:$K$1036,5,FALSE),"")</f>
        <v>11485035</v>
      </c>
      <c r="D36" s="9">
        <f>IFERROR(VLOOKUP($K36&amp;$B36,intermediate_page!$A$2:$K$1036,6,FALSE),"")</f>
        <v>3489000</v>
      </c>
      <c r="E36" s="9">
        <f>IFERROR(VLOOKUP($K36&amp;$B36,intermediate_page!$A$2:$K$1036,7,FALSE),"")</f>
        <v>4435318</v>
      </c>
      <c r="F36" s="9">
        <f>IFERROR(VLOOKUP($K36&amp;$B36,intermediate_page!$A$2:$K$1036,8,FALSE),"")</f>
        <v>5556000</v>
      </c>
      <c r="G36" s="9">
        <f>IFERROR(VLOOKUP($K36&amp;$B36,intermediate_page!$A$2:$K$1036,9,FALSE),"")</f>
        <v>6370</v>
      </c>
      <c r="H36" s="9">
        <f>IFERROR(VLOOKUP($K36&amp;$B36,intermediate_page!$A$2:$K$1036,10,FALSE),"")</f>
        <v>7081</v>
      </c>
      <c r="I36" s="9">
        <f>IFERROR(VLOOKUP($K36&amp;$B36,intermediate_page!$A$2:$K$1036,11,FALSE),"")</f>
        <v>7870</v>
      </c>
      <c r="K36" s="1" t="str">
        <f t="shared" si="3"/>
        <v>Benin</v>
      </c>
    </row>
    <row r="37" ht="15.75" customHeight="1">
      <c r="A37" s="1" t="s">
        <v>24</v>
      </c>
      <c r="B37" s="9">
        <v>2010.0</v>
      </c>
      <c r="C37" s="9">
        <f>IFERROR(VLOOKUP($K37&amp;$B37,intermediate_page!$A$2:$K$1036,5,FALSE),"")</f>
        <v>1317417</v>
      </c>
      <c r="D37" s="9">
        <f>IFERROR(VLOOKUP($K37&amp;$B37,intermediate_page!$A$2:$K$1036,6,FALSE),"")</f>
        <v>1300</v>
      </c>
      <c r="E37" s="9">
        <f>IFERROR(VLOOKUP($K37&amp;$B37,intermediate_page!$A$2:$K$1036,7,FALSE),"")</f>
        <v>2229</v>
      </c>
      <c r="F37" s="9">
        <f>IFERROR(VLOOKUP($K37&amp;$B37,intermediate_page!$A$2:$K$1036,8,FALSE),"")</f>
        <v>3900</v>
      </c>
      <c r="G37" s="9">
        <f>IFERROR(VLOOKUP($K37&amp;$B37,intermediate_page!$A$2:$K$1036,9,FALSE),"")</f>
        <v>0</v>
      </c>
      <c r="H37" s="9">
        <f>IFERROR(VLOOKUP($K37&amp;$B37,intermediate_page!$A$2:$K$1036,10,FALSE),"")</f>
        <v>5</v>
      </c>
      <c r="I37" s="9">
        <f>IFERROR(VLOOKUP($K37&amp;$B37,intermediate_page!$A$2:$K$1036,11,FALSE),"")</f>
        <v>13</v>
      </c>
      <c r="K37" s="1" t="str">
        <f>A37</f>
        <v>Botswana</v>
      </c>
    </row>
    <row r="38" ht="15.75" customHeight="1">
      <c r="B38" s="9">
        <v>2011.0</v>
      </c>
      <c r="C38" s="9">
        <f>IFERROR(VLOOKUP($K38&amp;$B38,intermediate_page!$A$2:$K$1036,5,FALSE),"")</f>
        <v>1336179</v>
      </c>
      <c r="D38" s="9">
        <f>IFERROR(VLOOKUP($K38&amp;$B38,intermediate_page!$A$2:$K$1036,6,FALSE),"")</f>
        <v>520</v>
      </c>
      <c r="E38" s="9">
        <f>IFERROR(VLOOKUP($K38&amp;$B38,intermediate_page!$A$2:$K$1036,7,FALSE),"")</f>
        <v>682</v>
      </c>
      <c r="F38" s="9">
        <f>IFERROR(VLOOKUP($K38&amp;$B38,intermediate_page!$A$2:$K$1036,8,FALSE),"")</f>
        <v>1000</v>
      </c>
      <c r="G38" s="9">
        <f>IFERROR(VLOOKUP($K38&amp;$B38,intermediate_page!$A$2:$K$1036,9,FALSE),"")</f>
        <v>0</v>
      </c>
      <c r="H38" s="9">
        <f>IFERROR(VLOOKUP($K38&amp;$B38,intermediate_page!$A$2:$K$1036,10,FALSE),"")</f>
        <v>1</v>
      </c>
      <c r="I38" s="9">
        <f>IFERROR(VLOOKUP($K38&amp;$B38,intermediate_page!$A$2:$K$1036,11,FALSE),"")</f>
        <v>3</v>
      </c>
      <c r="K38" s="1" t="str">
        <f t="shared" ref="K38:K45" si="4">K37</f>
        <v>Botswana</v>
      </c>
    </row>
    <row r="39" ht="15.75" customHeight="1">
      <c r="B39" s="9">
        <v>2012.0</v>
      </c>
      <c r="C39" s="9">
        <f>IFERROR(VLOOKUP($K39&amp;$B39,intermediate_page!$A$2:$K$1036,5,FALSE),"")</f>
        <v>1352187</v>
      </c>
      <c r="D39" s="9">
        <f>IFERROR(VLOOKUP($K39&amp;$B39,intermediate_page!$A$2:$K$1036,6,FALSE),"")</f>
        <v>230</v>
      </c>
      <c r="E39" s="9">
        <f>IFERROR(VLOOKUP($K39&amp;$B39,intermediate_page!$A$2:$K$1036,7,FALSE),"")</f>
        <v>304</v>
      </c>
      <c r="F39" s="9">
        <f>IFERROR(VLOOKUP($K39&amp;$B39,intermediate_page!$A$2:$K$1036,8,FALSE),"")</f>
        <v>410</v>
      </c>
      <c r="G39" s="9">
        <f>IFERROR(VLOOKUP($K39&amp;$B39,intermediate_page!$A$2:$K$1036,9,FALSE),"")</f>
        <v>0</v>
      </c>
      <c r="H39" s="9">
        <f>IFERROR(VLOOKUP($K39&amp;$B39,intermediate_page!$A$2:$K$1036,10,FALSE),"")</f>
        <v>0</v>
      </c>
      <c r="I39" s="9">
        <f>IFERROR(VLOOKUP($K39&amp;$B39,intermediate_page!$A$2:$K$1036,11,FALSE),"")</f>
        <v>1</v>
      </c>
      <c r="K39" s="1" t="str">
        <f t="shared" si="4"/>
        <v>Botswana</v>
      </c>
    </row>
    <row r="40" ht="15.75" customHeight="1">
      <c r="B40" s="9">
        <v>2013.0</v>
      </c>
      <c r="C40" s="9">
        <f>IFERROR(VLOOKUP($K40&amp;$B40,intermediate_page!$A$2:$K$1036,5,FALSE),"")</f>
        <v>1367436</v>
      </c>
      <c r="D40" s="9">
        <f>IFERROR(VLOOKUP($K40&amp;$B40,intermediate_page!$A$2:$K$1036,6,FALSE),"")</f>
        <v>570</v>
      </c>
      <c r="E40" s="9">
        <f>IFERROR(VLOOKUP($K40&amp;$B40,intermediate_page!$A$2:$K$1036,7,FALSE),"")</f>
        <v>729</v>
      </c>
      <c r="F40" s="9">
        <f>IFERROR(VLOOKUP($K40&amp;$B40,intermediate_page!$A$2:$K$1036,8,FALSE),"")</f>
        <v>980</v>
      </c>
      <c r="G40" s="9">
        <f>IFERROR(VLOOKUP($K40&amp;$B40,intermediate_page!$A$2:$K$1036,9,FALSE),"")</f>
        <v>0</v>
      </c>
      <c r="H40" s="9">
        <f>IFERROR(VLOOKUP($K40&amp;$B40,intermediate_page!$A$2:$K$1036,10,FALSE),"")</f>
        <v>1</v>
      </c>
      <c r="I40" s="9">
        <f>IFERROR(VLOOKUP($K40&amp;$B40,intermediate_page!$A$2:$K$1036,11,FALSE),"")</f>
        <v>3</v>
      </c>
      <c r="K40" s="1" t="str">
        <f t="shared" si="4"/>
        <v>Botswana</v>
      </c>
    </row>
    <row r="41" ht="15.75" customHeight="1">
      <c r="B41" s="9">
        <v>2014.0</v>
      </c>
      <c r="C41" s="9">
        <f>IFERROR(VLOOKUP($K41&amp;$B41,intermediate_page!$A$2:$K$1036,5,FALSE),"")</f>
        <v>1384718</v>
      </c>
      <c r="D41" s="9">
        <f>IFERROR(VLOOKUP($K41&amp;$B41,intermediate_page!$A$2:$K$1036,6,FALSE),"")</f>
        <v>1600</v>
      </c>
      <c r="E41" s="9">
        <f>IFERROR(VLOOKUP($K41&amp;$B41,intermediate_page!$A$2:$K$1036,7,FALSE),"")</f>
        <v>2075</v>
      </c>
      <c r="F41" s="9">
        <f>IFERROR(VLOOKUP($K41&amp;$B41,intermediate_page!$A$2:$K$1036,8,FALSE),"")</f>
        <v>2800</v>
      </c>
      <c r="G41" s="9">
        <f>IFERROR(VLOOKUP($K41&amp;$B41,intermediate_page!$A$2:$K$1036,9,FALSE),"")</f>
        <v>0</v>
      </c>
      <c r="H41" s="9">
        <f>IFERROR(VLOOKUP($K41&amp;$B41,intermediate_page!$A$2:$K$1036,10,FALSE),"")</f>
        <v>5</v>
      </c>
      <c r="I41" s="9">
        <f>IFERROR(VLOOKUP($K41&amp;$B41,intermediate_page!$A$2:$K$1036,11,FALSE),"")</f>
        <v>10</v>
      </c>
      <c r="K41" s="1" t="str">
        <f t="shared" si="4"/>
        <v>Botswana</v>
      </c>
    </row>
    <row r="42" ht="15.75" customHeight="1">
      <c r="B42" s="9">
        <v>2015.0</v>
      </c>
      <c r="C42" s="9">
        <f>IFERROR(VLOOKUP($K42&amp;$B42,intermediate_page!$A$2:$K$1036,5,FALSE),"")</f>
        <v>1405998</v>
      </c>
      <c r="D42" s="9">
        <f>IFERROR(VLOOKUP($K42&amp;$B42,intermediate_page!$A$2:$K$1036,6,FALSE),"")</f>
        <v>400</v>
      </c>
      <c r="E42" s="9">
        <f>IFERROR(VLOOKUP($K42&amp;$B42,intermediate_page!$A$2:$K$1036,7,FALSE),"")</f>
        <v>521</v>
      </c>
      <c r="F42" s="9">
        <f>IFERROR(VLOOKUP($K42&amp;$B42,intermediate_page!$A$2:$K$1036,8,FALSE),"")</f>
        <v>700</v>
      </c>
      <c r="G42" s="9">
        <f>IFERROR(VLOOKUP($K42&amp;$B42,intermediate_page!$A$2:$K$1036,9,FALSE),"")</f>
        <v>0</v>
      </c>
      <c r="H42" s="9">
        <f>IFERROR(VLOOKUP($K42&amp;$B42,intermediate_page!$A$2:$K$1036,10,FALSE),"")</f>
        <v>1</v>
      </c>
      <c r="I42" s="9">
        <f>IFERROR(VLOOKUP($K42&amp;$B42,intermediate_page!$A$2:$K$1036,11,FALSE),"")</f>
        <v>2</v>
      </c>
      <c r="K42" s="1" t="str">
        <f t="shared" si="4"/>
        <v>Botswana</v>
      </c>
    </row>
    <row r="43" ht="15.75" customHeight="1">
      <c r="B43" s="9">
        <v>2016.0</v>
      </c>
      <c r="C43" s="9">
        <f>IFERROR(VLOOKUP($K43&amp;$B43,intermediate_page!$A$2:$K$1036,5,FALSE),"")</f>
        <v>1431993</v>
      </c>
      <c r="D43" s="9">
        <f>IFERROR(VLOOKUP($K43&amp;$B43,intermediate_page!$A$2:$K$1036,6,FALSE),"")</f>
        <v>890</v>
      </c>
      <c r="E43" s="9">
        <f>IFERROR(VLOOKUP($K43&amp;$B43,intermediate_page!$A$2:$K$1036,7,FALSE),"")</f>
        <v>1154</v>
      </c>
      <c r="F43" s="9">
        <f>IFERROR(VLOOKUP($K43&amp;$B43,intermediate_page!$A$2:$K$1036,8,FALSE),"")</f>
        <v>1500</v>
      </c>
      <c r="G43" s="9">
        <f>IFERROR(VLOOKUP($K43&amp;$B43,intermediate_page!$A$2:$K$1036,9,FALSE),"")</f>
        <v>0</v>
      </c>
      <c r="H43" s="9">
        <f>IFERROR(VLOOKUP($K43&amp;$B43,intermediate_page!$A$2:$K$1036,10,FALSE),"")</f>
        <v>2</v>
      </c>
      <c r="I43" s="9">
        <f>IFERROR(VLOOKUP($K43&amp;$B43,intermediate_page!$A$2:$K$1036,11,FALSE),"")</f>
        <v>5</v>
      </c>
      <c r="K43" s="1" t="str">
        <f t="shared" si="4"/>
        <v>Botswana</v>
      </c>
    </row>
    <row r="44" ht="15.75" customHeight="1">
      <c r="B44" s="9">
        <v>2017.0</v>
      </c>
      <c r="C44" s="9">
        <f>IFERROR(VLOOKUP($K44&amp;$B44,intermediate_page!$A$2:$K$1036,5,FALSE),"")</f>
        <v>1461921</v>
      </c>
      <c r="D44" s="9">
        <f>IFERROR(VLOOKUP($K44&amp;$B44,intermediate_page!$A$2:$K$1036,6,FALSE),"")</f>
        <v>2300</v>
      </c>
      <c r="E44" s="9">
        <f>IFERROR(VLOOKUP($K44&amp;$B44,intermediate_page!$A$2:$K$1036,7,FALSE),"")</f>
        <v>2999</v>
      </c>
      <c r="F44" s="9">
        <f>IFERROR(VLOOKUP($K44&amp;$B44,intermediate_page!$A$2:$K$1036,8,FALSE),"")</f>
        <v>4000</v>
      </c>
      <c r="G44" s="9">
        <f>IFERROR(VLOOKUP($K44&amp;$B44,intermediate_page!$A$2:$K$1036,9,FALSE),"")</f>
        <v>0</v>
      </c>
      <c r="H44" s="9">
        <f>IFERROR(VLOOKUP($K44&amp;$B44,intermediate_page!$A$2:$K$1036,10,FALSE),"")</f>
        <v>7</v>
      </c>
      <c r="I44" s="9">
        <f>IFERROR(VLOOKUP($K44&amp;$B44,intermediate_page!$A$2:$K$1036,11,FALSE),"")</f>
        <v>14</v>
      </c>
      <c r="K44" s="1" t="str">
        <f t="shared" si="4"/>
        <v>Botswana</v>
      </c>
    </row>
    <row r="45" ht="15.75" customHeight="1">
      <c r="B45" s="9">
        <v>2018.0</v>
      </c>
      <c r="C45" s="9">
        <f>IFERROR(VLOOKUP($K45&amp;$B45,intermediate_page!$A$2:$K$1036,5,FALSE),"")</f>
        <v>1494401</v>
      </c>
      <c r="D45" s="9">
        <f>IFERROR(VLOOKUP($K45&amp;$B45,intermediate_page!$A$2:$K$1036,6,FALSE),"")</f>
        <v>680</v>
      </c>
      <c r="E45" s="9">
        <f>IFERROR(VLOOKUP($K45&amp;$B45,intermediate_page!$A$2:$K$1036,7,FALSE),"")</f>
        <v>879</v>
      </c>
      <c r="F45" s="9">
        <f>IFERROR(VLOOKUP($K45&amp;$B45,intermediate_page!$A$2:$K$1036,8,FALSE),"")</f>
        <v>1200</v>
      </c>
      <c r="G45" s="9">
        <f>IFERROR(VLOOKUP($K45&amp;$B45,intermediate_page!$A$2:$K$1036,9,FALSE),"")</f>
        <v>0</v>
      </c>
      <c r="H45" s="9">
        <f>IFERROR(VLOOKUP($K45&amp;$B45,intermediate_page!$A$2:$K$1036,10,FALSE),"")</f>
        <v>2</v>
      </c>
      <c r="I45" s="9">
        <f>IFERROR(VLOOKUP($K45&amp;$B45,intermediate_page!$A$2:$K$1036,11,FALSE),"")</f>
        <v>4</v>
      </c>
      <c r="K45" s="1" t="str">
        <f t="shared" si="4"/>
        <v>Botswana</v>
      </c>
    </row>
    <row r="46" ht="15.75" customHeight="1">
      <c r="A46" s="1" t="s">
        <v>25</v>
      </c>
      <c r="B46" s="9">
        <v>2010.0</v>
      </c>
      <c r="C46" s="9">
        <f>IFERROR(VLOOKUP($K46&amp;$B46,intermediate_page!$A$2:$K$1036,5,FALSE),"")</f>
        <v>15605211</v>
      </c>
      <c r="D46" s="9">
        <f>IFERROR(VLOOKUP($K46&amp;$B46,intermediate_page!$A$2:$K$1036,6,FALSE),"")</f>
        <v>6884000</v>
      </c>
      <c r="E46" s="9">
        <f>IFERROR(VLOOKUP($K46&amp;$B46,intermediate_page!$A$2:$K$1036,7,FALSE),"")</f>
        <v>8602187</v>
      </c>
      <c r="F46" s="9">
        <f>IFERROR(VLOOKUP($K46&amp;$B46,intermediate_page!$A$2:$K$1036,8,FALSE),"")</f>
        <v>10590000</v>
      </c>
      <c r="G46" s="9">
        <f>IFERROR(VLOOKUP($K46&amp;$B46,intermediate_page!$A$2:$K$1036,9,FALSE),"")</f>
        <v>28000</v>
      </c>
      <c r="H46" s="9">
        <f>IFERROR(VLOOKUP($K46&amp;$B46,intermediate_page!$A$2:$K$1036,10,FALSE),"")</f>
        <v>30750</v>
      </c>
      <c r="I46" s="9">
        <f>IFERROR(VLOOKUP($K46&amp;$B46,intermediate_page!$A$2:$K$1036,11,FALSE),"")</f>
        <v>33800</v>
      </c>
      <c r="K46" s="1" t="str">
        <f>A46</f>
        <v>Burkina Faso</v>
      </c>
    </row>
    <row r="47" ht="15.75" customHeight="1">
      <c r="B47" s="9">
        <v>2011.0</v>
      </c>
      <c r="C47" s="9">
        <f>IFERROR(VLOOKUP($K47&amp;$B47,intermediate_page!$A$2:$K$1036,5,FALSE),"")</f>
        <v>16081915</v>
      </c>
      <c r="D47" s="9">
        <f>IFERROR(VLOOKUP($K47&amp;$B47,intermediate_page!$A$2:$K$1036,6,FALSE),"")</f>
        <v>6968000</v>
      </c>
      <c r="E47" s="9">
        <f>IFERROR(VLOOKUP($K47&amp;$B47,intermediate_page!$A$2:$K$1036,7,FALSE),"")</f>
        <v>8677204</v>
      </c>
      <c r="F47" s="9">
        <f>IFERROR(VLOOKUP($K47&amp;$B47,intermediate_page!$A$2:$K$1036,8,FALSE),"")</f>
        <v>10710000</v>
      </c>
      <c r="G47" s="9">
        <f>IFERROR(VLOOKUP($K47&amp;$B47,intermediate_page!$A$2:$K$1036,9,FALSE),"")</f>
        <v>25200</v>
      </c>
      <c r="H47" s="9">
        <f>IFERROR(VLOOKUP($K47&amp;$B47,intermediate_page!$A$2:$K$1036,10,FALSE),"")</f>
        <v>27994</v>
      </c>
      <c r="I47" s="9">
        <f>IFERROR(VLOOKUP($K47&amp;$B47,intermediate_page!$A$2:$K$1036,11,FALSE),"")</f>
        <v>31200</v>
      </c>
      <c r="K47" s="1" t="str">
        <f t="shared" ref="K47:K54" si="5">K46</f>
        <v>Burkina Faso</v>
      </c>
    </row>
    <row r="48" ht="15.75" customHeight="1">
      <c r="B48" s="9">
        <v>2012.0</v>
      </c>
      <c r="C48" s="9">
        <f>IFERROR(VLOOKUP($K48&amp;$B48,intermediate_page!$A$2:$K$1036,5,FALSE),"")</f>
        <v>16571252</v>
      </c>
      <c r="D48" s="9">
        <f>IFERROR(VLOOKUP($K48&amp;$B48,intermediate_page!$A$2:$K$1036,6,FALSE),"")</f>
        <v>7043000</v>
      </c>
      <c r="E48" s="9">
        <f>IFERROR(VLOOKUP($K48&amp;$B48,intermediate_page!$A$2:$K$1036,7,FALSE),"")</f>
        <v>8742005</v>
      </c>
      <c r="F48" s="9">
        <f>IFERROR(VLOOKUP($K48&amp;$B48,intermediate_page!$A$2:$K$1036,8,FALSE),"")</f>
        <v>10760000</v>
      </c>
      <c r="G48" s="9">
        <f>IFERROR(VLOOKUP($K48&amp;$B48,intermediate_page!$A$2:$K$1036,9,FALSE),"")</f>
        <v>18500</v>
      </c>
      <c r="H48" s="9">
        <f>IFERROR(VLOOKUP($K48&amp;$B48,intermediate_page!$A$2:$K$1036,10,FALSE),"")</f>
        <v>20916</v>
      </c>
      <c r="I48" s="9">
        <f>IFERROR(VLOOKUP($K48&amp;$B48,intermediate_page!$A$2:$K$1036,11,FALSE),"")</f>
        <v>23700</v>
      </c>
      <c r="K48" s="1" t="str">
        <f t="shared" si="5"/>
        <v>Burkina Faso</v>
      </c>
    </row>
    <row r="49" ht="15.75" customHeight="1">
      <c r="B49" s="9">
        <v>2013.0</v>
      </c>
      <c r="C49" s="9">
        <f>IFERROR(VLOOKUP($K49&amp;$B49,intermediate_page!$A$2:$K$1036,5,FALSE),"")</f>
        <v>17072791</v>
      </c>
      <c r="D49" s="9">
        <f>IFERROR(VLOOKUP($K49&amp;$B49,intermediate_page!$A$2:$K$1036,6,FALSE),"")</f>
        <v>6694000</v>
      </c>
      <c r="E49" s="9">
        <f>IFERROR(VLOOKUP($K49&amp;$B49,intermediate_page!$A$2:$K$1036,7,FALSE),"")</f>
        <v>8323401</v>
      </c>
      <c r="F49" s="9">
        <f>IFERROR(VLOOKUP($K49&amp;$B49,intermediate_page!$A$2:$K$1036,8,FALSE),"")</f>
        <v>10230000</v>
      </c>
      <c r="G49" s="9">
        <f>IFERROR(VLOOKUP($K49&amp;$B49,intermediate_page!$A$2:$K$1036,9,FALSE),"")</f>
        <v>17200</v>
      </c>
      <c r="H49" s="9">
        <f>IFERROR(VLOOKUP($K49&amp;$B49,intermediate_page!$A$2:$K$1036,10,FALSE),"")</f>
        <v>19930</v>
      </c>
      <c r="I49" s="9">
        <f>IFERROR(VLOOKUP($K49&amp;$B49,intermediate_page!$A$2:$K$1036,11,FALSE),"")</f>
        <v>23100</v>
      </c>
      <c r="K49" s="1" t="str">
        <f t="shared" si="5"/>
        <v>Burkina Faso</v>
      </c>
    </row>
    <row r="50" ht="15.75" customHeight="1">
      <c r="B50" s="9">
        <v>2014.0</v>
      </c>
      <c r="C50" s="9">
        <f>IFERROR(VLOOKUP($K50&amp;$B50,intermediate_page!$A$2:$K$1036,5,FALSE),"")</f>
        <v>17586029</v>
      </c>
      <c r="D50" s="9">
        <f>IFERROR(VLOOKUP($K50&amp;$B50,intermediate_page!$A$2:$K$1036,6,FALSE),"")</f>
        <v>6151000</v>
      </c>
      <c r="E50" s="9">
        <f>IFERROR(VLOOKUP($K50&amp;$B50,intermediate_page!$A$2:$K$1036,7,FALSE),"")</f>
        <v>7668618</v>
      </c>
      <c r="F50" s="9">
        <f>IFERROR(VLOOKUP($K50&amp;$B50,intermediate_page!$A$2:$K$1036,8,FALSE),"")</f>
        <v>9439000</v>
      </c>
      <c r="G50" s="9">
        <f>IFERROR(VLOOKUP($K50&amp;$B50,intermediate_page!$A$2:$K$1036,9,FALSE),"")</f>
        <v>15300</v>
      </c>
      <c r="H50" s="9">
        <f>IFERROR(VLOOKUP($K50&amp;$B50,intermediate_page!$A$2:$K$1036,10,FALSE),"")</f>
        <v>18144</v>
      </c>
      <c r="I50" s="9">
        <f>IFERROR(VLOOKUP($K50&amp;$B50,intermediate_page!$A$2:$K$1036,11,FALSE),"")</f>
        <v>21500</v>
      </c>
      <c r="K50" s="1" t="str">
        <f t="shared" si="5"/>
        <v>Burkina Faso</v>
      </c>
    </row>
    <row r="51" ht="15.75" customHeight="1">
      <c r="B51" s="9">
        <v>2015.0</v>
      </c>
      <c r="C51" s="9">
        <f>IFERROR(VLOOKUP($K51&amp;$B51,intermediate_page!$A$2:$K$1036,5,FALSE),"")</f>
        <v>18110616</v>
      </c>
      <c r="D51" s="9">
        <f>IFERROR(VLOOKUP($K51&amp;$B51,intermediate_page!$A$2:$K$1036,6,FALSE),"")</f>
        <v>5741000</v>
      </c>
      <c r="E51" s="9">
        <f>IFERROR(VLOOKUP($K51&amp;$B51,intermediate_page!$A$2:$K$1036,7,FALSE),"")</f>
        <v>7245827</v>
      </c>
      <c r="F51" s="9">
        <f>IFERROR(VLOOKUP($K51&amp;$B51,intermediate_page!$A$2:$K$1036,8,FALSE),"")</f>
        <v>9025000</v>
      </c>
      <c r="G51" s="9">
        <f>IFERROR(VLOOKUP($K51&amp;$B51,intermediate_page!$A$2:$K$1036,9,FALSE),"")</f>
        <v>13100</v>
      </c>
      <c r="H51" s="9">
        <f>IFERROR(VLOOKUP($K51&amp;$B51,intermediate_page!$A$2:$K$1036,10,FALSE),"")</f>
        <v>15940</v>
      </c>
      <c r="I51" s="9">
        <f>IFERROR(VLOOKUP($K51&amp;$B51,intermediate_page!$A$2:$K$1036,11,FALSE),"")</f>
        <v>19300</v>
      </c>
      <c r="K51" s="1" t="str">
        <f t="shared" si="5"/>
        <v>Burkina Faso</v>
      </c>
    </row>
    <row r="52" ht="15.75" customHeight="1">
      <c r="B52" s="9">
        <v>2016.0</v>
      </c>
      <c r="C52" s="9">
        <f>IFERROR(VLOOKUP($K52&amp;$B52,intermediate_page!$A$2:$K$1036,5,FALSE),"")</f>
        <v>18646350</v>
      </c>
      <c r="D52" s="9">
        <f>IFERROR(VLOOKUP($K52&amp;$B52,intermediate_page!$A$2:$K$1036,6,FALSE),"")</f>
        <v>5249000</v>
      </c>
      <c r="E52" s="9">
        <f>IFERROR(VLOOKUP($K52&amp;$B52,intermediate_page!$A$2:$K$1036,7,FALSE),"")</f>
        <v>7490818</v>
      </c>
      <c r="F52" s="9">
        <f>IFERROR(VLOOKUP($K52&amp;$B52,intermediate_page!$A$2:$K$1036,8,FALSE),"")</f>
        <v>10340000</v>
      </c>
      <c r="G52" s="9">
        <f>IFERROR(VLOOKUP($K52&amp;$B52,intermediate_page!$A$2:$K$1036,9,FALSE),"")</f>
        <v>11400</v>
      </c>
      <c r="H52" s="9">
        <f>IFERROR(VLOOKUP($K52&amp;$B52,intermediate_page!$A$2:$K$1036,10,FALSE),"")</f>
        <v>14072</v>
      </c>
      <c r="I52" s="9">
        <f>IFERROR(VLOOKUP($K52&amp;$B52,intermediate_page!$A$2:$K$1036,11,FALSE),"")</f>
        <v>17500</v>
      </c>
      <c r="K52" s="1" t="str">
        <f t="shared" si="5"/>
        <v>Burkina Faso</v>
      </c>
    </row>
    <row r="53" ht="15.75" customHeight="1">
      <c r="B53" s="9">
        <v>2017.0</v>
      </c>
      <c r="C53" s="9">
        <f>IFERROR(VLOOKUP($K53&amp;$B53,intermediate_page!$A$2:$K$1036,5,FALSE),"")</f>
        <v>19193236</v>
      </c>
      <c r="D53" s="9">
        <f>IFERROR(VLOOKUP($K53&amp;$B53,intermediate_page!$A$2:$K$1036,6,FALSE),"")</f>
        <v>5406000</v>
      </c>
      <c r="E53" s="9">
        <f>IFERROR(VLOOKUP($K53&amp;$B53,intermediate_page!$A$2:$K$1036,7,FALSE),"")</f>
        <v>7676215</v>
      </c>
      <c r="F53" s="9">
        <f>IFERROR(VLOOKUP($K53&amp;$B53,intermediate_page!$A$2:$K$1036,8,FALSE),"")</f>
        <v>10590000</v>
      </c>
      <c r="G53" s="9">
        <f>IFERROR(VLOOKUP($K53&amp;$B53,intermediate_page!$A$2:$K$1036,9,FALSE),"")</f>
        <v>10300</v>
      </c>
      <c r="H53" s="9">
        <f>IFERROR(VLOOKUP($K53&amp;$B53,intermediate_page!$A$2:$K$1036,10,FALSE),"")</f>
        <v>12955</v>
      </c>
      <c r="I53" s="9">
        <f>IFERROR(VLOOKUP($K53&amp;$B53,intermediate_page!$A$2:$K$1036,11,FALSE),"")</f>
        <v>16600</v>
      </c>
      <c r="K53" s="1" t="str">
        <f t="shared" si="5"/>
        <v>Burkina Faso</v>
      </c>
    </row>
    <row r="54" ht="15.75" customHeight="1">
      <c r="B54" s="9">
        <v>2018.0</v>
      </c>
      <c r="C54" s="9">
        <f>IFERROR(VLOOKUP($K54&amp;$B54,intermediate_page!$A$2:$K$1036,5,FALSE),"")</f>
        <v>19751466</v>
      </c>
      <c r="D54" s="9">
        <f>IFERROR(VLOOKUP($K54&amp;$B54,intermediate_page!$A$2:$K$1036,6,FALSE),"")</f>
        <v>5551000</v>
      </c>
      <c r="E54" s="9">
        <f>IFERROR(VLOOKUP($K54&amp;$B54,intermediate_page!$A$2:$K$1036,7,FALSE),"")</f>
        <v>7875575</v>
      </c>
      <c r="F54" s="9">
        <f>IFERROR(VLOOKUP($K54&amp;$B54,intermediate_page!$A$2:$K$1036,8,FALSE),"")</f>
        <v>10960000</v>
      </c>
      <c r="G54" s="9">
        <f>IFERROR(VLOOKUP($K54&amp;$B54,intermediate_page!$A$2:$K$1036,9,FALSE),"")</f>
        <v>9860</v>
      </c>
      <c r="H54" s="9">
        <f>IFERROR(VLOOKUP($K54&amp;$B54,intermediate_page!$A$2:$K$1036,10,FALSE),"")</f>
        <v>12725</v>
      </c>
      <c r="I54" s="9">
        <f>IFERROR(VLOOKUP($K54&amp;$B54,intermediate_page!$A$2:$K$1036,11,FALSE),"")</f>
        <v>16700</v>
      </c>
      <c r="K54" s="1" t="str">
        <f t="shared" si="5"/>
        <v>Burkina Faso</v>
      </c>
    </row>
    <row r="55" ht="15.75" customHeight="1">
      <c r="A55" s="1" t="s">
        <v>26</v>
      </c>
      <c r="B55" s="9">
        <v>2010.0</v>
      </c>
      <c r="C55" s="9">
        <f>IFERROR(VLOOKUP($K55&amp;$B55,intermediate_page!$A$2:$K$1036,5,FALSE),"")</f>
        <v>8675606</v>
      </c>
      <c r="D55" s="9">
        <f>IFERROR(VLOOKUP($K55&amp;$B55,intermediate_page!$A$2:$K$1036,6,FALSE),"")</f>
        <v>1321000</v>
      </c>
      <c r="E55" s="9">
        <f>IFERROR(VLOOKUP($K55&amp;$B55,intermediate_page!$A$2:$K$1036,7,FALSE),"")</f>
        <v>1823594</v>
      </c>
      <c r="F55" s="9">
        <f>IFERROR(VLOOKUP($K55&amp;$B55,intermediate_page!$A$2:$K$1036,8,FALSE),"")</f>
        <v>2488000</v>
      </c>
      <c r="G55" s="9">
        <f>IFERROR(VLOOKUP($K55&amp;$B55,intermediate_page!$A$2:$K$1036,9,FALSE),"")</f>
        <v>4390</v>
      </c>
      <c r="H55" s="9">
        <f>IFERROR(VLOOKUP($K55&amp;$B55,intermediate_page!$A$2:$K$1036,10,FALSE),"")</f>
        <v>4720</v>
      </c>
      <c r="I55" s="9">
        <f>IFERROR(VLOOKUP($K55&amp;$B55,intermediate_page!$A$2:$K$1036,11,FALSE),"")</f>
        <v>5090</v>
      </c>
      <c r="K55" s="1" t="str">
        <f>A55</f>
        <v>Burundi</v>
      </c>
    </row>
    <row r="56" ht="15.75" customHeight="1">
      <c r="B56" s="9">
        <v>2011.0</v>
      </c>
      <c r="C56" s="9">
        <f>IFERROR(VLOOKUP($K56&amp;$B56,intermediate_page!$A$2:$K$1036,5,FALSE),"")</f>
        <v>8958406</v>
      </c>
      <c r="D56" s="9">
        <f>IFERROR(VLOOKUP($K56&amp;$B56,intermediate_page!$A$2:$K$1036,6,FALSE),"")</f>
        <v>1193000</v>
      </c>
      <c r="E56" s="9">
        <f>IFERROR(VLOOKUP($K56&amp;$B56,intermediate_page!$A$2:$K$1036,7,FALSE),"")</f>
        <v>1649646</v>
      </c>
      <c r="F56" s="9">
        <f>IFERROR(VLOOKUP($K56&amp;$B56,intermediate_page!$A$2:$K$1036,8,FALSE),"")</f>
        <v>2226000</v>
      </c>
      <c r="G56" s="9">
        <f>IFERROR(VLOOKUP($K56&amp;$B56,intermediate_page!$A$2:$K$1036,9,FALSE),"")</f>
        <v>4300</v>
      </c>
      <c r="H56" s="9">
        <f>IFERROR(VLOOKUP($K56&amp;$B56,intermediate_page!$A$2:$K$1036,10,FALSE),"")</f>
        <v>4636</v>
      </c>
      <c r="I56" s="9">
        <f>IFERROR(VLOOKUP($K56&amp;$B56,intermediate_page!$A$2:$K$1036,11,FALSE),"")</f>
        <v>5020</v>
      </c>
      <c r="K56" s="1" t="str">
        <f t="shared" ref="K56:K63" si="6">K55</f>
        <v>Burundi</v>
      </c>
    </row>
    <row r="57" ht="15.75" customHeight="1">
      <c r="B57" s="9">
        <v>2012.0</v>
      </c>
      <c r="C57" s="9">
        <f>IFERROR(VLOOKUP($K57&amp;$B57,intermediate_page!$A$2:$K$1036,5,FALSE),"")</f>
        <v>9245992</v>
      </c>
      <c r="D57" s="9">
        <f>IFERROR(VLOOKUP($K57&amp;$B57,intermediate_page!$A$2:$K$1036,6,FALSE),"")</f>
        <v>1037000</v>
      </c>
      <c r="E57" s="9">
        <f>IFERROR(VLOOKUP($K57&amp;$B57,intermediate_page!$A$2:$K$1036,7,FALSE),"")</f>
        <v>1423214</v>
      </c>
      <c r="F57" s="9">
        <f>IFERROR(VLOOKUP($K57&amp;$B57,intermediate_page!$A$2:$K$1036,8,FALSE),"")</f>
        <v>1903000</v>
      </c>
      <c r="G57" s="9">
        <f>IFERROR(VLOOKUP($K57&amp;$B57,intermediate_page!$A$2:$K$1036,9,FALSE),"")</f>
        <v>4390</v>
      </c>
      <c r="H57" s="9">
        <f>IFERROR(VLOOKUP($K57&amp;$B57,intermediate_page!$A$2:$K$1036,10,FALSE),"")</f>
        <v>4776</v>
      </c>
      <c r="I57" s="9">
        <f>IFERROR(VLOOKUP($K57&amp;$B57,intermediate_page!$A$2:$K$1036,11,FALSE),"")</f>
        <v>5230</v>
      </c>
      <c r="K57" s="1" t="str">
        <f t="shared" si="6"/>
        <v>Burundi</v>
      </c>
    </row>
    <row r="58" ht="15.75" customHeight="1">
      <c r="B58" s="9">
        <v>2013.0</v>
      </c>
      <c r="C58" s="9">
        <f>IFERROR(VLOOKUP($K58&amp;$B58,intermediate_page!$A$2:$K$1036,5,FALSE),"")</f>
        <v>9540302</v>
      </c>
      <c r="D58" s="9">
        <f>IFERROR(VLOOKUP($K58&amp;$B58,intermediate_page!$A$2:$K$1036,6,FALSE),"")</f>
        <v>936000</v>
      </c>
      <c r="E58" s="9">
        <f>IFERROR(VLOOKUP($K58&amp;$B58,intermediate_page!$A$2:$K$1036,7,FALSE),"")</f>
        <v>1341256</v>
      </c>
      <c r="F58" s="9">
        <f>IFERROR(VLOOKUP($K58&amp;$B58,intermediate_page!$A$2:$K$1036,8,FALSE),"")</f>
        <v>1858000</v>
      </c>
      <c r="G58" s="9">
        <f>IFERROR(VLOOKUP($K58&amp;$B58,intermediate_page!$A$2:$K$1036,9,FALSE),"")</f>
        <v>4330</v>
      </c>
      <c r="H58" s="9">
        <f>IFERROR(VLOOKUP($K58&amp;$B58,intermediate_page!$A$2:$K$1036,10,FALSE),"")</f>
        <v>4754</v>
      </c>
      <c r="I58" s="9">
        <f>IFERROR(VLOOKUP($K58&amp;$B58,intermediate_page!$A$2:$K$1036,11,FALSE),"")</f>
        <v>5260</v>
      </c>
      <c r="K58" s="1" t="str">
        <f t="shared" si="6"/>
        <v>Burundi</v>
      </c>
    </row>
    <row r="59" ht="15.75" customHeight="1">
      <c r="B59" s="9">
        <v>2014.0</v>
      </c>
      <c r="C59" s="9">
        <f>IFERROR(VLOOKUP($K59&amp;$B59,intermediate_page!$A$2:$K$1036,5,FALSE),"")</f>
        <v>9844301</v>
      </c>
      <c r="D59" s="9">
        <f>IFERROR(VLOOKUP($K59&amp;$B59,intermediate_page!$A$2:$K$1036,6,FALSE),"")</f>
        <v>967000</v>
      </c>
      <c r="E59" s="9">
        <f>IFERROR(VLOOKUP($K59&amp;$B59,intermediate_page!$A$2:$K$1036,7,FALSE),"")</f>
        <v>1393043</v>
      </c>
      <c r="F59" s="9">
        <f>IFERROR(VLOOKUP($K59&amp;$B59,intermediate_page!$A$2:$K$1036,8,FALSE),"")</f>
        <v>1969000</v>
      </c>
      <c r="G59" s="9">
        <f>IFERROR(VLOOKUP($K59&amp;$B59,intermediate_page!$A$2:$K$1036,9,FALSE),"")</f>
        <v>4370</v>
      </c>
      <c r="H59" s="9">
        <f>IFERROR(VLOOKUP($K59&amp;$B59,intermediate_page!$A$2:$K$1036,10,FALSE),"")</f>
        <v>4850</v>
      </c>
      <c r="I59" s="9">
        <f>IFERROR(VLOOKUP($K59&amp;$B59,intermediate_page!$A$2:$K$1036,11,FALSE),"")</f>
        <v>5480</v>
      </c>
      <c r="K59" s="1" t="str">
        <f t="shared" si="6"/>
        <v>Burundi</v>
      </c>
    </row>
    <row r="60" ht="15.75" customHeight="1">
      <c r="B60" s="9">
        <v>2015.0</v>
      </c>
      <c r="C60" s="9">
        <f>IFERROR(VLOOKUP($K60&amp;$B60,intermediate_page!$A$2:$K$1036,5,FALSE),"")</f>
        <v>10160034</v>
      </c>
      <c r="D60" s="9">
        <f>IFERROR(VLOOKUP($K60&amp;$B60,intermediate_page!$A$2:$K$1036,6,FALSE),"")</f>
        <v>1167000</v>
      </c>
      <c r="E60" s="9">
        <f>IFERROR(VLOOKUP($K60&amp;$B60,intermediate_page!$A$2:$K$1036,7,FALSE),"")</f>
        <v>1681495</v>
      </c>
      <c r="F60" s="9">
        <f>IFERROR(VLOOKUP($K60&amp;$B60,intermediate_page!$A$2:$K$1036,8,FALSE),"")</f>
        <v>2322000</v>
      </c>
      <c r="G60" s="9">
        <f>IFERROR(VLOOKUP($K60&amp;$B60,intermediate_page!$A$2:$K$1036,9,FALSE),"")</f>
        <v>4380</v>
      </c>
      <c r="H60" s="9">
        <f>IFERROR(VLOOKUP($K60&amp;$B60,intermediate_page!$A$2:$K$1036,10,FALSE),"")</f>
        <v>4917</v>
      </c>
      <c r="I60" s="9">
        <f>IFERROR(VLOOKUP($K60&amp;$B60,intermediate_page!$A$2:$K$1036,11,FALSE),"")</f>
        <v>5640</v>
      </c>
      <c r="K60" s="1" t="str">
        <f t="shared" si="6"/>
        <v>Burundi</v>
      </c>
    </row>
    <row r="61" ht="15.75" customHeight="1">
      <c r="B61" s="9">
        <v>2016.0</v>
      </c>
      <c r="C61" s="9">
        <f>IFERROR(VLOOKUP($K61&amp;$B61,intermediate_page!$A$2:$K$1036,5,FALSE),"")</f>
        <v>10488002</v>
      </c>
      <c r="D61" s="9">
        <f>IFERROR(VLOOKUP($K61&amp;$B61,intermediate_page!$A$2:$K$1036,6,FALSE),"")</f>
        <v>1739000</v>
      </c>
      <c r="E61" s="9">
        <f>IFERROR(VLOOKUP($K61&amp;$B61,intermediate_page!$A$2:$K$1036,7,FALSE),"")</f>
        <v>2367597</v>
      </c>
      <c r="F61" s="9">
        <f>IFERROR(VLOOKUP($K61&amp;$B61,intermediate_page!$A$2:$K$1036,8,FALSE),"")</f>
        <v>3150000</v>
      </c>
      <c r="G61" s="9">
        <f>IFERROR(VLOOKUP($K61&amp;$B61,intermediate_page!$A$2:$K$1036,9,FALSE),"")</f>
        <v>4410</v>
      </c>
      <c r="H61" s="9">
        <f>IFERROR(VLOOKUP($K61&amp;$B61,intermediate_page!$A$2:$K$1036,10,FALSE),"")</f>
        <v>5020</v>
      </c>
      <c r="I61" s="9">
        <f>IFERROR(VLOOKUP($K61&amp;$B61,intermediate_page!$A$2:$K$1036,11,FALSE),"")</f>
        <v>5870</v>
      </c>
      <c r="K61" s="1" t="str">
        <f t="shared" si="6"/>
        <v>Burundi</v>
      </c>
    </row>
    <row r="62" ht="15.75" customHeight="1">
      <c r="B62" s="9">
        <v>2017.0</v>
      </c>
      <c r="C62" s="9">
        <f>IFERROR(VLOOKUP($K62&amp;$B62,intermediate_page!$A$2:$K$1036,5,FALSE),"")</f>
        <v>10827010</v>
      </c>
      <c r="D62" s="9">
        <f>IFERROR(VLOOKUP($K62&amp;$B62,intermediate_page!$A$2:$K$1036,6,FALSE),"")</f>
        <v>2009000</v>
      </c>
      <c r="E62" s="9">
        <f>IFERROR(VLOOKUP($K62&amp;$B62,intermediate_page!$A$2:$K$1036,7,FALSE),"")</f>
        <v>2709703</v>
      </c>
      <c r="F62" s="9">
        <f>IFERROR(VLOOKUP($K62&amp;$B62,intermediate_page!$A$2:$K$1036,8,FALSE),"")</f>
        <v>3557000</v>
      </c>
      <c r="G62" s="9">
        <f>IFERROR(VLOOKUP($K62&amp;$B62,intermediate_page!$A$2:$K$1036,9,FALSE),"")</f>
        <v>4420</v>
      </c>
      <c r="H62" s="9">
        <f>IFERROR(VLOOKUP($K62&amp;$B62,intermediate_page!$A$2:$K$1036,10,FALSE),"")</f>
        <v>5097</v>
      </c>
      <c r="I62" s="9">
        <f>IFERROR(VLOOKUP($K62&amp;$B62,intermediate_page!$A$2:$K$1036,11,FALSE),"")</f>
        <v>6060</v>
      </c>
      <c r="K62" s="1" t="str">
        <f t="shared" si="6"/>
        <v>Burundi</v>
      </c>
    </row>
    <row r="63" ht="15.75" customHeight="1">
      <c r="B63" s="9">
        <v>2018.0</v>
      </c>
      <c r="C63" s="9">
        <f>IFERROR(VLOOKUP($K63&amp;$B63,intermediate_page!$A$2:$K$1036,5,FALSE),"")</f>
        <v>11175379</v>
      </c>
      <c r="D63" s="9">
        <f>IFERROR(VLOOKUP($K63&amp;$B63,intermediate_page!$A$2:$K$1036,6,FALSE),"")</f>
        <v>2079000</v>
      </c>
      <c r="E63" s="9">
        <f>IFERROR(VLOOKUP($K63&amp;$B63,intermediate_page!$A$2:$K$1036,7,FALSE),"")</f>
        <v>2796890</v>
      </c>
      <c r="F63" s="9">
        <f>IFERROR(VLOOKUP($K63&amp;$B63,intermediate_page!$A$2:$K$1036,8,FALSE),"")</f>
        <v>3682000</v>
      </c>
      <c r="G63" s="9">
        <f>IFERROR(VLOOKUP($K63&amp;$B63,intermediate_page!$A$2:$K$1036,9,FALSE),"")</f>
        <v>4410</v>
      </c>
      <c r="H63" s="9">
        <f>IFERROR(VLOOKUP($K63&amp;$B63,intermediate_page!$A$2:$K$1036,10,FALSE),"")</f>
        <v>5118</v>
      </c>
      <c r="I63" s="9">
        <f>IFERROR(VLOOKUP($K63&amp;$B63,intermediate_page!$A$2:$K$1036,11,FALSE),"")</f>
        <v>6170</v>
      </c>
      <c r="K63" s="1" t="str">
        <f t="shared" si="6"/>
        <v>Burundi</v>
      </c>
    </row>
    <row r="64" ht="15.75" customHeight="1">
      <c r="A64" s="25" t="s">
        <v>151</v>
      </c>
      <c r="B64" s="9">
        <v>2010.0</v>
      </c>
      <c r="C64" s="9">
        <f>IFERROR(VLOOKUP($K64&amp;$B64,intermediate_page!$A$2:$K$1036,5,FALSE),"")</f>
        <v>128087</v>
      </c>
      <c r="D64" s="9" t="str">
        <f>IFERROR(VLOOKUP($K64&amp;$B64,intermediate_page!$A$2:$K$1036,6,FALSE),"")</f>
        <v>-</v>
      </c>
      <c r="E64" s="9">
        <f>IFERROR(VLOOKUP($K64&amp;$B64,intermediate_page!$A$2:$K$1036,7,FALSE),"")</f>
        <v>47</v>
      </c>
      <c r="F64" s="9" t="str">
        <f>IFERROR(VLOOKUP($K64&amp;$B64,intermediate_page!$A$2:$K$1036,8,FALSE),"")</f>
        <v>-</v>
      </c>
      <c r="G64" s="9" t="str">
        <f>IFERROR(VLOOKUP($K64&amp;$B64,intermediate_page!$A$2:$K$1036,9,FALSE),"")</f>
        <v>-</v>
      </c>
      <c r="H64" s="9">
        <f>IFERROR(VLOOKUP($K64&amp;$B64,intermediate_page!$A$2:$K$1036,10,FALSE),"")</f>
        <v>1</v>
      </c>
      <c r="I64" s="9" t="str">
        <f>IFERROR(VLOOKUP($K64&amp;$B64,intermediate_page!$A$2:$K$1036,11,FALSE),"")</f>
        <v>-</v>
      </c>
      <c r="K64" s="1" t="s">
        <v>27</v>
      </c>
    </row>
    <row r="65" ht="15.75" customHeight="1">
      <c r="B65" s="9">
        <v>2011.0</v>
      </c>
      <c r="C65" s="9">
        <f>IFERROR(VLOOKUP($K65&amp;$B65,intermediate_page!$A$2:$K$1036,5,FALSE),"")</f>
        <v>129703</v>
      </c>
      <c r="D65" s="9" t="str">
        <f>IFERROR(VLOOKUP($K65&amp;$B65,intermediate_page!$A$2:$K$1036,6,FALSE),"")</f>
        <v>-</v>
      </c>
      <c r="E65" s="9">
        <f>IFERROR(VLOOKUP($K65&amp;$B65,intermediate_page!$A$2:$K$1036,7,FALSE),"")</f>
        <v>7</v>
      </c>
      <c r="F65" s="9" t="str">
        <f>IFERROR(VLOOKUP($K65&amp;$B65,intermediate_page!$A$2:$K$1036,8,FALSE),"")</f>
        <v>-</v>
      </c>
      <c r="G65" s="9" t="str">
        <f>IFERROR(VLOOKUP($K65&amp;$B65,intermediate_page!$A$2:$K$1036,9,FALSE),"")</f>
        <v>-</v>
      </c>
      <c r="H65" s="9">
        <f>IFERROR(VLOOKUP($K65&amp;$B65,intermediate_page!$A$2:$K$1036,10,FALSE),"")</f>
        <v>1</v>
      </c>
      <c r="I65" s="9" t="str">
        <f>IFERROR(VLOOKUP($K65&amp;$B65,intermediate_page!$A$2:$K$1036,11,FALSE),"")</f>
        <v>-</v>
      </c>
      <c r="K65" s="1" t="str">
        <f t="shared" ref="K65:K72" si="7">K64</f>
        <v>Cabo Verde</v>
      </c>
    </row>
    <row r="66" ht="15.75" customHeight="1">
      <c r="B66" s="9">
        <v>2012.0</v>
      </c>
      <c r="C66" s="9">
        <f>IFERROR(VLOOKUP($K66&amp;$B66,intermediate_page!$A$2:$K$1036,5,FALSE),"")</f>
        <v>131362</v>
      </c>
      <c r="D66" s="9" t="str">
        <f>IFERROR(VLOOKUP($K66&amp;$B66,intermediate_page!$A$2:$K$1036,6,FALSE),"")</f>
        <v>-</v>
      </c>
      <c r="E66" s="9">
        <f>IFERROR(VLOOKUP($K66&amp;$B66,intermediate_page!$A$2:$K$1036,7,FALSE),"")</f>
        <v>1</v>
      </c>
      <c r="F66" s="9" t="str">
        <f>IFERROR(VLOOKUP($K66&amp;$B66,intermediate_page!$A$2:$K$1036,8,FALSE),"")</f>
        <v>-</v>
      </c>
      <c r="G66" s="9" t="str">
        <f>IFERROR(VLOOKUP($K66&amp;$B66,intermediate_page!$A$2:$K$1036,9,FALSE),"")</f>
        <v>-</v>
      </c>
      <c r="H66" s="9">
        <f>IFERROR(VLOOKUP($K66&amp;$B66,intermediate_page!$A$2:$K$1036,10,FALSE),"")</f>
        <v>0</v>
      </c>
      <c r="I66" s="9" t="str">
        <f>IFERROR(VLOOKUP($K66&amp;$B66,intermediate_page!$A$2:$K$1036,11,FALSE),"")</f>
        <v>-</v>
      </c>
      <c r="K66" s="1" t="str">
        <f t="shared" si="7"/>
        <v>Cabo Verde</v>
      </c>
    </row>
    <row r="67" ht="15.75" customHeight="1">
      <c r="B67" s="9">
        <v>2013.0</v>
      </c>
      <c r="C67" s="9">
        <f>IFERROR(VLOOKUP($K67&amp;$B67,intermediate_page!$A$2:$K$1036,5,FALSE),"")</f>
        <v>133052</v>
      </c>
      <c r="D67" s="9" t="str">
        <f>IFERROR(VLOOKUP($K67&amp;$B67,intermediate_page!$A$2:$K$1036,6,FALSE),"")</f>
        <v>-</v>
      </c>
      <c r="E67" s="9">
        <f>IFERROR(VLOOKUP($K67&amp;$B67,intermediate_page!$A$2:$K$1036,7,FALSE),"")</f>
        <v>22</v>
      </c>
      <c r="F67" s="9" t="str">
        <f>IFERROR(VLOOKUP($K67&amp;$B67,intermediate_page!$A$2:$K$1036,8,FALSE),"")</f>
        <v>-</v>
      </c>
      <c r="G67" s="9" t="str">
        <f>IFERROR(VLOOKUP($K67&amp;$B67,intermediate_page!$A$2:$K$1036,9,FALSE),"")</f>
        <v>-</v>
      </c>
      <c r="H67" s="9">
        <f>IFERROR(VLOOKUP($K67&amp;$B67,intermediate_page!$A$2:$K$1036,10,FALSE),"")</f>
        <v>0</v>
      </c>
      <c r="I67" s="9" t="str">
        <f>IFERROR(VLOOKUP($K67&amp;$B67,intermediate_page!$A$2:$K$1036,11,FALSE),"")</f>
        <v>-</v>
      </c>
      <c r="K67" s="1" t="str">
        <f t="shared" si="7"/>
        <v>Cabo Verde</v>
      </c>
    </row>
    <row r="68" ht="15.75" customHeight="1">
      <c r="B68" s="9">
        <v>2014.0</v>
      </c>
      <c r="C68" s="9">
        <f>IFERROR(VLOOKUP($K68&amp;$B68,intermediate_page!$A$2:$K$1036,5,FALSE),"")</f>
        <v>134751</v>
      </c>
      <c r="D68" s="9" t="str">
        <f>IFERROR(VLOOKUP($K68&amp;$B68,intermediate_page!$A$2:$K$1036,6,FALSE),"")</f>
        <v>-</v>
      </c>
      <c r="E68" s="9">
        <f>IFERROR(VLOOKUP($K68&amp;$B68,intermediate_page!$A$2:$K$1036,7,FALSE),"")</f>
        <v>26</v>
      </c>
      <c r="F68" s="9" t="str">
        <f>IFERROR(VLOOKUP($K68&amp;$B68,intermediate_page!$A$2:$K$1036,8,FALSE),"")</f>
        <v>-</v>
      </c>
      <c r="G68" s="9" t="str">
        <f>IFERROR(VLOOKUP($K68&amp;$B68,intermediate_page!$A$2:$K$1036,9,FALSE),"")</f>
        <v>-</v>
      </c>
      <c r="H68" s="9">
        <f>IFERROR(VLOOKUP($K68&amp;$B68,intermediate_page!$A$2:$K$1036,10,FALSE),"")</f>
        <v>1</v>
      </c>
      <c r="I68" s="9" t="str">
        <f>IFERROR(VLOOKUP($K68&amp;$B68,intermediate_page!$A$2:$K$1036,11,FALSE),"")</f>
        <v>-</v>
      </c>
      <c r="K68" s="1" t="str">
        <f t="shared" si="7"/>
        <v>Cabo Verde</v>
      </c>
    </row>
    <row r="69" ht="15.75" customHeight="1">
      <c r="B69" s="9">
        <v>2015.0</v>
      </c>
      <c r="C69" s="9">
        <f>IFERROR(VLOOKUP($K69&amp;$B69,intermediate_page!$A$2:$K$1036,5,FALSE),"")</f>
        <v>136432</v>
      </c>
      <c r="D69" s="9" t="str">
        <f>IFERROR(VLOOKUP($K69&amp;$B69,intermediate_page!$A$2:$K$1036,6,FALSE),"")</f>
        <v>-</v>
      </c>
      <c r="E69" s="9">
        <f>IFERROR(VLOOKUP($K69&amp;$B69,intermediate_page!$A$2:$K$1036,7,FALSE),"")</f>
        <v>7</v>
      </c>
      <c r="F69" s="9" t="str">
        <f>IFERROR(VLOOKUP($K69&amp;$B69,intermediate_page!$A$2:$K$1036,8,FALSE),"")</f>
        <v>-</v>
      </c>
      <c r="G69" s="9" t="str">
        <f>IFERROR(VLOOKUP($K69&amp;$B69,intermediate_page!$A$2:$K$1036,9,FALSE),"")</f>
        <v>-</v>
      </c>
      <c r="H69" s="9">
        <f>IFERROR(VLOOKUP($K69&amp;$B69,intermediate_page!$A$2:$K$1036,10,FALSE),"")</f>
        <v>0</v>
      </c>
      <c r="I69" s="9" t="str">
        <f>IFERROR(VLOOKUP($K69&amp;$B69,intermediate_page!$A$2:$K$1036,11,FALSE),"")</f>
        <v>-</v>
      </c>
      <c r="K69" s="1" t="str">
        <f t="shared" si="7"/>
        <v>Cabo Verde</v>
      </c>
    </row>
    <row r="70" ht="15.75" customHeight="1">
      <c r="B70" s="9">
        <v>2016.0</v>
      </c>
      <c r="C70" s="9">
        <f>IFERROR(VLOOKUP($K70&amp;$B70,intermediate_page!$A$2:$K$1036,5,FALSE),"")</f>
        <v>138096</v>
      </c>
      <c r="D70" s="9" t="str">
        <f>IFERROR(VLOOKUP($K70&amp;$B70,intermediate_page!$A$2:$K$1036,6,FALSE),"")</f>
        <v>-</v>
      </c>
      <c r="E70" s="9">
        <f>IFERROR(VLOOKUP($K70&amp;$B70,intermediate_page!$A$2:$K$1036,7,FALSE),"")</f>
        <v>48</v>
      </c>
      <c r="F70" s="9" t="str">
        <f>IFERROR(VLOOKUP($K70&amp;$B70,intermediate_page!$A$2:$K$1036,8,FALSE),"")</f>
        <v>-</v>
      </c>
      <c r="G70" s="9" t="str">
        <f>IFERROR(VLOOKUP($K70&amp;$B70,intermediate_page!$A$2:$K$1036,9,FALSE),"")</f>
        <v>-</v>
      </c>
      <c r="H70" s="9">
        <f>IFERROR(VLOOKUP($K70&amp;$B70,intermediate_page!$A$2:$K$1036,10,FALSE),"")</f>
        <v>1</v>
      </c>
      <c r="I70" s="9" t="str">
        <f>IFERROR(VLOOKUP($K70&amp;$B70,intermediate_page!$A$2:$K$1036,11,FALSE),"")</f>
        <v>-</v>
      </c>
      <c r="K70" s="1" t="str">
        <f t="shared" si="7"/>
        <v>Cabo Verde</v>
      </c>
    </row>
    <row r="71" ht="15.75" customHeight="1">
      <c r="B71" s="9">
        <v>2017.0</v>
      </c>
      <c r="C71" s="9">
        <f>IFERROR(VLOOKUP($K71&amp;$B71,intermediate_page!$A$2:$K$1036,5,FALSE),"")</f>
        <v>139749</v>
      </c>
      <c r="D71" s="9" t="str">
        <f>IFERROR(VLOOKUP($K71&amp;$B71,intermediate_page!$A$2:$K$1036,6,FALSE),"")</f>
        <v>-</v>
      </c>
      <c r="E71" s="9">
        <f>IFERROR(VLOOKUP($K71&amp;$B71,intermediate_page!$A$2:$K$1036,7,FALSE),"")</f>
        <v>423</v>
      </c>
      <c r="F71" s="9" t="str">
        <f>IFERROR(VLOOKUP($K71&amp;$B71,intermediate_page!$A$2:$K$1036,8,FALSE),"")</f>
        <v>-</v>
      </c>
      <c r="G71" s="9" t="str">
        <f>IFERROR(VLOOKUP($K71&amp;$B71,intermediate_page!$A$2:$K$1036,9,FALSE),"")</f>
        <v>-</v>
      </c>
      <c r="H71" s="9">
        <f>IFERROR(VLOOKUP($K71&amp;$B71,intermediate_page!$A$2:$K$1036,10,FALSE),"")</f>
        <v>1</v>
      </c>
      <c r="I71" s="9" t="str">
        <f>IFERROR(VLOOKUP($K71&amp;$B71,intermediate_page!$A$2:$K$1036,11,FALSE),"")</f>
        <v>-</v>
      </c>
      <c r="K71" s="1" t="str">
        <f t="shared" si="7"/>
        <v>Cabo Verde</v>
      </c>
    </row>
    <row r="72" ht="15.75" customHeight="1">
      <c r="B72" s="9">
        <v>2018.0</v>
      </c>
      <c r="C72" s="9">
        <f>IFERROR(VLOOKUP($K72&amp;$B72,intermediate_page!$A$2:$K$1036,5,FALSE),"")</f>
        <v>141378</v>
      </c>
      <c r="D72" s="9" t="str">
        <f>IFERROR(VLOOKUP($K72&amp;$B72,intermediate_page!$A$2:$K$1036,6,FALSE),"")</f>
        <v>-</v>
      </c>
      <c r="E72" s="9">
        <f>IFERROR(VLOOKUP($K72&amp;$B72,intermediate_page!$A$2:$K$1036,7,FALSE),"")</f>
        <v>2</v>
      </c>
      <c r="F72" s="9" t="str">
        <f>IFERROR(VLOOKUP($K72&amp;$B72,intermediate_page!$A$2:$K$1036,8,FALSE),"")</f>
        <v>-</v>
      </c>
      <c r="G72" s="9" t="str">
        <f>IFERROR(VLOOKUP($K72&amp;$B72,intermediate_page!$A$2:$K$1036,9,FALSE),"")</f>
        <v>-</v>
      </c>
      <c r="H72" s="9">
        <f>IFERROR(VLOOKUP($K72&amp;$B72,intermediate_page!$A$2:$K$1036,10,FALSE),"")</f>
        <v>0</v>
      </c>
      <c r="I72" s="9" t="str">
        <f>IFERROR(VLOOKUP($K72&amp;$B72,intermediate_page!$A$2:$K$1036,11,FALSE),"")</f>
        <v>-</v>
      </c>
      <c r="K72" s="1" t="str">
        <f t="shared" si="7"/>
        <v>Cabo Verde</v>
      </c>
    </row>
    <row r="73" ht="15.75" customHeight="1">
      <c r="A73" s="1" t="s">
        <v>28</v>
      </c>
      <c r="B73" s="9">
        <v>2010.0</v>
      </c>
      <c r="C73" s="9">
        <f>IFERROR(VLOOKUP($K73&amp;$B73,intermediate_page!$A$2:$K$1036,5,FALSE),"")</f>
        <v>20341236</v>
      </c>
      <c r="D73" s="9">
        <f>IFERROR(VLOOKUP($K73&amp;$B73,intermediate_page!$A$2:$K$1036,6,FALSE),"")</f>
        <v>4436000</v>
      </c>
      <c r="E73" s="9">
        <f>IFERROR(VLOOKUP($K73&amp;$B73,intermediate_page!$A$2:$K$1036,7,FALSE),"")</f>
        <v>6011372</v>
      </c>
      <c r="F73" s="9">
        <f>IFERROR(VLOOKUP($K73&amp;$B73,intermediate_page!$A$2:$K$1036,8,FALSE),"")</f>
        <v>7914000</v>
      </c>
      <c r="G73" s="9">
        <f>IFERROR(VLOOKUP($K73&amp;$B73,intermediate_page!$A$2:$K$1036,9,FALSE),"")</f>
        <v>11400</v>
      </c>
      <c r="H73" s="9">
        <f>IFERROR(VLOOKUP($K73&amp;$B73,intermediate_page!$A$2:$K$1036,10,FALSE),"")</f>
        <v>12409</v>
      </c>
      <c r="I73" s="9">
        <f>IFERROR(VLOOKUP($K73&amp;$B73,intermediate_page!$A$2:$K$1036,11,FALSE),"")</f>
        <v>13600</v>
      </c>
      <c r="K73" s="1" t="str">
        <f>A73</f>
        <v>Cameroon</v>
      </c>
    </row>
    <row r="74" ht="15.75" customHeight="1">
      <c r="B74" s="9">
        <v>2011.0</v>
      </c>
      <c r="C74" s="9">
        <f>IFERROR(VLOOKUP($K74&amp;$B74,intermediate_page!$A$2:$K$1036,5,FALSE),"")</f>
        <v>20906392</v>
      </c>
      <c r="D74" s="9">
        <f>IFERROR(VLOOKUP($K74&amp;$B74,intermediate_page!$A$2:$K$1036,6,FALSE),"")</f>
        <v>4204000</v>
      </c>
      <c r="E74" s="9">
        <f>IFERROR(VLOOKUP($K74&amp;$B74,intermediate_page!$A$2:$K$1036,7,FALSE),"")</f>
        <v>5542323</v>
      </c>
      <c r="F74" s="9">
        <f>IFERROR(VLOOKUP($K74&amp;$B74,intermediate_page!$A$2:$K$1036,8,FALSE),"")</f>
        <v>7153000</v>
      </c>
      <c r="G74" s="9">
        <f>IFERROR(VLOOKUP($K74&amp;$B74,intermediate_page!$A$2:$K$1036,9,FALSE),"")</f>
        <v>10900</v>
      </c>
      <c r="H74" s="9">
        <f>IFERROR(VLOOKUP($K74&amp;$B74,intermediate_page!$A$2:$K$1036,10,FALSE),"")</f>
        <v>11903</v>
      </c>
      <c r="I74" s="9">
        <f>IFERROR(VLOOKUP($K74&amp;$B74,intermediate_page!$A$2:$K$1036,11,FALSE),"")</f>
        <v>13100</v>
      </c>
      <c r="K74" s="1" t="str">
        <f t="shared" ref="K74:K81" si="8">K73</f>
        <v>Cameroon</v>
      </c>
    </row>
    <row r="75" ht="15.75" customHeight="1">
      <c r="B75" s="9">
        <v>2012.0</v>
      </c>
      <c r="C75" s="9">
        <f>IFERROR(VLOOKUP($K75&amp;$B75,intermediate_page!$A$2:$K$1036,5,FALSE),"")</f>
        <v>21485267</v>
      </c>
      <c r="D75" s="9">
        <f>IFERROR(VLOOKUP($K75&amp;$B75,intermediate_page!$A$2:$K$1036,6,FALSE),"")</f>
        <v>3993000</v>
      </c>
      <c r="E75" s="9">
        <f>IFERROR(VLOOKUP($K75&amp;$B75,intermediate_page!$A$2:$K$1036,7,FALSE),"")</f>
        <v>5266733</v>
      </c>
      <c r="F75" s="9">
        <f>IFERROR(VLOOKUP($K75&amp;$B75,intermediate_page!$A$2:$K$1036,8,FALSE),"")</f>
        <v>6827000</v>
      </c>
      <c r="G75" s="9">
        <f>IFERROR(VLOOKUP($K75&amp;$B75,intermediate_page!$A$2:$K$1036,9,FALSE),"")</f>
        <v>11200</v>
      </c>
      <c r="H75" s="9">
        <f>IFERROR(VLOOKUP($K75&amp;$B75,intermediate_page!$A$2:$K$1036,10,FALSE),"")</f>
        <v>12317</v>
      </c>
      <c r="I75" s="9">
        <f>IFERROR(VLOOKUP($K75&amp;$B75,intermediate_page!$A$2:$K$1036,11,FALSE),"")</f>
        <v>13600</v>
      </c>
      <c r="K75" s="1" t="str">
        <f t="shared" si="8"/>
        <v>Cameroon</v>
      </c>
    </row>
    <row r="76" ht="15.75" customHeight="1">
      <c r="B76" s="9">
        <v>2013.0</v>
      </c>
      <c r="C76" s="9">
        <f>IFERROR(VLOOKUP($K76&amp;$B76,intermediate_page!$A$2:$K$1036,5,FALSE),"")</f>
        <v>22077300</v>
      </c>
      <c r="D76" s="9">
        <f>IFERROR(VLOOKUP($K76&amp;$B76,intermediate_page!$A$2:$K$1036,6,FALSE),"")</f>
        <v>3839000</v>
      </c>
      <c r="E76" s="9">
        <f>IFERROR(VLOOKUP($K76&amp;$B76,intermediate_page!$A$2:$K$1036,7,FALSE),"")</f>
        <v>5365639</v>
      </c>
      <c r="F76" s="9">
        <f>IFERROR(VLOOKUP($K76&amp;$B76,intermediate_page!$A$2:$K$1036,8,FALSE),"")</f>
        <v>7162000</v>
      </c>
      <c r="G76" s="9">
        <f>IFERROR(VLOOKUP($K76&amp;$B76,intermediate_page!$A$2:$K$1036,9,FALSE),"")</f>
        <v>11300</v>
      </c>
      <c r="H76" s="9">
        <f>IFERROR(VLOOKUP($K76&amp;$B76,intermediate_page!$A$2:$K$1036,10,FALSE),"")</f>
        <v>12481</v>
      </c>
      <c r="I76" s="9">
        <f>IFERROR(VLOOKUP($K76&amp;$B76,intermediate_page!$A$2:$K$1036,11,FALSE),"")</f>
        <v>13800</v>
      </c>
      <c r="K76" s="1" t="str">
        <f t="shared" si="8"/>
        <v>Cameroon</v>
      </c>
    </row>
    <row r="77" ht="15.75" customHeight="1">
      <c r="B77" s="9">
        <v>2014.0</v>
      </c>
      <c r="C77" s="9">
        <f>IFERROR(VLOOKUP($K77&amp;$B77,intermediate_page!$A$2:$K$1036,5,FALSE),"")</f>
        <v>22681853</v>
      </c>
      <c r="D77" s="9">
        <f>IFERROR(VLOOKUP($K77&amp;$B77,intermediate_page!$A$2:$K$1036,6,FALSE),"")</f>
        <v>3808000</v>
      </c>
      <c r="E77" s="9">
        <f>IFERROR(VLOOKUP($K77&amp;$B77,intermediate_page!$A$2:$K$1036,7,FALSE),"")</f>
        <v>5536236</v>
      </c>
      <c r="F77" s="9">
        <f>IFERROR(VLOOKUP($K77&amp;$B77,intermediate_page!$A$2:$K$1036,8,FALSE),"")</f>
        <v>7750000</v>
      </c>
      <c r="G77" s="9">
        <f>IFERROR(VLOOKUP($K77&amp;$B77,intermediate_page!$A$2:$K$1036,9,FALSE),"")</f>
        <v>11300</v>
      </c>
      <c r="H77" s="9">
        <f>IFERROR(VLOOKUP($K77&amp;$B77,intermediate_page!$A$2:$K$1036,10,FALSE),"")</f>
        <v>12547</v>
      </c>
      <c r="I77" s="9">
        <f>IFERROR(VLOOKUP($K77&amp;$B77,intermediate_page!$A$2:$K$1036,11,FALSE),"")</f>
        <v>14000</v>
      </c>
      <c r="K77" s="1" t="str">
        <f t="shared" si="8"/>
        <v>Cameroon</v>
      </c>
    </row>
    <row r="78" ht="15.75" customHeight="1">
      <c r="B78" s="9">
        <v>2015.0</v>
      </c>
      <c r="C78" s="9">
        <f>IFERROR(VLOOKUP($K78&amp;$B78,intermediate_page!$A$2:$K$1036,5,FALSE),"")</f>
        <v>23298376</v>
      </c>
      <c r="D78" s="9">
        <f>IFERROR(VLOOKUP($K78&amp;$B78,intermediate_page!$A$2:$K$1036,6,FALSE),"")</f>
        <v>4059000</v>
      </c>
      <c r="E78" s="9">
        <f>IFERROR(VLOOKUP($K78&amp;$B78,intermediate_page!$A$2:$K$1036,7,FALSE),"")</f>
        <v>5929407</v>
      </c>
      <c r="F78" s="9">
        <f>IFERROR(VLOOKUP($K78&amp;$B78,intermediate_page!$A$2:$K$1036,8,FALSE),"")</f>
        <v>8411000</v>
      </c>
      <c r="G78" s="9">
        <f>IFERROR(VLOOKUP($K78&amp;$B78,intermediate_page!$A$2:$K$1036,9,FALSE),"")</f>
        <v>10900</v>
      </c>
      <c r="H78" s="9">
        <f>IFERROR(VLOOKUP($K78&amp;$B78,intermediate_page!$A$2:$K$1036,10,FALSE),"")</f>
        <v>12276</v>
      </c>
      <c r="I78" s="9">
        <f>IFERROR(VLOOKUP($K78&amp;$B78,intermediate_page!$A$2:$K$1036,11,FALSE),"")</f>
        <v>13900</v>
      </c>
      <c r="K78" s="1" t="str">
        <f t="shared" si="8"/>
        <v>Cameroon</v>
      </c>
    </row>
    <row r="79" ht="15.75" customHeight="1">
      <c r="B79" s="9">
        <v>2016.0</v>
      </c>
      <c r="C79" s="9">
        <f>IFERROR(VLOOKUP($K79&amp;$B79,intermediate_page!$A$2:$K$1036,5,FALSE),"")</f>
        <v>23926549</v>
      </c>
      <c r="D79" s="9">
        <f>IFERROR(VLOOKUP($K79&amp;$B79,intermediate_page!$A$2:$K$1036,6,FALSE),"")</f>
        <v>4011000</v>
      </c>
      <c r="E79" s="9">
        <f>IFERROR(VLOOKUP($K79&amp;$B79,intermediate_page!$A$2:$K$1036,7,FALSE),"")</f>
        <v>6324089</v>
      </c>
      <c r="F79" s="9">
        <f>IFERROR(VLOOKUP($K79&amp;$B79,intermediate_page!$A$2:$K$1036,8,FALSE),"")</f>
        <v>9433000</v>
      </c>
      <c r="G79" s="9">
        <f>IFERROR(VLOOKUP($K79&amp;$B79,intermediate_page!$A$2:$K$1036,9,FALSE),"")</f>
        <v>10300</v>
      </c>
      <c r="H79" s="9">
        <f>IFERROR(VLOOKUP($K79&amp;$B79,intermediate_page!$A$2:$K$1036,10,FALSE),"")</f>
        <v>11886</v>
      </c>
      <c r="I79" s="9">
        <f>IFERROR(VLOOKUP($K79&amp;$B79,intermediate_page!$A$2:$K$1036,11,FALSE),"")</f>
        <v>13700</v>
      </c>
      <c r="K79" s="1" t="str">
        <f t="shared" si="8"/>
        <v>Cameroon</v>
      </c>
    </row>
    <row r="80" ht="15.75" customHeight="1">
      <c r="B80" s="9">
        <v>2017.0</v>
      </c>
      <c r="C80" s="9">
        <f>IFERROR(VLOOKUP($K80&amp;$B80,intermediate_page!$A$2:$K$1036,5,FALSE),"")</f>
        <v>24566070</v>
      </c>
      <c r="D80" s="9">
        <f>IFERROR(VLOOKUP($K80&amp;$B80,intermediate_page!$A$2:$K$1036,6,FALSE),"")</f>
        <v>3807000</v>
      </c>
      <c r="E80" s="9">
        <f>IFERROR(VLOOKUP($K80&amp;$B80,intermediate_page!$A$2:$K$1036,7,FALSE),"")</f>
        <v>6441846</v>
      </c>
      <c r="F80" s="9">
        <f>IFERROR(VLOOKUP($K80&amp;$B80,intermediate_page!$A$2:$K$1036,8,FALSE),"")</f>
        <v>10160000</v>
      </c>
      <c r="G80" s="9">
        <f>IFERROR(VLOOKUP($K80&amp;$B80,intermediate_page!$A$2:$K$1036,9,FALSE),"")</f>
        <v>9700</v>
      </c>
      <c r="H80" s="9">
        <f>IFERROR(VLOOKUP($K80&amp;$B80,intermediate_page!$A$2:$K$1036,10,FALSE),"")</f>
        <v>11371</v>
      </c>
      <c r="I80" s="9">
        <f>IFERROR(VLOOKUP($K80&amp;$B80,intermediate_page!$A$2:$K$1036,11,FALSE),"")</f>
        <v>13400</v>
      </c>
      <c r="K80" s="1" t="str">
        <f t="shared" si="8"/>
        <v>Cameroon</v>
      </c>
    </row>
    <row r="81" ht="15.75" customHeight="1">
      <c r="B81" s="9">
        <v>2018.0</v>
      </c>
      <c r="C81" s="9">
        <f>IFERROR(VLOOKUP($K81&amp;$B81,intermediate_page!$A$2:$K$1036,5,FALSE),"")</f>
        <v>25216261</v>
      </c>
      <c r="D81" s="9">
        <f>IFERROR(VLOOKUP($K81&amp;$B81,intermediate_page!$A$2:$K$1036,6,FALSE),"")</f>
        <v>3644000</v>
      </c>
      <c r="E81" s="9">
        <f>IFERROR(VLOOKUP($K81&amp;$B81,intermediate_page!$A$2:$K$1036,7,FALSE),"")</f>
        <v>6228154</v>
      </c>
      <c r="F81" s="9">
        <f>IFERROR(VLOOKUP($K81&amp;$B81,intermediate_page!$A$2:$K$1036,8,FALSE),"")</f>
        <v>9831000</v>
      </c>
      <c r="G81" s="9">
        <f>IFERROR(VLOOKUP($K81&amp;$B81,intermediate_page!$A$2:$K$1036,9,FALSE),"")</f>
        <v>9360</v>
      </c>
      <c r="H81" s="9">
        <f>IFERROR(VLOOKUP($K81&amp;$B81,intermediate_page!$A$2:$K$1036,10,FALSE),"")</f>
        <v>11192</v>
      </c>
      <c r="I81" s="9">
        <f>IFERROR(VLOOKUP($K81&amp;$B81,intermediate_page!$A$2:$K$1036,11,FALSE),"")</f>
        <v>13500</v>
      </c>
      <c r="K81" s="1" t="str">
        <f t="shared" si="8"/>
        <v>Cameroon</v>
      </c>
    </row>
    <row r="82" ht="15.75" customHeight="1">
      <c r="A82" s="1" t="s">
        <v>29</v>
      </c>
      <c r="B82" s="9">
        <v>2010.0</v>
      </c>
      <c r="C82" s="9">
        <f>IFERROR(VLOOKUP($K82&amp;$B82,intermediate_page!$A$2:$K$1036,5,FALSE),"")</f>
        <v>4386765</v>
      </c>
      <c r="D82" s="9">
        <f>IFERROR(VLOOKUP($K82&amp;$B82,intermediate_page!$A$2:$K$1036,6,FALSE),"")</f>
        <v>1393000</v>
      </c>
      <c r="E82" s="9">
        <f>IFERROR(VLOOKUP($K82&amp;$B82,intermediate_page!$A$2:$K$1036,7,FALSE),"")</f>
        <v>1906095</v>
      </c>
      <c r="F82" s="9">
        <f>IFERROR(VLOOKUP($K82&amp;$B82,intermediate_page!$A$2:$K$1036,8,FALSE),"")</f>
        <v>2567000</v>
      </c>
      <c r="G82" s="9">
        <f>IFERROR(VLOOKUP($K82&amp;$B82,intermediate_page!$A$2:$K$1036,9,FALSE),"")</f>
        <v>5890</v>
      </c>
      <c r="H82" s="9">
        <f>IFERROR(VLOOKUP($K82&amp;$B82,intermediate_page!$A$2:$K$1036,10,FALSE),"")</f>
        <v>7378</v>
      </c>
      <c r="I82" s="9">
        <f>IFERROR(VLOOKUP($K82&amp;$B82,intermediate_page!$A$2:$K$1036,11,FALSE),"")</f>
        <v>9320</v>
      </c>
      <c r="K82" s="1" t="str">
        <f>A82</f>
        <v>Central African Republic</v>
      </c>
    </row>
    <row r="83" ht="15.75" customHeight="1">
      <c r="B83" s="9">
        <v>2011.0</v>
      </c>
      <c r="C83" s="9">
        <f>IFERROR(VLOOKUP($K83&amp;$B83,intermediate_page!$A$2:$K$1036,5,FALSE),"")</f>
        <v>4418639</v>
      </c>
      <c r="D83" s="9">
        <f>IFERROR(VLOOKUP($K83&amp;$B83,intermediate_page!$A$2:$K$1036,6,FALSE),"")</f>
        <v>1304000</v>
      </c>
      <c r="E83" s="9">
        <f>IFERROR(VLOOKUP($K83&amp;$B83,intermediate_page!$A$2:$K$1036,7,FALSE),"")</f>
        <v>1852888</v>
      </c>
      <c r="F83" s="9">
        <f>IFERROR(VLOOKUP($K83&amp;$B83,intermediate_page!$A$2:$K$1036,8,FALSE),"")</f>
        <v>2559000</v>
      </c>
      <c r="G83" s="9">
        <f>IFERROR(VLOOKUP($K83&amp;$B83,intermediate_page!$A$2:$K$1036,9,FALSE),"")</f>
        <v>5020</v>
      </c>
      <c r="H83" s="9">
        <f>IFERROR(VLOOKUP($K83&amp;$B83,intermediate_page!$A$2:$K$1036,10,FALSE),"")</f>
        <v>6389</v>
      </c>
      <c r="I83" s="9">
        <f>IFERROR(VLOOKUP($K83&amp;$B83,intermediate_page!$A$2:$K$1036,11,FALSE),"")</f>
        <v>8270</v>
      </c>
      <c r="K83" s="1" t="str">
        <f t="shared" ref="K83:K90" si="9">K82</f>
        <v>Central African Republic</v>
      </c>
    </row>
    <row r="84" ht="15.75" customHeight="1">
      <c r="B84" s="9">
        <v>2012.0</v>
      </c>
      <c r="C84" s="9">
        <f>IFERROR(VLOOKUP($K84&amp;$B84,intermediate_page!$A$2:$K$1036,5,FALSE),"")</f>
        <v>4436411</v>
      </c>
      <c r="D84" s="9">
        <f>IFERROR(VLOOKUP($K84&amp;$B84,intermediate_page!$A$2:$K$1036,6,FALSE),"")</f>
        <v>1289000</v>
      </c>
      <c r="E84" s="9">
        <f>IFERROR(VLOOKUP($K84&amp;$B84,intermediate_page!$A$2:$K$1036,7,FALSE),"")</f>
        <v>1832621</v>
      </c>
      <c r="F84" s="9">
        <f>IFERROR(VLOOKUP($K84&amp;$B84,intermediate_page!$A$2:$K$1036,8,FALSE),"")</f>
        <v>2527000</v>
      </c>
      <c r="G84" s="9">
        <f>IFERROR(VLOOKUP($K84&amp;$B84,intermediate_page!$A$2:$K$1036,9,FALSE),"")</f>
        <v>4490</v>
      </c>
      <c r="H84" s="9">
        <f>IFERROR(VLOOKUP($K84&amp;$B84,intermediate_page!$A$2:$K$1036,10,FALSE),"")</f>
        <v>5845</v>
      </c>
      <c r="I84" s="9">
        <f>IFERROR(VLOOKUP($K84&amp;$B84,intermediate_page!$A$2:$K$1036,11,FALSE),"")</f>
        <v>7750</v>
      </c>
      <c r="K84" s="1" t="str">
        <f t="shared" si="9"/>
        <v>Central African Republic</v>
      </c>
    </row>
    <row r="85" ht="15.75" customHeight="1">
      <c r="B85" s="9">
        <v>2013.0</v>
      </c>
      <c r="C85" s="9">
        <f>IFERROR(VLOOKUP($K85&amp;$B85,intermediate_page!$A$2:$K$1036,5,FALSE),"")</f>
        <v>4447945</v>
      </c>
      <c r="D85" s="9">
        <f>IFERROR(VLOOKUP($K85&amp;$B85,intermediate_page!$A$2:$K$1036,6,FALSE),"")</f>
        <v>1265000</v>
      </c>
      <c r="E85" s="9">
        <f>IFERROR(VLOOKUP($K85&amp;$B85,intermediate_page!$A$2:$K$1036,7,FALSE),"")</f>
        <v>1809535</v>
      </c>
      <c r="F85" s="9">
        <f>IFERROR(VLOOKUP($K85&amp;$B85,intermediate_page!$A$2:$K$1036,8,FALSE),"")</f>
        <v>2499000</v>
      </c>
      <c r="G85" s="9">
        <f>IFERROR(VLOOKUP($K85&amp;$B85,intermediate_page!$A$2:$K$1036,9,FALSE),"")</f>
        <v>3770</v>
      </c>
      <c r="H85" s="9">
        <f>IFERROR(VLOOKUP($K85&amp;$B85,intermediate_page!$A$2:$K$1036,10,FALSE),"")</f>
        <v>5053</v>
      </c>
      <c r="I85" s="9">
        <f>IFERROR(VLOOKUP($K85&amp;$B85,intermediate_page!$A$2:$K$1036,11,FALSE),"")</f>
        <v>6880</v>
      </c>
      <c r="K85" s="1" t="str">
        <f t="shared" si="9"/>
        <v>Central African Republic</v>
      </c>
    </row>
    <row r="86" ht="15.75" customHeight="1">
      <c r="B86" s="9">
        <v>2014.0</v>
      </c>
      <c r="C86" s="9">
        <f>IFERROR(VLOOKUP($K86&amp;$B86,intermediate_page!$A$2:$K$1036,5,FALSE),"")</f>
        <v>4464171</v>
      </c>
      <c r="D86" s="9">
        <f>IFERROR(VLOOKUP($K86&amp;$B86,intermediate_page!$A$2:$K$1036,6,FALSE),"")</f>
        <v>1218000</v>
      </c>
      <c r="E86" s="9">
        <f>IFERROR(VLOOKUP($K86&amp;$B86,intermediate_page!$A$2:$K$1036,7,FALSE),"")</f>
        <v>1754603</v>
      </c>
      <c r="F86" s="9">
        <f>IFERROR(VLOOKUP($K86&amp;$B86,intermediate_page!$A$2:$K$1036,8,FALSE),"")</f>
        <v>2434000</v>
      </c>
      <c r="G86" s="9">
        <f>IFERROR(VLOOKUP($K86&amp;$B86,intermediate_page!$A$2:$K$1036,9,FALSE),"")</f>
        <v>3420</v>
      </c>
      <c r="H86" s="9">
        <f>IFERROR(VLOOKUP($K86&amp;$B86,intermediate_page!$A$2:$K$1036,10,FALSE),"")</f>
        <v>4721</v>
      </c>
      <c r="I86" s="9">
        <f>IFERROR(VLOOKUP($K86&amp;$B86,intermediate_page!$A$2:$K$1036,11,FALSE),"")</f>
        <v>6620</v>
      </c>
      <c r="K86" s="1" t="str">
        <f t="shared" si="9"/>
        <v>Central African Republic</v>
      </c>
    </row>
    <row r="87" ht="15.75" customHeight="1">
      <c r="B87" s="9">
        <v>2015.0</v>
      </c>
      <c r="C87" s="9">
        <f>IFERROR(VLOOKUP($K87&amp;$B87,intermediate_page!$A$2:$K$1036,5,FALSE),"")</f>
        <v>4493171</v>
      </c>
      <c r="D87" s="9">
        <f>IFERROR(VLOOKUP($K87&amp;$B87,intermediate_page!$A$2:$K$1036,6,FALSE),"")</f>
        <v>1183000</v>
      </c>
      <c r="E87" s="9">
        <f>IFERROR(VLOOKUP($K87&amp;$B87,intermediate_page!$A$2:$K$1036,7,FALSE),"")</f>
        <v>1707013</v>
      </c>
      <c r="F87" s="9">
        <f>IFERROR(VLOOKUP($K87&amp;$B87,intermediate_page!$A$2:$K$1036,8,FALSE),"")</f>
        <v>2394000</v>
      </c>
      <c r="G87" s="9">
        <f>IFERROR(VLOOKUP($K87&amp;$B87,intermediate_page!$A$2:$K$1036,9,FALSE),"")</f>
        <v>3060</v>
      </c>
      <c r="H87" s="9">
        <f>IFERROR(VLOOKUP($K87&amp;$B87,intermediate_page!$A$2:$K$1036,10,FALSE),"")</f>
        <v>4302</v>
      </c>
      <c r="I87" s="9">
        <f>IFERROR(VLOOKUP($K87&amp;$B87,intermediate_page!$A$2:$K$1036,11,FALSE),"")</f>
        <v>6200</v>
      </c>
      <c r="K87" s="1" t="str">
        <f t="shared" si="9"/>
        <v>Central African Republic</v>
      </c>
    </row>
    <row r="88" ht="15.75" customHeight="1">
      <c r="B88" s="9">
        <v>2016.0</v>
      </c>
      <c r="C88" s="9">
        <f>IFERROR(VLOOKUP($K88&amp;$B88,intermediate_page!$A$2:$K$1036,5,FALSE),"")</f>
        <v>4537683</v>
      </c>
      <c r="D88" s="9">
        <f>IFERROR(VLOOKUP($K88&amp;$B88,intermediate_page!$A$2:$K$1036,6,FALSE),"")</f>
        <v>1094000</v>
      </c>
      <c r="E88" s="9">
        <f>IFERROR(VLOOKUP($K88&amp;$B88,intermediate_page!$A$2:$K$1036,7,FALSE),"")</f>
        <v>1642736</v>
      </c>
      <c r="F88" s="9">
        <f>IFERROR(VLOOKUP($K88&amp;$B88,intermediate_page!$A$2:$K$1036,8,FALSE),"")</f>
        <v>2373000</v>
      </c>
      <c r="G88" s="9">
        <f>IFERROR(VLOOKUP($K88&amp;$B88,intermediate_page!$A$2:$K$1036,9,FALSE),"")</f>
        <v>2730</v>
      </c>
      <c r="H88" s="9">
        <f>IFERROR(VLOOKUP($K88&amp;$B88,intermediate_page!$A$2:$K$1036,10,FALSE),"")</f>
        <v>3949</v>
      </c>
      <c r="I88" s="9">
        <f>IFERROR(VLOOKUP($K88&amp;$B88,intermediate_page!$A$2:$K$1036,11,FALSE),"")</f>
        <v>5860</v>
      </c>
      <c r="K88" s="1" t="str">
        <f t="shared" si="9"/>
        <v>Central African Republic</v>
      </c>
    </row>
    <row r="89" ht="15.75" customHeight="1">
      <c r="B89" s="9">
        <v>2017.0</v>
      </c>
      <c r="C89" s="9">
        <f>IFERROR(VLOOKUP($K89&amp;$B89,intermediate_page!$A$2:$K$1036,5,FALSE),"")</f>
        <v>4596023</v>
      </c>
      <c r="D89" s="9">
        <f>IFERROR(VLOOKUP($K89&amp;$B89,intermediate_page!$A$2:$K$1036,6,FALSE),"")</f>
        <v>1050000</v>
      </c>
      <c r="E89" s="9">
        <f>IFERROR(VLOOKUP($K89&amp;$B89,intermediate_page!$A$2:$K$1036,7,FALSE),"")</f>
        <v>1596323</v>
      </c>
      <c r="F89" s="9">
        <f>IFERROR(VLOOKUP($K89&amp;$B89,intermediate_page!$A$2:$K$1036,8,FALSE),"")</f>
        <v>2318000</v>
      </c>
      <c r="G89" s="9">
        <f>IFERROR(VLOOKUP($K89&amp;$B89,intermediate_page!$A$2:$K$1036,9,FALSE),"")</f>
        <v>2530</v>
      </c>
      <c r="H89" s="9">
        <f>IFERROR(VLOOKUP($K89&amp;$B89,intermediate_page!$A$2:$K$1036,10,FALSE),"")</f>
        <v>3739</v>
      </c>
      <c r="I89" s="9">
        <f>IFERROR(VLOOKUP($K89&amp;$B89,intermediate_page!$A$2:$K$1036,11,FALSE),"")</f>
        <v>5700</v>
      </c>
      <c r="K89" s="1" t="str">
        <f t="shared" si="9"/>
        <v>Central African Republic</v>
      </c>
    </row>
    <row r="90" ht="15.75" customHeight="1">
      <c r="B90" s="9">
        <v>2018.0</v>
      </c>
      <c r="C90" s="9">
        <f>IFERROR(VLOOKUP($K90&amp;$B90,intermediate_page!$A$2:$K$1036,5,FALSE),"")</f>
        <v>4666375</v>
      </c>
      <c r="D90" s="9">
        <f>IFERROR(VLOOKUP($K90&amp;$B90,intermediate_page!$A$2:$K$1036,6,FALSE),"")</f>
        <v>1078000</v>
      </c>
      <c r="E90" s="9">
        <f>IFERROR(VLOOKUP($K90&amp;$B90,intermediate_page!$A$2:$K$1036,7,FALSE),"")</f>
        <v>1620758</v>
      </c>
      <c r="F90" s="9">
        <f>IFERROR(VLOOKUP($K90&amp;$B90,intermediate_page!$A$2:$K$1036,8,FALSE),"")</f>
        <v>2361000</v>
      </c>
      <c r="G90" s="9">
        <f>IFERROR(VLOOKUP($K90&amp;$B90,intermediate_page!$A$2:$K$1036,9,FALSE),"")</f>
        <v>2410</v>
      </c>
      <c r="H90" s="9">
        <f>IFERROR(VLOOKUP($K90&amp;$B90,intermediate_page!$A$2:$K$1036,10,FALSE),"")</f>
        <v>3654</v>
      </c>
      <c r="I90" s="9">
        <f>IFERROR(VLOOKUP($K90&amp;$B90,intermediate_page!$A$2:$K$1036,11,FALSE),"")</f>
        <v>5730</v>
      </c>
      <c r="K90" s="1" t="str">
        <f t="shared" si="9"/>
        <v>Central African Republic</v>
      </c>
    </row>
    <row r="91" ht="15.75" customHeight="1">
      <c r="A91" s="1" t="s">
        <v>30</v>
      </c>
      <c r="B91" s="9">
        <v>2010.0</v>
      </c>
      <c r="C91" s="9">
        <f>IFERROR(VLOOKUP($K91&amp;$B91,intermediate_page!$A$2:$K$1036,5,FALSE),"")</f>
        <v>11821305</v>
      </c>
      <c r="D91" s="9">
        <f>IFERROR(VLOOKUP($K91&amp;$B91,intermediate_page!$A$2:$K$1036,6,FALSE),"")</f>
        <v>1610000</v>
      </c>
      <c r="E91" s="9">
        <f>IFERROR(VLOOKUP($K91&amp;$B91,intermediate_page!$A$2:$K$1036,7,FALSE),"")</f>
        <v>2670920</v>
      </c>
      <c r="F91" s="9">
        <f>IFERROR(VLOOKUP($K91&amp;$B91,intermediate_page!$A$2:$K$1036,8,FALSE),"")</f>
        <v>4135000</v>
      </c>
      <c r="G91" s="9">
        <f>IFERROR(VLOOKUP($K91&amp;$B91,intermediate_page!$A$2:$K$1036,9,FALSE),"")</f>
        <v>12600</v>
      </c>
      <c r="H91" s="9">
        <f>IFERROR(VLOOKUP($K91&amp;$B91,intermediate_page!$A$2:$K$1036,10,FALSE),"")</f>
        <v>13692</v>
      </c>
      <c r="I91" s="9">
        <f>IFERROR(VLOOKUP($K91&amp;$B91,intermediate_page!$A$2:$K$1036,11,FALSE),"")</f>
        <v>14900</v>
      </c>
      <c r="K91" s="1" t="str">
        <f>A91</f>
        <v>Chad</v>
      </c>
    </row>
    <row r="92" ht="15.75" customHeight="1">
      <c r="B92" s="9">
        <v>2011.0</v>
      </c>
      <c r="C92" s="9">
        <f>IFERROR(VLOOKUP($K92&amp;$B92,intermediate_page!$A$2:$K$1036,5,FALSE),"")</f>
        <v>12225682</v>
      </c>
      <c r="D92" s="9">
        <f>IFERROR(VLOOKUP($K92&amp;$B92,intermediate_page!$A$2:$K$1036,6,FALSE),"")</f>
        <v>1584000</v>
      </c>
      <c r="E92" s="9">
        <f>IFERROR(VLOOKUP($K92&amp;$B92,intermediate_page!$A$2:$K$1036,7,FALSE),"")</f>
        <v>2573306</v>
      </c>
      <c r="F92" s="9">
        <f>IFERROR(VLOOKUP($K92&amp;$B92,intermediate_page!$A$2:$K$1036,8,FALSE),"")</f>
        <v>3958000</v>
      </c>
      <c r="G92" s="9">
        <f>IFERROR(VLOOKUP($K92&amp;$B92,intermediate_page!$A$2:$K$1036,9,FALSE),"")</f>
        <v>11600</v>
      </c>
      <c r="H92" s="9">
        <f>IFERROR(VLOOKUP($K92&amp;$B92,intermediate_page!$A$2:$K$1036,10,FALSE),"")</f>
        <v>12672</v>
      </c>
      <c r="I92" s="9">
        <f>IFERROR(VLOOKUP($K92&amp;$B92,intermediate_page!$A$2:$K$1036,11,FALSE),"")</f>
        <v>13800</v>
      </c>
      <c r="K92" s="1" t="str">
        <f t="shared" ref="K92:K99" si="10">K91</f>
        <v>Chad</v>
      </c>
    </row>
    <row r="93" ht="15.75" customHeight="1">
      <c r="B93" s="9">
        <v>2012.0</v>
      </c>
      <c r="C93" s="9">
        <f>IFERROR(VLOOKUP($K93&amp;$B93,intermediate_page!$A$2:$K$1036,5,FALSE),"")</f>
        <v>12644806</v>
      </c>
      <c r="D93" s="9">
        <f>IFERROR(VLOOKUP($K93&amp;$B93,intermediate_page!$A$2:$K$1036,6,FALSE),"")</f>
        <v>1514000</v>
      </c>
      <c r="E93" s="9">
        <f>IFERROR(VLOOKUP($K93&amp;$B93,intermediate_page!$A$2:$K$1036,7,FALSE),"")</f>
        <v>2469991</v>
      </c>
      <c r="F93" s="9">
        <f>IFERROR(VLOOKUP($K93&amp;$B93,intermediate_page!$A$2:$K$1036,8,FALSE),"")</f>
        <v>3805000</v>
      </c>
      <c r="G93" s="9">
        <f>IFERROR(VLOOKUP($K93&amp;$B93,intermediate_page!$A$2:$K$1036,9,FALSE),"")</f>
        <v>10400</v>
      </c>
      <c r="H93" s="9">
        <f>IFERROR(VLOOKUP($K93&amp;$B93,intermediate_page!$A$2:$K$1036,10,FALSE),"")</f>
        <v>11499</v>
      </c>
      <c r="I93" s="9">
        <f>IFERROR(VLOOKUP($K93&amp;$B93,intermediate_page!$A$2:$K$1036,11,FALSE),"")</f>
        <v>12600</v>
      </c>
      <c r="K93" s="1" t="str">
        <f t="shared" si="10"/>
        <v>Chad</v>
      </c>
    </row>
    <row r="94" ht="15.75" customHeight="1">
      <c r="B94" s="9">
        <v>2013.0</v>
      </c>
      <c r="C94" s="9">
        <f>IFERROR(VLOOKUP($K94&amp;$B94,intermediate_page!$A$2:$K$1036,5,FALSE),"")</f>
        <v>13075722</v>
      </c>
      <c r="D94" s="9">
        <f>IFERROR(VLOOKUP($K94&amp;$B94,intermediate_page!$A$2:$K$1036,6,FALSE),"")</f>
        <v>1297000</v>
      </c>
      <c r="E94" s="9">
        <f>IFERROR(VLOOKUP($K94&amp;$B94,intermediate_page!$A$2:$K$1036,7,FALSE),"")</f>
        <v>2345147</v>
      </c>
      <c r="F94" s="9">
        <f>IFERROR(VLOOKUP($K94&amp;$B94,intermediate_page!$A$2:$K$1036,8,FALSE),"")</f>
        <v>3920000</v>
      </c>
      <c r="G94" s="9">
        <f>IFERROR(VLOOKUP($K94&amp;$B94,intermediate_page!$A$2:$K$1036,9,FALSE),"")</f>
        <v>9580</v>
      </c>
      <c r="H94" s="9">
        <f>IFERROR(VLOOKUP($K94&amp;$B94,intermediate_page!$A$2:$K$1036,10,FALSE),"")</f>
        <v>10607</v>
      </c>
      <c r="I94" s="9">
        <f>IFERROR(VLOOKUP($K94&amp;$B94,intermediate_page!$A$2:$K$1036,11,FALSE),"")</f>
        <v>11700</v>
      </c>
      <c r="K94" s="1" t="str">
        <f t="shared" si="10"/>
        <v>Chad</v>
      </c>
    </row>
    <row r="95" ht="15.75" customHeight="1">
      <c r="B95" s="9">
        <v>2014.0</v>
      </c>
      <c r="C95" s="9">
        <f>IFERROR(VLOOKUP($K95&amp;$B95,intermediate_page!$A$2:$K$1036,5,FALSE),"")</f>
        <v>13514000</v>
      </c>
      <c r="D95" s="9">
        <f>IFERROR(VLOOKUP($K95&amp;$B95,intermediate_page!$A$2:$K$1036,6,FALSE),"")</f>
        <v>1242000</v>
      </c>
      <c r="E95" s="9">
        <f>IFERROR(VLOOKUP($K95&amp;$B95,intermediate_page!$A$2:$K$1036,7,FALSE),"")</f>
        <v>2301093</v>
      </c>
      <c r="F95" s="9">
        <f>IFERROR(VLOOKUP($K95&amp;$B95,intermediate_page!$A$2:$K$1036,8,FALSE),"")</f>
        <v>3969000</v>
      </c>
      <c r="G95" s="9">
        <f>IFERROR(VLOOKUP($K95&amp;$B95,intermediate_page!$A$2:$K$1036,9,FALSE),"")</f>
        <v>8680</v>
      </c>
      <c r="H95" s="9">
        <f>IFERROR(VLOOKUP($K95&amp;$B95,intermediate_page!$A$2:$K$1036,10,FALSE),"")</f>
        <v>9685</v>
      </c>
      <c r="I95" s="9">
        <f>IFERROR(VLOOKUP($K95&amp;$B95,intermediate_page!$A$2:$K$1036,11,FALSE),"")</f>
        <v>10800</v>
      </c>
      <c r="K95" s="1" t="str">
        <f t="shared" si="10"/>
        <v>Chad</v>
      </c>
    </row>
    <row r="96" ht="15.75" customHeight="1">
      <c r="B96" s="9">
        <v>2015.0</v>
      </c>
      <c r="C96" s="9">
        <f>IFERROR(VLOOKUP($K96&amp;$B96,intermediate_page!$A$2:$K$1036,5,FALSE),"")</f>
        <v>13956512</v>
      </c>
      <c r="D96" s="9">
        <f>IFERROR(VLOOKUP($K96&amp;$B96,intermediate_page!$A$2:$K$1036,6,FALSE),"")</f>
        <v>1268000</v>
      </c>
      <c r="E96" s="9">
        <f>IFERROR(VLOOKUP($K96&amp;$B96,intermediate_page!$A$2:$K$1036,7,FALSE),"")</f>
        <v>2334698</v>
      </c>
      <c r="F96" s="9">
        <f>IFERROR(VLOOKUP($K96&amp;$B96,intermediate_page!$A$2:$K$1036,8,FALSE),"")</f>
        <v>3924000</v>
      </c>
      <c r="G96" s="9">
        <f>IFERROR(VLOOKUP($K96&amp;$B96,intermediate_page!$A$2:$K$1036,9,FALSE),"")</f>
        <v>8160</v>
      </c>
      <c r="H96" s="9">
        <f>IFERROR(VLOOKUP($K96&amp;$B96,intermediate_page!$A$2:$K$1036,10,FALSE),"")</f>
        <v>9190</v>
      </c>
      <c r="I96" s="9">
        <f>IFERROR(VLOOKUP($K96&amp;$B96,intermediate_page!$A$2:$K$1036,11,FALSE),"")</f>
        <v>10300</v>
      </c>
      <c r="K96" s="1" t="str">
        <f t="shared" si="10"/>
        <v>Chad</v>
      </c>
    </row>
    <row r="97" ht="15.75" customHeight="1">
      <c r="B97" s="9">
        <v>2016.0</v>
      </c>
      <c r="C97" s="9">
        <f>IFERROR(VLOOKUP($K97&amp;$B97,intermediate_page!$A$2:$K$1036,5,FALSE),"")</f>
        <v>14402266</v>
      </c>
      <c r="D97" s="9">
        <f>IFERROR(VLOOKUP($K97&amp;$B97,intermediate_page!$A$2:$K$1036,6,FALSE),"")</f>
        <v>1288000</v>
      </c>
      <c r="E97" s="9">
        <f>IFERROR(VLOOKUP($K97&amp;$B97,intermediate_page!$A$2:$K$1036,7,FALSE),"")</f>
        <v>2447429</v>
      </c>
      <c r="F97" s="9">
        <f>IFERROR(VLOOKUP($K97&amp;$B97,intermediate_page!$A$2:$K$1036,8,FALSE),"")</f>
        <v>4300000</v>
      </c>
      <c r="G97" s="9">
        <f>IFERROR(VLOOKUP($K97&amp;$B97,intermediate_page!$A$2:$K$1036,9,FALSE),"")</f>
        <v>7780</v>
      </c>
      <c r="H97" s="9">
        <f>IFERROR(VLOOKUP($K97&amp;$B97,intermediate_page!$A$2:$K$1036,10,FALSE),"")</f>
        <v>8862</v>
      </c>
      <c r="I97" s="9">
        <f>IFERROR(VLOOKUP($K97&amp;$B97,intermediate_page!$A$2:$K$1036,11,FALSE),"")</f>
        <v>10100</v>
      </c>
      <c r="K97" s="1" t="str">
        <f t="shared" si="10"/>
        <v>Chad</v>
      </c>
    </row>
    <row r="98" ht="15.75" customHeight="1">
      <c r="B98" s="9">
        <v>2017.0</v>
      </c>
      <c r="C98" s="9">
        <f>IFERROR(VLOOKUP($K98&amp;$B98,intermediate_page!$A$2:$K$1036,5,FALSE),"")</f>
        <v>14852327</v>
      </c>
      <c r="D98" s="9">
        <f>IFERROR(VLOOKUP($K98&amp;$B98,intermediate_page!$A$2:$K$1036,6,FALSE),"")</f>
        <v>1248000</v>
      </c>
      <c r="E98" s="9">
        <f>IFERROR(VLOOKUP($K98&amp;$B98,intermediate_page!$A$2:$K$1036,7,FALSE),"")</f>
        <v>2559078</v>
      </c>
      <c r="F98" s="9">
        <f>IFERROR(VLOOKUP($K98&amp;$B98,intermediate_page!$A$2:$K$1036,8,FALSE),"")</f>
        <v>4687000</v>
      </c>
      <c r="G98" s="9">
        <f>IFERROR(VLOOKUP($K98&amp;$B98,intermediate_page!$A$2:$K$1036,9,FALSE),"")</f>
        <v>7510</v>
      </c>
      <c r="H98" s="9">
        <f>IFERROR(VLOOKUP($K98&amp;$B98,intermediate_page!$A$2:$K$1036,10,FALSE),"")</f>
        <v>8693</v>
      </c>
      <c r="I98" s="9">
        <f>IFERROR(VLOOKUP($K98&amp;$B98,intermediate_page!$A$2:$K$1036,11,FALSE),"")</f>
        <v>10000</v>
      </c>
      <c r="K98" s="1" t="str">
        <f t="shared" si="10"/>
        <v>Chad</v>
      </c>
    </row>
    <row r="99" ht="15.75" customHeight="1">
      <c r="B99" s="9">
        <v>2018.0</v>
      </c>
      <c r="C99" s="9">
        <f>IFERROR(VLOOKUP($K99&amp;$B99,intermediate_page!$A$2:$K$1036,5,FALSE),"")</f>
        <v>15308245</v>
      </c>
      <c r="D99" s="9">
        <f>IFERROR(VLOOKUP($K99&amp;$B99,intermediate_page!$A$2:$K$1036,6,FALSE),"")</f>
        <v>1253000</v>
      </c>
      <c r="E99" s="9">
        <f>IFERROR(VLOOKUP($K99&amp;$B99,intermediate_page!$A$2:$K$1036,7,FALSE),"")</f>
        <v>2523288</v>
      </c>
      <c r="F99" s="9">
        <f>IFERROR(VLOOKUP($K99&amp;$B99,intermediate_page!$A$2:$K$1036,8,FALSE),"")</f>
        <v>4594000</v>
      </c>
      <c r="G99" s="9">
        <f>IFERROR(VLOOKUP($K99&amp;$B99,intermediate_page!$A$2:$K$1036,9,FALSE),"")</f>
        <v>7370</v>
      </c>
      <c r="H99" s="9">
        <f>IFERROR(VLOOKUP($K99&amp;$B99,intermediate_page!$A$2:$K$1036,10,FALSE),"")</f>
        <v>8693</v>
      </c>
      <c r="I99" s="9">
        <f>IFERROR(VLOOKUP($K99&amp;$B99,intermediate_page!$A$2:$K$1036,11,FALSE),"")</f>
        <v>10300</v>
      </c>
      <c r="K99" s="1" t="str">
        <f t="shared" si="10"/>
        <v>Chad</v>
      </c>
    </row>
    <row r="100" ht="15.75" customHeight="1">
      <c r="A100" s="25" t="s">
        <v>152</v>
      </c>
      <c r="B100" s="9">
        <v>2010.0</v>
      </c>
      <c r="C100" s="9">
        <f>IFERROR(VLOOKUP($K100&amp;$B100,intermediate_page!$A$2:$K$1036,5,FALSE),"")</f>
        <v>689696</v>
      </c>
      <c r="D100" s="9" t="str">
        <f>IFERROR(VLOOKUP($K100&amp;$B100,intermediate_page!$A$2:$K$1036,6,FALSE),"")</f>
        <v>-</v>
      </c>
      <c r="E100" s="9">
        <f>IFERROR(VLOOKUP($K100&amp;$B100,intermediate_page!$A$2:$K$1036,7,FALSE),"")</f>
        <v>36538</v>
      </c>
      <c r="F100" s="9" t="str">
        <f>IFERROR(VLOOKUP($K100&amp;$B100,intermediate_page!$A$2:$K$1036,8,FALSE),"")</f>
        <v>-</v>
      </c>
      <c r="G100" s="9">
        <f>IFERROR(VLOOKUP($K100&amp;$B100,intermediate_page!$A$2:$K$1036,9,FALSE),"")</f>
        <v>3</v>
      </c>
      <c r="H100" s="9">
        <f>IFERROR(VLOOKUP($K100&amp;$B100,intermediate_page!$A$2:$K$1036,10,FALSE),"")</f>
        <v>89</v>
      </c>
      <c r="I100" s="9">
        <f>IFERROR(VLOOKUP($K100&amp;$B100,intermediate_page!$A$2:$K$1036,11,FALSE),"")</f>
        <v>140</v>
      </c>
      <c r="K100" s="1" t="s">
        <v>31</v>
      </c>
    </row>
    <row r="101" ht="15.75" customHeight="1">
      <c r="B101" s="9">
        <v>2011.0</v>
      </c>
      <c r="C101" s="9">
        <f>IFERROR(VLOOKUP($K101&amp;$B101,intermediate_page!$A$2:$K$1036,5,FALSE),"")</f>
        <v>706578</v>
      </c>
      <c r="D101" s="9" t="str">
        <f>IFERROR(VLOOKUP($K101&amp;$B101,intermediate_page!$A$2:$K$1036,6,FALSE),"")</f>
        <v>-</v>
      </c>
      <c r="E101" s="9">
        <f>IFERROR(VLOOKUP($K101&amp;$B101,intermediate_page!$A$2:$K$1036,7,FALSE),"")</f>
        <v>24856</v>
      </c>
      <c r="F101" s="9" t="str">
        <f>IFERROR(VLOOKUP($K101&amp;$B101,intermediate_page!$A$2:$K$1036,8,FALSE),"")</f>
        <v>-</v>
      </c>
      <c r="G101" s="9">
        <f>IFERROR(VLOOKUP($K101&amp;$B101,intermediate_page!$A$2:$K$1036,9,FALSE),"")</f>
        <v>2</v>
      </c>
      <c r="H101" s="9">
        <f>IFERROR(VLOOKUP($K101&amp;$B101,intermediate_page!$A$2:$K$1036,10,FALSE),"")</f>
        <v>61</v>
      </c>
      <c r="I101" s="9">
        <f>IFERROR(VLOOKUP($K101&amp;$B101,intermediate_page!$A$2:$K$1036,11,FALSE),"")</f>
        <v>95</v>
      </c>
      <c r="K101" s="1" t="str">
        <f t="shared" ref="K101:K108" si="11">K100</f>
        <v>Comoros</v>
      </c>
    </row>
    <row r="102" ht="15.75" customHeight="1">
      <c r="B102" s="9">
        <v>2012.0</v>
      </c>
      <c r="C102" s="9">
        <f>IFERROR(VLOOKUP($K102&amp;$B102,intermediate_page!$A$2:$K$1036,5,FALSE),"")</f>
        <v>723865</v>
      </c>
      <c r="D102" s="9" t="str">
        <f>IFERROR(VLOOKUP($K102&amp;$B102,intermediate_page!$A$2:$K$1036,6,FALSE),"")</f>
        <v>-</v>
      </c>
      <c r="E102" s="9">
        <f>IFERROR(VLOOKUP($K102&amp;$B102,intermediate_page!$A$2:$K$1036,7,FALSE),"")</f>
        <v>49840</v>
      </c>
      <c r="F102" s="9" t="str">
        <f>IFERROR(VLOOKUP($K102&amp;$B102,intermediate_page!$A$2:$K$1036,8,FALSE),"")</f>
        <v>-</v>
      </c>
      <c r="G102" s="9">
        <f>IFERROR(VLOOKUP($K102&amp;$B102,intermediate_page!$A$2:$K$1036,9,FALSE),"")</f>
        <v>4</v>
      </c>
      <c r="H102" s="9">
        <f>IFERROR(VLOOKUP($K102&amp;$B102,intermediate_page!$A$2:$K$1036,10,FALSE),"")</f>
        <v>125</v>
      </c>
      <c r="I102" s="9">
        <f>IFERROR(VLOOKUP($K102&amp;$B102,intermediate_page!$A$2:$K$1036,11,FALSE),"")</f>
        <v>200</v>
      </c>
      <c r="K102" s="1" t="str">
        <f t="shared" si="11"/>
        <v>Comoros</v>
      </c>
    </row>
    <row r="103" ht="15.75" customHeight="1">
      <c r="B103" s="9">
        <v>2013.0</v>
      </c>
      <c r="C103" s="9">
        <f>IFERROR(VLOOKUP($K103&amp;$B103,intermediate_page!$A$2:$K$1036,5,FALSE),"")</f>
        <v>741511</v>
      </c>
      <c r="D103" s="9" t="str">
        <f>IFERROR(VLOOKUP($K103&amp;$B103,intermediate_page!$A$2:$K$1036,6,FALSE),"")</f>
        <v>-</v>
      </c>
      <c r="E103" s="9">
        <f>IFERROR(VLOOKUP($K103&amp;$B103,intermediate_page!$A$2:$K$1036,7,FALSE),"")</f>
        <v>53156</v>
      </c>
      <c r="F103" s="9" t="str">
        <f>IFERROR(VLOOKUP($K103&amp;$B103,intermediate_page!$A$2:$K$1036,8,FALSE),"")</f>
        <v>-</v>
      </c>
      <c r="G103" s="9">
        <f>IFERROR(VLOOKUP($K103&amp;$B103,intermediate_page!$A$2:$K$1036,9,FALSE),"")</f>
        <v>5</v>
      </c>
      <c r="H103" s="9">
        <f>IFERROR(VLOOKUP($K103&amp;$B103,intermediate_page!$A$2:$K$1036,10,FALSE),"")</f>
        <v>134</v>
      </c>
      <c r="I103" s="9">
        <f>IFERROR(VLOOKUP($K103&amp;$B103,intermediate_page!$A$2:$K$1036,11,FALSE),"")</f>
        <v>210</v>
      </c>
      <c r="K103" s="1" t="str">
        <f t="shared" si="11"/>
        <v>Comoros</v>
      </c>
    </row>
    <row r="104" ht="15.75" customHeight="1">
      <c r="B104" s="9">
        <v>2014.0</v>
      </c>
      <c r="C104" s="9">
        <f>IFERROR(VLOOKUP($K104&amp;$B104,intermediate_page!$A$2:$K$1036,5,FALSE),"")</f>
        <v>759390</v>
      </c>
      <c r="D104" s="9" t="str">
        <f>IFERROR(VLOOKUP($K104&amp;$B104,intermediate_page!$A$2:$K$1036,6,FALSE),"")</f>
        <v>-</v>
      </c>
      <c r="E104" s="9">
        <f>IFERROR(VLOOKUP($K104&amp;$B104,intermediate_page!$A$2:$K$1036,7,FALSE),"")</f>
        <v>2203</v>
      </c>
      <c r="F104" s="9" t="str">
        <f>IFERROR(VLOOKUP($K104&amp;$B104,intermediate_page!$A$2:$K$1036,8,FALSE),"")</f>
        <v>-</v>
      </c>
      <c r="G104" s="9">
        <f>IFERROR(VLOOKUP($K104&amp;$B104,intermediate_page!$A$2:$K$1036,9,FALSE),"")</f>
        <v>0</v>
      </c>
      <c r="H104" s="9">
        <f>IFERROR(VLOOKUP($K104&amp;$B104,intermediate_page!$A$2:$K$1036,10,FALSE),"")</f>
        <v>5</v>
      </c>
      <c r="I104" s="9">
        <f>IFERROR(VLOOKUP($K104&amp;$B104,intermediate_page!$A$2:$K$1036,11,FALSE),"")</f>
        <v>8</v>
      </c>
      <c r="K104" s="1" t="str">
        <f t="shared" si="11"/>
        <v>Comoros</v>
      </c>
    </row>
    <row r="105" ht="15.75" customHeight="1">
      <c r="B105" s="9">
        <v>2015.0</v>
      </c>
      <c r="C105" s="9">
        <f>IFERROR(VLOOKUP($K105&amp;$B105,intermediate_page!$A$2:$K$1036,5,FALSE),"")</f>
        <v>777435</v>
      </c>
      <c r="D105" s="9" t="str">
        <f>IFERROR(VLOOKUP($K105&amp;$B105,intermediate_page!$A$2:$K$1036,6,FALSE),"")</f>
        <v>-</v>
      </c>
      <c r="E105" s="9">
        <f>IFERROR(VLOOKUP($K105&amp;$B105,intermediate_page!$A$2:$K$1036,7,FALSE),"")</f>
        <v>1300</v>
      </c>
      <c r="F105" s="9" t="str">
        <f>IFERROR(VLOOKUP($K105&amp;$B105,intermediate_page!$A$2:$K$1036,8,FALSE),"")</f>
        <v>-</v>
      </c>
      <c r="G105" s="9">
        <f>IFERROR(VLOOKUP($K105&amp;$B105,intermediate_page!$A$2:$K$1036,9,FALSE),"")</f>
        <v>0</v>
      </c>
      <c r="H105" s="9">
        <f>IFERROR(VLOOKUP($K105&amp;$B105,intermediate_page!$A$2:$K$1036,10,FALSE),"")</f>
        <v>3</v>
      </c>
      <c r="I105" s="9">
        <f>IFERROR(VLOOKUP($K105&amp;$B105,intermediate_page!$A$2:$K$1036,11,FALSE),"")</f>
        <v>5</v>
      </c>
      <c r="K105" s="1" t="str">
        <f t="shared" si="11"/>
        <v>Comoros</v>
      </c>
    </row>
    <row r="106" ht="15.75" customHeight="1">
      <c r="B106" s="9">
        <v>2016.0</v>
      </c>
      <c r="C106" s="9">
        <f>IFERROR(VLOOKUP($K106&amp;$B106,intermediate_page!$A$2:$K$1036,5,FALSE),"")</f>
        <v>795597</v>
      </c>
      <c r="D106" s="9" t="str">
        <f>IFERROR(VLOOKUP($K106&amp;$B106,intermediate_page!$A$2:$K$1036,6,FALSE),"")</f>
        <v>-</v>
      </c>
      <c r="E106" s="9">
        <f>IFERROR(VLOOKUP($K106&amp;$B106,intermediate_page!$A$2:$K$1036,7,FALSE),"")</f>
        <v>1143</v>
      </c>
      <c r="F106" s="9" t="str">
        <f>IFERROR(VLOOKUP($K106&amp;$B106,intermediate_page!$A$2:$K$1036,8,FALSE),"")</f>
        <v>-</v>
      </c>
      <c r="G106" s="9">
        <f>IFERROR(VLOOKUP($K106&amp;$B106,intermediate_page!$A$2:$K$1036,9,FALSE),"")</f>
        <v>0</v>
      </c>
      <c r="H106" s="9">
        <f>IFERROR(VLOOKUP($K106&amp;$B106,intermediate_page!$A$2:$K$1036,10,FALSE),"")</f>
        <v>2</v>
      </c>
      <c r="I106" s="9">
        <f>IFERROR(VLOOKUP($K106&amp;$B106,intermediate_page!$A$2:$K$1036,11,FALSE),"")</f>
        <v>4</v>
      </c>
      <c r="K106" s="1" t="str">
        <f t="shared" si="11"/>
        <v>Comoros</v>
      </c>
    </row>
    <row r="107" ht="15.75" customHeight="1">
      <c r="B107" s="9">
        <v>2017.0</v>
      </c>
      <c r="C107" s="9">
        <f>IFERROR(VLOOKUP($K107&amp;$B107,intermediate_page!$A$2:$K$1036,5,FALSE),"")</f>
        <v>813890</v>
      </c>
      <c r="D107" s="9" t="str">
        <f>IFERROR(VLOOKUP($K107&amp;$B107,intermediate_page!$A$2:$K$1036,6,FALSE),"")</f>
        <v>-</v>
      </c>
      <c r="E107" s="9">
        <f>IFERROR(VLOOKUP($K107&amp;$B107,intermediate_page!$A$2:$K$1036,7,FALSE),"")</f>
        <v>3230</v>
      </c>
      <c r="F107" s="9" t="str">
        <f>IFERROR(VLOOKUP($K107&amp;$B107,intermediate_page!$A$2:$K$1036,8,FALSE),"")</f>
        <v>-</v>
      </c>
      <c r="G107" s="9">
        <f>IFERROR(VLOOKUP($K107&amp;$B107,intermediate_page!$A$2:$K$1036,9,FALSE),"")</f>
        <v>0</v>
      </c>
      <c r="H107" s="9">
        <f>IFERROR(VLOOKUP($K107&amp;$B107,intermediate_page!$A$2:$K$1036,10,FALSE),"")</f>
        <v>8</v>
      </c>
      <c r="I107" s="9">
        <f>IFERROR(VLOOKUP($K107&amp;$B107,intermediate_page!$A$2:$K$1036,11,FALSE),"")</f>
        <v>12</v>
      </c>
      <c r="K107" s="1" t="str">
        <f t="shared" si="11"/>
        <v>Comoros</v>
      </c>
    </row>
    <row r="108" ht="15.75" customHeight="1">
      <c r="B108" s="9">
        <v>2018.0</v>
      </c>
      <c r="C108" s="9">
        <f>IFERROR(VLOOKUP($K108&amp;$B108,intermediate_page!$A$2:$K$1036,5,FALSE),"")</f>
        <v>832322</v>
      </c>
      <c r="D108" s="9" t="str">
        <f>IFERROR(VLOOKUP($K108&amp;$B108,intermediate_page!$A$2:$K$1036,6,FALSE),"")</f>
        <v>-</v>
      </c>
      <c r="E108" s="9">
        <f>IFERROR(VLOOKUP($K108&amp;$B108,intermediate_page!$A$2:$K$1036,7,FALSE),"")</f>
        <v>15613</v>
      </c>
      <c r="F108" s="9" t="str">
        <f>IFERROR(VLOOKUP($K108&amp;$B108,intermediate_page!$A$2:$K$1036,8,FALSE),"")</f>
        <v>-</v>
      </c>
      <c r="G108" s="9">
        <f>IFERROR(VLOOKUP($K108&amp;$B108,intermediate_page!$A$2:$K$1036,9,FALSE),"")</f>
        <v>1</v>
      </c>
      <c r="H108" s="9">
        <f>IFERROR(VLOOKUP($K108&amp;$B108,intermediate_page!$A$2:$K$1036,10,FALSE),"")</f>
        <v>39</v>
      </c>
      <c r="I108" s="9">
        <f>IFERROR(VLOOKUP($K108&amp;$B108,intermediate_page!$A$2:$K$1036,11,FALSE),"")</f>
        <v>62</v>
      </c>
      <c r="K108" s="1" t="str">
        <f t="shared" si="11"/>
        <v>Comoros</v>
      </c>
    </row>
    <row r="109" ht="15.75" customHeight="1">
      <c r="A109" s="1" t="s">
        <v>32</v>
      </c>
      <c r="B109" s="9">
        <v>2010.0</v>
      </c>
      <c r="C109" s="9">
        <f>IFERROR(VLOOKUP($K109&amp;$B109,intermediate_page!$A$2:$K$1036,5,FALSE),"")</f>
        <v>4273738</v>
      </c>
      <c r="D109" s="9">
        <f>IFERROR(VLOOKUP($K109&amp;$B109,intermediate_page!$A$2:$K$1036,6,FALSE),"")</f>
        <v>593000</v>
      </c>
      <c r="E109" s="9">
        <f>IFERROR(VLOOKUP($K109&amp;$B109,intermediate_page!$A$2:$K$1036,7,FALSE),"")</f>
        <v>944174</v>
      </c>
      <c r="F109" s="9">
        <f>IFERROR(VLOOKUP($K109&amp;$B109,intermediate_page!$A$2:$K$1036,8,FALSE),"")</f>
        <v>1442000</v>
      </c>
      <c r="G109" s="9">
        <f>IFERROR(VLOOKUP($K109&amp;$B109,intermediate_page!$A$2:$K$1036,9,FALSE),"")</f>
        <v>1800</v>
      </c>
      <c r="H109" s="9">
        <f>IFERROR(VLOOKUP($K109&amp;$B109,intermediate_page!$A$2:$K$1036,10,FALSE),"")</f>
        <v>1894</v>
      </c>
      <c r="I109" s="9">
        <f>IFERROR(VLOOKUP($K109&amp;$B109,intermediate_page!$A$2:$K$1036,11,FALSE),"")</f>
        <v>2000</v>
      </c>
      <c r="K109" s="1" t="str">
        <f>A109</f>
        <v>Congo</v>
      </c>
    </row>
    <row r="110" ht="15.75" customHeight="1">
      <c r="B110" s="9">
        <v>2011.0</v>
      </c>
      <c r="C110" s="9">
        <f>IFERROR(VLOOKUP($K110&amp;$B110,intermediate_page!$A$2:$K$1036,5,FALSE),"")</f>
        <v>4394842</v>
      </c>
      <c r="D110" s="9">
        <f>IFERROR(VLOOKUP($K110&amp;$B110,intermediate_page!$A$2:$K$1036,6,FALSE),"")</f>
        <v>628000</v>
      </c>
      <c r="E110" s="9">
        <f>IFERROR(VLOOKUP($K110&amp;$B110,intermediate_page!$A$2:$K$1036,7,FALSE),"")</f>
        <v>986118</v>
      </c>
      <c r="F110" s="9">
        <f>IFERROR(VLOOKUP($K110&amp;$B110,intermediate_page!$A$2:$K$1036,8,FALSE),"")</f>
        <v>1500000</v>
      </c>
      <c r="G110" s="9">
        <f>IFERROR(VLOOKUP($K110&amp;$B110,intermediate_page!$A$2:$K$1036,9,FALSE),"")</f>
        <v>1770</v>
      </c>
      <c r="H110" s="9">
        <f>IFERROR(VLOOKUP($K110&amp;$B110,intermediate_page!$A$2:$K$1036,10,FALSE),"")</f>
        <v>1883</v>
      </c>
      <c r="I110" s="9">
        <f>IFERROR(VLOOKUP($K110&amp;$B110,intermediate_page!$A$2:$K$1036,11,FALSE),"")</f>
        <v>2000</v>
      </c>
      <c r="K110" s="1" t="str">
        <f t="shared" ref="K110:K117" si="12">K109</f>
        <v>Congo</v>
      </c>
    </row>
    <row r="111" ht="15.75" customHeight="1">
      <c r="B111" s="9">
        <v>2012.0</v>
      </c>
      <c r="C111" s="9">
        <f>IFERROR(VLOOKUP($K111&amp;$B111,intermediate_page!$A$2:$K$1036,5,FALSE),"")</f>
        <v>4510197</v>
      </c>
      <c r="D111" s="9">
        <f>IFERROR(VLOOKUP($K111&amp;$B111,intermediate_page!$A$2:$K$1036,6,FALSE),"")</f>
        <v>650000</v>
      </c>
      <c r="E111" s="9">
        <f>IFERROR(VLOOKUP($K111&amp;$B111,intermediate_page!$A$2:$K$1036,7,FALSE),"")</f>
        <v>1013105</v>
      </c>
      <c r="F111" s="9">
        <f>IFERROR(VLOOKUP($K111&amp;$B111,intermediate_page!$A$2:$K$1036,8,FALSE),"")</f>
        <v>1499000</v>
      </c>
      <c r="G111" s="9">
        <f>IFERROR(VLOOKUP($K111&amp;$B111,intermediate_page!$A$2:$K$1036,9,FALSE),"")</f>
        <v>1770</v>
      </c>
      <c r="H111" s="9">
        <f>IFERROR(VLOOKUP($K111&amp;$B111,intermediate_page!$A$2:$K$1036,10,FALSE),"")</f>
        <v>1899</v>
      </c>
      <c r="I111" s="9">
        <f>IFERROR(VLOOKUP($K111&amp;$B111,intermediate_page!$A$2:$K$1036,11,FALSE),"")</f>
        <v>2040</v>
      </c>
      <c r="K111" s="1" t="str">
        <f t="shared" si="12"/>
        <v>Congo</v>
      </c>
    </row>
    <row r="112" ht="15.75" customHeight="1">
      <c r="B112" s="9">
        <v>2013.0</v>
      </c>
      <c r="C112" s="9">
        <f>IFERROR(VLOOKUP($K112&amp;$B112,intermediate_page!$A$2:$K$1036,5,FALSE),"")</f>
        <v>4622757</v>
      </c>
      <c r="D112" s="9">
        <f>IFERROR(VLOOKUP($K112&amp;$B112,intermediate_page!$A$2:$K$1036,6,FALSE),"")</f>
        <v>694000</v>
      </c>
      <c r="E112" s="9">
        <f>IFERROR(VLOOKUP($K112&amp;$B112,intermediate_page!$A$2:$K$1036,7,FALSE),"")</f>
        <v>1068018</v>
      </c>
      <c r="F112" s="9">
        <f>IFERROR(VLOOKUP($K112&amp;$B112,intermediate_page!$A$2:$K$1036,8,FALSE),"")</f>
        <v>1580000</v>
      </c>
      <c r="G112" s="9">
        <f>IFERROR(VLOOKUP($K112&amp;$B112,intermediate_page!$A$2:$K$1036,9,FALSE),"")</f>
        <v>1790</v>
      </c>
      <c r="H112" s="9">
        <f>IFERROR(VLOOKUP($K112&amp;$B112,intermediate_page!$A$2:$K$1036,10,FALSE),"")</f>
        <v>1955</v>
      </c>
      <c r="I112" s="9">
        <f>IFERROR(VLOOKUP($K112&amp;$B112,intermediate_page!$A$2:$K$1036,11,FALSE),"")</f>
        <v>2150</v>
      </c>
      <c r="K112" s="1" t="str">
        <f t="shared" si="12"/>
        <v>Congo</v>
      </c>
    </row>
    <row r="113" ht="15.75" customHeight="1">
      <c r="B113" s="9">
        <v>2014.0</v>
      </c>
      <c r="C113" s="9">
        <f>IFERROR(VLOOKUP($K113&amp;$B113,intermediate_page!$A$2:$K$1036,5,FALSE),"")</f>
        <v>4736965</v>
      </c>
      <c r="D113" s="9">
        <f>IFERROR(VLOOKUP($K113&amp;$B113,intermediate_page!$A$2:$K$1036,6,FALSE),"")</f>
        <v>724000</v>
      </c>
      <c r="E113" s="9">
        <f>IFERROR(VLOOKUP($K113&amp;$B113,intermediate_page!$A$2:$K$1036,7,FALSE),"")</f>
        <v>1098243</v>
      </c>
      <c r="F113" s="9">
        <f>IFERROR(VLOOKUP($K113&amp;$B113,intermediate_page!$A$2:$K$1036,8,FALSE),"")</f>
        <v>1597000</v>
      </c>
      <c r="G113" s="9">
        <f>IFERROR(VLOOKUP($K113&amp;$B113,intermediate_page!$A$2:$K$1036,9,FALSE),"")</f>
        <v>1790</v>
      </c>
      <c r="H113" s="9">
        <f>IFERROR(VLOOKUP($K113&amp;$B113,intermediate_page!$A$2:$K$1036,10,FALSE),"")</f>
        <v>1972</v>
      </c>
      <c r="I113" s="9">
        <f>IFERROR(VLOOKUP($K113&amp;$B113,intermediate_page!$A$2:$K$1036,11,FALSE),"")</f>
        <v>2220</v>
      </c>
      <c r="K113" s="1" t="str">
        <f t="shared" si="12"/>
        <v>Congo</v>
      </c>
    </row>
    <row r="114" ht="15.75" customHeight="1">
      <c r="B114" s="9">
        <v>2015.0</v>
      </c>
      <c r="C114" s="9">
        <f>IFERROR(VLOOKUP($K114&amp;$B114,intermediate_page!$A$2:$K$1036,5,FALSE),"")</f>
        <v>4856093</v>
      </c>
      <c r="D114" s="9">
        <f>IFERROR(VLOOKUP($K114&amp;$B114,intermediate_page!$A$2:$K$1036,6,FALSE),"")</f>
        <v>703000</v>
      </c>
      <c r="E114" s="9">
        <f>IFERROR(VLOOKUP($K114&amp;$B114,intermediate_page!$A$2:$K$1036,7,FALSE),"")</f>
        <v>1100944</v>
      </c>
      <c r="F114" s="9">
        <f>IFERROR(VLOOKUP($K114&amp;$B114,intermediate_page!$A$2:$K$1036,8,FALSE),"")</f>
        <v>1635000</v>
      </c>
      <c r="G114" s="9">
        <f>IFERROR(VLOOKUP($K114&amp;$B114,intermediate_page!$A$2:$K$1036,9,FALSE),"")</f>
        <v>1730</v>
      </c>
      <c r="H114" s="9">
        <f>IFERROR(VLOOKUP($K114&amp;$B114,intermediate_page!$A$2:$K$1036,10,FALSE),"")</f>
        <v>1907</v>
      </c>
      <c r="I114" s="9">
        <f>IFERROR(VLOOKUP($K114&amp;$B114,intermediate_page!$A$2:$K$1036,11,FALSE),"")</f>
        <v>2160</v>
      </c>
      <c r="K114" s="1" t="str">
        <f t="shared" si="12"/>
        <v>Congo</v>
      </c>
    </row>
    <row r="115" ht="15.75" customHeight="1">
      <c r="B115" s="9">
        <v>2016.0</v>
      </c>
      <c r="C115" s="9">
        <f>IFERROR(VLOOKUP($K115&amp;$B115,intermediate_page!$A$2:$K$1036,5,FALSE),"")</f>
        <v>4980996</v>
      </c>
      <c r="D115" s="9">
        <f>IFERROR(VLOOKUP($K115&amp;$B115,intermediate_page!$A$2:$K$1036,6,FALSE),"")</f>
        <v>679000</v>
      </c>
      <c r="E115" s="9">
        <f>IFERROR(VLOOKUP($K115&amp;$B115,intermediate_page!$A$2:$K$1036,7,FALSE),"")</f>
        <v>1162467</v>
      </c>
      <c r="F115" s="9">
        <f>IFERROR(VLOOKUP($K115&amp;$B115,intermediate_page!$A$2:$K$1036,8,FALSE),"")</f>
        <v>1855000</v>
      </c>
      <c r="G115" s="9">
        <f>IFERROR(VLOOKUP($K115&amp;$B115,intermediate_page!$A$2:$K$1036,9,FALSE),"")</f>
        <v>1760</v>
      </c>
      <c r="H115" s="9">
        <f>IFERROR(VLOOKUP($K115&amp;$B115,intermediate_page!$A$2:$K$1036,10,FALSE),"")</f>
        <v>1948</v>
      </c>
      <c r="I115" s="9">
        <f>IFERROR(VLOOKUP($K115&amp;$B115,intermediate_page!$A$2:$K$1036,11,FALSE),"")</f>
        <v>2250</v>
      </c>
      <c r="K115" s="1" t="str">
        <f t="shared" si="12"/>
        <v>Congo</v>
      </c>
    </row>
    <row r="116" ht="15.75" customHeight="1">
      <c r="B116" s="9">
        <v>2017.0</v>
      </c>
      <c r="C116" s="9">
        <f>IFERROR(VLOOKUP($K116&amp;$B116,intermediate_page!$A$2:$K$1036,5,FALSE),"")</f>
        <v>5110701</v>
      </c>
      <c r="D116" s="9">
        <f>IFERROR(VLOOKUP($K116&amp;$B116,intermediate_page!$A$2:$K$1036,6,FALSE),"")</f>
        <v>697000</v>
      </c>
      <c r="E116" s="9">
        <f>IFERROR(VLOOKUP($K116&amp;$B116,intermediate_page!$A$2:$K$1036,7,FALSE),"")</f>
        <v>1229822</v>
      </c>
      <c r="F116" s="9">
        <f>IFERROR(VLOOKUP($K116&amp;$B116,intermediate_page!$A$2:$K$1036,8,FALSE),"")</f>
        <v>2053000</v>
      </c>
      <c r="G116" s="9">
        <f>IFERROR(VLOOKUP($K116&amp;$B116,intermediate_page!$A$2:$K$1036,9,FALSE),"")</f>
        <v>1750</v>
      </c>
      <c r="H116" s="9">
        <f>IFERROR(VLOOKUP($K116&amp;$B116,intermediate_page!$A$2:$K$1036,10,FALSE),"")</f>
        <v>1938</v>
      </c>
      <c r="I116" s="9">
        <f>IFERROR(VLOOKUP($K116&amp;$B116,intermediate_page!$A$2:$K$1036,11,FALSE),"")</f>
        <v>2260</v>
      </c>
      <c r="K116" s="1" t="str">
        <f t="shared" si="12"/>
        <v>Congo</v>
      </c>
    </row>
    <row r="117" ht="15.75" customHeight="1">
      <c r="B117" s="9">
        <v>2018.0</v>
      </c>
      <c r="C117" s="9">
        <f>IFERROR(VLOOKUP($K117&amp;$B117,intermediate_page!$A$2:$K$1036,5,FALSE),"")</f>
        <v>5244363</v>
      </c>
      <c r="D117" s="9">
        <f>IFERROR(VLOOKUP($K117&amp;$B117,intermediate_page!$A$2:$K$1036,6,FALSE),"")</f>
        <v>703000</v>
      </c>
      <c r="E117" s="9">
        <f>IFERROR(VLOOKUP($K117&amp;$B117,intermediate_page!$A$2:$K$1036,7,FALSE),"")</f>
        <v>1232815</v>
      </c>
      <c r="F117" s="9">
        <f>IFERROR(VLOOKUP($K117&amp;$B117,intermediate_page!$A$2:$K$1036,8,FALSE),"")</f>
        <v>2017000</v>
      </c>
      <c r="G117" s="9">
        <f>IFERROR(VLOOKUP($K117&amp;$B117,intermediate_page!$A$2:$K$1036,9,FALSE),"")</f>
        <v>1760</v>
      </c>
      <c r="H117" s="9">
        <f>IFERROR(VLOOKUP($K117&amp;$B117,intermediate_page!$A$2:$K$1036,10,FALSE),"")</f>
        <v>1961</v>
      </c>
      <c r="I117" s="9">
        <f>IFERROR(VLOOKUP($K117&amp;$B117,intermediate_page!$A$2:$K$1036,11,FALSE),"")</f>
        <v>2310</v>
      </c>
      <c r="K117" s="1" t="str">
        <f t="shared" si="12"/>
        <v>Congo</v>
      </c>
    </row>
    <row r="118" ht="15.75" customHeight="1">
      <c r="A118" s="1" t="s">
        <v>33</v>
      </c>
      <c r="B118" s="9">
        <v>2010.0</v>
      </c>
      <c r="C118" s="9">
        <f>IFERROR(VLOOKUP($K118&amp;$B118,intermediate_page!$A$2:$K$1036,5,FALSE),"")</f>
        <v>20532944</v>
      </c>
      <c r="D118" s="9">
        <f>IFERROR(VLOOKUP($K118&amp;$B118,intermediate_page!$A$2:$K$1036,6,FALSE),"")</f>
        <v>7829000</v>
      </c>
      <c r="E118" s="9">
        <f>IFERROR(VLOOKUP($K118&amp;$B118,intermediate_page!$A$2:$K$1036,7,FALSE),"")</f>
        <v>9635484</v>
      </c>
      <c r="F118" s="9">
        <f>IFERROR(VLOOKUP($K118&amp;$B118,intermediate_page!$A$2:$K$1036,8,FALSE),"")</f>
        <v>11700000</v>
      </c>
      <c r="G118" s="9">
        <f>IFERROR(VLOOKUP($K118&amp;$B118,intermediate_page!$A$2:$K$1036,9,FALSE),"")</f>
        <v>15400</v>
      </c>
      <c r="H118" s="9">
        <f>IFERROR(VLOOKUP($K118&amp;$B118,intermediate_page!$A$2:$K$1036,10,FALSE),"")</f>
        <v>16488</v>
      </c>
      <c r="I118" s="9">
        <f>IFERROR(VLOOKUP($K118&amp;$B118,intermediate_page!$A$2:$K$1036,11,FALSE),"")</f>
        <v>17700</v>
      </c>
      <c r="K118" s="1" t="str">
        <f>A118</f>
        <v>Côte d’Ivoire</v>
      </c>
    </row>
    <row r="119" ht="15.75" customHeight="1">
      <c r="B119" s="9">
        <v>2011.0</v>
      </c>
      <c r="C119" s="9">
        <f>IFERROR(VLOOKUP($K119&amp;$B119,intermediate_page!$A$2:$K$1036,5,FALSE),"")</f>
        <v>21028652</v>
      </c>
      <c r="D119" s="9">
        <f>IFERROR(VLOOKUP($K119&amp;$B119,intermediate_page!$A$2:$K$1036,6,FALSE),"")</f>
        <v>7612000</v>
      </c>
      <c r="E119" s="9">
        <f>IFERROR(VLOOKUP($K119&amp;$B119,intermediate_page!$A$2:$K$1036,7,FALSE),"")</f>
        <v>9296942</v>
      </c>
      <c r="F119" s="9">
        <f>IFERROR(VLOOKUP($K119&amp;$B119,intermediate_page!$A$2:$K$1036,8,FALSE),"")</f>
        <v>11240000</v>
      </c>
      <c r="G119" s="9">
        <f>IFERROR(VLOOKUP($K119&amp;$B119,intermediate_page!$A$2:$K$1036,9,FALSE),"")</f>
        <v>13500</v>
      </c>
      <c r="H119" s="9">
        <f>IFERROR(VLOOKUP($K119&amp;$B119,intermediate_page!$A$2:$K$1036,10,FALSE),"")</f>
        <v>14492</v>
      </c>
      <c r="I119" s="9">
        <f>IFERROR(VLOOKUP($K119&amp;$B119,intermediate_page!$A$2:$K$1036,11,FALSE),"")</f>
        <v>15600</v>
      </c>
      <c r="K119" s="1" t="str">
        <f t="shared" ref="K119:K126" si="13">K118</f>
        <v>Côte d’Ivoire</v>
      </c>
    </row>
    <row r="120" ht="15.75" customHeight="1">
      <c r="B120" s="9">
        <v>2012.0</v>
      </c>
      <c r="C120" s="9">
        <f>IFERROR(VLOOKUP($K120&amp;$B120,intermediate_page!$A$2:$K$1036,5,FALSE),"")</f>
        <v>21547188</v>
      </c>
      <c r="D120" s="9">
        <f>IFERROR(VLOOKUP($K120&amp;$B120,intermediate_page!$A$2:$K$1036,6,FALSE),"")</f>
        <v>6845000</v>
      </c>
      <c r="E120" s="9">
        <f>IFERROR(VLOOKUP($K120&amp;$B120,intermediate_page!$A$2:$K$1036,7,FALSE),"")</f>
        <v>8538623</v>
      </c>
      <c r="F120" s="9">
        <f>IFERROR(VLOOKUP($K120&amp;$B120,intermediate_page!$A$2:$K$1036,8,FALSE),"")</f>
        <v>10460000</v>
      </c>
      <c r="G120" s="9">
        <f>IFERROR(VLOOKUP($K120&amp;$B120,intermediate_page!$A$2:$K$1036,9,FALSE),"")</f>
        <v>11300</v>
      </c>
      <c r="H120" s="9">
        <f>IFERROR(VLOOKUP($K120&amp;$B120,intermediate_page!$A$2:$K$1036,10,FALSE),"")</f>
        <v>12157</v>
      </c>
      <c r="I120" s="9">
        <f>IFERROR(VLOOKUP($K120&amp;$B120,intermediate_page!$A$2:$K$1036,11,FALSE),"")</f>
        <v>13100</v>
      </c>
      <c r="K120" s="1" t="str">
        <f t="shared" si="13"/>
        <v>Côte d’Ivoire</v>
      </c>
    </row>
    <row r="121" ht="15.75" customHeight="1">
      <c r="B121" s="9">
        <v>2013.0</v>
      </c>
      <c r="C121" s="9">
        <f>IFERROR(VLOOKUP($K121&amp;$B121,intermediate_page!$A$2:$K$1036,5,FALSE),"")</f>
        <v>22087506</v>
      </c>
      <c r="D121" s="9">
        <f>IFERROR(VLOOKUP($K121&amp;$B121,intermediate_page!$A$2:$K$1036,6,FALSE),"")</f>
        <v>5714000</v>
      </c>
      <c r="E121" s="9">
        <f>IFERROR(VLOOKUP($K121&amp;$B121,intermediate_page!$A$2:$K$1036,7,FALSE),"")</f>
        <v>7484764</v>
      </c>
      <c r="F121" s="9">
        <f>IFERROR(VLOOKUP($K121&amp;$B121,intermediate_page!$A$2:$K$1036,8,FALSE),"")</f>
        <v>9688000</v>
      </c>
      <c r="G121" s="9">
        <f>IFERROR(VLOOKUP($K121&amp;$B121,intermediate_page!$A$2:$K$1036,9,FALSE),"")</f>
        <v>9830</v>
      </c>
      <c r="H121" s="9">
        <f>IFERROR(VLOOKUP($K121&amp;$B121,intermediate_page!$A$2:$K$1036,10,FALSE),"")</f>
        <v>10548</v>
      </c>
      <c r="I121" s="9">
        <f>IFERROR(VLOOKUP($K121&amp;$B121,intermediate_page!$A$2:$K$1036,11,FALSE),"")</f>
        <v>11400</v>
      </c>
      <c r="K121" s="1" t="str">
        <f t="shared" si="13"/>
        <v>Côte d’Ivoire</v>
      </c>
    </row>
    <row r="122" ht="15.75" customHeight="1">
      <c r="B122" s="9">
        <v>2014.0</v>
      </c>
      <c r="C122" s="9">
        <f>IFERROR(VLOOKUP($K122&amp;$B122,intermediate_page!$A$2:$K$1036,5,FALSE),"")</f>
        <v>22647672</v>
      </c>
      <c r="D122" s="9">
        <f>IFERROR(VLOOKUP($K122&amp;$B122,intermediate_page!$A$2:$K$1036,6,FALSE),"")</f>
        <v>5354000</v>
      </c>
      <c r="E122" s="9">
        <f>IFERROR(VLOOKUP($K122&amp;$B122,intermediate_page!$A$2:$K$1036,7,FALSE),"")</f>
        <v>7135696</v>
      </c>
      <c r="F122" s="9">
        <f>IFERROR(VLOOKUP($K122&amp;$B122,intermediate_page!$A$2:$K$1036,8,FALSE),"")</f>
        <v>9284000</v>
      </c>
      <c r="G122" s="9">
        <f>IFERROR(VLOOKUP($K122&amp;$B122,intermediate_page!$A$2:$K$1036,9,FALSE),"")</f>
        <v>8840</v>
      </c>
      <c r="H122" s="9">
        <f>IFERROR(VLOOKUP($K122&amp;$B122,intermediate_page!$A$2:$K$1036,10,FALSE),"")</f>
        <v>9486</v>
      </c>
      <c r="I122" s="9">
        <f>IFERROR(VLOOKUP($K122&amp;$B122,intermediate_page!$A$2:$K$1036,11,FALSE),"")</f>
        <v>10200</v>
      </c>
      <c r="K122" s="1" t="str">
        <f t="shared" si="13"/>
        <v>Côte d’Ivoire</v>
      </c>
    </row>
    <row r="123" ht="15.75" customHeight="1">
      <c r="B123" s="9">
        <v>2015.0</v>
      </c>
      <c r="C123" s="9">
        <f>IFERROR(VLOOKUP($K123&amp;$B123,intermediate_page!$A$2:$K$1036,5,FALSE),"")</f>
        <v>23226148</v>
      </c>
      <c r="D123" s="9">
        <f>IFERROR(VLOOKUP($K123&amp;$B123,intermediate_page!$A$2:$K$1036,6,FALSE),"")</f>
        <v>5561000</v>
      </c>
      <c r="E123" s="9">
        <f>IFERROR(VLOOKUP($K123&amp;$B123,intermediate_page!$A$2:$K$1036,7,FALSE),"")</f>
        <v>7433189</v>
      </c>
      <c r="F123" s="9">
        <f>IFERROR(VLOOKUP($K123&amp;$B123,intermediate_page!$A$2:$K$1036,8,FALSE),"")</f>
        <v>9805000</v>
      </c>
      <c r="G123" s="9">
        <f>IFERROR(VLOOKUP($K123&amp;$B123,intermediate_page!$A$2:$K$1036,9,FALSE),"")</f>
        <v>8800</v>
      </c>
      <c r="H123" s="9">
        <f>IFERROR(VLOOKUP($K123&amp;$B123,intermediate_page!$A$2:$K$1036,10,FALSE),"")</f>
        <v>9501</v>
      </c>
      <c r="I123" s="9">
        <f>IFERROR(VLOOKUP($K123&amp;$B123,intermediate_page!$A$2:$K$1036,11,FALSE),"")</f>
        <v>10300</v>
      </c>
      <c r="K123" s="1" t="str">
        <f t="shared" si="13"/>
        <v>Côte d’Ivoire</v>
      </c>
    </row>
    <row r="124" ht="15.75" customHeight="1">
      <c r="B124" s="9">
        <v>2016.0</v>
      </c>
      <c r="C124" s="9">
        <f>IFERROR(VLOOKUP($K124&amp;$B124,intermediate_page!$A$2:$K$1036,5,FALSE),"")</f>
        <v>23822726</v>
      </c>
      <c r="D124" s="9">
        <f>IFERROR(VLOOKUP($K124&amp;$B124,intermediate_page!$A$2:$K$1036,6,FALSE),"")</f>
        <v>6048000</v>
      </c>
      <c r="E124" s="9">
        <f>IFERROR(VLOOKUP($K124&amp;$B124,intermediate_page!$A$2:$K$1036,7,FALSE),"")</f>
        <v>8448875</v>
      </c>
      <c r="F124" s="9">
        <f>IFERROR(VLOOKUP($K124&amp;$B124,intermediate_page!$A$2:$K$1036,8,FALSE),"")</f>
        <v>11500000</v>
      </c>
      <c r="G124" s="9">
        <f>IFERROR(VLOOKUP($K124&amp;$B124,intermediate_page!$A$2:$K$1036,9,FALSE),"")</f>
        <v>8530</v>
      </c>
      <c r="H124" s="9">
        <f>IFERROR(VLOOKUP($K124&amp;$B124,intermediate_page!$A$2:$K$1036,10,FALSE),"")</f>
        <v>9275</v>
      </c>
      <c r="I124" s="9">
        <f>IFERROR(VLOOKUP($K124&amp;$B124,intermediate_page!$A$2:$K$1036,11,FALSE),"")</f>
        <v>10100</v>
      </c>
      <c r="K124" s="1" t="str">
        <f t="shared" si="13"/>
        <v>Côte d’Ivoire</v>
      </c>
    </row>
    <row r="125" ht="15.75" customHeight="1">
      <c r="B125" s="9">
        <v>2017.0</v>
      </c>
      <c r="C125" s="9">
        <f>IFERROR(VLOOKUP($K125&amp;$B125,intermediate_page!$A$2:$K$1036,5,FALSE),"")</f>
        <v>24437475</v>
      </c>
      <c r="D125" s="9">
        <f>IFERROR(VLOOKUP($K125&amp;$B125,intermediate_page!$A$2:$K$1036,6,FALSE),"")</f>
        <v>6128000</v>
      </c>
      <c r="E125" s="9">
        <f>IFERROR(VLOOKUP($K125&amp;$B125,intermediate_page!$A$2:$K$1036,7,FALSE),"")</f>
        <v>8855281</v>
      </c>
      <c r="F125" s="9">
        <f>IFERROR(VLOOKUP($K125&amp;$B125,intermediate_page!$A$2:$K$1036,8,FALSE),"")</f>
        <v>12340000</v>
      </c>
      <c r="G125" s="9">
        <f>IFERROR(VLOOKUP($K125&amp;$B125,intermediate_page!$A$2:$K$1036,9,FALSE),"")</f>
        <v>8460</v>
      </c>
      <c r="H125" s="9">
        <f>IFERROR(VLOOKUP($K125&amp;$B125,intermediate_page!$A$2:$K$1036,10,FALSE),"")</f>
        <v>9263</v>
      </c>
      <c r="I125" s="9">
        <f>IFERROR(VLOOKUP($K125&amp;$B125,intermediate_page!$A$2:$K$1036,11,FALSE),"")</f>
        <v>10200</v>
      </c>
      <c r="K125" s="1" t="str">
        <f t="shared" si="13"/>
        <v>Côte d’Ivoire</v>
      </c>
    </row>
    <row r="126" ht="15.75" customHeight="1">
      <c r="B126" s="9">
        <v>2018.0</v>
      </c>
      <c r="C126" s="9">
        <f>IFERROR(VLOOKUP($K126&amp;$B126,intermediate_page!$A$2:$K$1036,5,FALSE),"")</f>
        <v>25069226</v>
      </c>
      <c r="D126" s="9">
        <f>IFERROR(VLOOKUP($K126&amp;$B126,intermediate_page!$A$2:$K$1036,6,FALSE),"")</f>
        <v>5381000</v>
      </c>
      <c r="E126" s="9">
        <f>IFERROR(VLOOKUP($K126&amp;$B126,intermediate_page!$A$2:$K$1036,7,FALSE),"")</f>
        <v>8287840</v>
      </c>
      <c r="F126" s="9">
        <f>IFERROR(VLOOKUP($K126&amp;$B126,intermediate_page!$A$2:$K$1036,8,FALSE),"")</f>
        <v>12270000</v>
      </c>
      <c r="G126" s="9">
        <f>IFERROR(VLOOKUP($K126&amp;$B126,intermediate_page!$A$2:$K$1036,9,FALSE),"")</f>
        <v>8410</v>
      </c>
      <c r="H126" s="9">
        <f>IFERROR(VLOOKUP($K126&amp;$B126,intermediate_page!$A$2:$K$1036,10,FALSE),"")</f>
        <v>9297</v>
      </c>
      <c r="I126" s="9">
        <f>IFERROR(VLOOKUP($K126&amp;$B126,intermediate_page!$A$2:$K$1036,11,FALSE),"")</f>
        <v>10300</v>
      </c>
      <c r="K126" s="1" t="str">
        <f t="shared" si="13"/>
        <v>Côte d’Ivoire</v>
      </c>
    </row>
    <row r="127" ht="15.75" customHeight="1">
      <c r="A127" s="1" t="s">
        <v>34</v>
      </c>
      <c r="B127" s="9">
        <v>2010.0</v>
      </c>
      <c r="C127" s="9">
        <f>IFERROR(VLOOKUP($K127&amp;$B127,intermediate_page!$A$2:$K$1036,5,FALSE),"")</f>
        <v>64563853</v>
      </c>
      <c r="D127" s="9">
        <f>IFERROR(VLOOKUP($K127&amp;$B127,intermediate_page!$A$2:$K$1036,6,FALSE),"")</f>
        <v>22370000</v>
      </c>
      <c r="E127" s="9">
        <f>IFERROR(VLOOKUP($K127&amp;$B127,intermediate_page!$A$2:$K$1036,7,FALSE),"")</f>
        <v>27653200</v>
      </c>
      <c r="F127" s="9">
        <f>IFERROR(VLOOKUP($K127&amp;$B127,intermediate_page!$A$2:$K$1036,8,FALSE),"")</f>
        <v>33780000</v>
      </c>
      <c r="G127" s="9">
        <f>IFERROR(VLOOKUP($K127&amp;$B127,intermediate_page!$A$2:$K$1036,9,FALSE),"")</f>
        <v>54100</v>
      </c>
      <c r="H127" s="9">
        <f>IFERROR(VLOOKUP($K127&amp;$B127,intermediate_page!$A$2:$K$1036,10,FALSE),"")</f>
        <v>63385</v>
      </c>
      <c r="I127" s="9">
        <f>IFERROR(VLOOKUP($K127&amp;$B127,intermediate_page!$A$2:$K$1036,11,FALSE),"")</f>
        <v>74000</v>
      </c>
      <c r="K127" s="1" t="str">
        <f>A127</f>
        <v>Democratic Republic of the Congo</v>
      </c>
    </row>
    <row r="128" ht="15.75" customHeight="1">
      <c r="B128" s="9">
        <v>2011.0</v>
      </c>
      <c r="C128" s="9">
        <f>IFERROR(VLOOKUP($K128&amp;$B128,intermediate_page!$A$2:$K$1036,5,FALSE),"")</f>
        <v>66755151</v>
      </c>
      <c r="D128" s="9">
        <f>IFERROR(VLOOKUP($K128&amp;$B128,intermediate_page!$A$2:$K$1036,6,FALSE),"")</f>
        <v>21440000</v>
      </c>
      <c r="E128" s="9">
        <f>IFERROR(VLOOKUP($K128&amp;$B128,intermediate_page!$A$2:$K$1036,7,FALSE),"")</f>
        <v>26674386</v>
      </c>
      <c r="F128" s="9">
        <f>IFERROR(VLOOKUP($K128&amp;$B128,intermediate_page!$A$2:$K$1036,8,FALSE),"")</f>
        <v>32590000</v>
      </c>
      <c r="G128" s="9">
        <f>IFERROR(VLOOKUP($K128&amp;$B128,intermediate_page!$A$2:$K$1036,9,FALSE),"")</f>
        <v>40900</v>
      </c>
      <c r="H128" s="9">
        <f>IFERROR(VLOOKUP($K128&amp;$B128,intermediate_page!$A$2:$K$1036,10,FALSE),"")</f>
        <v>48721</v>
      </c>
      <c r="I128" s="9">
        <f>IFERROR(VLOOKUP($K128&amp;$B128,intermediate_page!$A$2:$K$1036,11,FALSE),"")</f>
        <v>57500</v>
      </c>
      <c r="K128" s="1" t="str">
        <f t="shared" ref="K128:K135" si="14">K127</f>
        <v>Democratic Republic of the Congo</v>
      </c>
    </row>
    <row r="129" ht="15.75" customHeight="1">
      <c r="B129" s="9">
        <v>2012.0</v>
      </c>
      <c r="C129" s="9">
        <f>IFERROR(VLOOKUP($K129&amp;$B129,intermediate_page!$A$2:$K$1036,5,FALSE),"")</f>
        <v>69020749</v>
      </c>
      <c r="D129" s="9">
        <f>IFERROR(VLOOKUP($K129&amp;$B129,intermediate_page!$A$2:$K$1036,6,FALSE),"")</f>
        <v>19980000</v>
      </c>
      <c r="E129" s="9">
        <f>IFERROR(VLOOKUP($K129&amp;$B129,intermediate_page!$A$2:$K$1036,7,FALSE),"")</f>
        <v>25054526</v>
      </c>
      <c r="F129" s="9">
        <f>IFERROR(VLOOKUP($K129&amp;$B129,intermediate_page!$A$2:$K$1036,8,FALSE),"")</f>
        <v>30890000</v>
      </c>
      <c r="G129" s="9">
        <f>IFERROR(VLOOKUP($K129&amp;$B129,intermediate_page!$A$2:$K$1036,9,FALSE),"")</f>
        <v>38500</v>
      </c>
      <c r="H129" s="9">
        <f>IFERROR(VLOOKUP($K129&amp;$B129,intermediate_page!$A$2:$K$1036,10,FALSE),"")</f>
        <v>46851</v>
      </c>
      <c r="I129" s="9">
        <f>IFERROR(VLOOKUP($K129&amp;$B129,intermediate_page!$A$2:$K$1036,11,FALSE),"")</f>
        <v>56100</v>
      </c>
      <c r="K129" s="1" t="str">
        <f t="shared" si="14"/>
        <v>Democratic Republic of the Congo</v>
      </c>
    </row>
    <row r="130" ht="15.75" customHeight="1">
      <c r="B130" s="9">
        <v>2013.0</v>
      </c>
      <c r="C130" s="9">
        <f>IFERROR(VLOOKUP($K130&amp;$B130,intermediate_page!$A$2:$K$1036,5,FALSE),"")</f>
        <v>71358804</v>
      </c>
      <c r="D130" s="9">
        <f>IFERROR(VLOOKUP($K130&amp;$B130,intermediate_page!$A$2:$K$1036,6,FALSE),"")</f>
        <v>18320000</v>
      </c>
      <c r="E130" s="9">
        <f>IFERROR(VLOOKUP($K130&amp;$B130,intermediate_page!$A$2:$K$1036,7,FALSE),"")</f>
        <v>23378784</v>
      </c>
      <c r="F130" s="9">
        <f>IFERROR(VLOOKUP($K130&amp;$B130,intermediate_page!$A$2:$K$1036,8,FALSE),"")</f>
        <v>29300000</v>
      </c>
      <c r="G130" s="9">
        <f>IFERROR(VLOOKUP($K130&amp;$B130,intermediate_page!$A$2:$K$1036,9,FALSE),"")</f>
        <v>35500</v>
      </c>
      <c r="H130" s="9">
        <f>IFERROR(VLOOKUP($K130&amp;$B130,intermediate_page!$A$2:$K$1036,10,FALSE),"")</f>
        <v>43955</v>
      </c>
      <c r="I130" s="9">
        <f>IFERROR(VLOOKUP($K130&amp;$B130,intermediate_page!$A$2:$K$1036,11,FALSE),"")</f>
        <v>53500</v>
      </c>
      <c r="K130" s="1" t="str">
        <f t="shared" si="14"/>
        <v>Democratic Republic of the Congo</v>
      </c>
    </row>
    <row r="131" ht="15.75" customHeight="1">
      <c r="B131" s="9">
        <v>2014.0</v>
      </c>
      <c r="C131" s="9">
        <f>IFERROR(VLOOKUP($K131&amp;$B131,intermediate_page!$A$2:$K$1036,5,FALSE),"")</f>
        <v>73767445</v>
      </c>
      <c r="D131" s="9">
        <f>IFERROR(VLOOKUP($K131&amp;$B131,intermediate_page!$A$2:$K$1036,6,FALSE),"")</f>
        <v>17600000</v>
      </c>
      <c r="E131" s="9">
        <f>IFERROR(VLOOKUP($K131&amp;$B131,intermediate_page!$A$2:$K$1036,7,FALSE),"")</f>
        <v>22748873</v>
      </c>
      <c r="F131" s="9">
        <f>IFERROR(VLOOKUP($K131&amp;$B131,intermediate_page!$A$2:$K$1036,8,FALSE),"")</f>
        <v>28730000</v>
      </c>
      <c r="G131" s="9">
        <f>IFERROR(VLOOKUP($K131&amp;$B131,intermediate_page!$A$2:$K$1036,9,FALSE),"")</f>
        <v>36600</v>
      </c>
      <c r="H131" s="9">
        <f>IFERROR(VLOOKUP($K131&amp;$B131,intermediate_page!$A$2:$K$1036,10,FALSE),"")</f>
        <v>46394</v>
      </c>
      <c r="I131" s="9">
        <f>IFERROR(VLOOKUP($K131&amp;$B131,intermediate_page!$A$2:$K$1036,11,FALSE),"")</f>
        <v>57900</v>
      </c>
      <c r="K131" s="1" t="str">
        <f t="shared" si="14"/>
        <v>Democratic Republic of the Congo</v>
      </c>
    </row>
    <row r="132" ht="15.75" customHeight="1">
      <c r="B132" s="9">
        <v>2015.0</v>
      </c>
      <c r="C132" s="9">
        <f>IFERROR(VLOOKUP($K132&amp;$B132,intermediate_page!$A$2:$K$1036,5,FALSE),"")</f>
        <v>76244532</v>
      </c>
      <c r="D132" s="9">
        <f>IFERROR(VLOOKUP($K132&amp;$B132,intermediate_page!$A$2:$K$1036,6,FALSE),"")</f>
        <v>17940000</v>
      </c>
      <c r="E132" s="9">
        <f>IFERROR(VLOOKUP($K132&amp;$B132,intermediate_page!$A$2:$K$1036,7,FALSE),"")</f>
        <v>23546242</v>
      </c>
      <c r="F132" s="9">
        <f>IFERROR(VLOOKUP($K132&amp;$B132,intermediate_page!$A$2:$K$1036,8,FALSE),"")</f>
        <v>30470000</v>
      </c>
      <c r="G132" s="9">
        <f>IFERROR(VLOOKUP($K132&amp;$B132,intermediate_page!$A$2:$K$1036,9,FALSE),"")</f>
        <v>34700</v>
      </c>
      <c r="H132" s="9">
        <f>IFERROR(VLOOKUP($K132&amp;$B132,intermediate_page!$A$2:$K$1036,10,FALSE),"")</f>
        <v>44994</v>
      </c>
      <c r="I132" s="9">
        <f>IFERROR(VLOOKUP($K132&amp;$B132,intermediate_page!$A$2:$K$1036,11,FALSE),"")</f>
        <v>57300</v>
      </c>
      <c r="K132" s="1" t="str">
        <f t="shared" si="14"/>
        <v>Democratic Republic of the Congo</v>
      </c>
    </row>
    <row r="133" ht="15.75" customHeight="1">
      <c r="B133" s="9">
        <v>2016.0</v>
      </c>
      <c r="C133" s="9">
        <f>IFERROR(VLOOKUP($K133&amp;$B133,intermediate_page!$A$2:$K$1036,5,FALSE),"")</f>
        <v>78789130</v>
      </c>
      <c r="D133" s="9">
        <f>IFERROR(VLOOKUP($K133&amp;$B133,intermediate_page!$A$2:$K$1036,6,FALSE),"")</f>
        <v>18860000</v>
      </c>
      <c r="E133" s="9">
        <f>IFERROR(VLOOKUP($K133&amp;$B133,intermediate_page!$A$2:$K$1036,7,FALSE),"")</f>
        <v>25430848</v>
      </c>
      <c r="F133" s="9">
        <f>IFERROR(VLOOKUP($K133&amp;$B133,intermediate_page!$A$2:$K$1036,8,FALSE),"")</f>
        <v>33900000</v>
      </c>
      <c r="G133" s="9">
        <f>IFERROR(VLOOKUP($K133&amp;$B133,intermediate_page!$A$2:$K$1036,9,FALSE),"")</f>
        <v>30800</v>
      </c>
      <c r="H133" s="9">
        <f>IFERROR(VLOOKUP($K133&amp;$B133,intermediate_page!$A$2:$K$1036,10,FALSE),"")</f>
        <v>40491</v>
      </c>
      <c r="I133" s="9">
        <f>IFERROR(VLOOKUP($K133&amp;$B133,intermediate_page!$A$2:$K$1036,11,FALSE),"")</f>
        <v>53100</v>
      </c>
      <c r="K133" s="1" t="str">
        <f t="shared" si="14"/>
        <v>Democratic Republic of the Congo</v>
      </c>
    </row>
    <row r="134" ht="15.75" customHeight="1">
      <c r="B134" s="9">
        <v>2017.0</v>
      </c>
      <c r="C134" s="9">
        <f>IFERROR(VLOOKUP($K134&amp;$B134,intermediate_page!$A$2:$K$1036,5,FALSE),"")</f>
        <v>81398765</v>
      </c>
      <c r="D134" s="9">
        <f>IFERROR(VLOOKUP($K134&amp;$B134,intermediate_page!$A$2:$K$1036,6,FALSE),"")</f>
        <v>19410000</v>
      </c>
      <c r="E134" s="9">
        <f>IFERROR(VLOOKUP($K134&amp;$B134,intermediate_page!$A$2:$K$1036,7,FALSE),"")</f>
        <v>26790666</v>
      </c>
      <c r="F134" s="9">
        <f>IFERROR(VLOOKUP($K134&amp;$B134,intermediate_page!$A$2:$K$1036,8,FALSE),"")</f>
        <v>35990000</v>
      </c>
      <c r="G134" s="9">
        <f>IFERROR(VLOOKUP($K134&amp;$B134,intermediate_page!$A$2:$K$1036,9,FALSE),"")</f>
        <v>33100</v>
      </c>
      <c r="H134" s="9">
        <f>IFERROR(VLOOKUP($K134&amp;$B134,intermediate_page!$A$2:$K$1036,10,FALSE),"")</f>
        <v>44991</v>
      </c>
      <c r="I134" s="9">
        <f>IFERROR(VLOOKUP($K134&amp;$B134,intermediate_page!$A$2:$K$1036,11,FALSE),"")</f>
        <v>60700</v>
      </c>
      <c r="K134" s="1" t="str">
        <f t="shared" si="14"/>
        <v>Democratic Republic of the Congo</v>
      </c>
    </row>
    <row r="135" ht="15.75" customHeight="1">
      <c r="B135" s="9">
        <v>2018.0</v>
      </c>
      <c r="C135" s="9">
        <f>IFERROR(VLOOKUP($K135&amp;$B135,intermediate_page!$A$2:$K$1036,5,FALSE),"")</f>
        <v>84068092</v>
      </c>
      <c r="D135" s="9">
        <f>IFERROR(VLOOKUP($K135&amp;$B135,intermediate_page!$A$2:$K$1036,6,FALSE),"")</f>
        <v>19600000</v>
      </c>
      <c r="E135" s="9">
        <f>IFERROR(VLOOKUP($K135&amp;$B135,intermediate_page!$A$2:$K$1036,7,FALSE),"")</f>
        <v>26888424</v>
      </c>
      <c r="F135" s="9">
        <f>IFERROR(VLOOKUP($K135&amp;$B135,intermediate_page!$A$2:$K$1036,8,FALSE),"")</f>
        <v>35910000</v>
      </c>
      <c r="G135" s="9">
        <f>IFERROR(VLOOKUP($K135&amp;$B135,intermediate_page!$A$2:$K$1036,9,FALSE),"")</f>
        <v>32200</v>
      </c>
      <c r="H135" s="9">
        <f>IFERROR(VLOOKUP($K135&amp;$B135,intermediate_page!$A$2:$K$1036,10,FALSE),"")</f>
        <v>44615</v>
      </c>
      <c r="I135" s="9">
        <f>IFERROR(VLOOKUP($K135&amp;$B135,intermediate_page!$A$2:$K$1036,11,FALSE),"")</f>
        <v>62000</v>
      </c>
      <c r="K135" s="1" t="str">
        <f t="shared" si="14"/>
        <v>Democratic Republic of the Congo</v>
      </c>
    </row>
    <row r="136" ht="15.75" customHeight="1">
      <c r="A136" s="1" t="s">
        <v>35</v>
      </c>
      <c r="B136" s="9">
        <v>2010.0</v>
      </c>
      <c r="C136" s="9">
        <f>IFERROR(VLOOKUP($K136&amp;$B136,intermediate_page!$A$2:$K$1036,5,FALSE),"")</f>
        <v>943640</v>
      </c>
      <c r="D136" s="9">
        <f>IFERROR(VLOOKUP($K136&amp;$B136,intermediate_page!$A$2:$K$1036,6,FALSE),"")</f>
        <v>207000</v>
      </c>
      <c r="E136" s="9">
        <f>IFERROR(VLOOKUP($K136&amp;$B136,intermediate_page!$A$2:$K$1036,7,FALSE),"")</f>
        <v>320824</v>
      </c>
      <c r="F136" s="9">
        <f>IFERROR(VLOOKUP($K136&amp;$B136,intermediate_page!$A$2:$K$1036,8,FALSE),"")</f>
        <v>481000</v>
      </c>
      <c r="G136" s="9">
        <f>IFERROR(VLOOKUP($K136&amp;$B136,intermediate_page!$A$2:$K$1036,9,FALSE),"")</f>
        <v>860</v>
      </c>
      <c r="H136" s="9">
        <f>IFERROR(VLOOKUP($K136&amp;$B136,intermediate_page!$A$2:$K$1036,10,FALSE),"")</f>
        <v>1058</v>
      </c>
      <c r="I136" s="9">
        <f>IFERROR(VLOOKUP($K136&amp;$B136,intermediate_page!$A$2:$K$1036,11,FALSE),"")</f>
        <v>1290</v>
      </c>
      <c r="K136" s="1" t="str">
        <f>A136</f>
        <v>Equatorial Guinea</v>
      </c>
    </row>
    <row r="137" ht="15.75" customHeight="1">
      <c r="B137" s="9">
        <v>2011.0</v>
      </c>
      <c r="C137" s="9">
        <f>IFERROR(VLOOKUP($K137&amp;$B137,intermediate_page!$A$2:$K$1036,5,FALSE),"")</f>
        <v>986861</v>
      </c>
      <c r="D137" s="9">
        <f>IFERROR(VLOOKUP($K137&amp;$B137,intermediate_page!$A$2:$K$1036,6,FALSE),"")</f>
        <v>224000</v>
      </c>
      <c r="E137" s="9">
        <f>IFERROR(VLOOKUP($K137&amp;$B137,intermediate_page!$A$2:$K$1036,7,FALSE),"")</f>
        <v>337903</v>
      </c>
      <c r="F137" s="9">
        <f>IFERROR(VLOOKUP($K137&amp;$B137,intermediate_page!$A$2:$K$1036,8,FALSE),"")</f>
        <v>489000</v>
      </c>
      <c r="G137" s="9">
        <f>IFERROR(VLOOKUP($K137&amp;$B137,intermediate_page!$A$2:$K$1036,9,FALSE),"")</f>
        <v>860</v>
      </c>
      <c r="H137" s="9">
        <f>IFERROR(VLOOKUP($K137&amp;$B137,intermediate_page!$A$2:$K$1036,10,FALSE),"")</f>
        <v>1078</v>
      </c>
      <c r="I137" s="9">
        <f>IFERROR(VLOOKUP($K137&amp;$B137,intermediate_page!$A$2:$K$1036,11,FALSE),"")</f>
        <v>1340</v>
      </c>
      <c r="K137" s="1" t="str">
        <f t="shared" ref="K137:K144" si="15">K136</f>
        <v>Equatorial Guinea</v>
      </c>
    </row>
    <row r="138" ht="15.75" customHeight="1">
      <c r="B138" s="9">
        <v>2012.0</v>
      </c>
      <c r="C138" s="9">
        <f>IFERROR(VLOOKUP($K138&amp;$B138,intermediate_page!$A$2:$K$1036,5,FALSE),"")</f>
        <v>1031191</v>
      </c>
      <c r="D138" s="9">
        <f>IFERROR(VLOOKUP($K138&amp;$B138,intermediate_page!$A$2:$K$1036,6,FALSE),"")</f>
        <v>276000</v>
      </c>
      <c r="E138" s="9">
        <f>IFERROR(VLOOKUP($K138&amp;$B138,intermediate_page!$A$2:$K$1036,7,FALSE),"")</f>
        <v>368909</v>
      </c>
      <c r="F138" s="9">
        <f>IFERROR(VLOOKUP($K138&amp;$B138,intermediate_page!$A$2:$K$1036,8,FALSE),"")</f>
        <v>488000</v>
      </c>
      <c r="G138" s="9">
        <f>IFERROR(VLOOKUP($K138&amp;$B138,intermediate_page!$A$2:$K$1036,9,FALSE),"")</f>
        <v>810</v>
      </c>
      <c r="H138" s="9">
        <f>IFERROR(VLOOKUP($K138&amp;$B138,intermediate_page!$A$2:$K$1036,10,FALSE),"")</f>
        <v>1054</v>
      </c>
      <c r="I138" s="9">
        <f>IFERROR(VLOOKUP($K138&amp;$B138,intermediate_page!$A$2:$K$1036,11,FALSE),"")</f>
        <v>1340</v>
      </c>
      <c r="K138" s="1" t="str">
        <f t="shared" si="15"/>
        <v>Equatorial Guinea</v>
      </c>
    </row>
    <row r="139" ht="15.75" customHeight="1">
      <c r="B139" s="9">
        <v>2013.0</v>
      </c>
      <c r="C139" s="9">
        <f>IFERROR(VLOOKUP($K139&amp;$B139,intermediate_page!$A$2:$K$1036,5,FALSE),"")</f>
        <v>1076412</v>
      </c>
      <c r="D139" s="9">
        <f>IFERROR(VLOOKUP($K139&amp;$B139,intermediate_page!$A$2:$K$1036,6,FALSE),"")</f>
        <v>306000</v>
      </c>
      <c r="E139" s="9">
        <f>IFERROR(VLOOKUP($K139&amp;$B139,intermediate_page!$A$2:$K$1036,7,FALSE),"")</f>
        <v>393693</v>
      </c>
      <c r="F139" s="9">
        <f>IFERROR(VLOOKUP($K139&amp;$B139,intermediate_page!$A$2:$K$1036,8,FALSE),"")</f>
        <v>495000</v>
      </c>
      <c r="G139" s="9">
        <f>IFERROR(VLOOKUP($K139&amp;$B139,intermediate_page!$A$2:$K$1036,9,FALSE),"")</f>
        <v>760</v>
      </c>
      <c r="H139" s="9">
        <f>IFERROR(VLOOKUP($K139&amp;$B139,intermediate_page!$A$2:$K$1036,10,FALSE),"")</f>
        <v>1012</v>
      </c>
      <c r="I139" s="9">
        <f>IFERROR(VLOOKUP($K139&amp;$B139,intermediate_page!$A$2:$K$1036,11,FALSE),"")</f>
        <v>1320</v>
      </c>
      <c r="K139" s="1" t="str">
        <f t="shared" si="15"/>
        <v>Equatorial Guinea</v>
      </c>
    </row>
    <row r="140" ht="15.75" customHeight="1">
      <c r="B140" s="9">
        <v>2014.0</v>
      </c>
      <c r="C140" s="9">
        <f>IFERROR(VLOOKUP($K140&amp;$B140,intermediate_page!$A$2:$K$1036,5,FALSE),"")</f>
        <v>1122273</v>
      </c>
      <c r="D140" s="9">
        <f>IFERROR(VLOOKUP($K140&amp;$B140,intermediate_page!$A$2:$K$1036,6,FALSE),"")</f>
        <v>313000</v>
      </c>
      <c r="E140" s="9">
        <f>IFERROR(VLOOKUP($K140&amp;$B140,intermediate_page!$A$2:$K$1036,7,FALSE),"")</f>
        <v>405084</v>
      </c>
      <c r="F140" s="9">
        <f>IFERROR(VLOOKUP($K140&amp;$B140,intermediate_page!$A$2:$K$1036,8,FALSE),"")</f>
        <v>514000</v>
      </c>
      <c r="G140" s="9">
        <f>IFERROR(VLOOKUP($K140&amp;$B140,intermediate_page!$A$2:$K$1036,9,FALSE),"")</f>
        <v>660</v>
      </c>
      <c r="H140" s="9">
        <f>IFERROR(VLOOKUP($K140&amp;$B140,intermediate_page!$A$2:$K$1036,10,FALSE),"")</f>
        <v>906</v>
      </c>
      <c r="I140" s="9">
        <f>IFERROR(VLOOKUP($K140&amp;$B140,intermediate_page!$A$2:$K$1036,11,FALSE),"")</f>
        <v>1210</v>
      </c>
      <c r="K140" s="1" t="str">
        <f t="shared" si="15"/>
        <v>Equatorial Guinea</v>
      </c>
    </row>
    <row r="141" ht="15.75" customHeight="1">
      <c r="B141" s="9">
        <v>2015.0</v>
      </c>
      <c r="C141" s="9">
        <f>IFERROR(VLOOKUP($K141&amp;$B141,intermediate_page!$A$2:$K$1036,5,FALSE),"")</f>
        <v>1168575</v>
      </c>
      <c r="D141" s="9">
        <f>IFERROR(VLOOKUP($K141&amp;$B141,intermediate_page!$A$2:$K$1036,6,FALSE),"")</f>
        <v>288000</v>
      </c>
      <c r="E141" s="9">
        <f>IFERROR(VLOOKUP($K141&amp;$B141,intermediate_page!$A$2:$K$1036,7,FALSE),"")</f>
        <v>396704</v>
      </c>
      <c r="F141" s="9">
        <f>IFERROR(VLOOKUP($K141&amp;$B141,intermediate_page!$A$2:$K$1036,8,FALSE),"")</f>
        <v>537000</v>
      </c>
      <c r="G141" s="9">
        <f>IFERROR(VLOOKUP($K141&amp;$B141,intermediate_page!$A$2:$K$1036,9,FALSE),"")</f>
        <v>540</v>
      </c>
      <c r="H141" s="9">
        <f>IFERROR(VLOOKUP($K141&amp;$B141,intermediate_page!$A$2:$K$1036,10,FALSE),"")</f>
        <v>760</v>
      </c>
      <c r="I141" s="9">
        <f>IFERROR(VLOOKUP($K141&amp;$B141,intermediate_page!$A$2:$K$1036,11,FALSE),"")</f>
        <v>1040</v>
      </c>
      <c r="K141" s="1" t="str">
        <f t="shared" si="15"/>
        <v>Equatorial Guinea</v>
      </c>
    </row>
    <row r="142" ht="15.75" customHeight="1">
      <c r="B142" s="9">
        <v>2016.0</v>
      </c>
      <c r="C142" s="9">
        <f>IFERROR(VLOOKUP($K142&amp;$B142,intermediate_page!$A$2:$K$1036,5,FALSE),"")</f>
        <v>1215181</v>
      </c>
      <c r="D142" s="9">
        <f>IFERROR(VLOOKUP($K142&amp;$B142,intermediate_page!$A$2:$K$1036,6,FALSE),"")</f>
        <v>216000</v>
      </c>
      <c r="E142" s="9">
        <f>IFERROR(VLOOKUP($K142&amp;$B142,intermediate_page!$A$2:$K$1036,7,FALSE),"")</f>
        <v>373026</v>
      </c>
      <c r="F142" s="9">
        <f>IFERROR(VLOOKUP($K142&amp;$B142,intermediate_page!$A$2:$K$1036,8,FALSE),"")</f>
        <v>604000</v>
      </c>
      <c r="G142" s="9">
        <f>IFERROR(VLOOKUP($K142&amp;$B142,intermediate_page!$A$2:$K$1036,9,FALSE),"")</f>
        <v>470</v>
      </c>
      <c r="H142" s="9">
        <f>IFERROR(VLOOKUP($K142&amp;$B142,intermediate_page!$A$2:$K$1036,10,FALSE),"")</f>
        <v>662</v>
      </c>
      <c r="I142" s="9">
        <f>IFERROR(VLOOKUP($K142&amp;$B142,intermediate_page!$A$2:$K$1036,11,FALSE),"")</f>
        <v>930</v>
      </c>
      <c r="K142" s="1" t="str">
        <f t="shared" si="15"/>
        <v>Equatorial Guinea</v>
      </c>
    </row>
    <row r="143" ht="15.75" customHeight="1">
      <c r="B143" s="9">
        <v>2017.0</v>
      </c>
      <c r="C143" s="9">
        <f>IFERROR(VLOOKUP($K143&amp;$B143,intermediate_page!$A$2:$K$1036,5,FALSE),"")</f>
        <v>1262008</v>
      </c>
      <c r="D143" s="9">
        <f>IFERROR(VLOOKUP($K143&amp;$B143,intermediate_page!$A$2:$K$1036,6,FALSE),"")</f>
        <v>180000</v>
      </c>
      <c r="E143" s="9">
        <f>IFERROR(VLOOKUP($K143&amp;$B143,intermediate_page!$A$2:$K$1036,7,FALSE),"")</f>
        <v>360585</v>
      </c>
      <c r="F143" s="9">
        <f>IFERROR(VLOOKUP($K143&amp;$B143,intermediate_page!$A$2:$K$1036,8,FALSE),"")</f>
        <v>652000</v>
      </c>
      <c r="G143" s="9">
        <f>IFERROR(VLOOKUP($K143&amp;$B143,intermediate_page!$A$2:$K$1036,9,FALSE),"")</f>
        <v>460</v>
      </c>
      <c r="H143" s="9">
        <f>IFERROR(VLOOKUP($K143&amp;$B143,intermediate_page!$A$2:$K$1036,10,FALSE),"")</f>
        <v>662</v>
      </c>
      <c r="I143" s="9">
        <f>IFERROR(VLOOKUP($K143&amp;$B143,intermediate_page!$A$2:$K$1036,11,FALSE),"")</f>
        <v>950</v>
      </c>
      <c r="K143" s="1" t="str">
        <f t="shared" si="15"/>
        <v>Equatorial Guinea</v>
      </c>
    </row>
    <row r="144" ht="15.75" customHeight="1">
      <c r="B144" s="9">
        <v>2018.0</v>
      </c>
      <c r="C144" s="9">
        <f>IFERROR(VLOOKUP($K144&amp;$B144,intermediate_page!$A$2:$K$1036,5,FALSE),"")</f>
        <v>1308966</v>
      </c>
      <c r="D144" s="9">
        <f>IFERROR(VLOOKUP($K144&amp;$B144,intermediate_page!$A$2:$K$1036,6,FALSE),"")</f>
        <v>183000</v>
      </c>
      <c r="E144" s="9">
        <f>IFERROR(VLOOKUP($K144&amp;$B144,intermediate_page!$A$2:$K$1036,7,FALSE),"")</f>
        <v>352124</v>
      </c>
      <c r="F144" s="9">
        <f>IFERROR(VLOOKUP($K144&amp;$B144,intermediate_page!$A$2:$K$1036,8,FALSE),"")</f>
        <v>623000</v>
      </c>
      <c r="G144" s="9">
        <f>IFERROR(VLOOKUP($K144&amp;$B144,intermediate_page!$A$2:$K$1036,9,FALSE),"")</f>
        <v>440</v>
      </c>
      <c r="H144" s="9">
        <f>IFERROR(VLOOKUP($K144&amp;$B144,intermediate_page!$A$2:$K$1036,10,FALSE),"")</f>
        <v>659</v>
      </c>
      <c r="I144" s="9">
        <f>IFERROR(VLOOKUP($K144&amp;$B144,intermediate_page!$A$2:$K$1036,11,FALSE),"")</f>
        <v>970</v>
      </c>
      <c r="K144" s="1" t="str">
        <f t="shared" si="15"/>
        <v>Equatorial Guinea</v>
      </c>
    </row>
    <row r="145" ht="15.75" customHeight="1">
      <c r="A145" s="1" t="s">
        <v>36</v>
      </c>
      <c r="B145" s="9">
        <v>2010.0</v>
      </c>
      <c r="C145" s="9">
        <f>IFERROR(VLOOKUP($K145&amp;$B145,intermediate_page!$A$2:$K$1036,5,FALSE),"")</f>
        <v>3170437</v>
      </c>
      <c r="D145" s="9">
        <f>IFERROR(VLOOKUP($K145&amp;$B145,intermediate_page!$A$2:$K$1036,6,FALSE),"")</f>
        <v>53000</v>
      </c>
      <c r="E145" s="9">
        <f>IFERROR(VLOOKUP($K145&amp;$B145,intermediate_page!$A$2:$K$1036,7,FALSE),"")</f>
        <v>83471</v>
      </c>
      <c r="F145" s="9">
        <f>IFERROR(VLOOKUP($K145&amp;$B145,intermediate_page!$A$2:$K$1036,8,FALSE),"")</f>
        <v>118000</v>
      </c>
      <c r="G145" s="9">
        <f>IFERROR(VLOOKUP($K145&amp;$B145,intermediate_page!$A$2:$K$1036,9,FALSE),"")</f>
        <v>8</v>
      </c>
      <c r="H145" s="9">
        <f>IFERROR(VLOOKUP($K145&amp;$B145,intermediate_page!$A$2:$K$1036,10,FALSE),"")</f>
        <v>161</v>
      </c>
      <c r="I145" s="9">
        <f>IFERROR(VLOOKUP($K145&amp;$B145,intermediate_page!$A$2:$K$1036,11,FALSE),"")</f>
        <v>320</v>
      </c>
      <c r="K145" s="1" t="str">
        <f>A145</f>
        <v>Eritrea</v>
      </c>
    </row>
    <row r="146" ht="15.75" customHeight="1">
      <c r="B146" s="9">
        <v>2011.0</v>
      </c>
      <c r="C146" s="9">
        <f>IFERROR(VLOOKUP($K146&amp;$B146,intermediate_page!$A$2:$K$1036,5,FALSE),"")</f>
        <v>3213969</v>
      </c>
      <c r="D146" s="9">
        <f>IFERROR(VLOOKUP($K146&amp;$B146,intermediate_page!$A$2:$K$1036,6,FALSE),"")</f>
        <v>49000</v>
      </c>
      <c r="E146" s="9">
        <f>IFERROR(VLOOKUP($K146&amp;$B146,intermediate_page!$A$2:$K$1036,7,FALSE),"")</f>
        <v>76678</v>
      </c>
      <c r="F146" s="9">
        <f>IFERROR(VLOOKUP($K146&amp;$B146,intermediate_page!$A$2:$K$1036,8,FALSE),"")</f>
        <v>107000</v>
      </c>
      <c r="G146" s="9">
        <f>IFERROR(VLOOKUP($K146&amp;$B146,intermediate_page!$A$2:$K$1036,9,FALSE),"")</f>
        <v>8</v>
      </c>
      <c r="H146" s="9">
        <f>IFERROR(VLOOKUP($K146&amp;$B146,intermediate_page!$A$2:$K$1036,10,FALSE),"")</f>
        <v>141</v>
      </c>
      <c r="I146" s="9">
        <f>IFERROR(VLOOKUP($K146&amp;$B146,intermediate_page!$A$2:$K$1036,11,FALSE),"")</f>
        <v>280</v>
      </c>
      <c r="K146" s="1" t="str">
        <f t="shared" ref="K146:K153" si="16">K145</f>
        <v>Eritrea</v>
      </c>
    </row>
    <row r="147" ht="15.75" customHeight="1">
      <c r="B147" s="9">
        <v>2012.0</v>
      </c>
      <c r="C147" s="9">
        <f>IFERROR(VLOOKUP($K147&amp;$B147,intermediate_page!$A$2:$K$1036,5,FALSE),"")</f>
        <v>3250104</v>
      </c>
      <c r="D147" s="9">
        <f>IFERROR(VLOOKUP($K147&amp;$B147,intermediate_page!$A$2:$K$1036,6,FALSE),"")</f>
        <v>33000</v>
      </c>
      <c r="E147" s="9">
        <f>IFERROR(VLOOKUP($K147&amp;$B147,intermediate_page!$A$2:$K$1036,7,FALSE),"")</f>
        <v>52483</v>
      </c>
      <c r="F147" s="9">
        <f>IFERROR(VLOOKUP($K147&amp;$B147,intermediate_page!$A$2:$K$1036,8,FALSE),"")</f>
        <v>76000</v>
      </c>
      <c r="G147" s="9">
        <f>IFERROR(VLOOKUP($K147&amp;$B147,intermediate_page!$A$2:$K$1036,9,FALSE),"")</f>
        <v>6</v>
      </c>
      <c r="H147" s="9">
        <f>IFERROR(VLOOKUP($K147&amp;$B147,intermediate_page!$A$2:$K$1036,10,FALSE),"")</f>
        <v>85</v>
      </c>
      <c r="I147" s="9">
        <f>IFERROR(VLOOKUP($K147&amp;$B147,intermediate_page!$A$2:$K$1036,11,FALSE),"")</f>
        <v>170</v>
      </c>
      <c r="K147" s="1" t="str">
        <f t="shared" si="16"/>
        <v>Eritrea</v>
      </c>
    </row>
    <row r="148" ht="15.75" customHeight="1">
      <c r="B148" s="9">
        <v>2013.0</v>
      </c>
      <c r="C148" s="9">
        <f>IFERROR(VLOOKUP($K148&amp;$B148,intermediate_page!$A$2:$K$1036,5,FALSE),"")</f>
        <v>3281453</v>
      </c>
      <c r="D148" s="9">
        <f>IFERROR(VLOOKUP($K148&amp;$B148,intermediate_page!$A$2:$K$1036,6,FALSE),"")</f>
        <v>31000</v>
      </c>
      <c r="E148" s="9">
        <f>IFERROR(VLOOKUP($K148&amp;$B148,intermediate_page!$A$2:$K$1036,7,FALSE),"")</f>
        <v>49309</v>
      </c>
      <c r="F148" s="9">
        <f>IFERROR(VLOOKUP($K148&amp;$B148,intermediate_page!$A$2:$K$1036,8,FALSE),"")</f>
        <v>70000</v>
      </c>
      <c r="G148" s="9">
        <f>IFERROR(VLOOKUP($K148&amp;$B148,intermediate_page!$A$2:$K$1036,9,FALSE),"")</f>
        <v>5</v>
      </c>
      <c r="H148" s="9">
        <f>IFERROR(VLOOKUP($K148&amp;$B148,intermediate_page!$A$2:$K$1036,10,FALSE),"")</f>
        <v>88</v>
      </c>
      <c r="I148" s="9">
        <f>IFERROR(VLOOKUP($K148&amp;$B148,intermediate_page!$A$2:$K$1036,11,FALSE),"")</f>
        <v>180</v>
      </c>
      <c r="K148" s="1" t="str">
        <f t="shared" si="16"/>
        <v>Eritrea</v>
      </c>
    </row>
    <row r="149" ht="15.75" customHeight="1">
      <c r="B149" s="9">
        <v>2014.0</v>
      </c>
      <c r="C149" s="9">
        <f>IFERROR(VLOOKUP($K149&amp;$B149,intermediate_page!$A$2:$K$1036,5,FALSE),"")</f>
        <v>3311444</v>
      </c>
      <c r="D149" s="9">
        <f>IFERROR(VLOOKUP($K149&amp;$B149,intermediate_page!$A$2:$K$1036,6,FALSE),"")</f>
        <v>70000</v>
      </c>
      <c r="E149" s="9">
        <f>IFERROR(VLOOKUP($K149&amp;$B149,intermediate_page!$A$2:$K$1036,7,FALSE),"")</f>
        <v>109689</v>
      </c>
      <c r="F149" s="9">
        <f>IFERROR(VLOOKUP($K149&amp;$B149,intermediate_page!$A$2:$K$1036,8,FALSE),"")</f>
        <v>153000</v>
      </c>
      <c r="G149" s="9">
        <f>IFERROR(VLOOKUP($K149&amp;$B149,intermediate_page!$A$2:$K$1036,9,FALSE),"")</f>
        <v>11</v>
      </c>
      <c r="H149" s="9">
        <f>IFERROR(VLOOKUP($K149&amp;$B149,intermediate_page!$A$2:$K$1036,10,FALSE),"")</f>
        <v>227</v>
      </c>
      <c r="I149" s="9">
        <f>IFERROR(VLOOKUP($K149&amp;$B149,intermediate_page!$A$2:$K$1036,11,FALSE),"")</f>
        <v>460</v>
      </c>
      <c r="K149" s="1" t="str">
        <f t="shared" si="16"/>
        <v>Eritrea</v>
      </c>
    </row>
    <row r="150" ht="15.75" customHeight="1">
      <c r="B150" s="9">
        <v>2015.0</v>
      </c>
      <c r="C150" s="9">
        <f>IFERROR(VLOOKUP($K150&amp;$B150,intermediate_page!$A$2:$K$1036,5,FALSE),"")</f>
        <v>3342818</v>
      </c>
      <c r="D150" s="9">
        <f>IFERROR(VLOOKUP($K150&amp;$B150,intermediate_page!$A$2:$K$1036,6,FALSE),"")</f>
        <v>41000</v>
      </c>
      <c r="E150" s="9">
        <f>IFERROR(VLOOKUP($K150&amp;$B150,intermediate_page!$A$2:$K$1036,7,FALSE),"")</f>
        <v>64176</v>
      </c>
      <c r="F150" s="9">
        <f>IFERROR(VLOOKUP($K150&amp;$B150,intermediate_page!$A$2:$K$1036,8,FALSE),"")</f>
        <v>90000</v>
      </c>
      <c r="G150" s="9">
        <f>IFERROR(VLOOKUP($K150&amp;$B150,intermediate_page!$A$2:$K$1036,9,FALSE),"")</f>
        <v>6</v>
      </c>
      <c r="H150" s="9">
        <f>IFERROR(VLOOKUP($K150&amp;$B150,intermediate_page!$A$2:$K$1036,10,FALSE),"")</f>
        <v>128</v>
      </c>
      <c r="I150" s="9">
        <f>IFERROR(VLOOKUP($K150&amp;$B150,intermediate_page!$A$2:$K$1036,11,FALSE),"")</f>
        <v>260</v>
      </c>
      <c r="K150" s="1" t="str">
        <f t="shared" si="16"/>
        <v>Eritrea</v>
      </c>
    </row>
    <row r="151" ht="15.75" customHeight="1">
      <c r="B151" s="9">
        <v>2016.0</v>
      </c>
      <c r="C151" s="9">
        <f>IFERROR(VLOOKUP($K151&amp;$B151,intermediate_page!$A$2:$K$1036,5,FALSE),"")</f>
        <v>3376558</v>
      </c>
      <c r="D151" s="9">
        <f>IFERROR(VLOOKUP($K151&amp;$B151,intermediate_page!$A$2:$K$1036,6,FALSE),"")</f>
        <v>47000</v>
      </c>
      <c r="E151" s="9">
        <f>IFERROR(VLOOKUP($K151&amp;$B151,intermediate_page!$A$2:$K$1036,7,FALSE),"")</f>
        <v>86561</v>
      </c>
      <c r="F151" s="9">
        <f>IFERROR(VLOOKUP($K151&amp;$B151,intermediate_page!$A$2:$K$1036,8,FALSE),"")</f>
        <v>137000</v>
      </c>
      <c r="G151" s="9">
        <f>IFERROR(VLOOKUP($K151&amp;$B151,intermediate_page!$A$2:$K$1036,9,FALSE),"")</f>
        <v>6</v>
      </c>
      <c r="H151" s="9">
        <f>IFERROR(VLOOKUP($K151&amp;$B151,intermediate_page!$A$2:$K$1036,10,FALSE),"")</f>
        <v>198</v>
      </c>
      <c r="I151" s="9">
        <f>IFERROR(VLOOKUP($K151&amp;$B151,intermediate_page!$A$2:$K$1036,11,FALSE),"")</f>
        <v>440</v>
      </c>
      <c r="K151" s="1" t="str">
        <f t="shared" si="16"/>
        <v>Eritrea</v>
      </c>
    </row>
    <row r="152" ht="15.75" customHeight="1">
      <c r="B152" s="9">
        <v>2017.0</v>
      </c>
      <c r="C152" s="9">
        <f>IFERROR(VLOOKUP($K152&amp;$B152,intermediate_page!$A$2:$K$1036,5,FALSE),"")</f>
        <v>3412894</v>
      </c>
      <c r="D152" s="9">
        <f>IFERROR(VLOOKUP($K152&amp;$B152,intermediate_page!$A$2:$K$1036,6,FALSE),"")</f>
        <v>74000</v>
      </c>
      <c r="E152" s="9">
        <f>IFERROR(VLOOKUP($K152&amp;$B152,intermediate_page!$A$2:$K$1036,7,FALSE),"")</f>
        <v>115928</v>
      </c>
      <c r="F152" s="9">
        <f>IFERROR(VLOOKUP($K152&amp;$B152,intermediate_page!$A$2:$K$1036,8,FALSE),"")</f>
        <v>161000</v>
      </c>
      <c r="G152" s="9">
        <f>IFERROR(VLOOKUP($K152&amp;$B152,intermediate_page!$A$2:$K$1036,9,FALSE),"")</f>
        <v>12</v>
      </c>
      <c r="H152" s="9">
        <f>IFERROR(VLOOKUP($K152&amp;$B152,intermediate_page!$A$2:$K$1036,10,FALSE),"")</f>
        <v>221</v>
      </c>
      <c r="I152" s="9">
        <f>IFERROR(VLOOKUP($K152&amp;$B152,intermediate_page!$A$2:$K$1036,11,FALSE),"")</f>
        <v>450</v>
      </c>
      <c r="K152" s="1" t="str">
        <f t="shared" si="16"/>
        <v>Eritrea</v>
      </c>
    </row>
    <row r="153" ht="15.75" customHeight="1">
      <c r="B153" s="9">
        <v>2018.0</v>
      </c>
      <c r="C153" s="9">
        <f>IFERROR(VLOOKUP($K153&amp;$B153,intermediate_page!$A$2:$K$1036,5,FALSE),"")</f>
        <v>3452797</v>
      </c>
      <c r="D153" s="9">
        <f>IFERROR(VLOOKUP($K153&amp;$B153,intermediate_page!$A$2:$K$1036,6,FALSE),"")</f>
        <v>64000</v>
      </c>
      <c r="E153" s="9">
        <f>IFERROR(VLOOKUP($K153&amp;$B153,intermediate_page!$A$2:$K$1036,7,FALSE),"")</f>
        <v>99716</v>
      </c>
      <c r="F153" s="9">
        <f>IFERROR(VLOOKUP($K153&amp;$B153,intermediate_page!$A$2:$K$1036,8,FALSE),"")</f>
        <v>139000</v>
      </c>
      <c r="G153" s="9">
        <f>IFERROR(VLOOKUP($K153&amp;$B153,intermediate_page!$A$2:$K$1036,9,FALSE),"")</f>
        <v>10</v>
      </c>
      <c r="H153" s="9">
        <f>IFERROR(VLOOKUP($K153&amp;$B153,intermediate_page!$A$2:$K$1036,10,FALSE),"")</f>
        <v>196</v>
      </c>
      <c r="I153" s="9">
        <f>IFERROR(VLOOKUP($K153&amp;$B153,intermediate_page!$A$2:$K$1036,11,FALSE),"")</f>
        <v>390</v>
      </c>
      <c r="K153" s="1" t="str">
        <f t="shared" si="16"/>
        <v>Eritrea</v>
      </c>
    </row>
    <row r="154" ht="15.75" customHeight="1">
      <c r="A154" s="25" t="s">
        <v>153</v>
      </c>
      <c r="B154" s="9">
        <v>2010.0</v>
      </c>
      <c r="C154" s="9">
        <f>IFERROR(VLOOKUP($K154&amp;$B154,intermediate_page!$A$2:$K$1036,5,FALSE),"")</f>
        <v>298155</v>
      </c>
      <c r="D154" s="9" t="str">
        <f>IFERROR(VLOOKUP($K154&amp;$B154,intermediate_page!$A$2:$K$1036,6,FALSE),"")</f>
        <v>-</v>
      </c>
      <c r="E154" s="9">
        <f>IFERROR(VLOOKUP($K154&amp;$B154,intermediate_page!$A$2:$K$1036,7,FALSE),"")</f>
        <v>268</v>
      </c>
      <c r="F154" s="9" t="str">
        <f>IFERROR(VLOOKUP($K154&amp;$B154,intermediate_page!$A$2:$K$1036,8,FALSE),"")</f>
        <v>-</v>
      </c>
      <c r="G154" s="9">
        <f>IFERROR(VLOOKUP($K154&amp;$B154,intermediate_page!$A$2:$K$1036,9,FALSE),"")</f>
        <v>0</v>
      </c>
      <c r="H154" s="9">
        <f>IFERROR(VLOOKUP($K154&amp;$B154,intermediate_page!$A$2:$K$1036,10,FALSE),"")</f>
        <v>0</v>
      </c>
      <c r="I154" s="9">
        <f>IFERROR(VLOOKUP($K154&amp;$B154,intermediate_page!$A$2:$K$1036,11,FALSE),"")</f>
        <v>1</v>
      </c>
      <c r="K154" s="1" t="s">
        <v>37</v>
      </c>
    </row>
    <row r="155" ht="15.75" customHeight="1">
      <c r="B155" s="9">
        <v>2011.0</v>
      </c>
      <c r="C155" s="9">
        <f>IFERROR(VLOOKUP($K155&amp;$B155,intermediate_page!$A$2:$K$1036,5,FALSE),"")</f>
        <v>300168</v>
      </c>
      <c r="D155" s="9" t="str">
        <f>IFERROR(VLOOKUP($K155&amp;$B155,intermediate_page!$A$2:$K$1036,6,FALSE),"")</f>
        <v>-</v>
      </c>
      <c r="E155" s="9">
        <f>IFERROR(VLOOKUP($K155&amp;$B155,intermediate_page!$A$2:$K$1036,7,FALSE),"")</f>
        <v>549</v>
      </c>
      <c r="F155" s="9" t="str">
        <f>IFERROR(VLOOKUP($K155&amp;$B155,intermediate_page!$A$2:$K$1036,8,FALSE),"")</f>
        <v>-</v>
      </c>
      <c r="G155" s="9">
        <f>IFERROR(VLOOKUP($K155&amp;$B155,intermediate_page!$A$2:$K$1036,9,FALSE),"")</f>
        <v>0</v>
      </c>
      <c r="H155" s="9">
        <f>IFERROR(VLOOKUP($K155&amp;$B155,intermediate_page!$A$2:$K$1036,10,FALSE),"")</f>
        <v>1</v>
      </c>
      <c r="I155" s="9">
        <f>IFERROR(VLOOKUP($K155&amp;$B155,intermediate_page!$A$2:$K$1036,11,FALSE),"")</f>
        <v>2</v>
      </c>
      <c r="K155" s="1" t="str">
        <f t="shared" ref="K155:K162" si="17">K154</f>
        <v>Eswatini</v>
      </c>
    </row>
    <row r="156" ht="15.75" customHeight="1">
      <c r="B156" s="9">
        <v>2012.0</v>
      </c>
      <c r="C156" s="9">
        <f>IFERROR(VLOOKUP($K156&amp;$B156,intermediate_page!$A$2:$K$1036,5,FALSE),"")</f>
        <v>302199</v>
      </c>
      <c r="D156" s="9" t="str">
        <f>IFERROR(VLOOKUP($K156&amp;$B156,intermediate_page!$A$2:$K$1036,6,FALSE),"")</f>
        <v>-</v>
      </c>
      <c r="E156" s="9">
        <f>IFERROR(VLOOKUP($K156&amp;$B156,intermediate_page!$A$2:$K$1036,7,FALSE),"")</f>
        <v>562</v>
      </c>
      <c r="F156" s="9" t="str">
        <f>IFERROR(VLOOKUP($K156&amp;$B156,intermediate_page!$A$2:$K$1036,8,FALSE),"")</f>
        <v>-</v>
      </c>
      <c r="G156" s="9">
        <f>IFERROR(VLOOKUP($K156&amp;$B156,intermediate_page!$A$2:$K$1036,9,FALSE),"")</f>
        <v>0</v>
      </c>
      <c r="H156" s="9">
        <f>IFERROR(VLOOKUP($K156&amp;$B156,intermediate_page!$A$2:$K$1036,10,FALSE),"")</f>
        <v>1</v>
      </c>
      <c r="I156" s="9">
        <f>IFERROR(VLOOKUP($K156&amp;$B156,intermediate_page!$A$2:$K$1036,11,FALSE),"")</f>
        <v>2</v>
      </c>
      <c r="K156" s="1" t="str">
        <f t="shared" si="17"/>
        <v>Eswatini</v>
      </c>
    </row>
    <row r="157" ht="15.75" customHeight="1">
      <c r="B157" s="9">
        <v>2013.0</v>
      </c>
      <c r="C157" s="9">
        <f>IFERROR(VLOOKUP($K157&amp;$B157,intermediate_page!$A$2:$K$1036,5,FALSE),"")</f>
        <v>304316</v>
      </c>
      <c r="D157" s="9" t="str">
        <f>IFERROR(VLOOKUP($K157&amp;$B157,intermediate_page!$A$2:$K$1036,6,FALSE),"")</f>
        <v>-</v>
      </c>
      <c r="E157" s="9">
        <f>IFERROR(VLOOKUP($K157&amp;$B157,intermediate_page!$A$2:$K$1036,7,FALSE),"")</f>
        <v>962</v>
      </c>
      <c r="F157" s="9" t="str">
        <f>IFERROR(VLOOKUP($K157&amp;$B157,intermediate_page!$A$2:$K$1036,8,FALSE),"")</f>
        <v>-</v>
      </c>
      <c r="G157" s="9">
        <f>IFERROR(VLOOKUP($K157&amp;$B157,intermediate_page!$A$2:$K$1036,9,FALSE),"")</f>
        <v>0</v>
      </c>
      <c r="H157" s="9">
        <f>IFERROR(VLOOKUP($K157&amp;$B157,intermediate_page!$A$2:$K$1036,10,FALSE),"")</f>
        <v>2</v>
      </c>
      <c r="I157" s="9">
        <f>IFERROR(VLOOKUP($K157&amp;$B157,intermediate_page!$A$2:$K$1036,11,FALSE),"")</f>
        <v>3</v>
      </c>
      <c r="K157" s="1" t="str">
        <f t="shared" si="17"/>
        <v>Eswatini</v>
      </c>
    </row>
    <row r="158" ht="15.75" customHeight="1">
      <c r="B158" s="9">
        <v>2014.0</v>
      </c>
      <c r="C158" s="9">
        <f>IFERROR(VLOOKUP($K158&amp;$B158,intermediate_page!$A$2:$K$1036,5,FALSE),"")</f>
        <v>306606</v>
      </c>
      <c r="D158" s="9" t="str">
        <f>IFERROR(VLOOKUP($K158&amp;$B158,intermediate_page!$A$2:$K$1036,6,FALSE),"")</f>
        <v>-</v>
      </c>
      <c r="E158" s="9">
        <f>IFERROR(VLOOKUP($K158&amp;$B158,intermediate_page!$A$2:$K$1036,7,FALSE),"")</f>
        <v>711</v>
      </c>
      <c r="F158" s="9" t="str">
        <f>IFERROR(VLOOKUP($K158&amp;$B158,intermediate_page!$A$2:$K$1036,8,FALSE),"")</f>
        <v>-</v>
      </c>
      <c r="G158" s="9">
        <f>IFERROR(VLOOKUP($K158&amp;$B158,intermediate_page!$A$2:$K$1036,9,FALSE),"")</f>
        <v>0</v>
      </c>
      <c r="H158" s="9">
        <f>IFERROR(VLOOKUP($K158&amp;$B158,intermediate_page!$A$2:$K$1036,10,FALSE),"")</f>
        <v>1</v>
      </c>
      <c r="I158" s="9">
        <f>IFERROR(VLOOKUP($K158&amp;$B158,intermediate_page!$A$2:$K$1036,11,FALSE),"")</f>
        <v>2</v>
      </c>
      <c r="K158" s="1" t="str">
        <f t="shared" si="17"/>
        <v>Eswatini</v>
      </c>
    </row>
    <row r="159" ht="15.75" customHeight="1">
      <c r="B159" s="9">
        <v>2015.0</v>
      </c>
      <c r="C159" s="9">
        <f>IFERROR(VLOOKUP($K159&amp;$B159,intermediate_page!$A$2:$K$1036,5,FALSE),"")</f>
        <v>309130</v>
      </c>
      <c r="D159" s="9" t="str">
        <f>IFERROR(VLOOKUP($K159&amp;$B159,intermediate_page!$A$2:$K$1036,6,FALSE),"")</f>
        <v>-</v>
      </c>
      <c r="E159" s="9">
        <f>IFERROR(VLOOKUP($K159&amp;$B159,intermediate_page!$A$2:$K$1036,7,FALSE),"")</f>
        <v>157</v>
      </c>
      <c r="F159" s="9" t="str">
        <f>IFERROR(VLOOKUP($K159&amp;$B159,intermediate_page!$A$2:$K$1036,8,FALSE),"")</f>
        <v>-</v>
      </c>
      <c r="G159" s="9" t="str">
        <f>IFERROR(VLOOKUP($K159&amp;$B159,intermediate_page!$A$2:$K$1036,9,FALSE),"")</f>
        <v>-</v>
      </c>
      <c r="H159" s="9">
        <f>IFERROR(VLOOKUP($K159&amp;$B159,intermediate_page!$A$2:$K$1036,10,FALSE),"")</f>
        <v>0</v>
      </c>
      <c r="I159" s="9" t="str">
        <f>IFERROR(VLOOKUP($K159&amp;$B159,intermediate_page!$A$2:$K$1036,11,FALSE),"")</f>
        <v>-</v>
      </c>
      <c r="K159" s="1" t="str">
        <f t="shared" si="17"/>
        <v>Eswatini</v>
      </c>
    </row>
    <row r="160" ht="15.75" customHeight="1">
      <c r="B160" s="9">
        <v>2016.0</v>
      </c>
      <c r="C160" s="9">
        <f>IFERROR(VLOOKUP($K160&amp;$B160,intermediate_page!$A$2:$K$1036,5,FALSE),"")</f>
        <v>311918</v>
      </c>
      <c r="D160" s="9" t="str">
        <f>IFERROR(VLOOKUP($K160&amp;$B160,intermediate_page!$A$2:$K$1036,6,FALSE),"")</f>
        <v>-</v>
      </c>
      <c r="E160" s="9">
        <f>IFERROR(VLOOKUP($K160&amp;$B160,intermediate_page!$A$2:$K$1036,7,FALSE),"")</f>
        <v>350</v>
      </c>
      <c r="F160" s="9" t="str">
        <f>IFERROR(VLOOKUP($K160&amp;$B160,intermediate_page!$A$2:$K$1036,8,FALSE),"")</f>
        <v>-</v>
      </c>
      <c r="G160" s="9">
        <f>IFERROR(VLOOKUP($K160&amp;$B160,intermediate_page!$A$2:$K$1036,9,FALSE),"")</f>
        <v>0</v>
      </c>
      <c r="H160" s="9">
        <f>IFERROR(VLOOKUP($K160&amp;$B160,intermediate_page!$A$2:$K$1036,10,FALSE),"")</f>
        <v>0</v>
      </c>
      <c r="I160" s="9">
        <f>IFERROR(VLOOKUP($K160&amp;$B160,intermediate_page!$A$2:$K$1036,11,FALSE),"")</f>
        <v>1</v>
      </c>
      <c r="K160" s="1" t="str">
        <f t="shared" si="17"/>
        <v>Eswatini</v>
      </c>
    </row>
    <row r="161" ht="15.75" customHeight="1">
      <c r="B161" s="9">
        <v>2017.0</v>
      </c>
      <c r="C161" s="9">
        <f>IFERROR(VLOOKUP($K161&amp;$B161,intermediate_page!$A$2:$K$1036,5,FALSE),"")</f>
        <v>314946</v>
      </c>
      <c r="D161" s="9" t="str">
        <f>IFERROR(VLOOKUP($K161&amp;$B161,intermediate_page!$A$2:$K$1036,6,FALSE),"")</f>
        <v>-</v>
      </c>
      <c r="E161" s="9">
        <f>IFERROR(VLOOKUP($K161&amp;$B161,intermediate_page!$A$2:$K$1036,7,FALSE),"")</f>
        <v>724</v>
      </c>
      <c r="F161" s="9" t="str">
        <f>IFERROR(VLOOKUP($K161&amp;$B161,intermediate_page!$A$2:$K$1036,8,FALSE),"")</f>
        <v>-</v>
      </c>
      <c r="G161" s="9">
        <f>IFERROR(VLOOKUP($K161&amp;$B161,intermediate_page!$A$2:$K$1036,9,FALSE),"")</f>
        <v>0</v>
      </c>
      <c r="H161" s="9">
        <f>IFERROR(VLOOKUP($K161&amp;$B161,intermediate_page!$A$2:$K$1036,10,FALSE),"")</f>
        <v>1</v>
      </c>
      <c r="I161" s="9">
        <f>IFERROR(VLOOKUP($K161&amp;$B161,intermediate_page!$A$2:$K$1036,11,FALSE),"")</f>
        <v>2</v>
      </c>
      <c r="K161" s="1" t="str">
        <f t="shared" si="17"/>
        <v>Eswatini</v>
      </c>
    </row>
    <row r="162" ht="15.75" customHeight="1">
      <c r="B162" s="9">
        <v>2018.0</v>
      </c>
      <c r="C162" s="9">
        <f>IFERROR(VLOOKUP($K162&amp;$B162,intermediate_page!$A$2:$K$1036,5,FALSE),"")</f>
        <v>318156</v>
      </c>
      <c r="D162" s="9" t="str">
        <f>IFERROR(VLOOKUP($K162&amp;$B162,intermediate_page!$A$2:$K$1036,6,FALSE),"")</f>
        <v>-</v>
      </c>
      <c r="E162" s="9">
        <f>IFERROR(VLOOKUP($K162&amp;$B162,intermediate_page!$A$2:$K$1036,7,FALSE),"")</f>
        <v>268</v>
      </c>
      <c r="F162" s="9" t="str">
        <f>IFERROR(VLOOKUP($K162&amp;$B162,intermediate_page!$A$2:$K$1036,8,FALSE),"")</f>
        <v>-</v>
      </c>
      <c r="G162" s="9">
        <f>IFERROR(VLOOKUP($K162&amp;$B162,intermediate_page!$A$2:$K$1036,9,FALSE),"")</f>
        <v>0</v>
      </c>
      <c r="H162" s="9">
        <f>IFERROR(VLOOKUP($K162&amp;$B162,intermediate_page!$A$2:$K$1036,10,FALSE),"")</f>
        <v>0</v>
      </c>
      <c r="I162" s="9">
        <f>IFERROR(VLOOKUP($K162&amp;$B162,intermediate_page!$A$2:$K$1036,11,FALSE),"")</f>
        <v>1</v>
      </c>
      <c r="K162" s="1" t="str">
        <f t="shared" si="17"/>
        <v>Eswatini</v>
      </c>
    </row>
    <row r="163" ht="15.75" customHeight="1">
      <c r="A163" s="1" t="s">
        <v>38</v>
      </c>
      <c r="B163" s="9">
        <v>2010.0</v>
      </c>
      <c r="C163" s="9">
        <f>IFERROR(VLOOKUP($K163&amp;$B163,intermediate_page!$A$2:$K$1036,5,FALSE),"")</f>
        <v>59595174</v>
      </c>
      <c r="D163" s="9">
        <f>IFERROR(VLOOKUP($K163&amp;$B163,intermediate_page!$A$2:$K$1036,6,FALSE),"")</f>
        <v>470000</v>
      </c>
      <c r="E163" s="9">
        <f>IFERROR(VLOOKUP($K163&amp;$B163,intermediate_page!$A$2:$K$1036,7,FALSE),"")</f>
        <v>7652137</v>
      </c>
      <c r="F163" s="9">
        <f>IFERROR(VLOOKUP($K163&amp;$B163,intermediate_page!$A$2:$K$1036,8,FALSE),"")</f>
        <v>26680000</v>
      </c>
      <c r="G163" s="9">
        <f>IFERROR(VLOOKUP($K163&amp;$B163,intermediate_page!$A$2:$K$1036,9,FALSE),"")</f>
        <v>63</v>
      </c>
      <c r="H163" s="9">
        <f>IFERROR(VLOOKUP($K163&amp;$B163,intermediate_page!$A$2:$K$1036,10,FALSE),"")</f>
        <v>14424</v>
      </c>
      <c r="I163" s="9">
        <f>IFERROR(VLOOKUP($K163&amp;$B163,intermediate_page!$A$2:$K$1036,11,FALSE),"")</f>
        <v>62900</v>
      </c>
      <c r="K163" s="1" t="str">
        <f>A163</f>
        <v>Ethiopia</v>
      </c>
    </row>
    <row r="164" ht="15.75" customHeight="1">
      <c r="B164" s="9">
        <v>2011.0</v>
      </c>
      <c r="C164" s="9">
        <f>IFERROR(VLOOKUP($K164&amp;$B164,intermediate_page!$A$2:$K$1036,5,FALSE),"")</f>
        <v>61295151</v>
      </c>
      <c r="D164" s="9">
        <f>IFERROR(VLOOKUP($K164&amp;$B164,intermediate_page!$A$2:$K$1036,6,FALSE),"")</f>
        <v>415000</v>
      </c>
      <c r="E164" s="9">
        <f>IFERROR(VLOOKUP($K164&amp;$B164,intermediate_page!$A$2:$K$1036,7,FALSE),"")</f>
        <v>7118302</v>
      </c>
      <c r="F164" s="9">
        <f>IFERROR(VLOOKUP($K164&amp;$B164,intermediate_page!$A$2:$K$1036,8,FALSE),"")</f>
        <v>24110000</v>
      </c>
      <c r="G164" s="9">
        <f>IFERROR(VLOOKUP($K164&amp;$B164,intermediate_page!$A$2:$K$1036,9,FALSE),"")</f>
        <v>55</v>
      </c>
      <c r="H164" s="9">
        <f>IFERROR(VLOOKUP($K164&amp;$B164,intermediate_page!$A$2:$K$1036,10,FALSE),"")</f>
        <v>11571</v>
      </c>
      <c r="I164" s="9">
        <f>IFERROR(VLOOKUP($K164&amp;$B164,intermediate_page!$A$2:$K$1036,11,FALSE),"")</f>
        <v>47600</v>
      </c>
      <c r="K164" s="1" t="str">
        <f t="shared" ref="K164:K171" si="18">K163</f>
        <v>Ethiopia</v>
      </c>
    </row>
    <row r="165" ht="15.75" customHeight="1">
      <c r="B165" s="9">
        <v>2012.0</v>
      </c>
      <c r="C165" s="9">
        <f>IFERROR(VLOOKUP($K165&amp;$B165,intermediate_page!$A$2:$K$1036,5,FALSE),"")</f>
        <v>63054347</v>
      </c>
      <c r="D165" s="9">
        <f>IFERROR(VLOOKUP($K165&amp;$B165,intermediate_page!$A$2:$K$1036,6,FALSE),"")</f>
        <v>431000</v>
      </c>
      <c r="E165" s="9">
        <f>IFERROR(VLOOKUP($K165&amp;$B165,intermediate_page!$A$2:$K$1036,7,FALSE),"")</f>
        <v>7326062</v>
      </c>
      <c r="F165" s="9">
        <f>IFERROR(VLOOKUP($K165&amp;$B165,intermediate_page!$A$2:$K$1036,8,FALSE),"")</f>
        <v>24490000</v>
      </c>
      <c r="G165" s="9">
        <f>IFERROR(VLOOKUP($K165&amp;$B165,intermediate_page!$A$2:$K$1036,9,FALSE),"")</f>
        <v>58</v>
      </c>
      <c r="H165" s="9">
        <f>IFERROR(VLOOKUP($K165&amp;$B165,intermediate_page!$A$2:$K$1036,10,FALSE),"")</f>
        <v>12042</v>
      </c>
      <c r="I165" s="9">
        <f>IFERROR(VLOOKUP($K165&amp;$B165,intermediate_page!$A$2:$K$1036,11,FALSE),"")</f>
        <v>49800</v>
      </c>
      <c r="K165" s="1" t="str">
        <f t="shared" si="18"/>
        <v>Ethiopia</v>
      </c>
    </row>
    <row r="166" ht="15.75" customHeight="1">
      <c r="B166" s="9">
        <v>2013.0</v>
      </c>
      <c r="C166" s="9">
        <f>IFERROR(VLOOKUP($K166&amp;$B166,intermediate_page!$A$2:$K$1036,5,FALSE),"")</f>
        <v>64862339</v>
      </c>
      <c r="D166" s="9">
        <f>IFERROR(VLOOKUP($K166&amp;$B166,intermediate_page!$A$2:$K$1036,6,FALSE),"")</f>
        <v>431000</v>
      </c>
      <c r="E166" s="9">
        <f>IFERROR(VLOOKUP($K166&amp;$B166,intermediate_page!$A$2:$K$1036,7,FALSE),"")</f>
        <v>7238627</v>
      </c>
      <c r="F166" s="9">
        <f>IFERROR(VLOOKUP($K166&amp;$B166,intermediate_page!$A$2:$K$1036,8,FALSE),"")</f>
        <v>22650000</v>
      </c>
      <c r="G166" s="9">
        <f>IFERROR(VLOOKUP($K166&amp;$B166,intermediate_page!$A$2:$K$1036,9,FALSE),"")</f>
        <v>56</v>
      </c>
      <c r="H166" s="9">
        <f>IFERROR(VLOOKUP($K166&amp;$B166,intermediate_page!$A$2:$K$1036,10,FALSE),"")</f>
        <v>13081</v>
      </c>
      <c r="I166" s="9">
        <f>IFERROR(VLOOKUP($K166&amp;$B166,intermediate_page!$A$2:$K$1036,11,FALSE),"")</f>
        <v>52700</v>
      </c>
      <c r="K166" s="1" t="str">
        <f t="shared" si="18"/>
        <v>Ethiopia</v>
      </c>
    </row>
    <row r="167" ht="15.75" customHeight="1">
      <c r="B167" s="9">
        <v>2014.0</v>
      </c>
      <c r="C167" s="9">
        <f>IFERROR(VLOOKUP($K167&amp;$B167,intermediate_page!$A$2:$K$1036,5,FALSE),"")</f>
        <v>66704099</v>
      </c>
      <c r="D167" s="9">
        <f>IFERROR(VLOOKUP($K167&amp;$B167,intermediate_page!$A$2:$K$1036,6,FALSE),"")</f>
        <v>432000</v>
      </c>
      <c r="E167" s="9">
        <f>IFERROR(VLOOKUP($K167&amp;$B167,intermediate_page!$A$2:$K$1036,7,FALSE),"")</f>
        <v>3809119</v>
      </c>
      <c r="F167" s="9">
        <f>IFERROR(VLOOKUP($K167&amp;$B167,intermediate_page!$A$2:$K$1036,8,FALSE),"")</f>
        <v>10240000</v>
      </c>
      <c r="G167" s="9">
        <f>IFERROR(VLOOKUP($K167&amp;$B167,intermediate_page!$A$2:$K$1036,9,FALSE),"")</f>
        <v>57</v>
      </c>
      <c r="H167" s="9">
        <f>IFERROR(VLOOKUP($K167&amp;$B167,intermediate_page!$A$2:$K$1036,10,FALSE),"")</f>
        <v>6665</v>
      </c>
      <c r="I167" s="9">
        <f>IFERROR(VLOOKUP($K167&amp;$B167,intermediate_page!$A$2:$K$1036,11,FALSE),"")</f>
        <v>23600</v>
      </c>
      <c r="K167" s="1" t="str">
        <f t="shared" si="18"/>
        <v>Ethiopia</v>
      </c>
    </row>
    <row r="168" ht="15.75" customHeight="1">
      <c r="B168" s="9">
        <v>2015.0</v>
      </c>
      <c r="C168" s="9">
        <f>IFERROR(VLOOKUP($K168&amp;$B168,intermediate_page!$A$2:$K$1036,5,FALSE),"")</f>
        <v>68568108</v>
      </c>
      <c r="D168" s="9">
        <f>IFERROR(VLOOKUP($K168&amp;$B168,intermediate_page!$A$2:$K$1036,6,FALSE),"")</f>
        <v>513000</v>
      </c>
      <c r="E168" s="9">
        <f>IFERROR(VLOOKUP($K168&amp;$B168,intermediate_page!$A$2:$K$1036,7,FALSE),"")</f>
        <v>3618580</v>
      </c>
      <c r="F168" s="9">
        <f>IFERROR(VLOOKUP($K168&amp;$B168,intermediate_page!$A$2:$K$1036,8,FALSE),"")</f>
        <v>9267000</v>
      </c>
      <c r="G168" s="9">
        <f>IFERROR(VLOOKUP($K168&amp;$B168,intermediate_page!$A$2:$K$1036,9,FALSE),"")</f>
        <v>80</v>
      </c>
      <c r="H168" s="9">
        <f>IFERROR(VLOOKUP($K168&amp;$B168,intermediate_page!$A$2:$K$1036,10,FALSE),"")</f>
        <v>6769</v>
      </c>
      <c r="I168" s="9">
        <f>IFERROR(VLOOKUP($K168&amp;$B168,intermediate_page!$A$2:$K$1036,11,FALSE),"")</f>
        <v>22600</v>
      </c>
      <c r="K168" s="1" t="str">
        <f t="shared" si="18"/>
        <v>Ethiopia</v>
      </c>
    </row>
    <row r="169" ht="15.75" customHeight="1">
      <c r="B169" s="9">
        <v>2016.0</v>
      </c>
      <c r="C169" s="9">
        <f>IFERROR(VLOOKUP($K169&amp;$B169,intermediate_page!$A$2:$K$1036,5,FALSE),"")</f>
        <v>70450353</v>
      </c>
      <c r="D169" s="9">
        <f>IFERROR(VLOOKUP($K169&amp;$B169,intermediate_page!$A$2:$K$1036,6,FALSE),"")</f>
        <v>515000</v>
      </c>
      <c r="E169" s="9">
        <f>IFERROR(VLOOKUP($K169&amp;$B169,intermediate_page!$A$2:$K$1036,7,FALSE),"")</f>
        <v>2917544</v>
      </c>
      <c r="F169" s="9">
        <f>IFERROR(VLOOKUP($K169&amp;$B169,intermediate_page!$A$2:$K$1036,8,FALSE),"")</f>
        <v>7035000</v>
      </c>
      <c r="G169" s="9">
        <f>IFERROR(VLOOKUP($K169&amp;$B169,intermediate_page!$A$2:$K$1036,9,FALSE),"")</f>
        <v>80</v>
      </c>
      <c r="H169" s="9">
        <f>IFERROR(VLOOKUP($K169&amp;$B169,intermediate_page!$A$2:$K$1036,10,FALSE),"")</f>
        <v>5687</v>
      </c>
      <c r="I169" s="9">
        <f>IFERROR(VLOOKUP($K169&amp;$B169,intermediate_page!$A$2:$K$1036,11,FALSE),"")</f>
        <v>17900</v>
      </c>
      <c r="K169" s="1" t="str">
        <f t="shared" si="18"/>
        <v>Ethiopia</v>
      </c>
    </row>
    <row r="170" ht="15.75" customHeight="1">
      <c r="B170" s="9">
        <v>2017.0</v>
      </c>
      <c r="C170" s="9">
        <f>IFERROR(VLOOKUP($K170&amp;$B170,intermediate_page!$A$2:$K$1036,5,FALSE),"")</f>
        <v>72351949</v>
      </c>
      <c r="D170" s="9">
        <f>IFERROR(VLOOKUP($K170&amp;$B170,intermediate_page!$A$2:$K$1036,6,FALSE),"")</f>
        <v>537000</v>
      </c>
      <c r="E170" s="9">
        <f>IFERROR(VLOOKUP($K170&amp;$B170,intermediate_page!$A$2:$K$1036,7,FALSE),"")</f>
        <v>2658314</v>
      </c>
      <c r="F170" s="9">
        <f>IFERROR(VLOOKUP($K170&amp;$B170,intermediate_page!$A$2:$K$1036,8,FALSE),"")</f>
        <v>6225000</v>
      </c>
      <c r="G170" s="9">
        <f>IFERROR(VLOOKUP($K170&amp;$B170,intermediate_page!$A$2:$K$1036,9,FALSE),"")</f>
        <v>78</v>
      </c>
      <c r="H170" s="9">
        <f>IFERROR(VLOOKUP($K170&amp;$B170,intermediate_page!$A$2:$K$1036,10,FALSE),"")</f>
        <v>5352</v>
      </c>
      <c r="I170" s="9">
        <f>IFERROR(VLOOKUP($K170&amp;$B170,intermediate_page!$A$2:$K$1036,11,FALSE),"")</f>
        <v>16400</v>
      </c>
      <c r="K170" s="1" t="str">
        <f t="shared" si="18"/>
        <v>Ethiopia</v>
      </c>
    </row>
    <row r="171" ht="15.75" customHeight="1">
      <c r="B171" s="9">
        <v>2018.0</v>
      </c>
      <c r="C171" s="9">
        <f>IFERROR(VLOOKUP($K171&amp;$B171,intermediate_page!$A$2:$K$1036,5,FALSE),"")</f>
        <v>74272598</v>
      </c>
      <c r="D171" s="9">
        <f>IFERROR(VLOOKUP($K171&amp;$B171,intermediate_page!$A$2:$K$1036,6,FALSE),"")</f>
        <v>474000</v>
      </c>
      <c r="E171" s="9">
        <f>IFERROR(VLOOKUP($K171&amp;$B171,intermediate_page!$A$2:$K$1036,7,FALSE),"")</f>
        <v>2362979</v>
      </c>
      <c r="F171" s="9">
        <f>IFERROR(VLOOKUP($K171&amp;$B171,intermediate_page!$A$2:$K$1036,8,FALSE),"")</f>
        <v>5553000</v>
      </c>
      <c r="G171" s="9">
        <f>IFERROR(VLOOKUP($K171&amp;$B171,intermediate_page!$A$2:$K$1036,9,FALSE),"")</f>
        <v>74</v>
      </c>
      <c r="H171" s="9">
        <f>IFERROR(VLOOKUP($K171&amp;$B171,intermediate_page!$A$2:$K$1036,10,FALSE),"")</f>
        <v>4757</v>
      </c>
      <c r="I171" s="9">
        <f>IFERROR(VLOOKUP($K171&amp;$B171,intermediate_page!$A$2:$K$1036,11,FALSE),"")</f>
        <v>14700</v>
      </c>
      <c r="K171" s="1" t="str">
        <f t="shared" si="18"/>
        <v>Ethiopia</v>
      </c>
    </row>
    <row r="172" ht="15.75" customHeight="1">
      <c r="A172" s="1" t="s">
        <v>39</v>
      </c>
      <c r="B172" s="9">
        <v>2010.0</v>
      </c>
      <c r="C172" s="9">
        <f>IFERROR(VLOOKUP($K172&amp;$B172,intermediate_page!$A$2:$K$1036,5,FALSE),"")</f>
        <v>1624146</v>
      </c>
      <c r="D172" s="9">
        <f>IFERROR(VLOOKUP($K172&amp;$B172,intermediate_page!$A$2:$K$1036,6,FALSE),"")</f>
        <v>122000</v>
      </c>
      <c r="E172" s="9">
        <f>IFERROR(VLOOKUP($K172&amp;$B172,intermediate_page!$A$2:$K$1036,7,FALSE),"")</f>
        <v>288810</v>
      </c>
      <c r="F172" s="9">
        <f>IFERROR(VLOOKUP($K172&amp;$B172,intermediate_page!$A$2:$K$1036,8,FALSE),"")</f>
        <v>597000</v>
      </c>
      <c r="G172" s="9">
        <f>IFERROR(VLOOKUP($K172&amp;$B172,intermediate_page!$A$2:$K$1036,9,FALSE),"")</f>
        <v>400</v>
      </c>
      <c r="H172" s="9">
        <f>IFERROR(VLOOKUP($K172&amp;$B172,intermediate_page!$A$2:$K$1036,10,FALSE),"")</f>
        <v>424</v>
      </c>
      <c r="I172" s="9">
        <f>IFERROR(VLOOKUP($K172&amp;$B172,intermediate_page!$A$2:$K$1036,11,FALSE),"")</f>
        <v>450</v>
      </c>
      <c r="K172" s="1" t="str">
        <f>A172</f>
        <v>Gabon</v>
      </c>
    </row>
    <row r="173" ht="15.75" customHeight="1">
      <c r="B173" s="9">
        <v>2011.0</v>
      </c>
      <c r="C173" s="9">
        <f>IFERROR(VLOOKUP($K173&amp;$B173,intermediate_page!$A$2:$K$1036,5,FALSE),"")</f>
        <v>1684629</v>
      </c>
      <c r="D173" s="9">
        <f>IFERROR(VLOOKUP($K173&amp;$B173,intermediate_page!$A$2:$K$1036,6,FALSE),"")</f>
        <v>167000</v>
      </c>
      <c r="E173" s="9">
        <f>IFERROR(VLOOKUP($K173&amp;$B173,intermediate_page!$A$2:$K$1036,7,FALSE),"")</f>
        <v>358358</v>
      </c>
      <c r="F173" s="9">
        <f>IFERROR(VLOOKUP($K173&amp;$B173,intermediate_page!$A$2:$K$1036,8,FALSE),"")</f>
        <v>686000</v>
      </c>
      <c r="G173" s="9">
        <f>IFERROR(VLOOKUP($K173&amp;$B173,intermediate_page!$A$2:$K$1036,9,FALSE),"")</f>
        <v>420</v>
      </c>
      <c r="H173" s="9">
        <f>IFERROR(VLOOKUP($K173&amp;$B173,intermediate_page!$A$2:$K$1036,10,FALSE),"")</f>
        <v>448</v>
      </c>
      <c r="I173" s="9">
        <f>IFERROR(VLOOKUP($K173&amp;$B173,intermediate_page!$A$2:$K$1036,11,FALSE),"")</f>
        <v>490</v>
      </c>
      <c r="K173" s="1" t="str">
        <f t="shared" ref="K173:K180" si="19">K172</f>
        <v>Gabon</v>
      </c>
    </row>
    <row r="174" ht="15.75" customHeight="1">
      <c r="B174" s="9">
        <v>2012.0</v>
      </c>
      <c r="C174" s="9">
        <f>IFERROR(VLOOKUP($K174&amp;$B174,intermediate_page!$A$2:$K$1036,5,FALSE),"")</f>
        <v>1749677</v>
      </c>
      <c r="D174" s="9">
        <f>IFERROR(VLOOKUP($K174&amp;$B174,intermediate_page!$A$2:$K$1036,6,FALSE),"")</f>
        <v>231000</v>
      </c>
      <c r="E174" s="9">
        <f>IFERROR(VLOOKUP($K174&amp;$B174,intermediate_page!$A$2:$K$1036,7,FALSE),"")</f>
        <v>429606</v>
      </c>
      <c r="F174" s="9">
        <f>IFERROR(VLOOKUP($K174&amp;$B174,intermediate_page!$A$2:$K$1036,8,FALSE),"")</f>
        <v>730000</v>
      </c>
      <c r="G174" s="9">
        <f>IFERROR(VLOOKUP($K174&amp;$B174,intermediate_page!$A$2:$K$1036,9,FALSE),"")</f>
        <v>430</v>
      </c>
      <c r="H174" s="9">
        <f>IFERROR(VLOOKUP($K174&amp;$B174,intermediate_page!$A$2:$K$1036,10,FALSE),"")</f>
        <v>469</v>
      </c>
      <c r="I174" s="9">
        <f>IFERROR(VLOOKUP($K174&amp;$B174,intermediate_page!$A$2:$K$1036,11,FALSE),"")</f>
        <v>520</v>
      </c>
      <c r="K174" s="1" t="str">
        <f t="shared" si="19"/>
        <v>Gabon</v>
      </c>
    </row>
    <row r="175" ht="15.75" customHeight="1">
      <c r="B175" s="9">
        <v>2013.0</v>
      </c>
      <c r="C175" s="9">
        <f>IFERROR(VLOOKUP($K175&amp;$B175,intermediate_page!$A$2:$K$1036,5,FALSE),"")</f>
        <v>1817070</v>
      </c>
      <c r="D175" s="9">
        <f>IFERROR(VLOOKUP($K175&amp;$B175,intermediate_page!$A$2:$K$1036,6,FALSE),"")</f>
        <v>285000</v>
      </c>
      <c r="E175" s="9">
        <f>IFERROR(VLOOKUP($K175&amp;$B175,intermediate_page!$A$2:$K$1036,7,FALSE),"")</f>
        <v>495758</v>
      </c>
      <c r="F175" s="9">
        <f>IFERROR(VLOOKUP($K175&amp;$B175,intermediate_page!$A$2:$K$1036,8,FALSE),"")</f>
        <v>799000</v>
      </c>
      <c r="G175" s="9">
        <f>IFERROR(VLOOKUP($K175&amp;$B175,intermediate_page!$A$2:$K$1036,9,FALSE),"")</f>
        <v>450</v>
      </c>
      <c r="H175" s="9">
        <f>IFERROR(VLOOKUP($K175&amp;$B175,intermediate_page!$A$2:$K$1036,10,FALSE),"")</f>
        <v>497</v>
      </c>
      <c r="I175" s="9">
        <f>IFERROR(VLOOKUP($K175&amp;$B175,intermediate_page!$A$2:$K$1036,11,FALSE),"")</f>
        <v>550</v>
      </c>
      <c r="K175" s="1" t="str">
        <f t="shared" si="19"/>
        <v>Gabon</v>
      </c>
    </row>
    <row r="176" ht="15.75" customHeight="1">
      <c r="B176" s="9">
        <v>2014.0</v>
      </c>
      <c r="C176" s="9">
        <f>IFERROR(VLOOKUP($K176&amp;$B176,intermediate_page!$A$2:$K$1036,5,FALSE),"")</f>
        <v>1883801</v>
      </c>
      <c r="D176" s="9">
        <f>IFERROR(VLOOKUP($K176&amp;$B176,intermediate_page!$A$2:$K$1036,6,FALSE),"")</f>
        <v>317000</v>
      </c>
      <c r="E176" s="9">
        <f>IFERROR(VLOOKUP($K176&amp;$B176,intermediate_page!$A$2:$K$1036,7,FALSE),"")</f>
        <v>538273</v>
      </c>
      <c r="F176" s="9">
        <f>IFERROR(VLOOKUP($K176&amp;$B176,intermediate_page!$A$2:$K$1036,8,FALSE),"")</f>
        <v>864000</v>
      </c>
      <c r="G176" s="9">
        <f>IFERROR(VLOOKUP($K176&amp;$B176,intermediate_page!$A$2:$K$1036,9,FALSE),"")</f>
        <v>460</v>
      </c>
      <c r="H176" s="9">
        <f>IFERROR(VLOOKUP($K176&amp;$B176,intermediate_page!$A$2:$K$1036,10,FALSE),"")</f>
        <v>514</v>
      </c>
      <c r="I176" s="9">
        <f>IFERROR(VLOOKUP($K176&amp;$B176,intermediate_page!$A$2:$K$1036,11,FALSE),"")</f>
        <v>580</v>
      </c>
      <c r="K176" s="1" t="str">
        <f t="shared" si="19"/>
        <v>Gabon</v>
      </c>
    </row>
    <row r="177" ht="15.75" customHeight="1">
      <c r="B177" s="9">
        <v>2015.0</v>
      </c>
      <c r="C177" s="9">
        <f>IFERROR(VLOOKUP($K177&amp;$B177,intermediate_page!$A$2:$K$1036,5,FALSE),"")</f>
        <v>1947690</v>
      </c>
      <c r="D177" s="9">
        <f>IFERROR(VLOOKUP($K177&amp;$B177,intermediate_page!$A$2:$K$1036,6,FALSE),"")</f>
        <v>316000</v>
      </c>
      <c r="E177" s="9">
        <f>IFERROR(VLOOKUP($K177&amp;$B177,intermediate_page!$A$2:$K$1036,7,FALSE),"")</f>
        <v>553999</v>
      </c>
      <c r="F177" s="9">
        <f>IFERROR(VLOOKUP($K177&amp;$B177,intermediate_page!$A$2:$K$1036,8,FALSE),"")</f>
        <v>902000</v>
      </c>
      <c r="G177" s="9">
        <f>IFERROR(VLOOKUP($K177&amp;$B177,intermediate_page!$A$2:$K$1036,9,FALSE),"")</f>
        <v>470</v>
      </c>
      <c r="H177" s="9">
        <f>IFERROR(VLOOKUP($K177&amp;$B177,intermediate_page!$A$2:$K$1036,10,FALSE),"")</f>
        <v>523</v>
      </c>
      <c r="I177" s="9">
        <f>IFERROR(VLOOKUP($K177&amp;$B177,intermediate_page!$A$2:$K$1036,11,FALSE),"")</f>
        <v>600</v>
      </c>
      <c r="K177" s="1" t="str">
        <f t="shared" si="19"/>
        <v>Gabon</v>
      </c>
    </row>
    <row r="178" ht="15.75" customHeight="1">
      <c r="B178" s="9">
        <v>2016.0</v>
      </c>
      <c r="C178" s="9">
        <f>IFERROR(VLOOKUP($K178&amp;$B178,intermediate_page!$A$2:$K$1036,5,FALSE),"")</f>
        <v>2007882</v>
      </c>
      <c r="D178" s="9">
        <f>IFERROR(VLOOKUP($K178&amp;$B178,intermediate_page!$A$2:$K$1036,6,FALSE),"")</f>
        <v>284000</v>
      </c>
      <c r="E178" s="9">
        <f>IFERROR(VLOOKUP($K178&amp;$B178,intermediate_page!$A$2:$K$1036,7,FALSE),"")</f>
        <v>543480</v>
      </c>
      <c r="F178" s="9">
        <f>IFERROR(VLOOKUP($K178&amp;$B178,intermediate_page!$A$2:$K$1036,8,FALSE),"")</f>
        <v>933000</v>
      </c>
      <c r="G178" s="9">
        <f>IFERROR(VLOOKUP($K178&amp;$B178,intermediate_page!$A$2:$K$1036,9,FALSE),"")</f>
        <v>460</v>
      </c>
      <c r="H178" s="9">
        <f>IFERROR(VLOOKUP($K178&amp;$B178,intermediate_page!$A$2:$K$1036,10,FALSE),"")</f>
        <v>510</v>
      </c>
      <c r="I178" s="9">
        <f>IFERROR(VLOOKUP($K178&amp;$B178,intermediate_page!$A$2:$K$1036,11,FALSE),"")</f>
        <v>590</v>
      </c>
      <c r="K178" s="1" t="str">
        <f t="shared" si="19"/>
        <v>Gabon</v>
      </c>
    </row>
    <row r="179" ht="15.75" customHeight="1">
      <c r="B179" s="9">
        <v>2017.0</v>
      </c>
      <c r="C179" s="9">
        <f>IFERROR(VLOOKUP($K179&amp;$B179,intermediate_page!$A$2:$K$1036,5,FALSE),"")</f>
        <v>2064812</v>
      </c>
      <c r="D179" s="9">
        <f>IFERROR(VLOOKUP($K179&amp;$B179,intermediate_page!$A$2:$K$1036,6,FALSE),"")</f>
        <v>264000</v>
      </c>
      <c r="E179" s="9">
        <f>IFERROR(VLOOKUP($K179&amp;$B179,intermediate_page!$A$2:$K$1036,7,FALSE),"")</f>
        <v>524958</v>
      </c>
      <c r="F179" s="9">
        <f>IFERROR(VLOOKUP($K179&amp;$B179,intermediate_page!$A$2:$K$1036,8,FALSE),"")</f>
        <v>937000</v>
      </c>
      <c r="G179" s="9">
        <f>IFERROR(VLOOKUP($K179&amp;$B179,intermediate_page!$A$2:$K$1036,9,FALSE),"")</f>
        <v>460</v>
      </c>
      <c r="H179" s="9">
        <f>IFERROR(VLOOKUP($K179&amp;$B179,intermediate_page!$A$2:$K$1036,10,FALSE),"")</f>
        <v>521</v>
      </c>
      <c r="I179" s="9">
        <f>IFERROR(VLOOKUP($K179&amp;$B179,intermediate_page!$A$2:$K$1036,11,FALSE),"")</f>
        <v>610</v>
      </c>
      <c r="K179" s="1" t="str">
        <f t="shared" si="19"/>
        <v>Gabon</v>
      </c>
    </row>
    <row r="180" ht="15.75" customHeight="1">
      <c r="B180" s="9">
        <v>2018.0</v>
      </c>
      <c r="C180" s="9">
        <f>IFERROR(VLOOKUP($K180&amp;$B180,intermediate_page!$A$2:$K$1036,5,FALSE),"")</f>
        <v>2119275</v>
      </c>
      <c r="D180" s="9">
        <f>IFERROR(VLOOKUP($K180&amp;$B180,intermediate_page!$A$2:$K$1036,6,FALSE),"")</f>
        <v>276000</v>
      </c>
      <c r="E180" s="9">
        <f>IFERROR(VLOOKUP($K180&amp;$B180,intermediate_page!$A$2:$K$1036,7,FALSE),"")</f>
        <v>526060</v>
      </c>
      <c r="F180" s="9">
        <f>IFERROR(VLOOKUP($K180&amp;$B180,intermediate_page!$A$2:$K$1036,8,FALSE),"")</f>
        <v>922000</v>
      </c>
      <c r="G180" s="9">
        <f>IFERROR(VLOOKUP($K180&amp;$B180,intermediate_page!$A$2:$K$1036,9,FALSE),"")</f>
        <v>470</v>
      </c>
      <c r="H180" s="9">
        <f>IFERROR(VLOOKUP($K180&amp;$B180,intermediate_page!$A$2:$K$1036,10,FALSE),"")</f>
        <v>528</v>
      </c>
      <c r="I180" s="9">
        <f>IFERROR(VLOOKUP($K180&amp;$B180,intermediate_page!$A$2:$K$1036,11,FALSE),"")</f>
        <v>620</v>
      </c>
      <c r="K180" s="1" t="str">
        <f t="shared" si="19"/>
        <v>Gabon</v>
      </c>
    </row>
    <row r="181" ht="15.75" customHeight="1">
      <c r="A181" s="1" t="s">
        <v>40</v>
      </c>
      <c r="B181" s="9">
        <v>2010.0</v>
      </c>
      <c r="C181" s="9">
        <f>IFERROR(VLOOKUP($K181&amp;$B181,intermediate_page!$A$2:$K$1036,5,FALSE),"")</f>
        <v>1793199</v>
      </c>
      <c r="D181" s="9">
        <f>IFERROR(VLOOKUP($K181&amp;$B181,intermediate_page!$A$2:$K$1036,6,FALSE),"")</f>
        <v>402000</v>
      </c>
      <c r="E181" s="9">
        <f>IFERROR(VLOOKUP($K181&amp;$B181,intermediate_page!$A$2:$K$1036,7,FALSE),"")</f>
        <v>518727</v>
      </c>
      <c r="F181" s="9">
        <f>IFERROR(VLOOKUP($K181&amp;$B181,intermediate_page!$A$2:$K$1036,8,FALSE),"")</f>
        <v>651000</v>
      </c>
      <c r="G181" s="9">
        <f>IFERROR(VLOOKUP($K181&amp;$B181,intermediate_page!$A$2:$K$1036,9,FALSE),"")</f>
        <v>560</v>
      </c>
      <c r="H181" s="9">
        <f>IFERROR(VLOOKUP($K181&amp;$B181,intermediate_page!$A$2:$K$1036,10,FALSE),"")</f>
        <v>618</v>
      </c>
      <c r="I181" s="9">
        <f>IFERROR(VLOOKUP($K181&amp;$B181,intermediate_page!$A$2:$K$1036,11,FALSE),"")</f>
        <v>690</v>
      </c>
      <c r="K181" s="1" t="str">
        <f>A181</f>
        <v>Gambia</v>
      </c>
    </row>
    <row r="182" ht="15.75" customHeight="1">
      <c r="B182" s="9">
        <v>2011.0</v>
      </c>
      <c r="C182" s="9">
        <f>IFERROR(VLOOKUP($K182&amp;$B182,intermediate_page!$A$2:$K$1036,5,FALSE),"")</f>
        <v>1848142</v>
      </c>
      <c r="D182" s="9">
        <f>IFERROR(VLOOKUP($K182&amp;$B182,intermediate_page!$A$2:$K$1036,6,FALSE),"")</f>
        <v>384000</v>
      </c>
      <c r="E182" s="9">
        <f>IFERROR(VLOOKUP($K182&amp;$B182,intermediate_page!$A$2:$K$1036,7,FALSE),"")</f>
        <v>475455</v>
      </c>
      <c r="F182" s="9">
        <f>IFERROR(VLOOKUP($K182&amp;$B182,intermediate_page!$A$2:$K$1036,8,FALSE),"")</f>
        <v>575000</v>
      </c>
      <c r="G182" s="9">
        <f>IFERROR(VLOOKUP($K182&amp;$B182,intermediate_page!$A$2:$K$1036,9,FALSE),"")</f>
        <v>570</v>
      </c>
      <c r="H182" s="9">
        <f>IFERROR(VLOOKUP($K182&amp;$B182,intermediate_page!$A$2:$K$1036,10,FALSE),"")</f>
        <v>629</v>
      </c>
      <c r="I182" s="9">
        <f>IFERROR(VLOOKUP($K182&amp;$B182,intermediate_page!$A$2:$K$1036,11,FALSE),"")</f>
        <v>710</v>
      </c>
      <c r="K182" s="1" t="str">
        <f t="shared" ref="K182:K189" si="20">K181</f>
        <v>Gambia</v>
      </c>
    </row>
    <row r="183" ht="15.75" customHeight="1">
      <c r="B183" s="9">
        <v>2012.0</v>
      </c>
      <c r="C183" s="9">
        <f>IFERROR(VLOOKUP($K183&amp;$B183,intermediate_page!$A$2:$K$1036,5,FALSE),"")</f>
        <v>1905020</v>
      </c>
      <c r="D183" s="9">
        <f>IFERROR(VLOOKUP($K183&amp;$B183,intermediate_page!$A$2:$K$1036,6,FALSE),"")</f>
        <v>420000</v>
      </c>
      <c r="E183" s="9">
        <f>IFERROR(VLOOKUP($K183&amp;$B183,intermediate_page!$A$2:$K$1036,7,FALSE),"")</f>
        <v>523533</v>
      </c>
      <c r="F183" s="9">
        <f>IFERROR(VLOOKUP($K183&amp;$B183,intermediate_page!$A$2:$K$1036,8,FALSE),"")</f>
        <v>637000</v>
      </c>
      <c r="G183" s="9">
        <f>IFERROR(VLOOKUP($K183&amp;$B183,intermediate_page!$A$2:$K$1036,9,FALSE),"")</f>
        <v>580</v>
      </c>
      <c r="H183" s="9">
        <f>IFERROR(VLOOKUP($K183&amp;$B183,intermediate_page!$A$2:$K$1036,10,FALSE),"")</f>
        <v>637</v>
      </c>
      <c r="I183" s="9">
        <f>IFERROR(VLOOKUP($K183&amp;$B183,intermediate_page!$A$2:$K$1036,11,FALSE),"")</f>
        <v>720</v>
      </c>
      <c r="K183" s="1" t="str">
        <f t="shared" si="20"/>
        <v>Gambia</v>
      </c>
    </row>
    <row r="184" ht="15.75" customHeight="1">
      <c r="B184" s="9">
        <v>2013.0</v>
      </c>
      <c r="C184" s="9">
        <f>IFERROR(VLOOKUP($K184&amp;$B184,intermediate_page!$A$2:$K$1036,5,FALSE),"")</f>
        <v>1963708</v>
      </c>
      <c r="D184" s="9">
        <f>IFERROR(VLOOKUP($K184&amp;$B184,intermediate_page!$A$2:$K$1036,6,FALSE),"")</f>
        <v>366000</v>
      </c>
      <c r="E184" s="9">
        <f>IFERROR(VLOOKUP($K184&amp;$B184,intermediate_page!$A$2:$K$1036,7,FALSE),"")</f>
        <v>465386</v>
      </c>
      <c r="F184" s="9">
        <f>IFERROR(VLOOKUP($K184&amp;$B184,intermediate_page!$A$2:$K$1036,8,FALSE),"")</f>
        <v>575000</v>
      </c>
      <c r="G184" s="9">
        <f>IFERROR(VLOOKUP($K184&amp;$B184,intermediate_page!$A$2:$K$1036,9,FALSE),"")</f>
        <v>580</v>
      </c>
      <c r="H184" s="9">
        <f>IFERROR(VLOOKUP($K184&amp;$B184,intermediate_page!$A$2:$K$1036,10,FALSE),"")</f>
        <v>645</v>
      </c>
      <c r="I184" s="9">
        <f>IFERROR(VLOOKUP($K184&amp;$B184,intermediate_page!$A$2:$K$1036,11,FALSE),"")</f>
        <v>740</v>
      </c>
      <c r="K184" s="1" t="str">
        <f t="shared" si="20"/>
        <v>Gambia</v>
      </c>
    </row>
    <row r="185" ht="15.75" customHeight="1">
      <c r="B185" s="9">
        <v>2014.0</v>
      </c>
      <c r="C185" s="9">
        <f>IFERROR(VLOOKUP($K185&amp;$B185,intermediate_page!$A$2:$K$1036,5,FALSE),"")</f>
        <v>2024037</v>
      </c>
      <c r="D185" s="9">
        <f>IFERROR(VLOOKUP($K185&amp;$B185,intermediate_page!$A$2:$K$1036,6,FALSE),"")</f>
        <v>228000</v>
      </c>
      <c r="E185" s="9">
        <f>IFERROR(VLOOKUP($K185&amp;$B185,intermediate_page!$A$2:$K$1036,7,FALSE),"")</f>
        <v>287463</v>
      </c>
      <c r="F185" s="9">
        <f>IFERROR(VLOOKUP($K185&amp;$B185,intermediate_page!$A$2:$K$1036,8,FALSE),"")</f>
        <v>354000</v>
      </c>
      <c r="G185" s="9">
        <f>IFERROR(VLOOKUP($K185&amp;$B185,intermediate_page!$A$2:$K$1036,9,FALSE),"")</f>
        <v>590</v>
      </c>
      <c r="H185" s="9">
        <f>IFERROR(VLOOKUP($K185&amp;$B185,intermediate_page!$A$2:$K$1036,10,FALSE),"")</f>
        <v>654</v>
      </c>
      <c r="I185" s="9">
        <f>IFERROR(VLOOKUP($K185&amp;$B185,intermediate_page!$A$2:$K$1036,11,FALSE),"")</f>
        <v>760</v>
      </c>
      <c r="K185" s="1" t="str">
        <f t="shared" si="20"/>
        <v>Gambia</v>
      </c>
    </row>
    <row r="186" ht="15.75" customHeight="1">
      <c r="B186" s="9">
        <v>2015.0</v>
      </c>
      <c r="C186" s="9">
        <f>IFERROR(VLOOKUP($K186&amp;$B186,intermediate_page!$A$2:$K$1036,5,FALSE),"")</f>
        <v>2085860</v>
      </c>
      <c r="D186" s="9">
        <f>IFERROR(VLOOKUP($K186&amp;$B186,intermediate_page!$A$2:$K$1036,6,FALSE),"")</f>
        <v>321000</v>
      </c>
      <c r="E186" s="9">
        <f>IFERROR(VLOOKUP($K186&amp;$B186,intermediate_page!$A$2:$K$1036,7,FALSE),"")</f>
        <v>406835</v>
      </c>
      <c r="F186" s="9">
        <f>IFERROR(VLOOKUP($K186&amp;$B186,intermediate_page!$A$2:$K$1036,8,FALSE),"")</f>
        <v>499000</v>
      </c>
      <c r="G186" s="9">
        <f>IFERROR(VLOOKUP($K186&amp;$B186,intermediate_page!$A$2:$K$1036,9,FALSE),"")</f>
        <v>590</v>
      </c>
      <c r="H186" s="9">
        <f>IFERROR(VLOOKUP($K186&amp;$B186,intermediate_page!$A$2:$K$1036,10,FALSE),"")</f>
        <v>661</v>
      </c>
      <c r="I186" s="9">
        <f>IFERROR(VLOOKUP($K186&amp;$B186,intermediate_page!$A$2:$K$1036,11,FALSE),"")</f>
        <v>770</v>
      </c>
      <c r="K186" s="1" t="str">
        <f t="shared" si="20"/>
        <v>Gambia</v>
      </c>
    </row>
    <row r="187" ht="15.75" customHeight="1">
      <c r="B187" s="9">
        <v>2016.0</v>
      </c>
      <c r="C187" s="9">
        <f>IFERROR(VLOOKUP($K187&amp;$B187,intermediate_page!$A$2:$K$1036,5,FALSE),"")</f>
        <v>2149134</v>
      </c>
      <c r="D187" s="9">
        <f>IFERROR(VLOOKUP($K187&amp;$B187,intermediate_page!$A$2:$K$1036,6,FALSE),"")</f>
        <v>199000</v>
      </c>
      <c r="E187" s="9">
        <f>IFERROR(VLOOKUP($K187&amp;$B187,intermediate_page!$A$2:$K$1036,7,FALSE),"")</f>
        <v>250439</v>
      </c>
      <c r="F187" s="9">
        <f>IFERROR(VLOOKUP($K187&amp;$B187,intermediate_page!$A$2:$K$1036,8,FALSE),"")</f>
        <v>308000</v>
      </c>
      <c r="G187" s="9">
        <f>IFERROR(VLOOKUP($K187&amp;$B187,intermediate_page!$A$2:$K$1036,9,FALSE),"")</f>
        <v>600</v>
      </c>
      <c r="H187" s="9">
        <f>IFERROR(VLOOKUP($K187&amp;$B187,intermediate_page!$A$2:$K$1036,10,FALSE),"")</f>
        <v>668</v>
      </c>
      <c r="I187" s="9">
        <f>IFERROR(VLOOKUP($K187&amp;$B187,intermediate_page!$A$2:$K$1036,11,FALSE),"")</f>
        <v>780</v>
      </c>
      <c r="K187" s="1" t="str">
        <f t="shared" si="20"/>
        <v>Gambia</v>
      </c>
    </row>
    <row r="188" ht="15.75" customHeight="1">
      <c r="B188" s="9">
        <v>2017.0</v>
      </c>
      <c r="C188" s="9">
        <f>IFERROR(VLOOKUP($K188&amp;$B188,intermediate_page!$A$2:$K$1036,5,FALSE),"")</f>
        <v>2213900</v>
      </c>
      <c r="D188" s="9">
        <f>IFERROR(VLOOKUP($K188&amp;$B188,intermediate_page!$A$2:$K$1036,6,FALSE),"")</f>
        <v>93000</v>
      </c>
      <c r="E188" s="9">
        <f>IFERROR(VLOOKUP($K188&amp;$B188,intermediate_page!$A$2:$K$1036,7,FALSE),"")</f>
        <v>117383</v>
      </c>
      <c r="F188" s="9">
        <f>IFERROR(VLOOKUP($K188&amp;$B188,intermediate_page!$A$2:$K$1036,8,FALSE),"")</f>
        <v>144000</v>
      </c>
      <c r="G188" s="9">
        <f>IFERROR(VLOOKUP($K188&amp;$B188,intermediate_page!$A$2:$K$1036,9,FALSE),"")</f>
        <v>600</v>
      </c>
      <c r="H188" s="9">
        <f>IFERROR(VLOOKUP($K188&amp;$B188,intermediate_page!$A$2:$K$1036,10,FALSE),"")</f>
        <v>677</v>
      </c>
      <c r="I188" s="9">
        <f>IFERROR(VLOOKUP($K188&amp;$B188,intermediate_page!$A$2:$K$1036,11,FALSE),"")</f>
        <v>800</v>
      </c>
      <c r="K188" s="1" t="str">
        <f t="shared" si="20"/>
        <v>Gambia</v>
      </c>
    </row>
    <row r="189" ht="15.75" customHeight="1">
      <c r="B189" s="9">
        <v>2018.0</v>
      </c>
      <c r="C189" s="9">
        <f>IFERROR(VLOOKUP($K189&amp;$B189,intermediate_page!$A$2:$K$1036,5,FALSE),"")</f>
        <v>2280092</v>
      </c>
      <c r="D189" s="9">
        <f>IFERROR(VLOOKUP($K189&amp;$B189,intermediate_page!$A$2:$K$1036,6,FALSE),"")</f>
        <v>119000</v>
      </c>
      <c r="E189" s="9">
        <f>IFERROR(VLOOKUP($K189&amp;$B189,intermediate_page!$A$2:$K$1036,7,FALSE),"")</f>
        <v>150480</v>
      </c>
      <c r="F189" s="9">
        <f>IFERROR(VLOOKUP($K189&amp;$B189,intermediate_page!$A$2:$K$1036,8,FALSE),"")</f>
        <v>184000</v>
      </c>
      <c r="G189" s="9">
        <f>IFERROR(VLOOKUP($K189&amp;$B189,intermediate_page!$A$2:$K$1036,9,FALSE),"")</f>
        <v>610</v>
      </c>
      <c r="H189" s="9">
        <f>IFERROR(VLOOKUP($K189&amp;$B189,intermediate_page!$A$2:$K$1036,10,FALSE),"")</f>
        <v>688</v>
      </c>
      <c r="I189" s="9">
        <f>IFERROR(VLOOKUP($K189&amp;$B189,intermediate_page!$A$2:$K$1036,11,FALSE),"")</f>
        <v>820</v>
      </c>
      <c r="K189" s="1" t="str">
        <f t="shared" si="20"/>
        <v>Gambia</v>
      </c>
    </row>
    <row r="190" ht="15.75" customHeight="1">
      <c r="A190" s="1" t="s">
        <v>41</v>
      </c>
      <c r="B190" s="9">
        <v>2010.0</v>
      </c>
      <c r="C190" s="9">
        <f>IFERROR(VLOOKUP($K190&amp;$B190,intermediate_page!$A$2:$K$1036,5,FALSE),"")</f>
        <v>24779614</v>
      </c>
      <c r="D190" s="9">
        <f>IFERROR(VLOOKUP($K190&amp;$B190,intermediate_page!$A$2:$K$1036,6,FALSE),"")</f>
        <v>7354000</v>
      </c>
      <c r="E190" s="9">
        <f>IFERROR(VLOOKUP($K190&amp;$B190,intermediate_page!$A$2:$K$1036,7,FALSE),"")</f>
        <v>9023507</v>
      </c>
      <c r="F190" s="9">
        <f>IFERROR(VLOOKUP($K190&amp;$B190,intermediate_page!$A$2:$K$1036,8,FALSE),"")</f>
        <v>10910000</v>
      </c>
      <c r="G190" s="9">
        <f>IFERROR(VLOOKUP($K190&amp;$B190,intermediate_page!$A$2:$K$1036,9,FALSE),"")</f>
        <v>14300</v>
      </c>
      <c r="H190" s="9">
        <f>IFERROR(VLOOKUP($K190&amp;$B190,intermediate_page!$A$2:$K$1036,10,FALSE),"")</f>
        <v>14866</v>
      </c>
      <c r="I190" s="9">
        <f>IFERROR(VLOOKUP($K190&amp;$B190,intermediate_page!$A$2:$K$1036,11,FALSE),"")</f>
        <v>15500</v>
      </c>
      <c r="K190" s="1" t="str">
        <f>A190</f>
        <v>Ghana</v>
      </c>
    </row>
    <row r="191" ht="15.75" customHeight="1">
      <c r="B191" s="9">
        <v>2011.0</v>
      </c>
      <c r="C191" s="9">
        <f>IFERROR(VLOOKUP($K191&amp;$B191,intermediate_page!$A$2:$K$1036,5,FALSE),"")</f>
        <v>25387713</v>
      </c>
      <c r="D191" s="9">
        <f>IFERROR(VLOOKUP($K191&amp;$B191,intermediate_page!$A$2:$K$1036,6,FALSE),"")</f>
        <v>7904000</v>
      </c>
      <c r="E191" s="9">
        <f>IFERROR(VLOOKUP($K191&amp;$B191,intermediate_page!$A$2:$K$1036,7,FALSE),"")</f>
        <v>9635269</v>
      </c>
      <c r="F191" s="9">
        <f>IFERROR(VLOOKUP($K191&amp;$B191,intermediate_page!$A$2:$K$1036,8,FALSE),"")</f>
        <v>11650000</v>
      </c>
      <c r="G191" s="9">
        <f>IFERROR(VLOOKUP($K191&amp;$B191,intermediate_page!$A$2:$K$1036,9,FALSE),"")</f>
        <v>14100</v>
      </c>
      <c r="H191" s="9">
        <f>IFERROR(VLOOKUP($K191&amp;$B191,intermediate_page!$A$2:$K$1036,10,FALSE),"")</f>
        <v>14626</v>
      </c>
      <c r="I191" s="9">
        <f>IFERROR(VLOOKUP($K191&amp;$B191,intermediate_page!$A$2:$K$1036,11,FALSE),"")</f>
        <v>15200</v>
      </c>
      <c r="K191" s="1" t="str">
        <f t="shared" ref="K191:K198" si="21">K190</f>
        <v>Ghana</v>
      </c>
    </row>
    <row r="192" ht="15.75" customHeight="1">
      <c r="B192" s="9">
        <v>2012.0</v>
      </c>
      <c r="C192" s="9">
        <f>IFERROR(VLOOKUP($K192&amp;$B192,intermediate_page!$A$2:$K$1036,5,FALSE),"")</f>
        <v>25996454</v>
      </c>
      <c r="D192" s="9">
        <f>IFERROR(VLOOKUP($K192&amp;$B192,intermediate_page!$A$2:$K$1036,6,FALSE),"")</f>
        <v>8005000</v>
      </c>
      <c r="E192" s="9">
        <f>IFERROR(VLOOKUP($K192&amp;$B192,intermediate_page!$A$2:$K$1036,7,FALSE),"")</f>
        <v>9730304</v>
      </c>
      <c r="F192" s="9">
        <f>IFERROR(VLOOKUP($K192&amp;$B192,intermediate_page!$A$2:$K$1036,8,FALSE),"")</f>
        <v>11800000</v>
      </c>
      <c r="G192" s="9">
        <f>IFERROR(VLOOKUP($K192&amp;$B192,intermediate_page!$A$2:$K$1036,9,FALSE),"")</f>
        <v>13500</v>
      </c>
      <c r="H192" s="9">
        <f>IFERROR(VLOOKUP($K192&amp;$B192,intermediate_page!$A$2:$K$1036,10,FALSE),"")</f>
        <v>14092</v>
      </c>
      <c r="I192" s="9">
        <f>IFERROR(VLOOKUP($K192&amp;$B192,intermediate_page!$A$2:$K$1036,11,FALSE),"")</f>
        <v>14700</v>
      </c>
      <c r="K192" s="1" t="str">
        <f t="shared" si="21"/>
        <v>Ghana</v>
      </c>
    </row>
    <row r="193" ht="15.75" customHeight="1">
      <c r="B193" s="9">
        <v>2013.0</v>
      </c>
      <c r="C193" s="9">
        <f>IFERROR(VLOOKUP($K193&amp;$B193,intermediate_page!$A$2:$K$1036,5,FALSE),"")</f>
        <v>26607641</v>
      </c>
      <c r="D193" s="9">
        <f>IFERROR(VLOOKUP($K193&amp;$B193,intermediate_page!$A$2:$K$1036,6,FALSE),"")</f>
        <v>7532000</v>
      </c>
      <c r="E193" s="9">
        <f>IFERROR(VLOOKUP($K193&amp;$B193,intermediate_page!$A$2:$K$1036,7,FALSE),"")</f>
        <v>9293452</v>
      </c>
      <c r="F193" s="9">
        <f>IFERROR(VLOOKUP($K193&amp;$B193,intermediate_page!$A$2:$K$1036,8,FALSE),"")</f>
        <v>11290000</v>
      </c>
      <c r="G193" s="9">
        <f>IFERROR(VLOOKUP($K193&amp;$B193,intermediate_page!$A$2:$K$1036,9,FALSE),"")</f>
        <v>12900</v>
      </c>
      <c r="H193" s="9">
        <f>IFERROR(VLOOKUP($K193&amp;$B193,intermediate_page!$A$2:$K$1036,10,FALSE),"")</f>
        <v>13469</v>
      </c>
      <c r="I193" s="9">
        <f>IFERROR(VLOOKUP($K193&amp;$B193,intermediate_page!$A$2:$K$1036,11,FALSE),"")</f>
        <v>14000</v>
      </c>
      <c r="K193" s="1" t="str">
        <f t="shared" si="21"/>
        <v>Ghana</v>
      </c>
    </row>
    <row r="194" ht="15.75" customHeight="1">
      <c r="B194" s="9">
        <v>2014.0</v>
      </c>
      <c r="C194" s="9">
        <f>IFERROR(VLOOKUP($K194&amp;$B194,intermediate_page!$A$2:$K$1036,5,FALSE),"")</f>
        <v>27224480</v>
      </c>
      <c r="D194" s="9">
        <f>IFERROR(VLOOKUP($K194&amp;$B194,intermediate_page!$A$2:$K$1036,6,FALSE),"")</f>
        <v>6872000</v>
      </c>
      <c r="E194" s="9">
        <f>IFERROR(VLOOKUP($K194&amp;$B194,intermediate_page!$A$2:$K$1036,7,FALSE),"")</f>
        <v>8596537</v>
      </c>
      <c r="F194" s="9">
        <f>IFERROR(VLOOKUP($K194&amp;$B194,intermediate_page!$A$2:$K$1036,8,FALSE),"")</f>
        <v>10630000</v>
      </c>
      <c r="G194" s="9">
        <f>IFERROR(VLOOKUP($K194&amp;$B194,intermediate_page!$A$2:$K$1036,9,FALSE),"")</f>
        <v>12100</v>
      </c>
      <c r="H194" s="9">
        <f>IFERROR(VLOOKUP($K194&amp;$B194,intermediate_page!$A$2:$K$1036,10,FALSE),"")</f>
        <v>12558</v>
      </c>
      <c r="I194" s="9">
        <f>IFERROR(VLOOKUP($K194&amp;$B194,intermediate_page!$A$2:$K$1036,11,FALSE),"")</f>
        <v>13100</v>
      </c>
      <c r="K194" s="1" t="str">
        <f t="shared" si="21"/>
        <v>Ghana</v>
      </c>
    </row>
    <row r="195" ht="15.75" customHeight="1">
      <c r="B195" s="9">
        <v>2015.0</v>
      </c>
      <c r="C195" s="9">
        <f>IFERROR(VLOOKUP($K195&amp;$B195,intermediate_page!$A$2:$K$1036,5,FALSE),"")</f>
        <v>27849203</v>
      </c>
      <c r="D195" s="9">
        <f>IFERROR(VLOOKUP($K195&amp;$B195,intermediate_page!$A$2:$K$1036,6,FALSE),"")</f>
        <v>6040000</v>
      </c>
      <c r="E195" s="9">
        <f>IFERROR(VLOOKUP($K195&amp;$B195,intermediate_page!$A$2:$K$1036,7,FALSE),"")</f>
        <v>7719431</v>
      </c>
      <c r="F195" s="9">
        <f>IFERROR(VLOOKUP($K195&amp;$B195,intermediate_page!$A$2:$K$1036,8,FALSE),"")</f>
        <v>9709000</v>
      </c>
      <c r="G195" s="9">
        <f>IFERROR(VLOOKUP($K195&amp;$B195,intermediate_page!$A$2:$K$1036,9,FALSE),"")</f>
        <v>11300</v>
      </c>
      <c r="H195" s="9">
        <f>IFERROR(VLOOKUP($K195&amp;$B195,intermediate_page!$A$2:$K$1036,10,FALSE),"")</f>
        <v>11757</v>
      </c>
      <c r="I195" s="9">
        <f>IFERROR(VLOOKUP($K195&amp;$B195,intermediate_page!$A$2:$K$1036,11,FALSE),"")</f>
        <v>12300</v>
      </c>
      <c r="K195" s="1" t="str">
        <f t="shared" si="21"/>
        <v>Ghana</v>
      </c>
    </row>
    <row r="196" ht="15.75" customHeight="1">
      <c r="B196" s="9">
        <v>2016.0</v>
      </c>
      <c r="C196" s="9">
        <f>IFERROR(VLOOKUP($K196&amp;$B196,intermediate_page!$A$2:$K$1036,5,FALSE),"")</f>
        <v>28481947</v>
      </c>
      <c r="D196" s="9">
        <f>IFERROR(VLOOKUP($K196&amp;$B196,intermediate_page!$A$2:$K$1036,6,FALSE),"")</f>
        <v>5190000</v>
      </c>
      <c r="E196" s="9">
        <f>IFERROR(VLOOKUP($K196&amp;$B196,intermediate_page!$A$2:$K$1036,7,FALSE),"")</f>
        <v>6721686</v>
      </c>
      <c r="F196" s="9">
        <f>IFERROR(VLOOKUP($K196&amp;$B196,intermediate_page!$A$2:$K$1036,8,FALSE),"")</f>
        <v>8620000</v>
      </c>
      <c r="G196" s="9">
        <f>IFERROR(VLOOKUP($K196&amp;$B196,intermediate_page!$A$2:$K$1036,9,FALSE),"")</f>
        <v>10800</v>
      </c>
      <c r="H196" s="9">
        <f>IFERROR(VLOOKUP($K196&amp;$B196,intermediate_page!$A$2:$K$1036,10,FALSE),"")</f>
        <v>11277</v>
      </c>
      <c r="I196" s="9">
        <f>IFERROR(VLOOKUP($K196&amp;$B196,intermediate_page!$A$2:$K$1036,11,FALSE),"")</f>
        <v>11800</v>
      </c>
      <c r="K196" s="1" t="str">
        <f t="shared" si="21"/>
        <v>Ghana</v>
      </c>
    </row>
    <row r="197" ht="15.75" customHeight="1">
      <c r="B197" s="9">
        <v>2017.0</v>
      </c>
      <c r="C197" s="9">
        <f>IFERROR(VLOOKUP($K197&amp;$B197,intermediate_page!$A$2:$K$1036,5,FALSE),"")</f>
        <v>29121464</v>
      </c>
      <c r="D197" s="9">
        <f>IFERROR(VLOOKUP($K197&amp;$B197,intermediate_page!$A$2:$K$1036,6,FALSE),"")</f>
        <v>4570000</v>
      </c>
      <c r="E197" s="9">
        <f>IFERROR(VLOOKUP($K197&amp;$B197,intermediate_page!$A$2:$K$1036,7,FALSE),"")</f>
        <v>6190041</v>
      </c>
      <c r="F197" s="9">
        <f>IFERROR(VLOOKUP($K197&amp;$B197,intermediate_page!$A$2:$K$1036,8,FALSE),"")</f>
        <v>8182000</v>
      </c>
      <c r="G197" s="9">
        <f>IFERROR(VLOOKUP($K197&amp;$B197,intermediate_page!$A$2:$K$1036,9,FALSE),"")</f>
        <v>10600</v>
      </c>
      <c r="H197" s="9">
        <f>IFERROR(VLOOKUP($K197&amp;$B197,intermediate_page!$A$2:$K$1036,10,FALSE),"")</f>
        <v>11003</v>
      </c>
      <c r="I197" s="9">
        <f>IFERROR(VLOOKUP($K197&amp;$B197,intermediate_page!$A$2:$K$1036,11,FALSE),"")</f>
        <v>11500</v>
      </c>
      <c r="K197" s="1" t="str">
        <f t="shared" si="21"/>
        <v>Ghana</v>
      </c>
    </row>
    <row r="198" ht="15.75" customHeight="1">
      <c r="B198" s="9">
        <v>2018.0</v>
      </c>
      <c r="C198" s="9">
        <f>IFERROR(VLOOKUP($K198&amp;$B198,intermediate_page!$A$2:$K$1036,5,FALSE),"")</f>
        <v>29767108</v>
      </c>
      <c r="D198" s="9">
        <f>IFERROR(VLOOKUP($K198&amp;$B198,intermediate_page!$A$2:$K$1036,6,FALSE),"")</f>
        <v>4187000</v>
      </c>
      <c r="E198" s="9">
        <f>IFERROR(VLOOKUP($K198&amp;$B198,intermediate_page!$A$2:$K$1036,7,FALSE),"")</f>
        <v>6678000</v>
      </c>
      <c r="F198" s="9">
        <f>IFERROR(VLOOKUP($K198&amp;$B198,intermediate_page!$A$2:$K$1036,8,FALSE),"")</f>
        <v>10100000</v>
      </c>
      <c r="G198" s="9">
        <f>IFERROR(VLOOKUP($K198&amp;$B198,intermediate_page!$A$2:$K$1036,9,FALSE),"")</f>
        <v>10600</v>
      </c>
      <c r="H198" s="9">
        <f>IFERROR(VLOOKUP($K198&amp;$B198,intermediate_page!$A$2:$K$1036,10,FALSE),"")</f>
        <v>11070</v>
      </c>
      <c r="I198" s="9">
        <f>IFERROR(VLOOKUP($K198&amp;$B198,intermediate_page!$A$2:$K$1036,11,FALSE),"")</f>
        <v>11700</v>
      </c>
      <c r="K198" s="1" t="str">
        <f t="shared" si="21"/>
        <v>Ghana</v>
      </c>
    </row>
    <row r="199" ht="15.75" customHeight="1">
      <c r="A199" s="1" t="s">
        <v>42</v>
      </c>
      <c r="B199" s="9">
        <v>2010.0</v>
      </c>
      <c r="C199" s="9">
        <f>IFERROR(VLOOKUP($K199&amp;$B199,intermediate_page!$A$2:$K$1036,5,FALSE),"")</f>
        <v>10192168</v>
      </c>
      <c r="D199" s="9">
        <f>IFERROR(VLOOKUP($K199&amp;$B199,intermediate_page!$A$2:$K$1036,6,FALSE),"")</f>
        <v>3284000</v>
      </c>
      <c r="E199" s="9">
        <f>IFERROR(VLOOKUP($K199&amp;$B199,intermediate_page!$A$2:$K$1036,7,FALSE),"")</f>
        <v>4226309</v>
      </c>
      <c r="F199" s="9">
        <f>IFERROR(VLOOKUP($K199&amp;$B199,intermediate_page!$A$2:$K$1036,8,FALSE),"")</f>
        <v>5365000</v>
      </c>
      <c r="G199" s="9">
        <f>IFERROR(VLOOKUP($K199&amp;$B199,intermediate_page!$A$2:$K$1036,9,FALSE),"")</f>
        <v>12300</v>
      </c>
      <c r="H199" s="9">
        <f>IFERROR(VLOOKUP($K199&amp;$B199,intermediate_page!$A$2:$K$1036,10,FALSE),"")</f>
        <v>13400</v>
      </c>
      <c r="I199" s="9">
        <f>IFERROR(VLOOKUP($K199&amp;$B199,intermediate_page!$A$2:$K$1036,11,FALSE),"")</f>
        <v>14700</v>
      </c>
      <c r="K199" s="1" t="str">
        <f>A199</f>
        <v>Guinea</v>
      </c>
    </row>
    <row r="200" ht="15.75" customHeight="1">
      <c r="B200" s="9">
        <v>2011.0</v>
      </c>
      <c r="C200" s="9">
        <f>IFERROR(VLOOKUP($K200&amp;$B200,intermediate_page!$A$2:$K$1036,5,FALSE),"")</f>
        <v>10420459</v>
      </c>
      <c r="D200" s="9">
        <f>IFERROR(VLOOKUP($K200&amp;$B200,intermediate_page!$A$2:$K$1036,6,FALSE),"")</f>
        <v>3599000</v>
      </c>
      <c r="E200" s="9">
        <f>IFERROR(VLOOKUP($K200&amp;$B200,intermediate_page!$A$2:$K$1036,7,FALSE),"")</f>
        <v>4448442</v>
      </c>
      <c r="F200" s="9">
        <f>IFERROR(VLOOKUP($K200&amp;$B200,intermediate_page!$A$2:$K$1036,8,FALSE),"")</f>
        <v>5435000</v>
      </c>
      <c r="G200" s="9">
        <f>IFERROR(VLOOKUP($K200&amp;$B200,intermediate_page!$A$2:$K$1036,9,FALSE),"")</f>
        <v>11800</v>
      </c>
      <c r="H200" s="9">
        <f>IFERROR(VLOOKUP($K200&amp;$B200,intermediate_page!$A$2:$K$1036,10,FALSE),"")</f>
        <v>13003</v>
      </c>
      <c r="I200" s="9">
        <f>IFERROR(VLOOKUP($K200&amp;$B200,intermediate_page!$A$2:$K$1036,11,FALSE),"")</f>
        <v>14300</v>
      </c>
      <c r="K200" s="1" t="str">
        <f t="shared" ref="K200:K207" si="22">K199</f>
        <v>Guinea</v>
      </c>
    </row>
    <row r="201" ht="15.75" customHeight="1">
      <c r="B201" s="9">
        <v>2012.0</v>
      </c>
      <c r="C201" s="9">
        <f>IFERROR(VLOOKUP($K201&amp;$B201,intermediate_page!$A$2:$K$1036,5,FALSE),"")</f>
        <v>10652032</v>
      </c>
      <c r="D201" s="9">
        <f>IFERROR(VLOOKUP($K201&amp;$B201,intermediate_page!$A$2:$K$1036,6,FALSE),"")</f>
        <v>3751000</v>
      </c>
      <c r="E201" s="9">
        <f>IFERROR(VLOOKUP($K201&amp;$B201,intermediate_page!$A$2:$K$1036,7,FALSE),"")</f>
        <v>4556901</v>
      </c>
      <c r="F201" s="9">
        <f>IFERROR(VLOOKUP($K201&amp;$B201,intermediate_page!$A$2:$K$1036,8,FALSE),"")</f>
        <v>5474000</v>
      </c>
      <c r="G201" s="9">
        <f>IFERROR(VLOOKUP($K201&amp;$B201,intermediate_page!$A$2:$K$1036,9,FALSE),"")</f>
        <v>10900</v>
      </c>
      <c r="H201" s="9">
        <f>IFERROR(VLOOKUP($K201&amp;$B201,intermediate_page!$A$2:$K$1036,10,FALSE),"")</f>
        <v>12084</v>
      </c>
      <c r="I201" s="9">
        <f>IFERROR(VLOOKUP($K201&amp;$B201,intermediate_page!$A$2:$K$1036,11,FALSE),"")</f>
        <v>13500</v>
      </c>
      <c r="K201" s="1" t="str">
        <f t="shared" si="22"/>
        <v>Guinea</v>
      </c>
    </row>
    <row r="202" ht="15.75" customHeight="1">
      <c r="B202" s="9">
        <v>2013.0</v>
      </c>
      <c r="C202" s="9">
        <f>IFERROR(VLOOKUP($K202&amp;$B202,intermediate_page!$A$2:$K$1036,5,FALSE),"")</f>
        <v>10892821</v>
      </c>
      <c r="D202" s="9">
        <f>IFERROR(VLOOKUP($K202&amp;$B202,intermediate_page!$A$2:$K$1036,6,FALSE),"")</f>
        <v>3534000</v>
      </c>
      <c r="E202" s="9">
        <f>IFERROR(VLOOKUP($K202&amp;$B202,intermediate_page!$A$2:$K$1036,7,FALSE),"")</f>
        <v>4445128</v>
      </c>
      <c r="F202" s="9">
        <f>IFERROR(VLOOKUP($K202&amp;$B202,intermediate_page!$A$2:$K$1036,8,FALSE),"")</f>
        <v>5537000</v>
      </c>
      <c r="G202" s="9">
        <f>IFERROR(VLOOKUP($K202&amp;$B202,intermediate_page!$A$2:$K$1036,9,FALSE),"")</f>
        <v>9800</v>
      </c>
      <c r="H202" s="9">
        <f>IFERROR(VLOOKUP($K202&amp;$B202,intermediate_page!$A$2:$K$1036,10,FALSE),"")</f>
        <v>11017</v>
      </c>
      <c r="I202" s="9">
        <f>IFERROR(VLOOKUP($K202&amp;$B202,intermediate_page!$A$2:$K$1036,11,FALSE),"")</f>
        <v>12400</v>
      </c>
      <c r="K202" s="1" t="str">
        <f t="shared" si="22"/>
        <v>Guinea</v>
      </c>
    </row>
    <row r="203" ht="15.75" customHeight="1">
      <c r="B203" s="9">
        <v>2014.0</v>
      </c>
      <c r="C203" s="9">
        <f>IFERROR(VLOOKUP($K203&amp;$B203,intermediate_page!$A$2:$K$1036,5,FALSE),"")</f>
        <v>11150970</v>
      </c>
      <c r="D203" s="9">
        <f>IFERROR(VLOOKUP($K203&amp;$B203,intermediate_page!$A$2:$K$1036,6,FALSE),"")</f>
        <v>3216000</v>
      </c>
      <c r="E203" s="9">
        <f>IFERROR(VLOOKUP($K203&amp;$B203,intermediate_page!$A$2:$K$1036,7,FALSE),"")</f>
        <v>4249538</v>
      </c>
      <c r="F203" s="9">
        <f>IFERROR(VLOOKUP($K203&amp;$B203,intermediate_page!$A$2:$K$1036,8,FALSE),"")</f>
        <v>5529000</v>
      </c>
      <c r="G203" s="9">
        <f>IFERROR(VLOOKUP($K203&amp;$B203,intermediate_page!$A$2:$K$1036,9,FALSE),"")</f>
        <v>8840</v>
      </c>
      <c r="H203" s="9">
        <f>IFERROR(VLOOKUP($K203&amp;$B203,intermediate_page!$A$2:$K$1036,10,FALSE),"")</f>
        <v>10017</v>
      </c>
      <c r="I203" s="9">
        <f>IFERROR(VLOOKUP($K203&amp;$B203,intermediate_page!$A$2:$K$1036,11,FALSE),"")</f>
        <v>11500</v>
      </c>
      <c r="K203" s="1" t="str">
        <f t="shared" si="22"/>
        <v>Guinea</v>
      </c>
    </row>
    <row r="204" ht="15.75" customHeight="1">
      <c r="B204" s="9">
        <v>2015.0</v>
      </c>
      <c r="C204" s="9">
        <f>IFERROR(VLOOKUP($K204&amp;$B204,intermediate_page!$A$2:$K$1036,5,FALSE),"")</f>
        <v>11432096</v>
      </c>
      <c r="D204" s="9">
        <f>IFERROR(VLOOKUP($K204&amp;$B204,intermediate_page!$A$2:$K$1036,6,FALSE),"")</f>
        <v>2945000</v>
      </c>
      <c r="E204" s="9">
        <f>IFERROR(VLOOKUP($K204&amp;$B204,intermediate_page!$A$2:$K$1036,7,FALSE),"")</f>
        <v>4077155</v>
      </c>
      <c r="F204" s="9">
        <f>IFERROR(VLOOKUP($K204&amp;$B204,intermediate_page!$A$2:$K$1036,8,FALSE),"")</f>
        <v>5512000</v>
      </c>
      <c r="G204" s="9">
        <f>IFERROR(VLOOKUP($K204&amp;$B204,intermediate_page!$A$2:$K$1036,9,FALSE),"")</f>
        <v>8050</v>
      </c>
      <c r="H204" s="9">
        <f>IFERROR(VLOOKUP($K204&amp;$B204,intermediate_page!$A$2:$K$1036,10,FALSE),"")</f>
        <v>9223</v>
      </c>
      <c r="I204" s="9">
        <f>IFERROR(VLOOKUP($K204&amp;$B204,intermediate_page!$A$2:$K$1036,11,FALSE),"")</f>
        <v>10700</v>
      </c>
      <c r="K204" s="1" t="str">
        <f t="shared" si="22"/>
        <v>Guinea</v>
      </c>
    </row>
    <row r="205" ht="15.75" customHeight="1">
      <c r="B205" s="9">
        <v>2016.0</v>
      </c>
      <c r="C205" s="9">
        <f>IFERROR(VLOOKUP($K205&amp;$B205,intermediate_page!$A$2:$K$1036,5,FALSE),"")</f>
        <v>11738434</v>
      </c>
      <c r="D205" s="9">
        <f>IFERROR(VLOOKUP($K205&amp;$B205,intermediate_page!$A$2:$K$1036,6,FALSE),"")</f>
        <v>2614000</v>
      </c>
      <c r="E205" s="9">
        <f>IFERROR(VLOOKUP($K205&amp;$B205,intermediate_page!$A$2:$K$1036,7,FALSE),"")</f>
        <v>3890993</v>
      </c>
      <c r="F205" s="9">
        <f>IFERROR(VLOOKUP($K205&amp;$B205,intermediate_page!$A$2:$K$1036,8,FALSE),"")</f>
        <v>5570000</v>
      </c>
      <c r="G205" s="9">
        <f>IFERROR(VLOOKUP($K205&amp;$B205,intermediate_page!$A$2:$K$1036,9,FALSE),"")</f>
        <v>7400</v>
      </c>
      <c r="H205" s="9">
        <f>IFERROR(VLOOKUP($K205&amp;$B205,intermediate_page!$A$2:$K$1036,10,FALSE),"")</f>
        <v>8573</v>
      </c>
      <c r="I205" s="9">
        <f>IFERROR(VLOOKUP($K205&amp;$B205,intermediate_page!$A$2:$K$1036,11,FALSE),"")</f>
        <v>10200</v>
      </c>
      <c r="K205" s="1" t="str">
        <f t="shared" si="22"/>
        <v>Guinea</v>
      </c>
    </row>
    <row r="206" ht="15.75" customHeight="1">
      <c r="B206" s="9">
        <v>2017.0</v>
      </c>
      <c r="C206" s="9">
        <f>IFERROR(VLOOKUP($K206&amp;$B206,intermediate_page!$A$2:$K$1036,5,FALSE),"")</f>
        <v>12067516</v>
      </c>
      <c r="D206" s="9">
        <f>IFERROR(VLOOKUP($K206&amp;$B206,intermediate_page!$A$2:$K$1036,6,FALSE),"")</f>
        <v>2312000</v>
      </c>
      <c r="E206" s="9">
        <f>IFERROR(VLOOKUP($K206&amp;$B206,intermediate_page!$A$2:$K$1036,7,FALSE),"")</f>
        <v>3759396</v>
      </c>
      <c r="F206" s="9">
        <f>IFERROR(VLOOKUP($K206&amp;$B206,intermediate_page!$A$2:$K$1036,8,FALSE),"")</f>
        <v>5708000</v>
      </c>
      <c r="G206" s="9">
        <f>IFERROR(VLOOKUP($K206&amp;$B206,intermediate_page!$A$2:$K$1036,9,FALSE),"")</f>
        <v>7020</v>
      </c>
      <c r="H206" s="9">
        <f>IFERROR(VLOOKUP($K206&amp;$B206,intermediate_page!$A$2:$K$1036,10,FALSE),"")</f>
        <v>8234</v>
      </c>
      <c r="I206" s="9">
        <f>IFERROR(VLOOKUP($K206&amp;$B206,intermediate_page!$A$2:$K$1036,11,FALSE),"")</f>
        <v>9900</v>
      </c>
      <c r="K206" s="1" t="str">
        <f t="shared" si="22"/>
        <v>Guinea</v>
      </c>
    </row>
    <row r="207" ht="15.75" customHeight="1">
      <c r="B207" s="9">
        <v>2018.0</v>
      </c>
      <c r="C207" s="9">
        <f>IFERROR(VLOOKUP($K207&amp;$B207,intermediate_page!$A$2:$K$1036,5,FALSE),"")</f>
        <v>12414292</v>
      </c>
      <c r="D207" s="9">
        <f>IFERROR(VLOOKUP($K207&amp;$B207,intermediate_page!$A$2:$K$1036,6,FALSE),"")</f>
        <v>2055000</v>
      </c>
      <c r="E207" s="9">
        <f>IFERROR(VLOOKUP($K207&amp;$B207,intermediate_page!$A$2:$K$1036,7,FALSE),"")</f>
        <v>3524261</v>
      </c>
      <c r="F207" s="9">
        <f>IFERROR(VLOOKUP($K207&amp;$B207,intermediate_page!$A$2:$K$1036,8,FALSE),"")</f>
        <v>5625000</v>
      </c>
      <c r="G207" s="9">
        <f>IFERROR(VLOOKUP($K207&amp;$B207,intermediate_page!$A$2:$K$1036,9,FALSE),"")</f>
        <v>6880</v>
      </c>
      <c r="H207" s="9">
        <f>IFERROR(VLOOKUP($K207&amp;$B207,intermediate_page!$A$2:$K$1036,10,FALSE),"")</f>
        <v>8203</v>
      </c>
      <c r="I207" s="9">
        <f>IFERROR(VLOOKUP($K207&amp;$B207,intermediate_page!$A$2:$K$1036,11,FALSE),"")</f>
        <v>10100</v>
      </c>
      <c r="K207" s="1" t="str">
        <f t="shared" si="22"/>
        <v>Guinea</v>
      </c>
    </row>
    <row r="208" ht="15.75" customHeight="1">
      <c r="A208" s="1" t="s">
        <v>43</v>
      </c>
      <c r="B208" s="9">
        <v>2010.0</v>
      </c>
      <c r="C208" s="9">
        <f>IFERROR(VLOOKUP($K208&amp;$B208,intermediate_page!$A$2:$K$1036,5,FALSE),"")</f>
        <v>1522603</v>
      </c>
      <c r="D208" s="9">
        <f>IFERROR(VLOOKUP($K208&amp;$B208,intermediate_page!$A$2:$K$1036,6,FALSE),"")</f>
        <v>133000</v>
      </c>
      <c r="E208" s="9">
        <f>IFERROR(VLOOKUP($K208&amp;$B208,intermediate_page!$A$2:$K$1036,7,FALSE),"")</f>
        <v>204588</v>
      </c>
      <c r="F208" s="9">
        <f>IFERROR(VLOOKUP($K208&amp;$B208,intermediate_page!$A$2:$K$1036,8,FALSE),"")</f>
        <v>303000</v>
      </c>
      <c r="G208" s="9">
        <f>IFERROR(VLOOKUP($K208&amp;$B208,intermediate_page!$A$2:$K$1036,9,FALSE),"")</f>
        <v>610</v>
      </c>
      <c r="H208" s="9">
        <f>IFERROR(VLOOKUP($K208&amp;$B208,intermediate_page!$A$2:$K$1036,10,FALSE),"")</f>
        <v>651</v>
      </c>
      <c r="I208" s="9">
        <f>IFERROR(VLOOKUP($K208&amp;$B208,intermediate_page!$A$2:$K$1036,11,FALSE),"")</f>
        <v>710</v>
      </c>
      <c r="K208" s="1" t="str">
        <f>A208</f>
        <v>Guinea-Bissau</v>
      </c>
    </row>
    <row r="209" ht="15.75" customHeight="1">
      <c r="B209" s="9">
        <v>2011.0</v>
      </c>
      <c r="C209" s="9">
        <f>IFERROR(VLOOKUP($K209&amp;$B209,intermediate_page!$A$2:$K$1036,5,FALSE),"")</f>
        <v>1562996</v>
      </c>
      <c r="D209" s="9">
        <f>IFERROR(VLOOKUP($K209&amp;$B209,intermediate_page!$A$2:$K$1036,6,FALSE),"")</f>
        <v>135000</v>
      </c>
      <c r="E209" s="9">
        <f>IFERROR(VLOOKUP($K209&amp;$B209,intermediate_page!$A$2:$K$1036,7,FALSE),"")</f>
        <v>219683</v>
      </c>
      <c r="F209" s="9">
        <f>IFERROR(VLOOKUP($K209&amp;$B209,intermediate_page!$A$2:$K$1036,8,FALSE),"")</f>
        <v>337000</v>
      </c>
      <c r="G209" s="9">
        <f>IFERROR(VLOOKUP($K209&amp;$B209,intermediate_page!$A$2:$K$1036,9,FALSE),"")</f>
        <v>600</v>
      </c>
      <c r="H209" s="9">
        <f>IFERROR(VLOOKUP($K209&amp;$B209,intermediate_page!$A$2:$K$1036,10,FALSE),"")</f>
        <v>651</v>
      </c>
      <c r="I209" s="9">
        <f>IFERROR(VLOOKUP($K209&amp;$B209,intermediate_page!$A$2:$K$1036,11,FALSE),"")</f>
        <v>710</v>
      </c>
      <c r="K209" s="1" t="str">
        <f t="shared" ref="K209:K216" si="23">K208</f>
        <v>Guinea-Bissau</v>
      </c>
    </row>
    <row r="210" ht="15.75" customHeight="1">
      <c r="B210" s="9">
        <v>2012.0</v>
      </c>
      <c r="C210" s="9">
        <f>IFERROR(VLOOKUP($K210&amp;$B210,intermediate_page!$A$2:$K$1036,5,FALSE),"")</f>
        <v>1604981</v>
      </c>
      <c r="D210" s="9">
        <f>IFERROR(VLOOKUP($K210&amp;$B210,intermediate_page!$A$2:$K$1036,6,FALSE),"")</f>
        <v>114000</v>
      </c>
      <c r="E210" s="9">
        <f>IFERROR(VLOOKUP($K210&amp;$B210,intermediate_page!$A$2:$K$1036,7,FALSE),"")</f>
        <v>206635</v>
      </c>
      <c r="F210" s="9">
        <f>IFERROR(VLOOKUP($K210&amp;$B210,intermediate_page!$A$2:$K$1036,8,FALSE),"")</f>
        <v>343000</v>
      </c>
      <c r="G210" s="9">
        <f>IFERROR(VLOOKUP($K210&amp;$B210,intermediate_page!$A$2:$K$1036,9,FALSE),"")</f>
        <v>600</v>
      </c>
      <c r="H210" s="9">
        <f>IFERROR(VLOOKUP($K210&amp;$B210,intermediate_page!$A$2:$K$1036,10,FALSE),"")</f>
        <v>646</v>
      </c>
      <c r="I210" s="9">
        <f>IFERROR(VLOOKUP($K210&amp;$B210,intermediate_page!$A$2:$K$1036,11,FALSE),"")</f>
        <v>710</v>
      </c>
      <c r="K210" s="1" t="str">
        <f t="shared" si="23"/>
        <v>Guinea-Bissau</v>
      </c>
    </row>
    <row r="211" ht="15.75" customHeight="1">
      <c r="B211" s="9">
        <v>2013.0</v>
      </c>
      <c r="C211" s="9">
        <f>IFERROR(VLOOKUP($K211&amp;$B211,intermediate_page!$A$2:$K$1036,5,FALSE),"")</f>
        <v>1648259</v>
      </c>
      <c r="D211" s="9">
        <f>IFERROR(VLOOKUP($K211&amp;$B211,intermediate_page!$A$2:$K$1036,6,FALSE),"")</f>
        <v>86000</v>
      </c>
      <c r="E211" s="9">
        <f>IFERROR(VLOOKUP($K211&amp;$B211,intermediate_page!$A$2:$K$1036,7,FALSE),"")</f>
        <v>186899</v>
      </c>
      <c r="F211" s="9">
        <f>IFERROR(VLOOKUP($K211&amp;$B211,intermediate_page!$A$2:$K$1036,8,FALSE),"")</f>
        <v>355000</v>
      </c>
      <c r="G211" s="9">
        <f>IFERROR(VLOOKUP($K211&amp;$B211,intermediate_page!$A$2:$K$1036,9,FALSE),"")</f>
        <v>590</v>
      </c>
      <c r="H211" s="9">
        <f>IFERROR(VLOOKUP($K211&amp;$B211,intermediate_page!$A$2:$K$1036,10,FALSE),"")</f>
        <v>646</v>
      </c>
      <c r="I211" s="9">
        <f>IFERROR(VLOOKUP($K211&amp;$B211,intermediate_page!$A$2:$K$1036,11,FALSE),"")</f>
        <v>710</v>
      </c>
      <c r="K211" s="1" t="str">
        <f t="shared" si="23"/>
        <v>Guinea-Bissau</v>
      </c>
    </row>
    <row r="212" ht="15.75" customHeight="1">
      <c r="B212" s="9">
        <v>2014.0</v>
      </c>
      <c r="C212" s="9">
        <f>IFERROR(VLOOKUP($K212&amp;$B212,intermediate_page!$A$2:$K$1036,5,FALSE),"")</f>
        <v>1692433</v>
      </c>
      <c r="D212" s="9">
        <f>IFERROR(VLOOKUP($K212&amp;$B212,intermediate_page!$A$2:$K$1036,6,FALSE),"")</f>
        <v>64000</v>
      </c>
      <c r="E212" s="9">
        <f>IFERROR(VLOOKUP($K212&amp;$B212,intermediate_page!$A$2:$K$1036,7,FALSE),"")</f>
        <v>158919</v>
      </c>
      <c r="F212" s="9">
        <f>IFERROR(VLOOKUP($K212&amp;$B212,intermediate_page!$A$2:$K$1036,8,FALSE),"")</f>
        <v>331000</v>
      </c>
      <c r="G212" s="9">
        <f>IFERROR(VLOOKUP($K212&amp;$B212,intermediate_page!$A$2:$K$1036,9,FALSE),"")</f>
        <v>590</v>
      </c>
      <c r="H212" s="9">
        <f>IFERROR(VLOOKUP($K212&amp;$B212,intermediate_page!$A$2:$K$1036,10,FALSE),"")</f>
        <v>647</v>
      </c>
      <c r="I212" s="9">
        <f>IFERROR(VLOOKUP($K212&amp;$B212,intermediate_page!$A$2:$K$1036,11,FALSE),"")</f>
        <v>720</v>
      </c>
      <c r="K212" s="1" t="str">
        <f t="shared" si="23"/>
        <v>Guinea-Bissau</v>
      </c>
    </row>
    <row r="213" ht="15.75" customHeight="1">
      <c r="B213" s="9">
        <v>2015.0</v>
      </c>
      <c r="C213" s="9">
        <f>IFERROR(VLOOKUP($K213&amp;$B213,intermediate_page!$A$2:$K$1036,5,FALSE),"")</f>
        <v>1737207</v>
      </c>
      <c r="D213" s="9">
        <f>IFERROR(VLOOKUP($K213&amp;$B213,intermediate_page!$A$2:$K$1036,6,FALSE),"")</f>
        <v>57000</v>
      </c>
      <c r="E213" s="9">
        <f>IFERROR(VLOOKUP($K213&amp;$B213,intermediate_page!$A$2:$K$1036,7,FALSE),"")</f>
        <v>138573</v>
      </c>
      <c r="F213" s="9">
        <f>IFERROR(VLOOKUP($K213&amp;$B213,intermediate_page!$A$2:$K$1036,8,FALSE),"")</f>
        <v>290000</v>
      </c>
      <c r="G213" s="9">
        <f>IFERROR(VLOOKUP($K213&amp;$B213,intermediate_page!$A$2:$K$1036,9,FALSE),"")</f>
        <v>580</v>
      </c>
      <c r="H213" s="9">
        <f>IFERROR(VLOOKUP($K213&amp;$B213,intermediate_page!$A$2:$K$1036,10,FALSE),"")</f>
        <v>637</v>
      </c>
      <c r="I213" s="9">
        <f>IFERROR(VLOOKUP($K213&amp;$B213,intermediate_page!$A$2:$K$1036,11,FALSE),"")</f>
        <v>710</v>
      </c>
      <c r="K213" s="1" t="str">
        <f t="shared" si="23"/>
        <v>Guinea-Bissau</v>
      </c>
    </row>
    <row r="214" ht="15.75" customHeight="1">
      <c r="B214" s="9">
        <v>2016.0</v>
      </c>
      <c r="C214" s="9">
        <f>IFERROR(VLOOKUP($K214&amp;$B214,intermediate_page!$A$2:$K$1036,5,FALSE),"")</f>
        <v>1782434</v>
      </c>
      <c r="D214" s="9">
        <f>IFERROR(VLOOKUP($K214&amp;$B214,intermediate_page!$A$2:$K$1036,6,FALSE),"")</f>
        <v>44000</v>
      </c>
      <c r="E214" s="9">
        <f>IFERROR(VLOOKUP($K214&amp;$B214,intermediate_page!$A$2:$K$1036,7,FALSE),"")</f>
        <v>127177</v>
      </c>
      <c r="F214" s="9">
        <f>IFERROR(VLOOKUP($K214&amp;$B214,intermediate_page!$A$2:$K$1036,8,FALSE),"")</f>
        <v>292000</v>
      </c>
      <c r="G214" s="9">
        <f>IFERROR(VLOOKUP($K214&amp;$B214,intermediate_page!$A$2:$K$1036,9,FALSE),"")</f>
        <v>600</v>
      </c>
      <c r="H214" s="9">
        <f>IFERROR(VLOOKUP($K214&amp;$B214,intermediate_page!$A$2:$K$1036,10,FALSE),"")</f>
        <v>671</v>
      </c>
      <c r="I214" s="9">
        <f>IFERROR(VLOOKUP($K214&amp;$B214,intermediate_page!$A$2:$K$1036,11,FALSE),"")</f>
        <v>760</v>
      </c>
      <c r="K214" s="1" t="str">
        <f t="shared" si="23"/>
        <v>Guinea-Bissau</v>
      </c>
    </row>
    <row r="215" ht="15.75" customHeight="1">
      <c r="B215" s="9">
        <v>2017.0</v>
      </c>
      <c r="C215" s="9">
        <f>IFERROR(VLOOKUP($K215&amp;$B215,intermediate_page!$A$2:$K$1036,5,FALSE),"")</f>
        <v>1828146</v>
      </c>
      <c r="D215" s="9">
        <f>IFERROR(VLOOKUP($K215&amp;$B215,intermediate_page!$A$2:$K$1036,6,FALSE),"")</f>
        <v>41000</v>
      </c>
      <c r="E215" s="9">
        <f>IFERROR(VLOOKUP($K215&amp;$B215,intermediate_page!$A$2:$K$1036,7,FALSE),"")</f>
        <v>143200</v>
      </c>
      <c r="F215" s="9">
        <f>IFERROR(VLOOKUP($K215&amp;$B215,intermediate_page!$A$2:$K$1036,8,FALSE),"")</f>
        <v>377000</v>
      </c>
      <c r="G215" s="9">
        <f>IFERROR(VLOOKUP($K215&amp;$B215,intermediate_page!$A$2:$K$1036,9,FALSE),"")</f>
        <v>610</v>
      </c>
      <c r="H215" s="9">
        <f>IFERROR(VLOOKUP($K215&amp;$B215,intermediate_page!$A$2:$K$1036,10,FALSE),"")</f>
        <v>674</v>
      </c>
      <c r="I215" s="9">
        <f>IFERROR(VLOOKUP($K215&amp;$B215,intermediate_page!$A$2:$K$1036,11,FALSE),"")</f>
        <v>770</v>
      </c>
      <c r="K215" s="1" t="str">
        <f t="shared" si="23"/>
        <v>Guinea-Bissau</v>
      </c>
    </row>
    <row r="216" ht="15.75" customHeight="1">
      <c r="B216" s="9">
        <v>2018.0</v>
      </c>
      <c r="C216" s="9">
        <f>IFERROR(VLOOKUP($K216&amp;$B216,intermediate_page!$A$2:$K$1036,5,FALSE),"")</f>
        <v>1874304</v>
      </c>
      <c r="D216" s="9">
        <f>IFERROR(VLOOKUP($K216&amp;$B216,intermediate_page!$A$2:$K$1036,6,FALSE),"")</f>
        <v>66000</v>
      </c>
      <c r="E216" s="9">
        <f>IFERROR(VLOOKUP($K216&amp;$B216,intermediate_page!$A$2:$K$1036,7,FALSE),"")</f>
        <v>231124</v>
      </c>
      <c r="F216" s="9">
        <f>IFERROR(VLOOKUP($K216&amp;$B216,intermediate_page!$A$2:$K$1036,8,FALSE),"")</f>
        <v>593000</v>
      </c>
      <c r="G216" s="9">
        <f>IFERROR(VLOOKUP($K216&amp;$B216,intermediate_page!$A$2:$K$1036,9,FALSE),"")</f>
        <v>610</v>
      </c>
      <c r="H216" s="9">
        <f>IFERROR(VLOOKUP($K216&amp;$B216,intermediate_page!$A$2:$K$1036,10,FALSE),"")</f>
        <v>680</v>
      </c>
      <c r="I216" s="9">
        <f>IFERROR(VLOOKUP($K216&amp;$B216,intermediate_page!$A$2:$K$1036,11,FALSE),"")</f>
        <v>780</v>
      </c>
      <c r="K216" s="1" t="str">
        <f t="shared" si="23"/>
        <v>Guinea-Bissau</v>
      </c>
    </row>
    <row r="217" ht="15.75" customHeight="1">
      <c r="A217" s="1" t="s">
        <v>44</v>
      </c>
      <c r="B217" s="9">
        <v>2010.0</v>
      </c>
      <c r="C217" s="9">
        <f>IFERROR(VLOOKUP($K217&amp;$B217,intermediate_page!$A$2:$K$1036,5,FALSE),"")</f>
        <v>42030684</v>
      </c>
      <c r="D217" s="9">
        <f>IFERROR(VLOOKUP($K217&amp;$B217,intermediate_page!$A$2:$K$1036,6,FALSE),"")</f>
        <v>1658000</v>
      </c>
      <c r="E217" s="9">
        <f>IFERROR(VLOOKUP($K217&amp;$B217,intermediate_page!$A$2:$K$1036,7,FALSE),"")</f>
        <v>2845913</v>
      </c>
      <c r="F217" s="9">
        <f>IFERROR(VLOOKUP($K217&amp;$B217,intermediate_page!$A$2:$K$1036,8,FALSE),"")</f>
        <v>4638000</v>
      </c>
      <c r="G217" s="9">
        <f>IFERROR(VLOOKUP($K217&amp;$B217,intermediate_page!$A$2:$K$1036,9,FALSE),"")</f>
        <v>11100</v>
      </c>
      <c r="H217" s="9">
        <f>IFERROR(VLOOKUP($K217&amp;$B217,intermediate_page!$A$2:$K$1036,10,FALSE),"")</f>
        <v>11456</v>
      </c>
      <c r="I217" s="9">
        <f>IFERROR(VLOOKUP($K217&amp;$B217,intermediate_page!$A$2:$K$1036,11,FALSE),"")</f>
        <v>11800</v>
      </c>
      <c r="K217" s="1" t="str">
        <f>A217</f>
        <v>Kenya</v>
      </c>
    </row>
    <row r="218" ht="15.75" customHeight="1">
      <c r="B218" s="9">
        <v>2011.0</v>
      </c>
      <c r="C218" s="9">
        <f>IFERROR(VLOOKUP($K218&amp;$B218,intermediate_page!$A$2:$K$1036,5,FALSE),"")</f>
        <v>43178270</v>
      </c>
      <c r="D218" s="9">
        <f>IFERROR(VLOOKUP($K218&amp;$B218,intermediate_page!$A$2:$K$1036,6,FALSE),"")</f>
        <v>1696000</v>
      </c>
      <c r="E218" s="9">
        <f>IFERROR(VLOOKUP($K218&amp;$B218,intermediate_page!$A$2:$K$1036,7,FALSE),"")</f>
        <v>2930265</v>
      </c>
      <c r="F218" s="9">
        <f>IFERROR(VLOOKUP($K218&amp;$B218,intermediate_page!$A$2:$K$1036,8,FALSE),"")</f>
        <v>4795000</v>
      </c>
      <c r="G218" s="9">
        <f>IFERROR(VLOOKUP($K218&amp;$B218,intermediate_page!$A$2:$K$1036,9,FALSE),"")</f>
        <v>11500</v>
      </c>
      <c r="H218" s="9">
        <f>IFERROR(VLOOKUP($K218&amp;$B218,intermediate_page!$A$2:$K$1036,10,FALSE),"")</f>
        <v>11874</v>
      </c>
      <c r="I218" s="9">
        <f>IFERROR(VLOOKUP($K218&amp;$B218,intermediate_page!$A$2:$K$1036,11,FALSE),"")</f>
        <v>12300</v>
      </c>
      <c r="K218" s="1" t="str">
        <f t="shared" ref="K218:K225" si="24">K217</f>
        <v>Kenya</v>
      </c>
    </row>
    <row r="219" ht="15.75" customHeight="1">
      <c r="B219" s="9">
        <v>2012.0</v>
      </c>
      <c r="C219" s="9">
        <f>IFERROR(VLOOKUP($K219&amp;$B219,intermediate_page!$A$2:$K$1036,5,FALSE),"")</f>
        <v>44343469</v>
      </c>
      <c r="D219" s="9">
        <f>IFERROR(VLOOKUP($K219&amp;$B219,intermediate_page!$A$2:$K$1036,6,FALSE),"")</f>
        <v>1866000</v>
      </c>
      <c r="E219" s="9">
        <f>IFERROR(VLOOKUP($K219&amp;$B219,intermediate_page!$A$2:$K$1036,7,FALSE),"")</f>
        <v>3252855</v>
      </c>
      <c r="F219" s="9">
        <f>IFERROR(VLOOKUP($K219&amp;$B219,intermediate_page!$A$2:$K$1036,8,FALSE),"")</f>
        <v>5394000</v>
      </c>
      <c r="G219" s="9">
        <f>IFERROR(VLOOKUP($K219&amp;$B219,intermediate_page!$A$2:$K$1036,9,FALSE),"")</f>
        <v>11600</v>
      </c>
      <c r="H219" s="9">
        <f>IFERROR(VLOOKUP($K219&amp;$B219,intermediate_page!$A$2:$K$1036,10,FALSE),"")</f>
        <v>12007</v>
      </c>
      <c r="I219" s="9">
        <f>IFERROR(VLOOKUP($K219&amp;$B219,intermediate_page!$A$2:$K$1036,11,FALSE),"")</f>
        <v>12400</v>
      </c>
      <c r="K219" s="1" t="str">
        <f t="shared" si="24"/>
        <v>Kenya</v>
      </c>
    </row>
    <row r="220" ht="15.75" customHeight="1">
      <c r="B220" s="9">
        <v>2013.0</v>
      </c>
      <c r="C220" s="9">
        <f>IFERROR(VLOOKUP($K220&amp;$B220,intermediate_page!$A$2:$K$1036,5,FALSE),"")</f>
        <v>45519986</v>
      </c>
      <c r="D220" s="9">
        <f>IFERROR(VLOOKUP($K220&amp;$B220,intermediate_page!$A$2:$K$1036,6,FALSE),"")</f>
        <v>2112000</v>
      </c>
      <c r="E220" s="9">
        <f>IFERROR(VLOOKUP($K220&amp;$B220,intermediate_page!$A$2:$K$1036,7,FALSE),"")</f>
        <v>3754660</v>
      </c>
      <c r="F220" s="9">
        <f>IFERROR(VLOOKUP($K220&amp;$B220,intermediate_page!$A$2:$K$1036,8,FALSE),"")</f>
        <v>6340000</v>
      </c>
      <c r="G220" s="9">
        <f>IFERROR(VLOOKUP($K220&amp;$B220,intermediate_page!$A$2:$K$1036,9,FALSE),"")</f>
        <v>11700</v>
      </c>
      <c r="H220" s="9">
        <f>IFERROR(VLOOKUP($K220&amp;$B220,intermediate_page!$A$2:$K$1036,10,FALSE),"")</f>
        <v>12106</v>
      </c>
      <c r="I220" s="9">
        <f>IFERROR(VLOOKUP($K220&amp;$B220,intermediate_page!$A$2:$K$1036,11,FALSE),"")</f>
        <v>12600</v>
      </c>
      <c r="K220" s="1" t="str">
        <f t="shared" si="24"/>
        <v>Kenya</v>
      </c>
    </row>
    <row r="221" ht="15.75" customHeight="1">
      <c r="B221" s="9">
        <v>2014.0</v>
      </c>
      <c r="C221" s="9">
        <f>IFERROR(VLOOKUP($K221&amp;$B221,intermediate_page!$A$2:$K$1036,5,FALSE),"")</f>
        <v>46700063</v>
      </c>
      <c r="D221" s="9">
        <f>IFERROR(VLOOKUP($K221&amp;$B221,intermediate_page!$A$2:$K$1036,6,FALSE),"")</f>
        <v>2201000</v>
      </c>
      <c r="E221" s="9">
        <f>IFERROR(VLOOKUP($K221&amp;$B221,intermediate_page!$A$2:$K$1036,7,FALSE),"")</f>
        <v>3916556</v>
      </c>
      <c r="F221" s="9">
        <f>IFERROR(VLOOKUP($K221&amp;$B221,intermediate_page!$A$2:$K$1036,8,FALSE),"")</f>
        <v>6580000</v>
      </c>
      <c r="G221" s="9">
        <f>IFERROR(VLOOKUP($K221&amp;$B221,intermediate_page!$A$2:$K$1036,9,FALSE),"")</f>
        <v>11700</v>
      </c>
      <c r="H221" s="9">
        <f>IFERROR(VLOOKUP($K221&amp;$B221,intermediate_page!$A$2:$K$1036,10,FALSE),"")</f>
        <v>12195</v>
      </c>
      <c r="I221" s="9">
        <f>IFERROR(VLOOKUP($K221&amp;$B221,intermediate_page!$A$2:$K$1036,11,FALSE),"")</f>
        <v>12700</v>
      </c>
      <c r="K221" s="1" t="str">
        <f t="shared" si="24"/>
        <v>Kenya</v>
      </c>
    </row>
    <row r="222" ht="15.75" customHeight="1">
      <c r="B222" s="9">
        <v>2015.0</v>
      </c>
      <c r="C222" s="9">
        <f>IFERROR(VLOOKUP($K222&amp;$B222,intermediate_page!$A$2:$K$1036,5,FALSE),"")</f>
        <v>47878339</v>
      </c>
      <c r="D222" s="9">
        <f>IFERROR(VLOOKUP($K222&amp;$B222,intermediate_page!$A$2:$K$1036,6,FALSE),"")</f>
        <v>1922000</v>
      </c>
      <c r="E222" s="9">
        <f>IFERROR(VLOOKUP($K222&amp;$B222,intermediate_page!$A$2:$K$1036,7,FALSE),"")</f>
        <v>3455175</v>
      </c>
      <c r="F222" s="9">
        <f>IFERROR(VLOOKUP($K222&amp;$B222,intermediate_page!$A$2:$K$1036,8,FALSE),"")</f>
        <v>5783000</v>
      </c>
      <c r="G222" s="9">
        <f>IFERROR(VLOOKUP($K222&amp;$B222,intermediate_page!$A$2:$K$1036,9,FALSE),"")</f>
        <v>11800</v>
      </c>
      <c r="H222" s="9">
        <f>IFERROR(VLOOKUP($K222&amp;$B222,intermediate_page!$A$2:$K$1036,10,FALSE),"")</f>
        <v>12241</v>
      </c>
      <c r="I222" s="9">
        <f>IFERROR(VLOOKUP($K222&amp;$B222,intermediate_page!$A$2:$K$1036,11,FALSE),"")</f>
        <v>12900</v>
      </c>
      <c r="K222" s="1" t="str">
        <f t="shared" si="24"/>
        <v>Kenya</v>
      </c>
    </row>
    <row r="223" ht="15.75" customHeight="1">
      <c r="B223" s="9">
        <v>2016.0</v>
      </c>
      <c r="C223" s="9">
        <f>IFERROR(VLOOKUP($K223&amp;$B223,intermediate_page!$A$2:$K$1036,5,FALSE),"")</f>
        <v>49051531</v>
      </c>
      <c r="D223" s="9">
        <f>IFERROR(VLOOKUP($K223&amp;$B223,intermediate_page!$A$2:$K$1036,6,FALSE),"")</f>
        <v>1921000</v>
      </c>
      <c r="E223" s="9">
        <f>IFERROR(VLOOKUP($K223&amp;$B223,intermediate_page!$A$2:$K$1036,7,FALSE),"")</f>
        <v>3452117</v>
      </c>
      <c r="F223" s="9">
        <f>IFERROR(VLOOKUP($K223&amp;$B223,intermediate_page!$A$2:$K$1036,8,FALSE),"")</f>
        <v>5758000</v>
      </c>
      <c r="G223" s="9">
        <f>IFERROR(VLOOKUP($K223&amp;$B223,intermediate_page!$A$2:$K$1036,9,FALSE),"")</f>
        <v>11800</v>
      </c>
      <c r="H223" s="9">
        <f>IFERROR(VLOOKUP($K223&amp;$B223,intermediate_page!$A$2:$K$1036,10,FALSE),"")</f>
        <v>12280</v>
      </c>
      <c r="I223" s="9">
        <f>IFERROR(VLOOKUP($K223&amp;$B223,intermediate_page!$A$2:$K$1036,11,FALSE),"")</f>
        <v>13000</v>
      </c>
      <c r="K223" s="1" t="str">
        <f t="shared" si="24"/>
        <v>Kenya</v>
      </c>
    </row>
    <row r="224" ht="15.75" customHeight="1">
      <c r="B224" s="9">
        <v>2017.0</v>
      </c>
      <c r="C224" s="9">
        <f>IFERROR(VLOOKUP($K224&amp;$B224,intermediate_page!$A$2:$K$1036,5,FALSE),"")</f>
        <v>50221146</v>
      </c>
      <c r="D224" s="9">
        <f>IFERROR(VLOOKUP($K224&amp;$B224,intermediate_page!$A$2:$K$1036,6,FALSE),"")</f>
        <v>1964000</v>
      </c>
      <c r="E224" s="9">
        <f>IFERROR(VLOOKUP($K224&amp;$B224,intermediate_page!$A$2:$K$1036,7,FALSE),"")</f>
        <v>3520384</v>
      </c>
      <c r="F224" s="9">
        <f>IFERROR(VLOOKUP($K224&amp;$B224,intermediate_page!$A$2:$K$1036,8,FALSE),"")</f>
        <v>5866000</v>
      </c>
      <c r="G224" s="9">
        <f>IFERROR(VLOOKUP($K224&amp;$B224,intermediate_page!$A$2:$K$1036,9,FALSE),"")</f>
        <v>11800</v>
      </c>
      <c r="H224" s="9">
        <f>IFERROR(VLOOKUP($K224&amp;$B224,intermediate_page!$A$2:$K$1036,10,FALSE),"")</f>
        <v>12307</v>
      </c>
      <c r="I224" s="9">
        <f>IFERROR(VLOOKUP($K224&amp;$B224,intermediate_page!$A$2:$K$1036,11,FALSE),"")</f>
        <v>13100</v>
      </c>
      <c r="K224" s="1" t="str">
        <f t="shared" si="24"/>
        <v>Kenya</v>
      </c>
    </row>
    <row r="225" ht="15.75" customHeight="1">
      <c r="B225" s="9">
        <v>2018.0</v>
      </c>
      <c r="C225" s="9">
        <f>IFERROR(VLOOKUP($K225&amp;$B225,intermediate_page!$A$2:$K$1036,5,FALSE),"")</f>
        <v>51392570</v>
      </c>
      <c r="D225" s="9">
        <f>IFERROR(VLOOKUP($K225&amp;$B225,intermediate_page!$A$2:$K$1036,6,FALSE),"")</f>
        <v>2017000</v>
      </c>
      <c r="E225" s="9">
        <f>IFERROR(VLOOKUP($K225&amp;$B225,intermediate_page!$A$2:$K$1036,7,FALSE),"")</f>
        <v>3602498</v>
      </c>
      <c r="F225" s="9">
        <f>IFERROR(VLOOKUP($K225&amp;$B225,intermediate_page!$A$2:$K$1036,8,FALSE),"")</f>
        <v>5997000</v>
      </c>
      <c r="G225" s="9">
        <f>IFERROR(VLOOKUP($K225&amp;$B225,intermediate_page!$A$2:$K$1036,9,FALSE),"")</f>
        <v>11800</v>
      </c>
      <c r="H225" s="9">
        <f>IFERROR(VLOOKUP($K225&amp;$B225,intermediate_page!$A$2:$K$1036,10,FALSE),"")</f>
        <v>12416</v>
      </c>
      <c r="I225" s="9">
        <f>IFERROR(VLOOKUP($K225&amp;$B225,intermediate_page!$A$2:$K$1036,11,FALSE),"")</f>
        <v>13200</v>
      </c>
      <c r="K225" s="1" t="str">
        <f t="shared" si="24"/>
        <v>Kenya</v>
      </c>
    </row>
    <row r="226" ht="15.75" customHeight="1">
      <c r="A226" s="1" t="s">
        <v>45</v>
      </c>
      <c r="B226" s="9">
        <v>2010.0</v>
      </c>
      <c r="C226" s="9">
        <f>IFERROR(VLOOKUP($K226&amp;$B226,intermediate_page!$A$2:$K$1036,5,FALSE),"")</f>
        <v>3891357</v>
      </c>
      <c r="D226" s="9">
        <f>IFERROR(VLOOKUP($K226&amp;$B226,intermediate_page!$A$2:$K$1036,6,FALSE),"")</f>
        <v>1025000</v>
      </c>
      <c r="E226" s="9">
        <f>IFERROR(VLOOKUP($K226&amp;$B226,intermediate_page!$A$2:$K$1036,7,FALSE),"")</f>
        <v>1345523</v>
      </c>
      <c r="F226" s="9">
        <f>IFERROR(VLOOKUP($K226&amp;$B226,intermediate_page!$A$2:$K$1036,8,FALSE),"")</f>
        <v>1736000</v>
      </c>
      <c r="G226" s="9">
        <f>IFERROR(VLOOKUP($K226&amp;$B226,intermediate_page!$A$2:$K$1036,9,FALSE),"")</f>
        <v>2410</v>
      </c>
      <c r="H226" s="9">
        <f>IFERROR(VLOOKUP($K226&amp;$B226,intermediate_page!$A$2:$K$1036,10,FALSE),"")</f>
        <v>2583</v>
      </c>
      <c r="I226" s="9">
        <f>IFERROR(VLOOKUP($K226&amp;$B226,intermediate_page!$A$2:$K$1036,11,FALSE),"")</f>
        <v>2780</v>
      </c>
      <c r="K226" s="1" t="str">
        <f>A226</f>
        <v>Liberia</v>
      </c>
    </row>
    <row r="227" ht="15.75" customHeight="1">
      <c r="B227" s="9">
        <v>2011.0</v>
      </c>
      <c r="C227" s="9">
        <f>IFERROR(VLOOKUP($K227&amp;$B227,intermediate_page!$A$2:$K$1036,5,FALSE),"")</f>
        <v>4017446</v>
      </c>
      <c r="D227" s="9">
        <f>IFERROR(VLOOKUP($K227&amp;$B227,intermediate_page!$A$2:$K$1036,6,FALSE),"")</f>
        <v>1009000</v>
      </c>
      <c r="E227" s="9">
        <f>IFERROR(VLOOKUP($K227&amp;$B227,intermediate_page!$A$2:$K$1036,7,FALSE),"")</f>
        <v>1327415</v>
      </c>
      <c r="F227" s="9">
        <f>IFERROR(VLOOKUP($K227&amp;$B227,intermediate_page!$A$2:$K$1036,8,FALSE),"")</f>
        <v>1718000</v>
      </c>
      <c r="G227" s="9">
        <f>IFERROR(VLOOKUP($K227&amp;$B227,intermediate_page!$A$2:$K$1036,9,FALSE),"")</f>
        <v>2260</v>
      </c>
      <c r="H227" s="9">
        <f>IFERROR(VLOOKUP($K227&amp;$B227,intermediate_page!$A$2:$K$1036,10,FALSE),"")</f>
        <v>2437</v>
      </c>
      <c r="I227" s="9">
        <f>IFERROR(VLOOKUP($K227&amp;$B227,intermediate_page!$A$2:$K$1036,11,FALSE),"")</f>
        <v>2640</v>
      </c>
      <c r="K227" s="1" t="str">
        <f t="shared" ref="K227:K234" si="25">K226</f>
        <v>Liberia</v>
      </c>
    </row>
    <row r="228" ht="15.75" customHeight="1">
      <c r="B228" s="9">
        <v>2012.0</v>
      </c>
      <c r="C228" s="9">
        <f>IFERROR(VLOOKUP($K228&amp;$B228,intermediate_page!$A$2:$K$1036,5,FALSE),"")</f>
        <v>4135662</v>
      </c>
      <c r="D228" s="9">
        <f>IFERROR(VLOOKUP($K228&amp;$B228,intermediate_page!$A$2:$K$1036,6,FALSE),"")</f>
        <v>918000</v>
      </c>
      <c r="E228" s="9">
        <f>IFERROR(VLOOKUP($K228&amp;$B228,intermediate_page!$A$2:$K$1036,7,FALSE),"")</f>
        <v>1273383</v>
      </c>
      <c r="F228" s="9">
        <f>IFERROR(VLOOKUP($K228&amp;$B228,intermediate_page!$A$2:$K$1036,8,FALSE),"")</f>
        <v>1726000</v>
      </c>
      <c r="G228" s="9">
        <f>IFERROR(VLOOKUP($K228&amp;$B228,intermediate_page!$A$2:$K$1036,9,FALSE),"")</f>
        <v>2120</v>
      </c>
      <c r="H228" s="9">
        <f>IFERROR(VLOOKUP($K228&amp;$B228,intermediate_page!$A$2:$K$1036,10,FALSE),"")</f>
        <v>2310</v>
      </c>
      <c r="I228" s="9">
        <f>IFERROR(VLOOKUP($K228&amp;$B228,intermediate_page!$A$2:$K$1036,11,FALSE),"")</f>
        <v>2530</v>
      </c>
      <c r="K228" s="1" t="str">
        <f t="shared" si="25"/>
        <v>Liberia</v>
      </c>
    </row>
    <row r="229" ht="15.75" customHeight="1">
      <c r="B229" s="9">
        <v>2013.0</v>
      </c>
      <c r="C229" s="9">
        <f>IFERROR(VLOOKUP($K229&amp;$B229,intermediate_page!$A$2:$K$1036,5,FALSE),"")</f>
        <v>4248337</v>
      </c>
      <c r="D229" s="9">
        <f>IFERROR(VLOOKUP($K229&amp;$B229,intermediate_page!$A$2:$K$1036,6,FALSE),"")</f>
        <v>916000</v>
      </c>
      <c r="E229" s="9">
        <f>IFERROR(VLOOKUP($K229&amp;$B229,intermediate_page!$A$2:$K$1036,7,FALSE),"")</f>
        <v>1347912</v>
      </c>
      <c r="F229" s="9">
        <f>IFERROR(VLOOKUP($K229&amp;$B229,intermediate_page!$A$2:$K$1036,8,FALSE),"")</f>
        <v>1924000</v>
      </c>
      <c r="G229" s="9">
        <f>IFERROR(VLOOKUP($K229&amp;$B229,intermediate_page!$A$2:$K$1036,9,FALSE),"")</f>
        <v>1970</v>
      </c>
      <c r="H229" s="9">
        <f>IFERROR(VLOOKUP($K229&amp;$B229,intermediate_page!$A$2:$K$1036,10,FALSE),"")</f>
        <v>2157</v>
      </c>
      <c r="I229" s="9">
        <f>IFERROR(VLOOKUP($K229&amp;$B229,intermediate_page!$A$2:$K$1036,11,FALSE),"")</f>
        <v>2390</v>
      </c>
      <c r="K229" s="1" t="str">
        <f t="shared" si="25"/>
        <v>Liberia</v>
      </c>
    </row>
    <row r="230" ht="15.75" customHeight="1">
      <c r="B230" s="9">
        <v>2014.0</v>
      </c>
      <c r="C230" s="9">
        <f>IFERROR(VLOOKUP($K230&amp;$B230,intermediate_page!$A$2:$K$1036,5,FALSE),"")</f>
        <v>4359508</v>
      </c>
      <c r="D230" s="9">
        <f>IFERROR(VLOOKUP($K230&amp;$B230,intermediate_page!$A$2:$K$1036,6,FALSE),"")</f>
        <v>1011000</v>
      </c>
      <c r="E230" s="9">
        <f>IFERROR(VLOOKUP($K230&amp;$B230,intermediate_page!$A$2:$K$1036,7,FALSE),"")</f>
        <v>1471653</v>
      </c>
      <c r="F230" s="9">
        <f>IFERROR(VLOOKUP($K230&amp;$B230,intermediate_page!$A$2:$K$1036,8,FALSE),"")</f>
        <v>2094000</v>
      </c>
      <c r="G230" s="9">
        <f>IFERROR(VLOOKUP($K230&amp;$B230,intermediate_page!$A$2:$K$1036,9,FALSE),"")</f>
        <v>1900</v>
      </c>
      <c r="H230" s="9">
        <f>IFERROR(VLOOKUP($K230&amp;$B230,intermediate_page!$A$2:$K$1036,10,FALSE),"")</f>
        <v>2110</v>
      </c>
      <c r="I230" s="9">
        <f>IFERROR(VLOOKUP($K230&amp;$B230,intermediate_page!$A$2:$K$1036,11,FALSE),"")</f>
        <v>2380</v>
      </c>
      <c r="K230" s="1" t="str">
        <f t="shared" si="25"/>
        <v>Liberia</v>
      </c>
    </row>
    <row r="231" ht="15.75" customHeight="1">
      <c r="B231" s="9">
        <v>2015.0</v>
      </c>
      <c r="C231" s="9">
        <f>IFERROR(VLOOKUP($K231&amp;$B231,intermediate_page!$A$2:$K$1036,5,FALSE),"")</f>
        <v>4472229</v>
      </c>
      <c r="D231" s="9">
        <f>IFERROR(VLOOKUP($K231&amp;$B231,intermediate_page!$A$2:$K$1036,6,FALSE),"")</f>
        <v>1140000</v>
      </c>
      <c r="E231" s="9">
        <f>IFERROR(VLOOKUP($K231&amp;$B231,intermediate_page!$A$2:$K$1036,7,FALSE),"")</f>
        <v>1551740</v>
      </c>
      <c r="F231" s="9">
        <f>IFERROR(VLOOKUP($K231&amp;$B231,intermediate_page!$A$2:$K$1036,8,FALSE),"")</f>
        <v>2039000</v>
      </c>
      <c r="G231" s="9">
        <f>IFERROR(VLOOKUP($K231&amp;$B231,intermediate_page!$A$2:$K$1036,9,FALSE),"")</f>
        <v>1730</v>
      </c>
      <c r="H231" s="9">
        <f>IFERROR(VLOOKUP($K231&amp;$B231,intermediate_page!$A$2:$K$1036,10,FALSE),"")</f>
        <v>1928</v>
      </c>
      <c r="I231" s="9">
        <f>IFERROR(VLOOKUP($K231&amp;$B231,intermediate_page!$A$2:$K$1036,11,FALSE),"")</f>
        <v>2190</v>
      </c>
      <c r="K231" s="1" t="str">
        <f t="shared" si="25"/>
        <v>Liberia</v>
      </c>
    </row>
    <row r="232" ht="15.75" customHeight="1">
      <c r="B232" s="9">
        <v>2016.0</v>
      </c>
      <c r="C232" s="9">
        <f>IFERROR(VLOOKUP($K232&amp;$B232,intermediate_page!$A$2:$K$1036,5,FALSE),"")</f>
        <v>4586788</v>
      </c>
      <c r="D232" s="9">
        <f>IFERROR(VLOOKUP($K232&amp;$B232,intermediate_page!$A$2:$K$1036,6,FALSE),"")</f>
        <v>1422000</v>
      </c>
      <c r="E232" s="9">
        <f>IFERROR(VLOOKUP($K232&amp;$B232,intermediate_page!$A$2:$K$1036,7,FALSE),"")</f>
        <v>1771898</v>
      </c>
      <c r="F232" s="9">
        <f>IFERROR(VLOOKUP($K232&amp;$B232,intermediate_page!$A$2:$K$1036,8,FALSE),"")</f>
        <v>2180000</v>
      </c>
      <c r="G232" s="9">
        <f>IFERROR(VLOOKUP($K232&amp;$B232,intermediate_page!$A$2:$K$1036,9,FALSE),"")</f>
        <v>1770</v>
      </c>
      <c r="H232" s="9">
        <f>IFERROR(VLOOKUP($K232&amp;$B232,intermediate_page!$A$2:$K$1036,10,FALSE),"")</f>
        <v>2001</v>
      </c>
      <c r="I232" s="9">
        <f>IFERROR(VLOOKUP($K232&amp;$B232,intermediate_page!$A$2:$K$1036,11,FALSE),"")</f>
        <v>2330</v>
      </c>
      <c r="K232" s="1" t="str">
        <f t="shared" si="25"/>
        <v>Liberia</v>
      </c>
    </row>
    <row r="233" ht="15.75" customHeight="1">
      <c r="B233" s="9">
        <v>2017.0</v>
      </c>
      <c r="C233" s="9">
        <f>IFERROR(VLOOKUP($K233&amp;$B233,intermediate_page!$A$2:$K$1036,5,FALSE),"")</f>
        <v>4702224</v>
      </c>
      <c r="D233" s="9">
        <f>IFERROR(VLOOKUP($K233&amp;$B233,intermediate_page!$A$2:$K$1036,6,FALSE),"")</f>
        <v>1465000</v>
      </c>
      <c r="E233" s="9">
        <f>IFERROR(VLOOKUP($K233&amp;$B233,intermediate_page!$A$2:$K$1036,7,FALSE),"")</f>
        <v>1886107</v>
      </c>
      <c r="F233" s="9">
        <f>IFERROR(VLOOKUP($K233&amp;$B233,intermediate_page!$A$2:$K$1036,8,FALSE),"")</f>
        <v>2378000</v>
      </c>
      <c r="G233" s="9">
        <f>IFERROR(VLOOKUP($K233&amp;$B233,intermediate_page!$A$2:$K$1036,9,FALSE),"")</f>
        <v>1750</v>
      </c>
      <c r="H233" s="9">
        <f>IFERROR(VLOOKUP($K233&amp;$B233,intermediate_page!$A$2:$K$1036,10,FALSE),"")</f>
        <v>2004</v>
      </c>
      <c r="I233" s="9">
        <f>IFERROR(VLOOKUP($K233&amp;$B233,intermediate_page!$A$2:$K$1036,11,FALSE),"")</f>
        <v>2380</v>
      </c>
      <c r="K233" s="1" t="str">
        <f t="shared" si="25"/>
        <v>Liberia</v>
      </c>
    </row>
    <row r="234" ht="15.75" customHeight="1">
      <c r="B234" s="9">
        <v>2018.0</v>
      </c>
      <c r="C234" s="9">
        <f>IFERROR(VLOOKUP($K234&amp;$B234,intermediate_page!$A$2:$K$1036,5,FALSE),"")</f>
        <v>4818976</v>
      </c>
      <c r="D234" s="9">
        <f>IFERROR(VLOOKUP($K234&amp;$B234,intermediate_page!$A$2:$K$1036,6,FALSE),"")</f>
        <v>1182000</v>
      </c>
      <c r="E234" s="9">
        <f>IFERROR(VLOOKUP($K234&amp;$B234,intermediate_page!$A$2:$K$1036,7,FALSE),"")</f>
        <v>1742079</v>
      </c>
      <c r="F234" s="9">
        <f>IFERROR(VLOOKUP($K234&amp;$B234,intermediate_page!$A$2:$K$1036,8,FALSE),"")</f>
        <v>2447000</v>
      </c>
      <c r="G234" s="9">
        <f>IFERROR(VLOOKUP($K234&amp;$B234,intermediate_page!$A$2:$K$1036,9,FALSE),"")</f>
        <v>1730</v>
      </c>
      <c r="H234" s="9">
        <f>IFERROR(VLOOKUP($K234&amp;$B234,intermediate_page!$A$2:$K$1036,10,FALSE),"")</f>
        <v>2006</v>
      </c>
      <c r="I234" s="9">
        <f>IFERROR(VLOOKUP($K234&amp;$B234,intermediate_page!$A$2:$K$1036,11,FALSE),"")</f>
        <v>2420</v>
      </c>
      <c r="K234" s="1" t="str">
        <f t="shared" si="25"/>
        <v>Liberia</v>
      </c>
    </row>
    <row r="235" ht="15.75" customHeight="1">
      <c r="A235" s="1" t="s">
        <v>46</v>
      </c>
      <c r="B235" s="9">
        <v>2010.0</v>
      </c>
      <c r="C235" s="9">
        <f>IFERROR(VLOOKUP($K235&amp;$B235,intermediate_page!$A$2:$K$1036,5,FALSE),"")</f>
        <v>21151640</v>
      </c>
      <c r="D235" s="9">
        <f>IFERROR(VLOOKUP($K235&amp;$B235,intermediate_page!$A$2:$K$1036,6,FALSE),"")</f>
        <v>523000</v>
      </c>
      <c r="E235" s="9">
        <f>IFERROR(VLOOKUP($K235&amp;$B235,intermediate_page!$A$2:$K$1036,7,FALSE),"")</f>
        <v>893540</v>
      </c>
      <c r="F235" s="9">
        <f>IFERROR(VLOOKUP($K235&amp;$B235,intermediate_page!$A$2:$K$1036,8,FALSE),"")</f>
        <v>1425000</v>
      </c>
      <c r="G235" s="9">
        <f>IFERROR(VLOOKUP($K235&amp;$B235,intermediate_page!$A$2:$K$1036,9,FALSE),"")</f>
        <v>68</v>
      </c>
      <c r="H235" s="9">
        <f>IFERROR(VLOOKUP($K235&amp;$B235,intermediate_page!$A$2:$K$1036,10,FALSE),"")</f>
        <v>2208</v>
      </c>
      <c r="I235" s="9">
        <f>IFERROR(VLOOKUP($K235&amp;$B235,intermediate_page!$A$2:$K$1036,11,FALSE),"")</f>
        <v>5000</v>
      </c>
      <c r="K235" s="1" t="str">
        <f>A235</f>
        <v>Madagascar</v>
      </c>
    </row>
    <row r="236" ht="15.75" customHeight="1">
      <c r="B236" s="9">
        <v>2011.0</v>
      </c>
      <c r="C236" s="9">
        <f>IFERROR(VLOOKUP($K236&amp;$B236,intermediate_page!$A$2:$K$1036,5,FALSE),"")</f>
        <v>21743970</v>
      </c>
      <c r="D236" s="9">
        <f>IFERROR(VLOOKUP($K236&amp;$B236,intermediate_page!$A$2:$K$1036,6,FALSE),"")</f>
        <v>486000</v>
      </c>
      <c r="E236" s="9">
        <f>IFERROR(VLOOKUP($K236&amp;$B236,intermediate_page!$A$2:$K$1036,7,FALSE),"")</f>
        <v>794810</v>
      </c>
      <c r="F236" s="9">
        <f>IFERROR(VLOOKUP($K236&amp;$B236,intermediate_page!$A$2:$K$1036,8,FALSE),"")</f>
        <v>1161000</v>
      </c>
      <c r="G236" s="9">
        <f>IFERROR(VLOOKUP($K236&amp;$B236,intermediate_page!$A$2:$K$1036,9,FALSE),"")</f>
        <v>61</v>
      </c>
      <c r="H236" s="9">
        <f>IFERROR(VLOOKUP($K236&amp;$B236,intermediate_page!$A$2:$K$1036,10,FALSE),"")</f>
        <v>1964</v>
      </c>
      <c r="I236" s="9">
        <f>IFERROR(VLOOKUP($K236&amp;$B236,intermediate_page!$A$2:$K$1036,11,FALSE),"")</f>
        <v>4140</v>
      </c>
      <c r="K236" s="1" t="str">
        <f t="shared" ref="K236:K243" si="26">K235</f>
        <v>Madagascar</v>
      </c>
    </row>
    <row r="237" ht="15.75" customHeight="1">
      <c r="B237" s="9">
        <v>2012.0</v>
      </c>
      <c r="C237" s="9">
        <f>IFERROR(VLOOKUP($K237&amp;$B237,intermediate_page!$A$2:$K$1036,5,FALSE),"")</f>
        <v>22346641</v>
      </c>
      <c r="D237" s="9">
        <f>IFERROR(VLOOKUP($K237&amp;$B237,intermediate_page!$A$2:$K$1036,6,FALSE),"")</f>
        <v>967000</v>
      </c>
      <c r="E237" s="9">
        <f>IFERROR(VLOOKUP($K237&amp;$B237,intermediate_page!$A$2:$K$1036,7,FALSE),"")</f>
        <v>1594592</v>
      </c>
      <c r="F237" s="9">
        <f>IFERROR(VLOOKUP($K237&amp;$B237,intermediate_page!$A$2:$K$1036,8,FALSE),"")</f>
        <v>2516000</v>
      </c>
      <c r="G237" s="9">
        <f>IFERROR(VLOOKUP($K237&amp;$B237,intermediate_page!$A$2:$K$1036,9,FALSE),"")</f>
        <v>130</v>
      </c>
      <c r="H237" s="9">
        <f>IFERROR(VLOOKUP($K237&amp;$B237,intermediate_page!$A$2:$K$1036,10,FALSE),"")</f>
        <v>3941</v>
      </c>
      <c r="I237" s="9">
        <f>IFERROR(VLOOKUP($K237&amp;$B237,intermediate_page!$A$2:$K$1036,11,FALSE),"")</f>
        <v>8730</v>
      </c>
      <c r="K237" s="1" t="str">
        <f t="shared" si="26"/>
        <v>Madagascar</v>
      </c>
    </row>
    <row r="238" ht="15.75" customHeight="1">
      <c r="B238" s="9">
        <v>2013.0</v>
      </c>
      <c r="C238" s="9">
        <f>IFERROR(VLOOKUP($K238&amp;$B238,intermediate_page!$A$2:$K$1036,5,FALSE),"")</f>
        <v>22961259</v>
      </c>
      <c r="D238" s="9">
        <f>IFERROR(VLOOKUP($K238&amp;$B238,intermediate_page!$A$2:$K$1036,6,FALSE),"")</f>
        <v>966000</v>
      </c>
      <c r="E238" s="9">
        <f>IFERROR(VLOOKUP($K238&amp;$B238,intermediate_page!$A$2:$K$1036,7,FALSE),"")</f>
        <v>1497292</v>
      </c>
      <c r="F238" s="9">
        <f>IFERROR(VLOOKUP($K238&amp;$B238,intermediate_page!$A$2:$K$1036,8,FALSE),"")</f>
        <v>2298000</v>
      </c>
      <c r="G238" s="9">
        <f>IFERROR(VLOOKUP($K238&amp;$B238,intermediate_page!$A$2:$K$1036,9,FALSE),"")</f>
        <v>120</v>
      </c>
      <c r="H238" s="9">
        <f>IFERROR(VLOOKUP($K238&amp;$B238,intermediate_page!$A$2:$K$1036,10,FALSE),"")</f>
        <v>3701</v>
      </c>
      <c r="I238" s="9">
        <f>IFERROR(VLOOKUP($K238&amp;$B238,intermediate_page!$A$2:$K$1036,11,FALSE),"")</f>
        <v>8010</v>
      </c>
      <c r="K238" s="1" t="str">
        <f t="shared" si="26"/>
        <v>Madagascar</v>
      </c>
    </row>
    <row r="239" ht="15.75" customHeight="1">
      <c r="B239" s="9">
        <v>2014.0</v>
      </c>
      <c r="C239" s="9">
        <f>IFERROR(VLOOKUP($K239&amp;$B239,intermediate_page!$A$2:$K$1036,5,FALSE),"")</f>
        <v>23589897</v>
      </c>
      <c r="D239" s="9">
        <f>IFERROR(VLOOKUP($K239&amp;$B239,intermediate_page!$A$2:$K$1036,6,FALSE),"")</f>
        <v>768000</v>
      </c>
      <c r="E239" s="9">
        <f>IFERROR(VLOOKUP($K239&amp;$B239,intermediate_page!$A$2:$K$1036,7,FALSE),"")</f>
        <v>1079845</v>
      </c>
      <c r="F239" s="9">
        <f>IFERROR(VLOOKUP($K239&amp;$B239,intermediate_page!$A$2:$K$1036,8,FALSE),"")</f>
        <v>1448000</v>
      </c>
      <c r="G239" s="9">
        <f>IFERROR(VLOOKUP($K239&amp;$B239,intermediate_page!$A$2:$K$1036,9,FALSE),"")</f>
        <v>93</v>
      </c>
      <c r="H239" s="9">
        <f>IFERROR(VLOOKUP($K239&amp;$B239,intermediate_page!$A$2:$K$1036,10,FALSE),"")</f>
        <v>2669</v>
      </c>
      <c r="I239" s="9">
        <f>IFERROR(VLOOKUP($K239&amp;$B239,intermediate_page!$A$2:$K$1036,11,FALSE),"")</f>
        <v>5200</v>
      </c>
      <c r="K239" s="1" t="str">
        <f t="shared" si="26"/>
        <v>Madagascar</v>
      </c>
    </row>
    <row r="240" ht="15.75" customHeight="1">
      <c r="B240" s="9">
        <v>2015.0</v>
      </c>
      <c r="C240" s="9">
        <f>IFERROR(VLOOKUP($K240&amp;$B240,intermediate_page!$A$2:$K$1036,5,FALSE),"")</f>
        <v>24234080</v>
      </c>
      <c r="D240" s="9">
        <f>IFERROR(VLOOKUP($K240&amp;$B240,intermediate_page!$A$2:$K$1036,6,FALSE),"")</f>
        <v>1705000</v>
      </c>
      <c r="E240" s="9">
        <f>IFERROR(VLOOKUP($K240&amp;$B240,intermediate_page!$A$2:$K$1036,7,FALSE),"")</f>
        <v>2358382</v>
      </c>
      <c r="F240" s="9">
        <f>IFERROR(VLOOKUP($K240&amp;$B240,intermediate_page!$A$2:$K$1036,8,FALSE),"")</f>
        <v>3106000</v>
      </c>
      <c r="G240" s="9">
        <f>IFERROR(VLOOKUP($K240&amp;$B240,intermediate_page!$A$2:$K$1036,9,FALSE),"")</f>
        <v>200</v>
      </c>
      <c r="H240" s="9">
        <f>IFERROR(VLOOKUP($K240&amp;$B240,intermediate_page!$A$2:$K$1036,10,FALSE),"")</f>
        <v>5830</v>
      </c>
      <c r="I240" s="9">
        <f>IFERROR(VLOOKUP($K240&amp;$B240,intermediate_page!$A$2:$K$1036,11,FALSE),"")</f>
        <v>11200</v>
      </c>
      <c r="K240" s="1" t="str">
        <f t="shared" si="26"/>
        <v>Madagascar</v>
      </c>
    </row>
    <row r="241" ht="15.75" customHeight="1">
      <c r="B241" s="9">
        <v>2016.0</v>
      </c>
      <c r="C241" s="9">
        <f>IFERROR(VLOOKUP($K241&amp;$B241,intermediate_page!$A$2:$K$1036,5,FALSE),"")</f>
        <v>24894370</v>
      </c>
      <c r="D241" s="9">
        <f>IFERROR(VLOOKUP($K241&amp;$B241,intermediate_page!$A$2:$K$1036,6,FALSE),"")</f>
        <v>1034000</v>
      </c>
      <c r="E241" s="9">
        <f>IFERROR(VLOOKUP($K241&amp;$B241,intermediate_page!$A$2:$K$1036,7,FALSE),"")</f>
        <v>1408502</v>
      </c>
      <c r="F241" s="9">
        <f>IFERROR(VLOOKUP($K241&amp;$B241,intermediate_page!$A$2:$K$1036,8,FALSE),"")</f>
        <v>1857000</v>
      </c>
      <c r="G241" s="9">
        <f>IFERROR(VLOOKUP($K241&amp;$B241,intermediate_page!$A$2:$K$1036,9,FALSE),"")</f>
        <v>120</v>
      </c>
      <c r="H241" s="9">
        <f>IFERROR(VLOOKUP($K241&amp;$B241,intermediate_page!$A$2:$K$1036,10,FALSE),"")</f>
        <v>3482</v>
      </c>
      <c r="I241" s="9">
        <f>IFERROR(VLOOKUP($K241&amp;$B241,intermediate_page!$A$2:$K$1036,11,FALSE),"")</f>
        <v>6650</v>
      </c>
      <c r="K241" s="1" t="str">
        <f t="shared" si="26"/>
        <v>Madagascar</v>
      </c>
    </row>
    <row r="242" ht="15.75" customHeight="1">
      <c r="B242" s="9">
        <v>2017.0</v>
      </c>
      <c r="C242" s="9">
        <f>IFERROR(VLOOKUP($K242&amp;$B242,intermediate_page!$A$2:$K$1036,5,FALSE),"")</f>
        <v>25570511</v>
      </c>
      <c r="D242" s="9">
        <f>IFERROR(VLOOKUP($K242&amp;$B242,intermediate_page!$A$2:$K$1036,6,FALSE),"")</f>
        <v>1442000</v>
      </c>
      <c r="E242" s="9">
        <f>IFERROR(VLOOKUP($K242&amp;$B242,intermediate_page!$A$2:$K$1036,7,FALSE),"")</f>
        <v>1934794</v>
      </c>
      <c r="F242" s="9">
        <f>IFERROR(VLOOKUP($K242&amp;$B242,intermediate_page!$A$2:$K$1036,8,FALSE),"")</f>
        <v>2488000</v>
      </c>
      <c r="G242" s="9">
        <f>IFERROR(VLOOKUP($K242&amp;$B242,intermediate_page!$A$2:$K$1036,9,FALSE),"")</f>
        <v>170</v>
      </c>
      <c r="H242" s="9">
        <f>IFERROR(VLOOKUP($K242&amp;$B242,intermediate_page!$A$2:$K$1036,10,FALSE),"")</f>
        <v>4783</v>
      </c>
      <c r="I242" s="9">
        <f>IFERROR(VLOOKUP($K242&amp;$B242,intermediate_page!$A$2:$K$1036,11,FALSE),"")</f>
        <v>9020</v>
      </c>
      <c r="K242" s="1" t="str">
        <f t="shared" si="26"/>
        <v>Madagascar</v>
      </c>
    </row>
    <row r="243" ht="15.75" customHeight="1">
      <c r="B243" s="9">
        <v>2018.0</v>
      </c>
      <c r="C243" s="9">
        <f>IFERROR(VLOOKUP($K243&amp;$B243,intermediate_page!$A$2:$K$1036,5,FALSE),"")</f>
        <v>26262313</v>
      </c>
      <c r="D243" s="9">
        <f>IFERROR(VLOOKUP($K243&amp;$B243,intermediate_page!$A$2:$K$1036,6,FALSE),"")</f>
        <v>1618000</v>
      </c>
      <c r="E243" s="9">
        <f>IFERROR(VLOOKUP($K243&amp;$B243,intermediate_page!$A$2:$K$1036,7,FALSE),"")</f>
        <v>2163930</v>
      </c>
      <c r="F243" s="9">
        <f>IFERROR(VLOOKUP($K243&amp;$B243,intermediate_page!$A$2:$K$1036,8,FALSE),"")</f>
        <v>2775000</v>
      </c>
      <c r="G243" s="9">
        <f>IFERROR(VLOOKUP($K243&amp;$B243,intermediate_page!$A$2:$K$1036,9,FALSE),"")</f>
        <v>190</v>
      </c>
      <c r="H243" s="9">
        <f>IFERROR(VLOOKUP($K243&amp;$B243,intermediate_page!$A$2:$K$1036,10,FALSE),"")</f>
        <v>5350</v>
      </c>
      <c r="I243" s="9">
        <f>IFERROR(VLOOKUP($K243&amp;$B243,intermediate_page!$A$2:$K$1036,11,FALSE),"")</f>
        <v>10100</v>
      </c>
      <c r="K243" s="1" t="str">
        <f t="shared" si="26"/>
        <v>Madagascar</v>
      </c>
    </row>
    <row r="244" ht="15.75" customHeight="1">
      <c r="A244" s="1" t="s">
        <v>47</v>
      </c>
      <c r="B244" s="9">
        <v>2010.0</v>
      </c>
      <c r="C244" s="9">
        <f>IFERROR(VLOOKUP($K244&amp;$B244,intermediate_page!$A$2:$K$1036,5,FALSE),"")</f>
        <v>14539609</v>
      </c>
      <c r="D244" s="9">
        <f>IFERROR(VLOOKUP($K244&amp;$B244,intermediate_page!$A$2:$K$1036,6,FALSE),"")</f>
        <v>4482000</v>
      </c>
      <c r="E244" s="9">
        <f>IFERROR(VLOOKUP($K244&amp;$B244,intermediate_page!$A$2:$K$1036,7,FALSE),"")</f>
        <v>5612558</v>
      </c>
      <c r="F244" s="9">
        <f>IFERROR(VLOOKUP($K244&amp;$B244,intermediate_page!$A$2:$K$1036,8,FALSE),"")</f>
        <v>6919000</v>
      </c>
      <c r="G244" s="9">
        <f>IFERROR(VLOOKUP($K244&amp;$B244,intermediate_page!$A$2:$K$1036,9,FALSE),"")</f>
        <v>8650</v>
      </c>
      <c r="H244" s="9">
        <f>IFERROR(VLOOKUP($K244&amp;$B244,intermediate_page!$A$2:$K$1036,10,FALSE),"")</f>
        <v>9139</v>
      </c>
      <c r="I244" s="9">
        <f>IFERROR(VLOOKUP($K244&amp;$B244,intermediate_page!$A$2:$K$1036,11,FALSE),"")</f>
        <v>9680</v>
      </c>
      <c r="K244" s="1" t="str">
        <f>A244</f>
        <v>Malawi</v>
      </c>
    </row>
    <row r="245" ht="15.75" customHeight="1">
      <c r="B245" s="9">
        <v>2011.0</v>
      </c>
      <c r="C245" s="9">
        <f>IFERROR(VLOOKUP($K245&amp;$B245,intermediate_page!$A$2:$K$1036,5,FALSE),"")</f>
        <v>14962118</v>
      </c>
      <c r="D245" s="9">
        <f>IFERROR(VLOOKUP($K245&amp;$B245,intermediate_page!$A$2:$K$1036,6,FALSE),"")</f>
        <v>4282000</v>
      </c>
      <c r="E245" s="9">
        <f>IFERROR(VLOOKUP($K245&amp;$B245,intermediate_page!$A$2:$K$1036,7,FALSE),"")</f>
        <v>5427890</v>
      </c>
      <c r="F245" s="9">
        <f>IFERROR(VLOOKUP($K245&amp;$B245,intermediate_page!$A$2:$K$1036,8,FALSE),"")</f>
        <v>6785000</v>
      </c>
      <c r="G245" s="9">
        <f>IFERROR(VLOOKUP($K245&amp;$B245,intermediate_page!$A$2:$K$1036,9,FALSE),"")</f>
        <v>8220</v>
      </c>
      <c r="H245" s="9">
        <f>IFERROR(VLOOKUP($K245&amp;$B245,intermediate_page!$A$2:$K$1036,10,FALSE),"")</f>
        <v>8674</v>
      </c>
      <c r="I245" s="9">
        <f>IFERROR(VLOOKUP($K245&amp;$B245,intermediate_page!$A$2:$K$1036,11,FALSE),"")</f>
        <v>9170</v>
      </c>
      <c r="K245" s="1" t="str">
        <f t="shared" ref="K245:K252" si="27">K244</f>
        <v>Malawi</v>
      </c>
    </row>
    <row r="246" ht="15.75" customHeight="1">
      <c r="B246" s="9">
        <v>2012.0</v>
      </c>
      <c r="C246" s="9">
        <f>IFERROR(VLOOKUP($K246&amp;$B246,intermediate_page!$A$2:$K$1036,5,FALSE),"")</f>
        <v>15396010</v>
      </c>
      <c r="D246" s="9">
        <f>IFERROR(VLOOKUP($K246&amp;$B246,intermediate_page!$A$2:$K$1036,6,FALSE),"")</f>
        <v>3741000</v>
      </c>
      <c r="E246" s="9">
        <f>IFERROR(VLOOKUP($K246&amp;$B246,intermediate_page!$A$2:$K$1036,7,FALSE),"")</f>
        <v>4834579</v>
      </c>
      <c r="F246" s="9">
        <f>IFERROR(VLOOKUP($K246&amp;$B246,intermediate_page!$A$2:$K$1036,8,FALSE),"")</f>
        <v>6111000</v>
      </c>
      <c r="G246" s="9">
        <f>IFERROR(VLOOKUP($K246&amp;$B246,intermediate_page!$A$2:$K$1036,9,FALSE),"")</f>
        <v>7960</v>
      </c>
      <c r="H246" s="9">
        <f>IFERROR(VLOOKUP($K246&amp;$B246,intermediate_page!$A$2:$K$1036,10,FALSE),"")</f>
        <v>8420</v>
      </c>
      <c r="I246" s="9">
        <f>IFERROR(VLOOKUP($K246&amp;$B246,intermediate_page!$A$2:$K$1036,11,FALSE),"")</f>
        <v>8940</v>
      </c>
      <c r="K246" s="1" t="str">
        <f t="shared" si="27"/>
        <v>Malawi</v>
      </c>
    </row>
    <row r="247" ht="15.75" customHeight="1">
      <c r="B247" s="9">
        <v>2013.0</v>
      </c>
      <c r="C247" s="9">
        <f>IFERROR(VLOOKUP($K247&amp;$B247,intermediate_page!$A$2:$K$1036,5,FALSE),"")</f>
        <v>15839287</v>
      </c>
      <c r="D247" s="9">
        <f>IFERROR(VLOOKUP($K247&amp;$B247,intermediate_page!$A$2:$K$1036,6,FALSE),"")</f>
        <v>3273000</v>
      </c>
      <c r="E247" s="9">
        <f>IFERROR(VLOOKUP($K247&amp;$B247,intermediate_page!$A$2:$K$1036,7,FALSE),"")</f>
        <v>4242633</v>
      </c>
      <c r="F247" s="9">
        <f>IFERROR(VLOOKUP($K247&amp;$B247,intermediate_page!$A$2:$K$1036,8,FALSE),"")</f>
        <v>5435000</v>
      </c>
      <c r="G247" s="9">
        <f>IFERROR(VLOOKUP($K247&amp;$B247,intermediate_page!$A$2:$K$1036,9,FALSE),"")</f>
        <v>7240</v>
      </c>
      <c r="H247" s="9">
        <f>IFERROR(VLOOKUP($K247&amp;$B247,intermediate_page!$A$2:$K$1036,10,FALSE),"")</f>
        <v>7682</v>
      </c>
      <c r="I247" s="9">
        <f>IFERROR(VLOOKUP($K247&amp;$B247,intermediate_page!$A$2:$K$1036,11,FALSE),"")</f>
        <v>8210</v>
      </c>
      <c r="K247" s="1" t="str">
        <f t="shared" si="27"/>
        <v>Malawi</v>
      </c>
    </row>
    <row r="248" ht="15.75" customHeight="1">
      <c r="B248" s="9">
        <v>2014.0</v>
      </c>
      <c r="C248" s="9">
        <f>IFERROR(VLOOKUP($K248&amp;$B248,intermediate_page!$A$2:$K$1036,5,FALSE),"")</f>
        <v>16289550</v>
      </c>
      <c r="D248" s="9">
        <f>IFERROR(VLOOKUP($K248&amp;$B248,intermediate_page!$A$2:$K$1036,6,FALSE),"")</f>
        <v>2937000</v>
      </c>
      <c r="E248" s="9">
        <f>IFERROR(VLOOKUP($K248&amp;$B248,intermediate_page!$A$2:$K$1036,7,FALSE),"")</f>
        <v>3860686</v>
      </c>
      <c r="F248" s="9">
        <f>IFERROR(VLOOKUP($K248&amp;$B248,intermediate_page!$A$2:$K$1036,8,FALSE),"")</f>
        <v>4953000</v>
      </c>
      <c r="G248" s="9">
        <f>IFERROR(VLOOKUP($K248&amp;$B248,intermediate_page!$A$2:$K$1036,9,FALSE),"")</f>
        <v>6700</v>
      </c>
      <c r="H248" s="9">
        <f>IFERROR(VLOOKUP($K248&amp;$B248,intermediate_page!$A$2:$K$1036,10,FALSE),"")</f>
        <v>7192</v>
      </c>
      <c r="I248" s="9">
        <f>IFERROR(VLOOKUP($K248&amp;$B248,intermediate_page!$A$2:$K$1036,11,FALSE),"")</f>
        <v>7770</v>
      </c>
      <c r="K248" s="1" t="str">
        <f t="shared" si="27"/>
        <v>Malawi</v>
      </c>
    </row>
    <row r="249" ht="15.75" customHeight="1">
      <c r="B249" s="9">
        <v>2015.0</v>
      </c>
      <c r="C249" s="9">
        <f>IFERROR(VLOOKUP($K249&amp;$B249,intermediate_page!$A$2:$K$1036,5,FALSE),"")</f>
        <v>16745305</v>
      </c>
      <c r="D249" s="9">
        <f>IFERROR(VLOOKUP($K249&amp;$B249,intermediate_page!$A$2:$K$1036,6,FALSE),"")</f>
        <v>2752000</v>
      </c>
      <c r="E249" s="9">
        <f>IFERROR(VLOOKUP($K249&amp;$B249,intermediate_page!$A$2:$K$1036,7,FALSE),"")</f>
        <v>3634338</v>
      </c>
      <c r="F249" s="9">
        <f>IFERROR(VLOOKUP($K249&amp;$B249,intermediate_page!$A$2:$K$1036,8,FALSE),"")</f>
        <v>4682000</v>
      </c>
      <c r="G249" s="9">
        <f>IFERROR(VLOOKUP($K249&amp;$B249,intermediate_page!$A$2:$K$1036,9,FALSE),"")</f>
        <v>6310</v>
      </c>
      <c r="H249" s="9">
        <f>IFERROR(VLOOKUP($K249&amp;$B249,intermediate_page!$A$2:$K$1036,10,FALSE),"")</f>
        <v>6846</v>
      </c>
      <c r="I249" s="9">
        <f>IFERROR(VLOOKUP($K249&amp;$B249,intermediate_page!$A$2:$K$1036,11,FALSE),"")</f>
        <v>7520</v>
      </c>
      <c r="K249" s="1" t="str">
        <f t="shared" si="27"/>
        <v>Malawi</v>
      </c>
    </row>
    <row r="250" ht="15.75" customHeight="1">
      <c r="B250" s="9">
        <v>2016.0</v>
      </c>
      <c r="C250" s="9">
        <f>IFERROR(VLOOKUP($K250&amp;$B250,intermediate_page!$A$2:$K$1036,5,FALSE),"")</f>
        <v>17205253</v>
      </c>
      <c r="D250" s="9">
        <f>IFERROR(VLOOKUP($K250&amp;$B250,intermediate_page!$A$2:$K$1036,6,FALSE),"")</f>
        <v>2694000</v>
      </c>
      <c r="E250" s="9">
        <f>IFERROR(VLOOKUP($K250&amp;$B250,intermediate_page!$A$2:$K$1036,7,FALSE),"")</f>
        <v>3624533</v>
      </c>
      <c r="F250" s="9">
        <f>IFERROR(VLOOKUP($K250&amp;$B250,intermediate_page!$A$2:$K$1036,8,FALSE),"")</f>
        <v>4730000</v>
      </c>
      <c r="G250" s="9">
        <f>IFERROR(VLOOKUP($K250&amp;$B250,intermediate_page!$A$2:$K$1036,9,FALSE),"")</f>
        <v>6020</v>
      </c>
      <c r="H250" s="9">
        <f>IFERROR(VLOOKUP($K250&amp;$B250,intermediate_page!$A$2:$K$1036,10,FALSE),"")</f>
        <v>6614</v>
      </c>
      <c r="I250" s="9">
        <f>IFERROR(VLOOKUP($K250&amp;$B250,intermediate_page!$A$2:$K$1036,11,FALSE),"")</f>
        <v>7370</v>
      </c>
      <c r="K250" s="1" t="str">
        <f t="shared" si="27"/>
        <v>Malawi</v>
      </c>
    </row>
    <row r="251" ht="15.75" customHeight="1">
      <c r="B251" s="9">
        <v>2017.0</v>
      </c>
      <c r="C251" s="9">
        <f>IFERROR(VLOOKUP($K251&amp;$B251,intermediate_page!$A$2:$K$1036,5,FALSE),"")</f>
        <v>17670193</v>
      </c>
      <c r="D251" s="9">
        <f>IFERROR(VLOOKUP($K251&amp;$B251,intermediate_page!$A$2:$K$1036,6,FALSE),"")</f>
        <v>2880000</v>
      </c>
      <c r="E251" s="9">
        <f>IFERROR(VLOOKUP($K251&amp;$B251,intermediate_page!$A$2:$K$1036,7,FALSE),"")</f>
        <v>3821420</v>
      </c>
      <c r="F251" s="9">
        <f>IFERROR(VLOOKUP($K251&amp;$B251,intermediate_page!$A$2:$K$1036,8,FALSE),"")</f>
        <v>4982000</v>
      </c>
      <c r="G251" s="9">
        <f>IFERROR(VLOOKUP($K251&amp;$B251,intermediate_page!$A$2:$K$1036,9,FALSE),"")</f>
        <v>5850</v>
      </c>
      <c r="H251" s="9">
        <f>IFERROR(VLOOKUP($K251&amp;$B251,intermediate_page!$A$2:$K$1036,10,FALSE),"")</f>
        <v>6495</v>
      </c>
      <c r="I251" s="9">
        <f>IFERROR(VLOOKUP($K251&amp;$B251,intermediate_page!$A$2:$K$1036,11,FALSE),"")</f>
        <v>7340</v>
      </c>
      <c r="K251" s="1" t="str">
        <f t="shared" si="27"/>
        <v>Malawi</v>
      </c>
    </row>
    <row r="252" ht="15.75" customHeight="1">
      <c r="B252" s="9">
        <v>2018.0</v>
      </c>
      <c r="C252" s="9">
        <f>IFERROR(VLOOKUP($K252&amp;$B252,intermediate_page!$A$2:$K$1036,5,FALSE),"")</f>
        <v>18143215</v>
      </c>
      <c r="D252" s="9">
        <f>IFERROR(VLOOKUP($K252&amp;$B252,intermediate_page!$A$2:$K$1036,6,FALSE),"")</f>
        <v>2678000</v>
      </c>
      <c r="E252" s="9">
        <f>IFERROR(VLOOKUP($K252&amp;$B252,intermediate_page!$A$2:$K$1036,7,FALSE),"")</f>
        <v>3876121</v>
      </c>
      <c r="F252" s="9">
        <f>IFERROR(VLOOKUP($K252&amp;$B252,intermediate_page!$A$2:$K$1036,8,FALSE),"")</f>
        <v>5471000</v>
      </c>
      <c r="G252" s="9">
        <f>IFERROR(VLOOKUP($K252&amp;$B252,intermediate_page!$A$2:$K$1036,9,FALSE),"")</f>
        <v>5780</v>
      </c>
      <c r="H252" s="9">
        <f>IFERROR(VLOOKUP($K252&amp;$B252,intermediate_page!$A$2:$K$1036,10,FALSE),"")</f>
        <v>6478</v>
      </c>
      <c r="I252" s="9">
        <f>IFERROR(VLOOKUP($K252&amp;$B252,intermediate_page!$A$2:$K$1036,11,FALSE),"")</f>
        <v>7460</v>
      </c>
      <c r="K252" s="1" t="str">
        <f t="shared" si="27"/>
        <v>Malawi</v>
      </c>
    </row>
    <row r="253" ht="15.75" customHeight="1">
      <c r="A253" s="1" t="s">
        <v>48</v>
      </c>
      <c r="B253" s="9">
        <v>2010.0</v>
      </c>
      <c r="C253" s="9">
        <f>IFERROR(VLOOKUP($K253&amp;$B253,intermediate_page!$A$2:$K$1036,5,FALSE),"")</f>
        <v>15049352</v>
      </c>
      <c r="D253" s="9">
        <f>IFERROR(VLOOKUP($K253&amp;$B253,intermediate_page!$A$2:$K$1036,6,FALSE),"")</f>
        <v>4132000</v>
      </c>
      <c r="E253" s="9">
        <f>IFERROR(VLOOKUP($K253&amp;$B253,intermediate_page!$A$2:$K$1036,7,FALSE),"")</f>
        <v>5772983</v>
      </c>
      <c r="F253" s="9">
        <f>IFERROR(VLOOKUP($K253&amp;$B253,intermediate_page!$A$2:$K$1036,8,FALSE),"")</f>
        <v>7951000</v>
      </c>
      <c r="G253" s="9">
        <f>IFERROR(VLOOKUP($K253&amp;$B253,intermediate_page!$A$2:$K$1036,9,FALSE),"")</f>
        <v>15700</v>
      </c>
      <c r="H253" s="9">
        <f>IFERROR(VLOOKUP($K253&amp;$B253,intermediate_page!$A$2:$K$1036,10,FALSE),"")</f>
        <v>16884</v>
      </c>
      <c r="I253" s="9">
        <f>IFERROR(VLOOKUP($K253&amp;$B253,intermediate_page!$A$2:$K$1036,11,FALSE),"")</f>
        <v>18200</v>
      </c>
      <c r="K253" s="1" t="str">
        <f>A253</f>
        <v>Mali</v>
      </c>
    </row>
    <row r="254" ht="15.75" customHeight="1">
      <c r="B254" s="9">
        <v>2011.0</v>
      </c>
      <c r="C254" s="9">
        <f>IFERROR(VLOOKUP($K254&amp;$B254,intermediate_page!$A$2:$K$1036,5,FALSE),"")</f>
        <v>15514593</v>
      </c>
      <c r="D254" s="9">
        <f>IFERROR(VLOOKUP($K254&amp;$B254,intermediate_page!$A$2:$K$1036,6,FALSE),"")</f>
        <v>4471000</v>
      </c>
      <c r="E254" s="9">
        <f>IFERROR(VLOOKUP($K254&amp;$B254,intermediate_page!$A$2:$K$1036,7,FALSE),"")</f>
        <v>6279267</v>
      </c>
      <c r="F254" s="9">
        <f>IFERROR(VLOOKUP($K254&amp;$B254,intermediate_page!$A$2:$K$1036,8,FALSE),"")</f>
        <v>8582000</v>
      </c>
      <c r="G254" s="9">
        <f>IFERROR(VLOOKUP($K254&amp;$B254,intermediate_page!$A$2:$K$1036,9,FALSE),"")</f>
        <v>17300</v>
      </c>
      <c r="H254" s="9">
        <f>IFERROR(VLOOKUP($K254&amp;$B254,intermediate_page!$A$2:$K$1036,10,FALSE),"")</f>
        <v>18737</v>
      </c>
      <c r="I254" s="9">
        <f>IFERROR(VLOOKUP($K254&amp;$B254,intermediate_page!$A$2:$K$1036,11,FALSE),"")</f>
        <v>20300</v>
      </c>
      <c r="K254" s="1" t="str">
        <f t="shared" ref="K254:K261" si="28">K253</f>
        <v>Mali</v>
      </c>
    </row>
    <row r="255" ht="15.75" customHeight="1">
      <c r="B255" s="9">
        <v>2012.0</v>
      </c>
      <c r="C255" s="9">
        <f>IFERROR(VLOOKUP($K255&amp;$B255,intermediate_page!$A$2:$K$1036,5,FALSE),"")</f>
        <v>15979492</v>
      </c>
      <c r="D255" s="9">
        <f>IFERROR(VLOOKUP($K255&amp;$B255,intermediate_page!$A$2:$K$1036,6,FALSE),"")</f>
        <v>4942000</v>
      </c>
      <c r="E255" s="9">
        <f>IFERROR(VLOOKUP($K255&amp;$B255,intermediate_page!$A$2:$K$1036,7,FALSE),"")</f>
        <v>6961475</v>
      </c>
      <c r="F255" s="9">
        <f>IFERROR(VLOOKUP($K255&amp;$B255,intermediate_page!$A$2:$K$1036,8,FALSE),"")</f>
        <v>9455000</v>
      </c>
      <c r="G255" s="9">
        <f>IFERROR(VLOOKUP($K255&amp;$B255,intermediate_page!$A$2:$K$1036,9,FALSE),"")</f>
        <v>17700</v>
      </c>
      <c r="H255" s="9">
        <f>IFERROR(VLOOKUP($K255&amp;$B255,intermediate_page!$A$2:$K$1036,10,FALSE),"")</f>
        <v>19306</v>
      </c>
      <c r="I255" s="9">
        <f>IFERROR(VLOOKUP($K255&amp;$B255,intermediate_page!$A$2:$K$1036,11,FALSE),"")</f>
        <v>21000</v>
      </c>
      <c r="K255" s="1" t="str">
        <f t="shared" si="28"/>
        <v>Mali</v>
      </c>
    </row>
    <row r="256" ht="15.75" customHeight="1">
      <c r="B256" s="9">
        <v>2013.0</v>
      </c>
      <c r="C256" s="9">
        <f>IFERROR(VLOOKUP($K256&amp;$B256,intermediate_page!$A$2:$K$1036,5,FALSE),"")</f>
        <v>16449854</v>
      </c>
      <c r="D256" s="9">
        <f>IFERROR(VLOOKUP($K256&amp;$B256,intermediate_page!$A$2:$K$1036,6,FALSE),"")</f>
        <v>5334000</v>
      </c>
      <c r="E256" s="9">
        <f>IFERROR(VLOOKUP($K256&amp;$B256,intermediate_page!$A$2:$K$1036,7,FALSE),"")</f>
        <v>7448756</v>
      </c>
      <c r="F256" s="9">
        <f>IFERROR(VLOOKUP($K256&amp;$B256,intermediate_page!$A$2:$K$1036,8,FALSE),"")</f>
        <v>10240000</v>
      </c>
      <c r="G256" s="9">
        <f>IFERROR(VLOOKUP($K256&amp;$B256,intermediate_page!$A$2:$K$1036,9,FALSE),"")</f>
        <v>17400</v>
      </c>
      <c r="H256" s="9">
        <f>IFERROR(VLOOKUP($K256&amp;$B256,intermediate_page!$A$2:$K$1036,10,FALSE),"")</f>
        <v>19142</v>
      </c>
      <c r="I256" s="9">
        <f>IFERROR(VLOOKUP($K256&amp;$B256,intermediate_page!$A$2:$K$1036,11,FALSE),"")</f>
        <v>21000</v>
      </c>
      <c r="K256" s="1" t="str">
        <f t="shared" si="28"/>
        <v>Mali</v>
      </c>
    </row>
    <row r="257" ht="15.75" customHeight="1">
      <c r="B257" s="9">
        <v>2014.0</v>
      </c>
      <c r="C257" s="9">
        <f>IFERROR(VLOOKUP($K257&amp;$B257,intermediate_page!$A$2:$K$1036,5,FALSE),"")</f>
        <v>16934213</v>
      </c>
      <c r="D257" s="9">
        <f>IFERROR(VLOOKUP($K257&amp;$B257,intermediate_page!$A$2:$K$1036,6,FALSE),"")</f>
        <v>5365000</v>
      </c>
      <c r="E257" s="9">
        <f>IFERROR(VLOOKUP($K257&amp;$B257,intermediate_page!$A$2:$K$1036,7,FALSE),"")</f>
        <v>7468113</v>
      </c>
      <c r="F257" s="9">
        <f>IFERROR(VLOOKUP($K257&amp;$B257,intermediate_page!$A$2:$K$1036,8,FALSE),"")</f>
        <v>10370000</v>
      </c>
      <c r="G257" s="9">
        <f>IFERROR(VLOOKUP($K257&amp;$B257,intermediate_page!$A$2:$K$1036,9,FALSE),"")</f>
        <v>15800</v>
      </c>
      <c r="H257" s="9">
        <f>IFERROR(VLOOKUP($K257&amp;$B257,intermediate_page!$A$2:$K$1036,10,FALSE),"")</f>
        <v>17513</v>
      </c>
      <c r="I257" s="9">
        <f>IFERROR(VLOOKUP($K257&amp;$B257,intermediate_page!$A$2:$K$1036,11,FALSE),"")</f>
        <v>19400</v>
      </c>
      <c r="K257" s="1" t="str">
        <f t="shared" si="28"/>
        <v>Mali</v>
      </c>
    </row>
    <row r="258" ht="15.75" customHeight="1">
      <c r="B258" s="9">
        <v>2015.0</v>
      </c>
      <c r="C258" s="9">
        <f>IFERROR(VLOOKUP($K258&amp;$B258,intermediate_page!$A$2:$K$1036,5,FALSE),"")</f>
        <v>17438772</v>
      </c>
      <c r="D258" s="9">
        <f>IFERROR(VLOOKUP($K258&amp;$B258,intermediate_page!$A$2:$K$1036,6,FALSE),"")</f>
        <v>4827000</v>
      </c>
      <c r="E258" s="9">
        <f>IFERROR(VLOOKUP($K258&amp;$B258,intermediate_page!$A$2:$K$1036,7,FALSE),"")</f>
        <v>6833022</v>
      </c>
      <c r="F258" s="9">
        <f>IFERROR(VLOOKUP($K258&amp;$B258,intermediate_page!$A$2:$K$1036,8,FALSE),"")</f>
        <v>9671000</v>
      </c>
      <c r="G258" s="9">
        <f>IFERROR(VLOOKUP($K258&amp;$B258,intermediate_page!$A$2:$K$1036,9,FALSE),"")</f>
        <v>13800</v>
      </c>
      <c r="H258" s="9">
        <f>IFERROR(VLOOKUP($K258&amp;$B258,intermediate_page!$A$2:$K$1036,10,FALSE),"")</f>
        <v>15478</v>
      </c>
      <c r="I258" s="9">
        <f>IFERROR(VLOOKUP($K258&amp;$B258,intermediate_page!$A$2:$K$1036,11,FALSE),"")</f>
        <v>17400</v>
      </c>
      <c r="K258" s="1" t="str">
        <f t="shared" si="28"/>
        <v>Mali</v>
      </c>
    </row>
    <row r="259" ht="15.75" customHeight="1">
      <c r="B259" s="9">
        <v>2016.0</v>
      </c>
      <c r="C259" s="9">
        <f>IFERROR(VLOOKUP($K259&amp;$B259,intermediate_page!$A$2:$K$1036,5,FALSE),"")</f>
        <v>17965448</v>
      </c>
      <c r="D259" s="9">
        <f>IFERROR(VLOOKUP($K259&amp;$B259,intermediate_page!$A$2:$K$1036,6,FALSE),"")</f>
        <v>4860000</v>
      </c>
      <c r="E259" s="9">
        <f>IFERROR(VLOOKUP($K259&amp;$B259,intermediate_page!$A$2:$K$1036,7,FALSE),"")</f>
        <v>6902717</v>
      </c>
      <c r="F259" s="9">
        <f>IFERROR(VLOOKUP($K259&amp;$B259,intermediate_page!$A$2:$K$1036,8,FALSE),"")</f>
        <v>9818000</v>
      </c>
      <c r="G259" s="9">
        <f>IFERROR(VLOOKUP($K259&amp;$B259,intermediate_page!$A$2:$K$1036,9,FALSE),"")</f>
        <v>12000</v>
      </c>
      <c r="H259" s="9">
        <f>IFERROR(VLOOKUP($K259&amp;$B259,intermediate_page!$A$2:$K$1036,10,FALSE),"")</f>
        <v>13602</v>
      </c>
      <c r="I259" s="9">
        <f>IFERROR(VLOOKUP($K259&amp;$B259,intermediate_page!$A$2:$K$1036,11,FALSE),"")</f>
        <v>15500</v>
      </c>
      <c r="K259" s="1" t="str">
        <f t="shared" si="28"/>
        <v>Mali</v>
      </c>
    </row>
    <row r="260" ht="15.75" customHeight="1">
      <c r="B260" s="9">
        <v>2017.0</v>
      </c>
      <c r="C260" s="9">
        <f>IFERROR(VLOOKUP($K260&amp;$B260,intermediate_page!$A$2:$K$1036,5,FALSE),"")</f>
        <v>18512429</v>
      </c>
      <c r="D260" s="9">
        <f>IFERROR(VLOOKUP($K260&amp;$B260,intermediate_page!$A$2:$K$1036,6,FALSE),"")</f>
        <v>5057000</v>
      </c>
      <c r="E260" s="9">
        <f>IFERROR(VLOOKUP($K260&amp;$B260,intermediate_page!$A$2:$K$1036,7,FALSE),"")</f>
        <v>7160192</v>
      </c>
      <c r="F260" s="9">
        <f>IFERROR(VLOOKUP($K260&amp;$B260,intermediate_page!$A$2:$K$1036,8,FALSE),"")</f>
        <v>10190000</v>
      </c>
      <c r="G260" s="9">
        <f>IFERROR(VLOOKUP($K260&amp;$B260,intermediate_page!$A$2:$K$1036,9,FALSE),"")</f>
        <v>10400</v>
      </c>
      <c r="H260" s="9">
        <f>IFERROR(VLOOKUP($K260&amp;$B260,intermediate_page!$A$2:$K$1036,10,FALSE),"")</f>
        <v>12017</v>
      </c>
      <c r="I260" s="9">
        <f>IFERROR(VLOOKUP($K260&amp;$B260,intermediate_page!$A$2:$K$1036,11,FALSE),"")</f>
        <v>13800</v>
      </c>
      <c r="K260" s="1" t="str">
        <f t="shared" si="28"/>
        <v>Mali</v>
      </c>
    </row>
    <row r="261" ht="15.75" customHeight="1">
      <c r="B261" s="9">
        <v>2018.0</v>
      </c>
      <c r="C261" s="9">
        <f>IFERROR(VLOOKUP($K261&amp;$B261,intermediate_page!$A$2:$K$1036,5,FALSE),"")</f>
        <v>19077755</v>
      </c>
      <c r="D261" s="9">
        <f>IFERROR(VLOOKUP($K261&amp;$B261,intermediate_page!$A$2:$K$1036,6,FALSE),"")</f>
        <v>5200000</v>
      </c>
      <c r="E261" s="9">
        <f>IFERROR(VLOOKUP($K261&amp;$B261,intermediate_page!$A$2:$K$1036,7,FALSE),"")</f>
        <v>7378847</v>
      </c>
      <c r="F261" s="9">
        <f>IFERROR(VLOOKUP($K261&amp;$B261,intermediate_page!$A$2:$K$1036,8,FALSE),"")</f>
        <v>10480000</v>
      </c>
      <c r="G261" s="9">
        <f>IFERROR(VLOOKUP($K261&amp;$B261,intermediate_page!$A$2:$K$1036,9,FALSE),"")</f>
        <v>10100</v>
      </c>
      <c r="H261" s="9">
        <f>IFERROR(VLOOKUP($K261&amp;$B261,intermediate_page!$A$2:$K$1036,10,FALSE),"")</f>
        <v>11848</v>
      </c>
      <c r="I261" s="9">
        <f>IFERROR(VLOOKUP($K261&amp;$B261,intermediate_page!$A$2:$K$1036,11,FALSE),"")</f>
        <v>13800</v>
      </c>
      <c r="K261" s="1" t="str">
        <f t="shared" si="28"/>
        <v>Mali</v>
      </c>
    </row>
    <row r="262" ht="15.75" customHeight="1">
      <c r="A262" s="1" t="s">
        <v>49</v>
      </c>
      <c r="B262" s="9">
        <v>2010.0</v>
      </c>
      <c r="C262" s="9">
        <f>IFERROR(VLOOKUP($K262&amp;$B262,intermediate_page!$A$2:$K$1036,5,FALSE),"")</f>
        <v>3494200</v>
      </c>
      <c r="D262" s="9">
        <f>IFERROR(VLOOKUP($K262&amp;$B262,intermediate_page!$A$2:$K$1036,6,FALSE),"")</f>
        <v>21000</v>
      </c>
      <c r="E262" s="9">
        <f>IFERROR(VLOOKUP($K262&amp;$B262,intermediate_page!$A$2:$K$1036,7,FALSE),"")</f>
        <v>135686</v>
      </c>
      <c r="F262" s="9">
        <f>IFERROR(VLOOKUP($K262&amp;$B262,intermediate_page!$A$2:$K$1036,8,FALSE),"")</f>
        <v>297000</v>
      </c>
      <c r="G262" s="9">
        <f>IFERROR(VLOOKUP($K262&amp;$B262,intermediate_page!$A$2:$K$1036,9,FALSE),"")</f>
        <v>1030</v>
      </c>
      <c r="H262" s="9">
        <f>IFERROR(VLOOKUP($K262&amp;$B262,intermediate_page!$A$2:$K$1036,10,FALSE),"")</f>
        <v>1155</v>
      </c>
      <c r="I262" s="9">
        <f>IFERROR(VLOOKUP($K262&amp;$B262,intermediate_page!$A$2:$K$1036,11,FALSE),"")</f>
        <v>1350</v>
      </c>
      <c r="K262" s="1" t="str">
        <f>A262</f>
        <v>Mauritania</v>
      </c>
    </row>
    <row r="263" ht="15.75" customHeight="1">
      <c r="B263" s="9">
        <v>2011.0</v>
      </c>
      <c r="C263" s="9">
        <f>IFERROR(VLOOKUP($K263&amp;$B263,intermediate_page!$A$2:$K$1036,5,FALSE),"")</f>
        <v>3598646</v>
      </c>
      <c r="D263" s="9">
        <f>IFERROR(VLOOKUP($K263&amp;$B263,intermediate_page!$A$2:$K$1036,6,FALSE),"")</f>
        <v>40000</v>
      </c>
      <c r="E263" s="9">
        <f>IFERROR(VLOOKUP($K263&amp;$B263,intermediate_page!$A$2:$K$1036,7,FALSE),"")</f>
        <v>171207</v>
      </c>
      <c r="F263" s="9">
        <f>IFERROR(VLOOKUP($K263&amp;$B263,intermediate_page!$A$2:$K$1036,8,FALSE),"")</f>
        <v>359000</v>
      </c>
      <c r="G263" s="9">
        <f>IFERROR(VLOOKUP($K263&amp;$B263,intermediate_page!$A$2:$K$1036,9,FALSE),"")</f>
        <v>1060</v>
      </c>
      <c r="H263" s="9">
        <f>IFERROR(VLOOKUP($K263&amp;$B263,intermediate_page!$A$2:$K$1036,10,FALSE),"")</f>
        <v>1199</v>
      </c>
      <c r="I263" s="9">
        <f>IFERROR(VLOOKUP($K263&amp;$B263,intermediate_page!$A$2:$K$1036,11,FALSE),"")</f>
        <v>1420</v>
      </c>
      <c r="K263" s="1" t="str">
        <f t="shared" ref="K263:K270" si="29">K262</f>
        <v>Mauritania</v>
      </c>
    </row>
    <row r="264" ht="15.75" customHeight="1">
      <c r="B264" s="9">
        <v>2012.0</v>
      </c>
      <c r="C264" s="9">
        <f>IFERROR(VLOOKUP($K264&amp;$B264,intermediate_page!$A$2:$K$1036,5,FALSE),"")</f>
        <v>3706555</v>
      </c>
      <c r="D264" s="9">
        <f>IFERROR(VLOOKUP($K264&amp;$B264,intermediate_page!$A$2:$K$1036,6,FALSE),"")</f>
        <v>24000</v>
      </c>
      <c r="E264" s="9">
        <f>IFERROR(VLOOKUP($K264&amp;$B264,intermediate_page!$A$2:$K$1036,7,FALSE),"")</f>
        <v>105342</v>
      </c>
      <c r="F264" s="9">
        <f>IFERROR(VLOOKUP($K264&amp;$B264,intermediate_page!$A$2:$K$1036,8,FALSE),"")</f>
        <v>233000</v>
      </c>
      <c r="G264" s="9">
        <f>IFERROR(VLOOKUP($K264&amp;$B264,intermediate_page!$A$2:$K$1036,9,FALSE),"")</f>
        <v>1080</v>
      </c>
      <c r="H264" s="9">
        <f>IFERROR(VLOOKUP($K264&amp;$B264,intermediate_page!$A$2:$K$1036,10,FALSE),"")</f>
        <v>1241</v>
      </c>
      <c r="I264" s="9">
        <f>IFERROR(VLOOKUP($K264&amp;$B264,intermediate_page!$A$2:$K$1036,11,FALSE),"")</f>
        <v>1490</v>
      </c>
      <c r="K264" s="1" t="str">
        <f t="shared" si="29"/>
        <v>Mauritania</v>
      </c>
    </row>
    <row r="265" ht="15.75" customHeight="1">
      <c r="B265" s="9">
        <v>2013.0</v>
      </c>
      <c r="C265" s="9">
        <f>IFERROR(VLOOKUP($K265&amp;$B265,intermediate_page!$A$2:$K$1036,5,FALSE),"")</f>
        <v>3817497</v>
      </c>
      <c r="D265" s="9">
        <f>IFERROR(VLOOKUP($K265&amp;$B265,intermediate_page!$A$2:$K$1036,6,FALSE),"")</f>
        <v>39000</v>
      </c>
      <c r="E265" s="9">
        <f>IFERROR(VLOOKUP($K265&amp;$B265,intermediate_page!$A$2:$K$1036,7,FALSE),"")</f>
        <v>126803</v>
      </c>
      <c r="F265" s="9">
        <f>IFERROR(VLOOKUP($K265&amp;$B265,intermediate_page!$A$2:$K$1036,8,FALSE),"")</f>
        <v>264000</v>
      </c>
      <c r="G265" s="9">
        <f>IFERROR(VLOOKUP($K265&amp;$B265,intermediate_page!$A$2:$K$1036,9,FALSE),"")</f>
        <v>1100</v>
      </c>
      <c r="H265" s="9">
        <f>IFERROR(VLOOKUP($K265&amp;$B265,intermediate_page!$A$2:$K$1036,10,FALSE),"")</f>
        <v>1260</v>
      </c>
      <c r="I265" s="9">
        <f>IFERROR(VLOOKUP($K265&amp;$B265,intermediate_page!$A$2:$K$1036,11,FALSE),"")</f>
        <v>1530</v>
      </c>
      <c r="K265" s="1" t="str">
        <f t="shared" si="29"/>
        <v>Mauritania</v>
      </c>
    </row>
    <row r="266" ht="15.75" customHeight="1">
      <c r="B266" s="9">
        <v>2014.0</v>
      </c>
      <c r="C266" s="9">
        <f>IFERROR(VLOOKUP($K266&amp;$B266,intermediate_page!$A$2:$K$1036,5,FALSE),"")</f>
        <v>3930894</v>
      </c>
      <c r="D266" s="9">
        <f>IFERROR(VLOOKUP($K266&amp;$B266,intermediate_page!$A$2:$K$1036,6,FALSE),"")</f>
        <v>67000</v>
      </c>
      <c r="E266" s="9">
        <f>IFERROR(VLOOKUP($K266&amp;$B266,intermediate_page!$A$2:$K$1036,7,FALSE),"")</f>
        <v>193411</v>
      </c>
      <c r="F266" s="9">
        <f>IFERROR(VLOOKUP($K266&amp;$B266,intermediate_page!$A$2:$K$1036,8,FALSE),"")</f>
        <v>380000</v>
      </c>
      <c r="G266" s="9">
        <f>IFERROR(VLOOKUP($K266&amp;$B266,intermediate_page!$A$2:$K$1036,9,FALSE),"")</f>
        <v>1130</v>
      </c>
      <c r="H266" s="9">
        <f>IFERROR(VLOOKUP($K266&amp;$B266,intermediate_page!$A$2:$K$1036,10,FALSE),"")</f>
        <v>1315</v>
      </c>
      <c r="I266" s="9">
        <f>IFERROR(VLOOKUP($K266&amp;$B266,intermediate_page!$A$2:$K$1036,11,FALSE),"")</f>
        <v>1630</v>
      </c>
      <c r="K266" s="1" t="str">
        <f t="shared" si="29"/>
        <v>Mauritania</v>
      </c>
    </row>
    <row r="267" ht="15.75" customHeight="1">
      <c r="B267" s="9">
        <v>2015.0</v>
      </c>
      <c r="C267" s="9">
        <f>IFERROR(VLOOKUP($K267&amp;$B267,intermediate_page!$A$2:$K$1036,5,FALSE),"")</f>
        <v>4046304</v>
      </c>
      <c r="D267" s="9">
        <f>IFERROR(VLOOKUP($K267&amp;$B267,intermediate_page!$A$2:$K$1036,6,FALSE),"")</f>
        <v>98000</v>
      </c>
      <c r="E267" s="9">
        <f>IFERROR(VLOOKUP($K267&amp;$B267,intermediate_page!$A$2:$K$1036,7,FALSE),"")</f>
        <v>249288</v>
      </c>
      <c r="F267" s="9">
        <f>IFERROR(VLOOKUP($K267&amp;$B267,intermediate_page!$A$2:$K$1036,8,FALSE),"")</f>
        <v>468000</v>
      </c>
      <c r="G267" s="9">
        <f>IFERROR(VLOOKUP($K267&amp;$B267,intermediate_page!$A$2:$K$1036,9,FALSE),"")</f>
        <v>1160</v>
      </c>
      <c r="H267" s="9">
        <f>IFERROR(VLOOKUP($K267&amp;$B267,intermediate_page!$A$2:$K$1036,10,FALSE),"")</f>
        <v>1350</v>
      </c>
      <c r="I267" s="9">
        <f>IFERROR(VLOOKUP($K267&amp;$B267,intermediate_page!$A$2:$K$1036,11,FALSE),"")</f>
        <v>1700</v>
      </c>
      <c r="K267" s="1" t="str">
        <f t="shared" si="29"/>
        <v>Mauritania</v>
      </c>
    </row>
    <row r="268" ht="15.75" customHeight="1">
      <c r="B268" s="9">
        <v>2016.0</v>
      </c>
      <c r="C268" s="9">
        <f>IFERROR(VLOOKUP($K268&amp;$B268,intermediate_page!$A$2:$K$1036,5,FALSE),"")</f>
        <v>4163532</v>
      </c>
      <c r="D268" s="9">
        <f>IFERROR(VLOOKUP($K268&amp;$B268,intermediate_page!$A$2:$K$1036,6,FALSE),"")</f>
        <v>132000</v>
      </c>
      <c r="E268" s="9">
        <f>IFERROR(VLOOKUP($K268&amp;$B268,intermediate_page!$A$2:$K$1036,7,FALSE),"")</f>
        <v>297695</v>
      </c>
      <c r="F268" s="9">
        <f>IFERROR(VLOOKUP($K268&amp;$B268,intermediate_page!$A$2:$K$1036,8,FALSE),"")</f>
        <v>546000</v>
      </c>
      <c r="G268" s="9">
        <f>IFERROR(VLOOKUP($K268&amp;$B268,intermediate_page!$A$2:$K$1036,9,FALSE),"")</f>
        <v>1170</v>
      </c>
      <c r="H268" s="9">
        <f>IFERROR(VLOOKUP($K268&amp;$B268,intermediate_page!$A$2:$K$1036,10,FALSE),"")</f>
        <v>1365</v>
      </c>
      <c r="I268" s="9">
        <f>IFERROR(VLOOKUP($K268&amp;$B268,intermediate_page!$A$2:$K$1036,11,FALSE),"")</f>
        <v>1740</v>
      </c>
      <c r="K268" s="1" t="str">
        <f t="shared" si="29"/>
        <v>Mauritania</v>
      </c>
    </row>
    <row r="269" ht="15.75" customHeight="1">
      <c r="B269" s="9">
        <v>2017.0</v>
      </c>
      <c r="C269" s="9">
        <f>IFERROR(VLOOKUP($K269&amp;$B269,intermediate_page!$A$2:$K$1036,5,FALSE),"")</f>
        <v>4282582</v>
      </c>
      <c r="D269" s="9">
        <f>IFERROR(VLOOKUP($K269&amp;$B269,intermediate_page!$A$2:$K$1036,6,FALSE),"")</f>
        <v>94000</v>
      </c>
      <c r="E269" s="9">
        <f>IFERROR(VLOOKUP($K269&amp;$B269,intermediate_page!$A$2:$K$1036,7,FALSE),"")</f>
        <v>237631</v>
      </c>
      <c r="F269" s="9">
        <f>IFERROR(VLOOKUP($K269&amp;$B269,intermediate_page!$A$2:$K$1036,8,FALSE),"")</f>
        <v>453000</v>
      </c>
      <c r="G269" s="9">
        <f>IFERROR(VLOOKUP($K269&amp;$B269,intermediate_page!$A$2:$K$1036,9,FALSE),"")</f>
        <v>1180</v>
      </c>
      <c r="H269" s="9">
        <f>IFERROR(VLOOKUP($K269&amp;$B269,intermediate_page!$A$2:$K$1036,10,FALSE),"")</f>
        <v>1380</v>
      </c>
      <c r="I269" s="9">
        <f>IFERROR(VLOOKUP($K269&amp;$B269,intermediate_page!$A$2:$K$1036,11,FALSE),"")</f>
        <v>1770</v>
      </c>
      <c r="K269" s="1" t="str">
        <f t="shared" si="29"/>
        <v>Mauritania</v>
      </c>
    </row>
    <row r="270" ht="15.75" customHeight="1">
      <c r="B270" s="9">
        <v>2018.0</v>
      </c>
      <c r="C270" s="9">
        <f>IFERROR(VLOOKUP($K270&amp;$B270,intermediate_page!$A$2:$K$1036,5,FALSE),"")</f>
        <v>4403312</v>
      </c>
      <c r="D270" s="9">
        <f>IFERROR(VLOOKUP($K270&amp;$B270,intermediate_page!$A$2:$K$1036,6,FALSE),"")</f>
        <v>81000</v>
      </c>
      <c r="E270" s="9">
        <f>IFERROR(VLOOKUP($K270&amp;$B270,intermediate_page!$A$2:$K$1036,7,FALSE),"")</f>
        <v>173555</v>
      </c>
      <c r="F270" s="9">
        <f>IFERROR(VLOOKUP($K270&amp;$B270,intermediate_page!$A$2:$K$1036,8,FALSE),"")</f>
        <v>298000</v>
      </c>
      <c r="G270" s="9">
        <f>IFERROR(VLOOKUP($K270&amp;$B270,intermediate_page!$A$2:$K$1036,9,FALSE),"")</f>
        <v>1190</v>
      </c>
      <c r="H270" s="9">
        <f>IFERROR(VLOOKUP($K270&amp;$B270,intermediate_page!$A$2:$K$1036,10,FALSE),"")</f>
        <v>1397</v>
      </c>
      <c r="I270" s="9">
        <f>IFERROR(VLOOKUP($K270&amp;$B270,intermediate_page!$A$2:$K$1036,11,FALSE),"")</f>
        <v>1800</v>
      </c>
      <c r="K270" s="1" t="str">
        <f t="shared" si="29"/>
        <v>Mauritania</v>
      </c>
    </row>
    <row r="271" ht="15.75" customHeight="1">
      <c r="A271" s="1" t="s">
        <v>50</v>
      </c>
      <c r="B271" s="9">
        <v>2010.0</v>
      </c>
      <c r="C271" s="9">
        <f>IFERROR(VLOOKUP($K271&amp;$B271,intermediate_page!$A$2:$K$1036,5,FALSE),"")</f>
        <v>23531567</v>
      </c>
      <c r="D271" s="9">
        <f>IFERROR(VLOOKUP($K271&amp;$B271,intermediate_page!$A$2:$K$1036,6,FALSE),"")</f>
        <v>7707000</v>
      </c>
      <c r="E271" s="9">
        <f>IFERROR(VLOOKUP($K271&amp;$B271,intermediate_page!$A$2:$K$1036,7,FALSE),"")</f>
        <v>9375217</v>
      </c>
      <c r="F271" s="9">
        <f>IFERROR(VLOOKUP($K271&amp;$B271,intermediate_page!$A$2:$K$1036,8,FALSE),"")</f>
        <v>11280000</v>
      </c>
      <c r="G271" s="9">
        <f>IFERROR(VLOOKUP($K271&amp;$B271,intermediate_page!$A$2:$K$1036,9,FALSE),"")</f>
        <v>15500</v>
      </c>
      <c r="H271" s="9">
        <f>IFERROR(VLOOKUP($K271&amp;$B271,intermediate_page!$A$2:$K$1036,10,FALSE),"")</f>
        <v>16896</v>
      </c>
      <c r="I271" s="9">
        <f>IFERROR(VLOOKUP($K271&amp;$B271,intermediate_page!$A$2:$K$1036,11,FALSE),"")</f>
        <v>18500</v>
      </c>
      <c r="K271" s="1" t="str">
        <f>A271</f>
        <v>Mozambique</v>
      </c>
    </row>
    <row r="272" ht="15.75" customHeight="1">
      <c r="B272" s="9">
        <v>2011.0</v>
      </c>
      <c r="C272" s="9">
        <f>IFERROR(VLOOKUP($K272&amp;$B272,intermediate_page!$A$2:$K$1036,5,FALSE),"")</f>
        <v>24187500</v>
      </c>
      <c r="D272" s="9">
        <f>IFERROR(VLOOKUP($K272&amp;$B272,intermediate_page!$A$2:$K$1036,6,FALSE),"")</f>
        <v>7749000</v>
      </c>
      <c r="E272" s="9">
        <f>IFERROR(VLOOKUP($K272&amp;$B272,intermediate_page!$A$2:$K$1036,7,FALSE),"")</f>
        <v>9431228</v>
      </c>
      <c r="F272" s="9">
        <f>IFERROR(VLOOKUP($K272&amp;$B272,intermediate_page!$A$2:$K$1036,8,FALSE),"")</f>
        <v>11370000</v>
      </c>
      <c r="G272" s="9">
        <f>IFERROR(VLOOKUP($K272&amp;$B272,intermediate_page!$A$2:$K$1036,9,FALSE),"")</f>
        <v>15400</v>
      </c>
      <c r="H272" s="9">
        <f>IFERROR(VLOOKUP($K272&amp;$B272,intermediate_page!$A$2:$K$1036,10,FALSE),"")</f>
        <v>16935</v>
      </c>
      <c r="I272" s="9">
        <f>IFERROR(VLOOKUP($K272&amp;$B272,intermediate_page!$A$2:$K$1036,11,FALSE),"")</f>
        <v>18800</v>
      </c>
      <c r="K272" s="1" t="str">
        <f t="shared" ref="K272:K279" si="30">K271</f>
        <v>Mozambique</v>
      </c>
    </row>
    <row r="273" ht="15.75" customHeight="1">
      <c r="B273" s="9">
        <v>2012.0</v>
      </c>
      <c r="C273" s="9">
        <f>IFERROR(VLOOKUP($K273&amp;$B273,intermediate_page!$A$2:$K$1036,5,FALSE),"")</f>
        <v>24862673</v>
      </c>
      <c r="D273" s="9">
        <f>IFERROR(VLOOKUP($K273&amp;$B273,intermediate_page!$A$2:$K$1036,6,FALSE),"")</f>
        <v>7716000</v>
      </c>
      <c r="E273" s="9">
        <f>IFERROR(VLOOKUP($K273&amp;$B273,intermediate_page!$A$2:$K$1036,7,FALSE),"")</f>
        <v>9492059</v>
      </c>
      <c r="F273" s="9">
        <f>IFERROR(VLOOKUP($K273&amp;$B273,intermediate_page!$A$2:$K$1036,8,FALSE),"")</f>
        <v>11490000</v>
      </c>
      <c r="G273" s="9">
        <f>IFERROR(VLOOKUP($K273&amp;$B273,intermediate_page!$A$2:$K$1036,9,FALSE),"")</f>
        <v>15200</v>
      </c>
      <c r="H273" s="9">
        <f>IFERROR(VLOOKUP($K273&amp;$B273,intermediate_page!$A$2:$K$1036,10,FALSE),"")</f>
        <v>16940</v>
      </c>
      <c r="I273" s="9">
        <f>IFERROR(VLOOKUP($K273&amp;$B273,intermediate_page!$A$2:$K$1036,11,FALSE),"")</f>
        <v>19100</v>
      </c>
      <c r="K273" s="1" t="str">
        <f t="shared" si="30"/>
        <v>Mozambique</v>
      </c>
    </row>
    <row r="274" ht="15.75" customHeight="1">
      <c r="B274" s="9">
        <v>2013.0</v>
      </c>
      <c r="C274" s="9">
        <f>IFERROR(VLOOKUP($K274&amp;$B274,intermediate_page!$A$2:$K$1036,5,FALSE),"")</f>
        <v>25560752</v>
      </c>
      <c r="D274" s="9">
        <f>IFERROR(VLOOKUP($K274&amp;$B274,intermediate_page!$A$2:$K$1036,6,FALSE),"")</f>
        <v>7710000</v>
      </c>
      <c r="E274" s="9">
        <f>IFERROR(VLOOKUP($K274&amp;$B274,intermediate_page!$A$2:$K$1036,7,FALSE),"")</f>
        <v>9635885</v>
      </c>
      <c r="F274" s="9">
        <f>IFERROR(VLOOKUP($K274&amp;$B274,intermediate_page!$A$2:$K$1036,8,FALSE),"")</f>
        <v>11850000</v>
      </c>
      <c r="G274" s="9">
        <f>IFERROR(VLOOKUP($K274&amp;$B274,intermediate_page!$A$2:$K$1036,9,FALSE),"")</f>
        <v>14900</v>
      </c>
      <c r="H274" s="9">
        <f>IFERROR(VLOOKUP($K274&amp;$B274,intermediate_page!$A$2:$K$1036,10,FALSE),"")</f>
        <v>16919</v>
      </c>
      <c r="I274" s="9">
        <f>IFERROR(VLOOKUP($K274&amp;$B274,intermediate_page!$A$2:$K$1036,11,FALSE),"")</f>
        <v>19600</v>
      </c>
      <c r="K274" s="1" t="str">
        <f t="shared" si="30"/>
        <v>Mozambique</v>
      </c>
    </row>
    <row r="275" ht="15.75" customHeight="1">
      <c r="B275" s="9">
        <v>2014.0</v>
      </c>
      <c r="C275" s="9">
        <f>IFERROR(VLOOKUP($K275&amp;$B275,intermediate_page!$A$2:$K$1036,5,FALSE),"")</f>
        <v>26286192</v>
      </c>
      <c r="D275" s="9">
        <f>IFERROR(VLOOKUP($K275&amp;$B275,intermediate_page!$A$2:$K$1036,6,FALSE),"")</f>
        <v>7778000</v>
      </c>
      <c r="E275" s="9">
        <f>IFERROR(VLOOKUP($K275&amp;$B275,intermediate_page!$A$2:$K$1036,7,FALSE),"")</f>
        <v>9590106</v>
      </c>
      <c r="F275" s="9">
        <f>IFERROR(VLOOKUP($K275&amp;$B275,intermediate_page!$A$2:$K$1036,8,FALSE),"")</f>
        <v>11670000</v>
      </c>
      <c r="G275" s="9">
        <f>IFERROR(VLOOKUP($K275&amp;$B275,intermediate_page!$A$2:$K$1036,9,FALSE),"")</f>
        <v>14300</v>
      </c>
      <c r="H275" s="9">
        <f>IFERROR(VLOOKUP($K275&amp;$B275,intermediate_page!$A$2:$K$1036,10,FALSE),"")</f>
        <v>16451</v>
      </c>
      <c r="I275" s="9">
        <f>IFERROR(VLOOKUP($K275&amp;$B275,intermediate_page!$A$2:$K$1036,11,FALSE),"")</f>
        <v>19400</v>
      </c>
      <c r="K275" s="1" t="str">
        <f t="shared" si="30"/>
        <v>Mozambique</v>
      </c>
    </row>
    <row r="276" ht="15.75" customHeight="1">
      <c r="B276" s="9">
        <v>2015.0</v>
      </c>
      <c r="C276" s="9">
        <f>IFERROR(VLOOKUP($K276&amp;$B276,intermediate_page!$A$2:$K$1036,5,FALSE),"")</f>
        <v>27042001</v>
      </c>
      <c r="D276" s="9">
        <f>IFERROR(VLOOKUP($K276&amp;$B276,intermediate_page!$A$2:$K$1036,6,FALSE),"")</f>
        <v>7905000</v>
      </c>
      <c r="E276" s="9">
        <f>IFERROR(VLOOKUP($K276&amp;$B276,intermediate_page!$A$2:$K$1036,7,FALSE),"")</f>
        <v>9623584</v>
      </c>
      <c r="F276" s="9">
        <f>IFERROR(VLOOKUP($K276&amp;$B276,intermediate_page!$A$2:$K$1036,8,FALSE),"")</f>
        <v>11580000</v>
      </c>
      <c r="G276" s="9">
        <f>IFERROR(VLOOKUP($K276&amp;$B276,intermediate_page!$A$2:$K$1036,9,FALSE),"")</f>
        <v>13400</v>
      </c>
      <c r="H276" s="9">
        <f>IFERROR(VLOOKUP($K276&amp;$B276,intermediate_page!$A$2:$K$1036,10,FALSE),"")</f>
        <v>15644</v>
      </c>
      <c r="I276" s="9">
        <f>IFERROR(VLOOKUP($K276&amp;$B276,intermediate_page!$A$2:$K$1036,11,FALSE),"")</f>
        <v>18800</v>
      </c>
      <c r="K276" s="1" t="str">
        <f t="shared" si="30"/>
        <v>Mozambique</v>
      </c>
    </row>
    <row r="277" ht="15.75" customHeight="1">
      <c r="B277" s="9">
        <v>2016.0</v>
      </c>
      <c r="C277" s="9">
        <f>IFERROR(VLOOKUP($K277&amp;$B277,intermediate_page!$A$2:$K$1036,5,FALSE),"")</f>
        <v>27829930</v>
      </c>
      <c r="D277" s="9">
        <f>IFERROR(VLOOKUP($K277&amp;$B277,intermediate_page!$A$2:$K$1036,6,FALSE),"")</f>
        <v>7844000</v>
      </c>
      <c r="E277" s="9">
        <f>IFERROR(VLOOKUP($K277&amp;$B277,intermediate_page!$A$2:$K$1036,7,FALSE),"")</f>
        <v>9596334</v>
      </c>
      <c r="F277" s="9">
        <f>IFERROR(VLOOKUP($K277&amp;$B277,intermediate_page!$A$2:$K$1036,8,FALSE),"")</f>
        <v>11620000</v>
      </c>
      <c r="G277" s="9">
        <f>IFERROR(VLOOKUP($K277&amp;$B277,intermediate_page!$A$2:$K$1036,9,FALSE),"")</f>
        <v>12700</v>
      </c>
      <c r="H277" s="9">
        <f>IFERROR(VLOOKUP($K277&amp;$B277,intermediate_page!$A$2:$K$1036,10,FALSE),"")</f>
        <v>14951</v>
      </c>
      <c r="I277" s="9">
        <f>IFERROR(VLOOKUP($K277&amp;$B277,intermediate_page!$A$2:$K$1036,11,FALSE),"")</f>
        <v>18300</v>
      </c>
      <c r="K277" s="1" t="str">
        <f t="shared" si="30"/>
        <v>Mozambique</v>
      </c>
    </row>
    <row r="278" ht="15.75" customHeight="1">
      <c r="B278" s="9">
        <v>2017.0</v>
      </c>
      <c r="C278" s="9">
        <f>IFERROR(VLOOKUP($K278&amp;$B278,intermediate_page!$A$2:$K$1036,5,FALSE),"")</f>
        <v>28649007</v>
      </c>
      <c r="D278" s="9">
        <f>IFERROR(VLOOKUP($K278&amp;$B278,intermediate_page!$A$2:$K$1036,6,FALSE),"")</f>
        <v>7505000</v>
      </c>
      <c r="E278" s="9">
        <f>IFERROR(VLOOKUP($K278&amp;$B278,intermediate_page!$A$2:$K$1036,7,FALSE),"")</f>
        <v>9350958</v>
      </c>
      <c r="F278" s="9">
        <f>IFERROR(VLOOKUP($K278&amp;$B278,intermediate_page!$A$2:$K$1036,8,FALSE),"")</f>
        <v>11590000</v>
      </c>
      <c r="G278" s="9">
        <f>IFERROR(VLOOKUP($K278&amp;$B278,intermediate_page!$A$2:$K$1036,9,FALSE),"")</f>
        <v>12100</v>
      </c>
      <c r="H278" s="9">
        <f>IFERROR(VLOOKUP($K278&amp;$B278,intermediate_page!$A$2:$K$1036,10,FALSE),"")</f>
        <v>14412</v>
      </c>
      <c r="I278" s="9">
        <f>IFERROR(VLOOKUP($K278&amp;$B278,intermediate_page!$A$2:$K$1036,11,FALSE),"")</f>
        <v>18000</v>
      </c>
      <c r="K278" s="1" t="str">
        <f t="shared" si="30"/>
        <v>Mozambique</v>
      </c>
    </row>
    <row r="279" ht="15.75" customHeight="1">
      <c r="B279" s="9">
        <v>2018.0</v>
      </c>
      <c r="C279" s="9">
        <f>IFERROR(VLOOKUP($K279&amp;$B279,intermediate_page!$A$2:$K$1036,5,FALSE),"")</f>
        <v>29496009</v>
      </c>
      <c r="D279" s="9">
        <f>IFERROR(VLOOKUP($K279&amp;$B279,intermediate_page!$A$2:$K$1036,6,FALSE),"")</f>
        <v>7159000</v>
      </c>
      <c r="E279" s="9">
        <f>IFERROR(VLOOKUP($K279&amp;$B279,intermediate_page!$A$2:$K$1036,7,FALSE),"")</f>
        <v>9006864</v>
      </c>
      <c r="F279" s="9">
        <f>IFERROR(VLOOKUP($K279&amp;$B279,intermediate_page!$A$2:$K$1036,8,FALSE),"")</f>
        <v>11160000</v>
      </c>
      <c r="G279" s="9">
        <f>IFERROR(VLOOKUP($K279&amp;$B279,intermediate_page!$A$2:$K$1036,9,FALSE),"")</f>
        <v>11900</v>
      </c>
      <c r="H279" s="9">
        <f>IFERROR(VLOOKUP($K279&amp;$B279,intermediate_page!$A$2:$K$1036,10,FALSE),"")</f>
        <v>14426</v>
      </c>
      <c r="I279" s="9">
        <f>IFERROR(VLOOKUP($K279&amp;$B279,intermediate_page!$A$2:$K$1036,11,FALSE),"")</f>
        <v>18400</v>
      </c>
      <c r="K279" s="1" t="str">
        <f t="shared" si="30"/>
        <v>Mozambique</v>
      </c>
    </row>
    <row r="280" ht="15.75" customHeight="1">
      <c r="A280" s="1" t="s">
        <v>51</v>
      </c>
      <c r="B280" s="9">
        <v>2010.0</v>
      </c>
      <c r="C280" s="9">
        <f>IFERROR(VLOOKUP($K280&amp;$B280,intermediate_page!$A$2:$K$1036,5,FALSE),"")</f>
        <v>1681850</v>
      </c>
      <c r="D280" s="9">
        <f>IFERROR(VLOOKUP($K280&amp;$B280,intermediate_page!$A$2:$K$1036,6,FALSE),"")</f>
        <v>800</v>
      </c>
      <c r="E280" s="9">
        <f>IFERROR(VLOOKUP($K280&amp;$B280,intermediate_page!$A$2:$K$1036,7,FALSE),"")</f>
        <v>2590</v>
      </c>
      <c r="F280" s="9">
        <f>IFERROR(VLOOKUP($K280&amp;$B280,intermediate_page!$A$2:$K$1036,8,FALSE),"")</f>
        <v>6200</v>
      </c>
      <c r="G280" s="9">
        <f>IFERROR(VLOOKUP($K280&amp;$B280,intermediate_page!$A$2:$K$1036,9,FALSE),"")</f>
        <v>0</v>
      </c>
      <c r="H280" s="9">
        <f>IFERROR(VLOOKUP($K280&amp;$B280,intermediate_page!$A$2:$K$1036,10,FALSE),"")</f>
        <v>6</v>
      </c>
      <c r="I280" s="9">
        <f>IFERROR(VLOOKUP($K280&amp;$B280,intermediate_page!$A$2:$K$1036,11,FALSE),"")</f>
        <v>20</v>
      </c>
      <c r="K280" s="1" t="str">
        <f>A280</f>
        <v>Namibia</v>
      </c>
    </row>
    <row r="281" ht="15.75" customHeight="1">
      <c r="B281" s="9">
        <v>2011.0</v>
      </c>
      <c r="C281" s="9">
        <f>IFERROR(VLOOKUP($K281&amp;$B281,intermediate_page!$A$2:$K$1036,5,FALSE),"")</f>
        <v>1711870</v>
      </c>
      <c r="D281" s="9">
        <f>IFERROR(VLOOKUP($K281&amp;$B281,intermediate_page!$A$2:$K$1036,6,FALSE),"")</f>
        <v>2600</v>
      </c>
      <c r="E281" s="9">
        <f>IFERROR(VLOOKUP($K281&amp;$B281,intermediate_page!$A$2:$K$1036,7,FALSE),"")</f>
        <v>3654</v>
      </c>
      <c r="F281" s="9">
        <f>IFERROR(VLOOKUP($K281&amp;$B281,intermediate_page!$A$2:$K$1036,8,FALSE),"")</f>
        <v>5400</v>
      </c>
      <c r="G281" s="9">
        <f>IFERROR(VLOOKUP($K281&amp;$B281,intermediate_page!$A$2:$K$1036,9,FALSE),"")</f>
        <v>0</v>
      </c>
      <c r="H281" s="9">
        <f>IFERROR(VLOOKUP($K281&amp;$B281,intermediate_page!$A$2:$K$1036,10,FALSE),"")</f>
        <v>9</v>
      </c>
      <c r="I281" s="9">
        <f>IFERROR(VLOOKUP($K281&amp;$B281,intermediate_page!$A$2:$K$1036,11,FALSE),"")</f>
        <v>19</v>
      </c>
      <c r="K281" s="1" t="str">
        <f t="shared" ref="K281:K288" si="31">K280</f>
        <v>Namibia</v>
      </c>
    </row>
    <row r="282" ht="15.75" customHeight="1">
      <c r="B282" s="9">
        <v>2012.0</v>
      </c>
      <c r="C282" s="9">
        <f>IFERROR(VLOOKUP($K282&amp;$B282,intermediate_page!$A$2:$K$1036,5,FALSE),"")</f>
        <v>1742095</v>
      </c>
      <c r="D282" s="9">
        <f>IFERROR(VLOOKUP($K282&amp;$B282,intermediate_page!$A$2:$K$1036,6,FALSE),"")</f>
        <v>2700</v>
      </c>
      <c r="E282" s="9">
        <f>IFERROR(VLOOKUP($K282&amp;$B282,intermediate_page!$A$2:$K$1036,7,FALSE),"")</f>
        <v>5861</v>
      </c>
      <c r="F282" s="9">
        <f>IFERROR(VLOOKUP($K282&amp;$B282,intermediate_page!$A$2:$K$1036,8,FALSE),"")</f>
        <v>9700</v>
      </c>
      <c r="G282" s="9">
        <f>IFERROR(VLOOKUP($K282&amp;$B282,intermediate_page!$A$2:$K$1036,9,FALSE),"")</f>
        <v>0</v>
      </c>
      <c r="H282" s="9">
        <f>IFERROR(VLOOKUP($K282&amp;$B282,intermediate_page!$A$2:$K$1036,10,FALSE),"")</f>
        <v>15</v>
      </c>
      <c r="I282" s="9">
        <f>IFERROR(VLOOKUP($K282&amp;$B282,intermediate_page!$A$2:$K$1036,11,FALSE),"")</f>
        <v>36</v>
      </c>
      <c r="K282" s="1" t="str">
        <f t="shared" si="31"/>
        <v>Namibia</v>
      </c>
    </row>
    <row r="283" ht="15.75" customHeight="1">
      <c r="B283" s="9">
        <v>2013.0</v>
      </c>
      <c r="C283" s="9">
        <f>IFERROR(VLOOKUP($K283&amp;$B283,intermediate_page!$A$2:$K$1036,5,FALSE),"")</f>
        <v>1772836</v>
      </c>
      <c r="D283" s="9">
        <f>IFERROR(VLOOKUP($K283&amp;$B283,intermediate_page!$A$2:$K$1036,6,FALSE),"")</f>
        <v>6400</v>
      </c>
      <c r="E283" s="9">
        <f>IFERROR(VLOOKUP($K283&amp;$B283,intermediate_page!$A$2:$K$1036,7,FALSE),"")</f>
        <v>8068</v>
      </c>
      <c r="F283" s="9">
        <f>IFERROR(VLOOKUP($K283&amp;$B283,intermediate_page!$A$2:$K$1036,8,FALSE),"")</f>
        <v>9800</v>
      </c>
      <c r="G283" s="9">
        <f>IFERROR(VLOOKUP($K283&amp;$B283,intermediate_page!$A$2:$K$1036,9,FALSE),"")</f>
        <v>0</v>
      </c>
      <c r="H283" s="9">
        <f>IFERROR(VLOOKUP($K283&amp;$B283,intermediate_page!$A$2:$K$1036,10,FALSE),"")</f>
        <v>20</v>
      </c>
      <c r="I283" s="9">
        <f>IFERROR(VLOOKUP($K283&amp;$B283,intermediate_page!$A$2:$K$1036,11,FALSE),"")</f>
        <v>37</v>
      </c>
      <c r="K283" s="1" t="str">
        <f t="shared" si="31"/>
        <v>Namibia</v>
      </c>
    </row>
    <row r="284" ht="15.75" customHeight="1">
      <c r="B284" s="9">
        <v>2014.0</v>
      </c>
      <c r="C284" s="9">
        <f>IFERROR(VLOOKUP($K284&amp;$B284,intermediate_page!$A$2:$K$1036,5,FALSE),"")</f>
        <v>1804522</v>
      </c>
      <c r="D284" s="9">
        <f>IFERROR(VLOOKUP($K284&amp;$B284,intermediate_page!$A$2:$K$1036,6,FALSE),"")</f>
        <v>21000</v>
      </c>
      <c r="E284" s="9">
        <f>IFERROR(VLOOKUP($K284&amp;$B284,intermediate_page!$A$2:$K$1036,7,FALSE),"")</f>
        <v>26144</v>
      </c>
      <c r="F284" s="9">
        <f>IFERROR(VLOOKUP($K284&amp;$B284,intermediate_page!$A$2:$K$1036,8,FALSE),"")</f>
        <v>32000</v>
      </c>
      <c r="G284" s="9">
        <f>IFERROR(VLOOKUP($K284&amp;$B284,intermediate_page!$A$2:$K$1036,9,FALSE),"")</f>
        <v>2</v>
      </c>
      <c r="H284" s="9">
        <f>IFERROR(VLOOKUP($K284&amp;$B284,intermediate_page!$A$2:$K$1036,10,FALSE),"")</f>
        <v>66</v>
      </c>
      <c r="I284" s="9">
        <f>IFERROR(VLOOKUP($K284&amp;$B284,intermediate_page!$A$2:$K$1036,11,FALSE),"")</f>
        <v>120</v>
      </c>
      <c r="K284" s="1" t="str">
        <f t="shared" si="31"/>
        <v>Namibia</v>
      </c>
    </row>
    <row r="285" ht="15.75" customHeight="1">
      <c r="B285" s="9">
        <v>2015.0</v>
      </c>
      <c r="C285" s="9">
        <f>IFERROR(VLOOKUP($K285&amp;$B285,intermediate_page!$A$2:$K$1036,5,FALSE),"")</f>
        <v>1837443</v>
      </c>
      <c r="D285" s="9">
        <f>IFERROR(VLOOKUP($K285&amp;$B285,intermediate_page!$A$2:$K$1036,6,FALSE),"")</f>
        <v>16000</v>
      </c>
      <c r="E285" s="9">
        <f>IFERROR(VLOOKUP($K285&amp;$B285,intermediate_page!$A$2:$K$1036,7,FALSE),"")</f>
        <v>19990</v>
      </c>
      <c r="F285" s="9">
        <f>IFERROR(VLOOKUP($K285&amp;$B285,intermediate_page!$A$2:$K$1036,8,FALSE),"")</f>
        <v>24000</v>
      </c>
      <c r="G285" s="9">
        <f>IFERROR(VLOOKUP($K285&amp;$B285,intermediate_page!$A$2:$K$1036,9,FALSE),"")</f>
        <v>1</v>
      </c>
      <c r="H285" s="9">
        <f>IFERROR(VLOOKUP($K285&amp;$B285,intermediate_page!$A$2:$K$1036,10,FALSE),"")</f>
        <v>51</v>
      </c>
      <c r="I285" s="9">
        <f>IFERROR(VLOOKUP($K285&amp;$B285,intermediate_page!$A$2:$K$1036,11,FALSE),"")</f>
        <v>93</v>
      </c>
      <c r="K285" s="1" t="str">
        <f t="shared" si="31"/>
        <v>Namibia</v>
      </c>
    </row>
    <row r="286" ht="15.75" customHeight="1">
      <c r="B286" s="9">
        <v>2016.0</v>
      </c>
      <c r="C286" s="9">
        <f>IFERROR(VLOOKUP($K286&amp;$B286,intermediate_page!$A$2:$K$1036,5,FALSE),"")</f>
        <v>1871687</v>
      </c>
      <c r="D286" s="9">
        <f>IFERROR(VLOOKUP($K286&amp;$B286,intermediate_page!$A$2:$K$1036,6,FALSE),"")</f>
        <v>33000</v>
      </c>
      <c r="E286" s="9">
        <f>IFERROR(VLOOKUP($K286&amp;$B286,intermediate_page!$A$2:$K$1036,7,FALSE),"")</f>
        <v>41397</v>
      </c>
      <c r="F286" s="9">
        <f>IFERROR(VLOOKUP($K286&amp;$B286,intermediate_page!$A$2:$K$1036,8,FALSE),"")</f>
        <v>51000</v>
      </c>
      <c r="G286" s="9">
        <f>IFERROR(VLOOKUP($K286&amp;$B286,intermediate_page!$A$2:$K$1036,9,FALSE),"")</f>
        <v>3</v>
      </c>
      <c r="H286" s="9">
        <f>IFERROR(VLOOKUP($K286&amp;$B286,intermediate_page!$A$2:$K$1036,10,FALSE),"")</f>
        <v>105</v>
      </c>
      <c r="I286" s="9">
        <f>IFERROR(VLOOKUP($K286&amp;$B286,intermediate_page!$A$2:$K$1036,11,FALSE),"")</f>
        <v>190</v>
      </c>
      <c r="K286" s="1" t="str">
        <f t="shared" si="31"/>
        <v>Namibia</v>
      </c>
    </row>
    <row r="287" ht="15.75" customHeight="1">
      <c r="B287" s="9">
        <v>2017.0</v>
      </c>
      <c r="C287" s="9">
        <f>IFERROR(VLOOKUP($K287&amp;$B287,intermediate_page!$A$2:$K$1036,5,FALSE),"")</f>
        <v>1907082</v>
      </c>
      <c r="D287" s="9">
        <f>IFERROR(VLOOKUP($K287&amp;$B287,intermediate_page!$A$2:$K$1036,6,FALSE),"")</f>
        <v>71000</v>
      </c>
      <c r="E287" s="9">
        <f>IFERROR(VLOOKUP($K287&amp;$B287,intermediate_page!$A$2:$K$1036,7,FALSE),"")</f>
        <v>89155</v>
      </c>
      <c r="F287" s="9">
        <f>IFERROR(VLOOKUP($K287&amp;$B287,intermediate_page!$A$2:$K$1036,8,FALSE),"")</f>
        <v>109000</v>
      </c>
      <c r="G287" s="9">
        <f>IFERROR(VLOOKUP($K287&amp;$B287,intermediate_page!$A$2:$K$1036,9,FALSE),"")</f>
        <v>7</v>
      </c>
      <c r="H287" s="9">
        <f>IFERROR(VLOOKUP($K287&amp;$B287,intermediate_page!$A$2:$K$1036,10,FALSE),"")</f>
        <v>228</v>
      </c>
      <c r="I287" s="9">
        <f>IFERROR(VLOOKUP($K287&amp;$B287,intermediate_page!$A$2:$K$1036,11,FALSE),"")</f>
        <v>420</v>
      </c>
      <c r="K287" s="1" t="str">
        <f t="shared" si="31"/>
        <v>Namibia</v>
      </c>
    </row>
    <row r="288" ht="15.75" customHeight="1">
      <c r="B288" s="9">
        <v>2018.0</v>
      </c>
      <c r="C288" s="9">
        <f>IFERROR(VLOOKUP($K288&amp;$B288,intermediate_page!$A$2:$K$1036,5,FALSE),"")</f>
        <v>1943338</v>
      </c>
      <c r="D288" s="9">
        <f>IFERROR(VLOOKUP($K288&amp;$B288,intermediate_page!$A$2:$K$1036,6,FALSE),"")</f>
        <v>41000</v>
      </c>
      <c r="E288" s="9">
        <f>IFERROR(VLOOKUP($K288&amp;$B288,intermediate_page!$A$2:$K$1036,7,FALSE),"")</f>
        <v>51898</v>
      </c>
      <c r="F288" s="9">
        <f>IFERROR(VLOOKUP($K288&amp;$B288,intermediate_page!$A$2:$K$1036,8,FALSE),"")</f>
        <v>64000</v>
      </c>
      <c r="G288" s="9">
        <f>IFERROR(VLOOKUP($K288&amp;$B288,intermediate_page!$A$2:$K$1036,9,FALSE),"")</f>
        <v>4</v>
      </c>
      <c r="H288" s="9">
        <f>IFERROR(VLOOKUP($K288&amp;$B288,intermediate_page!$A$2:$K$1036,10,FALSE),"")</f>
        <v>132</v>
      </c>
      <c r="I288" s="9">
        <f>IFERROR(VLOOKUP($K288&amp;$B288,intermediate_page!$A$2:$K$1036,11,FALSE),"")</f>
        <v>240</v>
      </c>
      <c r="K288" s="1" t="str">
        <f t="shared" si="31"/>
        <v>Namibia</v>
      </c>
    </row>
    <row r="289" ht="15.75" customHeight="1">
      <c r="A289" s="1" t="s">
        <v>52</v>
      </c>
      <c r="B289" s="9">
        <v>2010.0</v>
      </c>
      <c r="C289" s="9">
        <f>IFERROR(VLOOKUP($K289&amp;$B289,intermediate_page!$A$2:$K$1036,5,FALSE),"")</f>
        <v>16464025</v>
      </c>
      <c r="D289" s="9">
        <f>IFERROR(VLOOKUP($K289&amp;$B289,intermediate_page!$A$2:$K$1036,6,FALSE),"")</f>
        <v>3841000</v>
      </c>
      <c r="E289" s="9">
        <f>IFERROR(VLOOKUP($K289&amp;$B289,intermediate_page!$A$2:$K$1036,7,FALSE),"")</f>
        <v>7007707</v>
      </c>
      <c r="F289" s="9">
        <f>IFERROR(VLOOKUP($K289&amp;$B289,intermediate_page!$A$2:$K$1036,8,FALSE),"")</f>
        <v>10720000</v>
      </c>
      <c r="G289" s="9">
        <f>IFERROR(VLOOKUP($K289&amp;$B289,intermediate_page!$A$2:$K$1036,9,FALSE),"")</f>
        <v>18900</v>
      </c>
      <c r="H289" s="9">
        <f>IFERROR(VLOOKUP($K289&amp;$B289,intermediate_page!$A$2:$K$1036,10,FALSE),"")</f>
        <v>21543</v>
      </c>
      <c r="I289" s="9">
        <f>IFERROR(VLOOKUP($K289&amp;$B289,intermediate_page!$A$2:$K$1036,11,FALSE),"")</f>
        <v>24600</v>
      </c>
      <c r="K289" s="1" t="str">
        <f>A289</f>
        <v>Niger</v>
      </c>
    </row>
    <row r="290" ht="15.75" customHeight="1">
      <c r="B290" s="9">
        <v>2011.0</v>
      </c>
      <c r="C290" s="9">
        <f>IFERROR(VLOOKUP($K290&amp;$B290,intermediate_page!$A$2:$K$1036,5,FALSE),"")</f>
        <v>17114770</v>
      </c>
      <c r="D290" s="9">
        <f>IFERROR(VLOOKUP($K290&amp;$B290,intermediate_page!$A$2:$K$1036,6,FALSE),"")</f>
        <v>4112000</v>
      </c>
      <c r="E290" s="9">
        <f>IFERROR(VLOOKUP($K290&amp;$B290,intermediate_page!$A$2:$K$1036,7,FALSE),"")</f>
        <v>7323097</v>
      </c>
      <c r="F290" s="9">
        <f>IFERROR(VLOOKUP($K290&amp;$B290,intermediate_page!$A$2:$K$1036,8,FALSE),"")</f>
        <v>11180000</v>
      </c>
      <c r="G290" s="9">
        <f>IFERROR(VLOOKUP($K290&amp;$B290,intermediate_page!$A$2:$K$1036,9,FALSE),"")</f>
        <v>18800</v>
      </c>
      <c r="H290" s="9">
        <f>IFERROR(VLOOKUP($K290&amp;$B290,intermediate_page!$A$2:$K$1036,10,FALSE),"")</f>
        <v>21975</v>
      </c>
      <c r="I290" s="9">
        <f>IFERROR(VLOOKUP($K290&amp;$B290,intermediate_page!$A$2:$K$1036,11,FALSE),"")</f>
        <v>25600</v>
      </c>
      <c r="K290" s="1" t="str">
        <f t="shared" ref="K290:K297" si="32">K289</f>
        <v>Niger</v>
      </c>
    </row>
    <row r="291" ht="15.75" customHeight="1">
      <c r="B291" s="9">
        <v>2012.0</v>
      </c>
      <c r="C291" s="9">
        <f>IFERROR(VLOOKUP($K291&amp;$B291,intermediate_page!$A$2:$K$1036,5,FALSE),"")</f>
        <v>17795209</v>
      </c>
      <c r="D291" s="9">
        <f>IFERROR(VLOOKUP($K291&amp;$B291,intermediate_page!$A$2:$K$1036,6,FALSE),"")</f>
        <v>4442000</v>
      </c>
      <c r="E291" s="9">
        <f>IFERROR(VLOOKUP($K291&amp;$B291,intermediate_page!$A$2:$K$1036,7,FALSE),"")</f>
        <v>7660985</v>
      </c>
      <c r="F291" s="9">
        <f>IFERROR(VLOOKUP($K291&amp;$B291,intermediate_page!$A$2:$K$1036,8,FALSE),"")</f>
        <v>11850000</v>
      </c>
      <c r="G291" s="9">
        <f>IFERROR(VLOOKUP($K291&amp;$B291,intermediate_page!$A$2:$K$1036,9,FALSE),"")</f>
        <v>18100</v>
      </c>
      <c r="H291" s="9">
        <f>IFERROR(VLOOKUP($K291&amp;$B291,intermediate_page!$A$2:$K$1036,10,FALSE),"")</f>
        <v>21678</v>
      </c>
      <c r="I291" s="9">
        <f>IFERROR(VLOOKUP($K291&amp;$B291,intermediate_page!$A$2:$K$1036,11,FALSE),"")</f>
        <v>25900</v>
      </c>
      <c r="K291" s="1" t="str">
        <f t="shared" si="32"/>
        <v>Niger</v>
      </c>
    </row>
    <row r="292" ht="15.75" customHeight="1">
      <c r="B292" s="9">
        <v>2013.0</v>
      </c>
      <c r="C292" s="9">
        <f>IFERROR(VLOOKUP($K292&amp;$B292,intermediate_page!$A$2:$K$1036,5,FALSE),"")</f>
        <v>18504287</v>
      </c>
      <c r="D292" s="9">
        <f>IFERROR(VLOOKUP($K292&amp;$B292,intermediate_page!$A$2:$K$1036,6,FALSE),"")</f>
        <v>4425000</v>
      </c>
      <c r="E292" s="9">
        <f>IFERROR(VLOOKUP($K292&amp;$B292,intermediate_page!$A$2:$K$1036,7,FALSE),"")</f>
        <v>7780901</v>
      </c>
      <c r="F292" s="9">
        <f>IFERROR(VLOOKUP($K292&amp;$B292,intermediate_page!$A$2:$K$1036,8,FALSE),"")</f>
        <v>12250000</v>
      </c>
      <c r="G292" s="9">
        <f>IFERROR(VLOOKUP($K292&amp;$B292,intermediate_page!$A$2:$K$1036,9,FALSE),"")</f>
        <v>17000</v>
      </c>
      <c r="H292" s="9">
        <f>IFERROR(VLOOKUP($K292&amp;$B292,intermediate_page!$A$2:$K$1036,10,FALSE),"")</f>
        <v>20907</v>
      </c>
      <c r="I292" s="9">
        <f>IFERROR(VLOOKUP($K292&amp;$B292,intermediate_page!$A$2:$K$1036,11,FALSE),"")</f>
        <v>25700</v>
      </c>
      <c r="K292" s="1" t="str">
        <f t="shared" si="32"/>
        <v>Niger</v>
      </c>
    </row>
    <row r="293" ht="15.75" customHeight="1">
      <c r="B293" s="9">
        <v>2014.0</v>
      </c>
      <c r="C293" s="9">
        <f>IFERROR(VLOOKUP($K293&amp;$B293,intermediate_page!$A$2:$K$1036,5,FALSE),"")</f>
        <v>19240182</v>
      </c>
      <c r="D293" s="9">
        <f>IFERROR(VLOOKUP($K293&amp;$B293,intermediate_page!$A$2:$K$1036,6,FALSE),"")</f>
        <v>4185000</v>
      </c>
      <c r="E293" s="9">
        <f>IFERROR(VLOOKUP($K293&amp;$B293,intermediate_page!$A$2:$K$1036,7,FALSE),"")</f>
        <v>7700900</v>
      </c>
      <c r="F293" s="9">
        <f>IFERROR(VLOOKUP($K293&amp;$B293,intermediate_page!$A$2:$K$1036,8,FALSE),"")</f>
        <v>12430000</v>
      </c>
      <c r="G293" s="9">
        <f>IFERROR(VLOOKUP($K293&amp;$B293,intermediate_page!$A$2:$K$1036,9,FALSE),"")</f>
        <v>15700</v>
      </c>
      <c r="H293" s="9">
        <f>IFERROR(VLOOKUP($K293&amp;$B293,intermediate_page!$A$2:$K$1036,10,FALSE),"")</f>
        <v>19775</v>
      </c>
      <c r="I293" s="9">
        <f>IFERROR(VLOOKUP($K293&amp;$B293,intermediate_page!$A$2:$K$1036,11,FALSE),"")</f>
        <v>25000</v>
      </c>
      <c r="K293" s="1" t="str">
        <f t="shared" si="32"/>
        <v>Niger</v>
      </c>
    </row>
    <row r="294" ht="15.75" customHeight="1">
      <c r="B294" s="9">
        <v>2015.0</v>
      </c>
      <c r="C294" s="9">
        <f>IFERROR(VLOOKUP($K294&amp;$B294,intermediate_page!$A$2:$K$1036,5,FALSE),"")</f>
        <v>20001663</v>
      </c>
      <c r="D294" s="9">
        <f>IFERROR(VLOOKUP($K294&amp;$B294,intermediate_page!$A$2:$K$1036,6,FALSE),"")</f>
        <v>3920000</v>
      </c>
      <c r="E294" s="9">
        <f>IFERROR(VLOOKUP($K294&amp;$B294,intermediate_page!$A$2:$K$1036,7,FALSE),"")</f>
        <v>7397212</v>
      </c>
      <c r="F294" s="9">
        <f>IFERROR(VLOOKUP($K294&amp;$B294,intermediate_page!$A$2:$K$1036,8,FALSE),"")</f>
        <v>12220000</v>
      </c>
      <c r="G294" s="9">
        <f>IFERROR(VLOOKUP($K294&amp;$B294,intermediate_page!$A$2:$K$1036,9,FALSE),"")</f>
        <v>14200</v>
      </c>
      <c r="H294" s="9">
        <f>IFERROR(VLOOKUP($K294&amp;$B294,intermediate_page!$A$2:$K$1036,10,FALSE),"")</f>
        <v>18392</v>
      </c>
      <c r="I294" s="9">
        <f>IFERROR(VLOOKUP($K294&amp;$B294,intermediate_page!$A$2:$K$1036,11,FALSE),"")</f>
        <v>24000</v>
      </c>
      <c r="K294" s="1" t="str">
        <f t="shared" si="32"/>
        <v>Niger</v>
      </c>
    </row>
    <row r="295" ht="15.75" customHeight="1">
      <c r="B295" s="9">
        <v>2016.0</v>
      </c>
      <c r="C295" s="9">
        <f>IFERROR(VLOOKUP($K295&amp;$B295,intermediate_page!$A$2:$K$1036,5,FALSE),"")</f>
        <v>20788789</v>
      </c>
      <c r="D295" s="9">
        <f>IFERROR(VLOOKUP($K295&amp;$B295,intermediate_page!$A$2:$K$1036,6,FALSE),"")</f>
        <v>3908000</v>
      </c>
      <c r="E295" s="9">
        <f>IFERROR(VLOOKUP($K295&amp;$B295,intermediate_page!$A$2:$K$1036,7,FALSE),"")</f>
        <v>7457829</v>
      </c>
      <c r="F295" s="9">
        <f>IFERROR(VLOOKUP($K295&amp;$B295,intermediate_page!$A$2:$K$1036,8,FALSE),"")</f>
        <v>12450000</v>
      </c>
      <c r="G295" s="9">
        <f>IFERROR(VLOOKUP($K295&amp;$B295,intermediate_page!$A$2:$K$1036,9,FALSE),"")</f>
        <v>13700</v>
      </c>
      <c r="H295" s="9">
        <f>IFERROR(VLOOKUP($K295&amp;$B295,intermediate_page!$A$2:$K$1036,10,FALSE),"")</f>
        <v>18164</v>
      </c>
      <c r="I295" s="9">
        <f>IFERROR(VLOOKUP($K295&amp;$B295,intermediate_page!$A$2:$K$1036,11,FALSE),"")</f>
        <v>24400</v>
      </c>
      <c r="K295" s="1" t="str">
        <f t="shared" si="32"/>
        <v>Niger</v>
      </c>
    </row>
    <row r="296" ht="15.75" customHeight="1">
      <c r="B296" s="9">
        <v>2017.0</v>
      </c>
      <c r="C296" s="9">
        <f>IFERROR(VLOOKUP($K296&amp;$B296,intermediate_page!$A$2:$K$1036,5,FALSE),"")</f>
        <v>21602388</v>
      </c>
      <c r="D296" s="9">
        <f>IFERROR(VLOOKUP($K296&amp;$B296,intermediate_page!$A$2:$K$1036,6,FALSE),"")</f>
        <v>4050000</v>
      </c>
      <c r="E296" s="9">
        <f>IFERROR(VLOOKUP($K296&amp;$B296,intermediate_page!$A$2:$K$1036,7,FALSE),"")</f>
        <v>7702777</v>
      </c>
      <c r="F296" s="9">
        <f>IFERROR(VLOOKUP($K296&amp;$B296,intermediate_page!$A$2:$K$1036,8,FALSE),"")</f>
        <v>12850000</v>
      </c>
      <c r="G296" s="9">
        <f>IFERROR(VLOOKUP($K296&amp;$B296,intermediate_page!$A$2:$K$1036,9,FALSE),"")</f>
        <v>12700</v>
      </c>
      <c r="H296" s="9">
        <f>IFERROR(VLOOKUP($K296&amp;$B296,intermediate_page!$A$2:$K$1036,10,FALSE),"")</f>
        <v>17120</v>
      </c>
      <c r="I296" s="9">
        <f>IFERROR(VLOOKUP($K296&amp;$B296,intermediate_page!$A$2:$K$1036,11,FALSE),"")</f>
        <v>23700</v>
      </c>
      <c r="K296" s="1" t="str">
        <f t="shared" si="32"/>
        <v>Niger</v>
      </c>
    </row>
    <row r="297" ht="15.75" customHeight="1">
      <c r="B297" s="9">
        <v>2018.0</v>
      </c>
      <c r="C297" s="9">
        <f>IFERROR(VLOOKUP($K297&amp;$B297,intermediate_page!$A$2:$K$1036,5,FALSE),"")</f>
        <v>22442831</v>
      </c>
      <c r="D297" s="9">
        <f>IFERROR(VLOOKUP($K297&amp;$B297,intermediate_page!$A$2:$K$1036,6,FALSE),"")</f>
        <v>4215000</v>
      </c>
      <c r="E297" s="9">
        <f>IFERROR(VLOOKUP($K297&amp;$B297,intermediate_page!$A$2:$K$1036,7,FALSE),"")</f>
        <v>8002454</v>
      </c>
      <c r="F297" s="9">
        <f>IFERROR(VLOOKUP($K297&amp;$B297,intermediate_page!$A$2:$K$1036,8,FALSE),"")</f>
        <v>13360000</v>
      </c>
      <c r="G297" s="9">
        <f>IFERROR(VLOOKUP($K297&amp;$B297,intermediate_page!$A$2:$K$1036,9,FALSE),"")</f>
        <v>12300</v>
      </c>
      <c r="H297" s="9">
        <f>IFERROR(VLOOKUP($K297&amp;$B297,intermediate_page!$A$2:$K$1036,10,FALSE),"")</f>
        <v>17084</v>
      </c>
      <c r="I297" s="9">
        <f>IFERROR(VLOOKUP($K297&amp;$B297,intermediate_page!$A$2:$K$1036,11,FALSE),"")</f>
        <v>24200</v>
      </c>
      <c r="K297" s="1" t="str">
        <f t="shared" si="32"/>
        <v>Niger</v>
      </c>
    </row>
    <row r="298" ht="15.75" customHeight="1">
      <c r="A298" s="1" t="s">
        <v>53</v>
      </c>
      <c r="B298" s="9">
        <v>2010.0</v>
      </c>
      <c r="C298" s="9">
        <f>IFERROR(VLOOKUP($K298&amp;$B298,intermediate_page!$A$2:$K$1036,5,FALSE),"")</f>
        <v>158503203</v>
      </c>
      <c r="D298" s="9">
        <f>IFERROR(VLOOKUP($K298&amp;$B298,intermediate_page!$A$2:$K$1036,6,FALSE),"")</f>
        <v>51570000</v>
      </c>
      <c r="E298" s="9">
        <f>IFERROR(VLOOKUP($K298&amp;$B298,intermediate_page!$A$2:$K$1036,7,FALSE),"")</f>
        <v>63227343</v>
      </c>
      <c r="F298" s="9">
        <f>IFERROR(VLOOKUP($K298&amp;$B298,intermediate_page!$A$2:$K$1036,8,FALSE),"")</f>
        <v>77010000</v>
      </c>
      <c r="G298" s="9">
        <f>IFERROR(VLOOKUP($K298&amp;$B298,intermediate_page!$A$2:$K$1036,9,FALSE),"")</f>
        <v>142000</v>
      </c>
      <c r="H298" s="9">
        <f>IFERROR(VLOOKUP($K298&amp;$B298,intermediate_page!$A$2:$K$1036,10,FALSE),"")</f>
        <v>153437</v>
      </c>
      <c r="I298" s="9">
        <f>IFERROR(VLOOKUP($K298&amp;$B298,intermediate_page!$A$2:$K$1036,11,FALSE),"")</f>
        <v>166000</v>
      </c>
      <c r="K298" s="1" t="str">
        <f>A298</f>
        <v>Nigeria</v>
      </c>
    </row>
    <row r="299" ht="15.75" customHeight="1">
      <c r="B299" s="9">
        <v>2011.0</v>
      </c>
      <c r="C299" s="9">
        <f>IFERROR(VLOOKUP($K299&amp;$B299,intermediate_page!$A$2:$K$1036,5,FALSE),"")</f>
        <v>162805080</v>
      </c>
      <c r="D299" s="9">
        <f>IFERROR(VLOOKUP($K299&amp;$B299,intermediate_page!$A$2:$K$1036,6,FALSE),"")</f>
        <v>49400000</v>
      </c>
      <c r="E299" s="9">
        <f>IFERROR(VLOOKUP($K299&amp;$B299,intermediate_page!$A$2:$K$1036,7,FALSE),"")</f>
        <v>60654202</v>
      </c>
      <c r="F299" s="9">
        <f>IFERROR(VLOOKUP($K299&amp;$B299,intermediate_page!$A$2:$K$1036,8,FALSE),"")</f>
        <v>73960000</v>
      </c>
      <c r="G299" s="9">
        <f>IFERROR(VLOOKUP($K299&amp;$B299,intermediate_page!$A$2:$K$1036,9,FALSE),"")</f>
        <v>132000</v>
      </c>
      <c r="H299" s="9">
        <f>IFERROR(VLOOKUP($K299&amp;$B299,intermediate_page!$A$2:$K$1036,10,FALSE),"")</f>
        <v>143660</v>
      </c>
      <c r="I299" s="9">
        <f>IFERROR(VLOOKUP($K299&amp;$B299,intermediate_page!$A$2:$K$1036,11,FALSE),"")</f>
        <v>157000</v>
      </c>
      <c r="K299" s="1" t="str">
        <f t="shared" ref="K299:K306" si="33">K298</f>
        <v>Nigeria</v>
      </c>
    </row>
    <row r="300" ht="15.75" customHeight="1">
      <c r="B300" s="9">
        <v>2012.0</v>
      </c>
      <c r="C300" s="9">
        <f>IFERROR(VLOOKUP($K300&amp;$B300,intermediate_page!$A$2:$K$1036,5,FALSE),"")</f>
        <v>167228803</v>
      </c>
      <c r="D300" s="9">
        <f>IFERROR(VLOOKUP($K300&amp;$B300,intermediate_page!$A$2:$K$1036,6,FALSE),"")</f>
        <v>46370000</v>
      </c>
      <c r="E300" s="9">
        <f>IFERROR(VLOOKUP($K300&amp;$B300,intermediate_page!$A$2:$K$1036,7,FALSE),"")</f>
        <v>58151864</v>
      </c>
      <c r="F300" s="9">
        <f>IFERROR(VLOOKUP($K300&amp;$B300,intermediate_page!$A$2:$K$1036,8,FALSE),"")</f>
        <v>72090000</v>
      </c>
      <c r="G300" s="9">
        <f>IFERROR(VLOOKUP($K300&amp;$B300,intermediate_page!$A$2:$K$1036,9,FALSE),"")</f>
        <v>124000</v>
      </c>
      <c r="H300" s="9">
        <f>IFERROR(VLOOKUP($K300&amp;$B300,intermediate_page!$A$2:$K$1036,10,FALSE),"")</f>
        <v>136386</v>
      </c>
      <c r="I300" s="9">
        <f>IFERROR(VLOOKUP($K300&amp;$B300,intermediate_page!$A$2:$K$1036,11,FALSE),"")</f>
        <v>150000</v>
      </c>
      <c r="K300" s="1" t="str">
        <f t="shared" si="33"/>
        <v>Nigeria</v>
      </c>
    </row>
    <row r="301" ht="15.75" customHeight="1">
      <c r="B301" s="9">
        <v>2013.0</v>
      </c>
      <c r="C301" s="9">
        <f>IFERROR(VLOOKUP($K301&amp;$B301,intermediate_page!$A$2:$K$1036,5,FALSE),"")</f>
        <v>171765819</v>
      </c>
      <c r="D301" s="9">
        <f>IFERROR(VLOOKUP($K301&amp;$B301,intermediate_page!$A$2:$K$1036,6,FALSE),"")</f>
        <v>44150000</v>
      </c>
      <c r="E301" s="9">
        <f>IFERROR(VLOOKUP($K301&amp;$B301,intermediate_page!$A$2:$K$1036,7,FALSE),"")</f>
        <v>56451623</v>
      </c>
      <c r="F301" s="9">
        <f>IFERROR(VLOOKUP($K301&amp;$B301,intermediate_page!$A$2:$K$1036,8,FALSE),"")</f>
        <v>70980000</v>
      </c>
      <c r="G301" s="9">
        <f>IFERROR(VLOOKUP($K301&amp;$B301,intermediate_page!$A$2:$K$1036,9,FALSE),"")</f>
        <v>112000</v>
      </c>
      <c r="H301" s="9">
        <f>IFERROR(VLOOKUP($K301&amp;$B301,intermediate_page!$A$2:$K$1036,10,FALSE),"")</f>
        <v>123585</v>
      </c>
      <c r="I301" s="9">
        <f>IFERROR(VLOOKUP($K301&amp;$B301,intermediate_page!$A$2:$K$1036,11,FALSE),"")</f>
        <v>137000</v>
      </c>
      <c r="K301" s="1" t="str">
        <f t="shared" si="33"/>
        <v>Nigeria</v>
      </c>
    </row>
    <row r="302" ht="15.75" customHeight="1">
      <c r="B302" s="9">
        <v>2014.0</v>
      </c>
      <c r="C302" s="9">
        <f>IFERROR(VLOOKUP($K302&amp;$B302,intermediate_page!$A$2:$K$1036,5,FALSE),"")</f>
        <v>176404931</v>
      </c>
      <c r="D302" s="9">
        <f>IFERROR(VLOOKUP($K302&amp;$B302,intermediate_page!$A$2:$K$1036,6,FALSE),"")</f>
        <v>43450000</v>
      </c>
      <c r="E302" s="9">
        <f>IFERROR(VLOOKUP($K302&amp;$B302,intermediate_page!$A$2:$K$1036,7,FALSE),"")</f>
        <v>55462568</v>
      </c>
      <c r="F302" s="9">
        <f>IFERROR(VLOOKUP($K302&amp;$B302,intermediate_page!$A$2:$K$1036,8,FALSE),"")</f>
        <v>69290000</v>
      </c>
      <c r="G302" s="9">
        <f>IFERROR(VLOOKUP($K302&amp;$B302,intermediate_page!$A$2:$K$1036,9,FALSE),"")</f>
        <v>108000</v>
      </c>
      <c r="H302" s="9">
        <f>IFERROR(VLOOKUP($K302&amp;$B302,intermediate_page!$A$2:$K$1036,10,FALSE),"")</f>
        <v>121382</v>
      </c>
      <c r="I302" s="9">
        <f>IFERROR(VLOOKUP($K302&amp;$B302,intermediate_page!$A$2:$K$1036,11,FALSE),"")</f>
        <v>137000</v>
      </c>
      <c r="K302" s="1" t="str">
        <f t="shared" si="33"/>
        <v>Nigeria</v>
      </c>
    </row>
    <row r="303" ht="15.75" customHeight="1">
      <c r="B303" s="9">
        <v>2015.0</v>
      </c>
      <c r="C303" s="9">
        <f>IFERROR(VLOOKUP($K303&amp;$B303,intermediate_page!$A$2:$K$1036,5,FALSE),"")</f>
        <v>181137454</v>
      </c>
      <c r="D303" s="9">
        <f>IFERROR(VLOOKUP($K303&amp;$B303,intermediate_page!$A$2:$K$1036,6,FALSE),"")</f>
        <v>42460000</v>
      </c>
      <c r="E303" s="9">
        <f>IFERROR(VLOOKUP($K303&amp;$B303,intermediate_page!$A$2:$K$1036,7,FALSE),"")</f>
        <v>53631431</v>
      </c>
      <c r="F303" s="9">
        <f>IFERROR(VLOOKUP($K303&amp;$B303,intermediate_page!$A$2:$K$1036,8,FALSE),"")</f>
        <v>66830000</v>
      </c>
      <c r="G303" s="9">
        <f>IFERROR(VLOOKUP($K303&amp;$B303,intermediate_page!$A$2:$K$1036,9,FALSE),"")</f>
        <v>98300</v>
      </c>
      <c r="H303" s="9">
        <f>IFERROR(VLOOKUP($K303&amp;$B303,intermediate_page!$A$2:$K$1036,10,FALSE),"")</f>
        <v>111554</v>
      </c>
      <c r="I303" s="9">
        <f>IFERROR(VLOOKUP($K303&amp;$B303,intermediate_page!$A$2:$K$1036,11,FALSE),"")</f>
        <v>128000</v>
      </c>
      <c r="K303" s="1" t="str">
        <f t="shared" si="33"/>
        <v>Nigeria</v>
      </c>
    </row>
    <row r="304" ht="15.75" customHeight="1">
      <c r="B304" s="9">
        <v>2016.0</v>
      </c>
      <c r="C304" s="9">
        <f>IFERROR(VLOOKUP($K304&amp;$B304,intermediate_page!$A$2:$K$1036,5,FALSE),"")</f>
        <v>185960244</v>
      </c>
      <c r="D304" s="9">
        <f>IFERROR(VLOOKUP($K304&amp;$B304,intermediate_page!$A$2:$K$1036,6,FALSE),"")</f>
        <v>38610000</v>
      </c>
      <c r="E304" s="9">
        <f>IFERROR(VLOOKUP($K304&amp;$B304,intermediate_page!$A$2:$K$1036,7,FALSE),"")</f>
        <v>52324868</v>
      </c>
      <c r="F304" s="9">
        <f>IFERROR(VLOOKUP($K304&amp;$B304,intermediate_page!$A$2:$K$1036,8,FALSE),"")</f>
        <v>68990000</v>
      </c>
      <c r="G304" s="9">
        <f>IFERROR(VLOOKUP($K304&amp;$B304,intermediate_page!$A$2:$K$1036,9,FALSE),"")</f>
        <v>90600</v>
      </c>
      <c r="H304" s="9">
        <f>IFERROR(VLOOKUP($K304&amp;$B304,intermediate_page!$A$2:$K$1036,10,FALSE),"")</f>
        <v>104403</v>
      </c>
      <c r="I304" s="9">
        <f>IFERROR(VLOOKUP($K304&amp;$B304,intermediate_page!$A$2:$K$1036,11,FALSE),"")</f>
        <v>122000</v>
      </c>
      <c r="K304" s="1" t="str">
        <f t="shared" si="33"/>
        <v>Nigeria</v>
      </c>
    </row>
    <row r="305" ht="15.75" customHeight="1">
      <c r="B305" s="9">
        <v>2017.0</v>
      </c>
      <c r="C305" s="9">
        <f>IFERROR(VLOOKUP($K305&amp;$B305,intermediate_page!$A$2:$K$1036,5,FALSE),"")</f>
        <v>190873247</v>
      </c>
      <c r="D305" s="9">
        <f>IFERROR(VLOOKUP($K305&amp;$B305,intermediate_page!$A$2:$K$1036,6,FALSE),"")</f>
        <v>37020000</v>
      </c>
      <c r="E305" s="9">
        <f>IFERROR(VLOOKUP($K305&amp;$B305,intermediate_page!$A$2:$K$1036,7,FALSE),"")</f>
        <v>54029359</v>
      </c>
      <c r="F305" s="9">
        <f>IFERROR(VLOOKUP($K305&amp;$B305,intermediate_page!$A$2:$K$1036,8,FALSE),"")</f>
        <v>76150000</v>
      </c>
      <c r="G305" s="9">
        <f>IFERROR(VLOOKUP($K305&amp;$B305,intermediate_page!$A$2:$K$1036,9,FALSE),"")</f>
        <v>82100</v>
      </c>
      <c r="H305" s="9">
        <f>IFERROR(VLOOKUP($K305&amp;$B305,intermediate_page!$A$2:$K$1036,10,FALSE),"")</f>
        <v>95916</v>
      </c>
      <c r="I305" s="9">
        <f>IFERROR(VLOOKUP($K305&amp;$B305,intermediate_page!$A$2:$K$1036,11,FALSE),"")</f>
        <v>115000</v>
      </c>
      <c r="K305" s="1" t="str">
        <f t="shared" si="33"/>
        <v>Nigeria</v>
      </c>
    </row>
    <row r="306" ht="15.75" customHeight="1">
      <c r="B306" s="9">
        <v>2018.0</v>
      </c>
      <c r="C306" s="9">
        <f>IFERROR(VLOOKUP($K306&amp;$B306,intermediate_page!$A$2:$K$1036,5,FALSE),"")</f>
        <v>195874685</v>
      </c>
      <c r="D306" s="9">
        <f>IFERROR(VLOOKUP($K306&amp;$B306,intermediate_page!$A$2:$K$1036,6,FALSE),"")</f>
        <v>38940000</v>
      </c>
      <c r="E306" s="9">
        <f>IFERROR(VLOOKUP($K306&amp;$B306,intermediate_page!$A$2:$K$1036,7,FALSE),"")</f>
        <v>57184148</v>
      </c>
      <c r="F306" s="9">
        <f>IFERROR(VLOOKUP($K306&amp;$B306,intermediate_page!$A$2:$K$1036,8,FALSE),"")</f>
        <v>81230000</v>
      </c>
      <c r="G306" s="9">
        <f>IFERROR(VLOOKUP($K306&amp;$B306,intermediate_page!$A$2:$K$1036,9,FALSE),"")</f>
        <v>80800</v>
      </c>
      <c r="H306" s="9">
        <f>IFERROR(VLOOKUP($K306&amp;$B306,intermediate_page!$A$2:$K$1036,10,FALSE),"")</f>
        <v>95844</v>
      </c>
      <c r="I306" s="9">
        <f>IFERROR(VLOOKUP($K306&amp;$B306,intermediate_page!$A$2:$K$1036,11,FALSE),"")</f>
        <v>117000</v>
      </c>
      <c r="K306" s="1" t="str">
        <f t="shared" si="33"/>
        <v>Nigeria</v>
      </c>
    </row>
    <row r="307" ht="15.75" customHeight="1">
      <c r="A307" s="1" t="s">
        <v>54</v>
      </c>
      <c r="B307" s="9">
        <v>2010.0</v>
      </c>
      <c r="C307" s="9">
        <f>IFERROR(VLOOKUP($K307&amp;$B307,intermediate_page!$A$2:$K$1036,5,FALSE),"")</f>
        <v>10039338</v>
      </c>
      <c r="D307" s="9">
        <f>IFERROR(VLOOKUP($K307&amp;$B307,intermediate_page!$A$2:$K$1036,6,FALSE),"")</f>
        <v>852000</v>
      </c>
      <c r="E307" s="9">
        <f>IFERROR(VLOOKUP($K307&amp;$B307,intermediate_page!$A$2:$K$1036,7,FALSE),"")</f>
        <v>1268118</v>
      </c>
      <c r="F307" s="9">
        <f>IFERROR(VLOOKUP($K307&amp;$B307,intermediate_page!$A$2:$K$1036,8,FALSE),"")</f>
        <v>1751000</v>
      </c>
      <c r="G307" s="9">
        <f>IFERROR(VLOOKUP($K307&amp;$B307,intermediate_page!$A$2:$K$1036,9,FALSE),"")</f>
        <v>3020</v>
      </c>
      <c r="H307" s="9">
        <f>IFERROR(VLOOKUP($K307&amp;$B307,intermediate_page!$A$2:$K$1036,10,FALSE),"")</f>
        <v>3132</v>
      </c>
      <c r="I307" s="9">
        <f>IFERROR(VLOOKUP($K307&amp;$B307,intermediate_page!$A$2:$K$1036,11,FALSE),"")</f>
        <v>3260</v>
      </c>
      <c r="K307" s="1" t="str">
        <f>A307</f>
        <v>Rwanda</v>
      </c>
    </row>
    <row r="308" ht="15.75" customHeight="1">
      <c r="B308" s="9">
        <v>2011.0</v>
      </c>
      <c r="C308" s="9">
        <f>IFERROR(VLOOKUP($K308&amp;$B308,intermediate_page!$A$2:$K$1036,5,FALSE),"")</f>
        <v>10293333</v>
      </c>
      <c r="D308" s="9">
        <f>IFERROR(VLOOKUP($K308&amp;$B308,intermediate_page!$A$2:$K$1036,6,FALSE),"")</f>
        <v>301000</v>
      </c>
      <c r="E308" s="9">
        <f>IFERROR(VLOOKUP($K308&amp;$B308,intermediate_page!$A$2:$K$1036,7,FALSE),"")</f>
        <v>404386</v>
      </c>
      <c r="F308" s="9">
        <f>IFERROR(VLOOKUP($K308&amp;$B308,intermediate_page!$A$2:$K$1036,8,FALSE),"")</f>
        <v>514000</v>
      </c>
      <c r="G308" s="9">
        <f>IFERROR(VLOOKUP($K308&amp;$B308,intermediate_page!$A$2:$K$1036,9,FALSE),"")</f>
        <v>2970</v>
      </c>
      <c r="H308" s="9">
        <f>IFERROR(VLOOKUP($K308&amp;$B308,intermediate_page!$A$2:$K$1036,10,FALSE),"")</f>
        <v>3098</v>
      </c>
      <c r="I308" s="9">
        <f>IFERROR(VLOOKUP($K308&amp;$B308,intermediate_page!$A$2:$K$1036,11,FALSE),"")</f>
        <v>3260</v>
      </c>
      <c r="K308" s="1" t="str">
        <f t="shared" ref="K308:K315" si="34">K307</f>
        <v>Rwanda</v>
      </c>
    </row>
    <row r="309" ht="15.75" customHeight="1">
      <c r="B309" s="9">
        <v>2012.0</v>
      </c>
      <c r="C309" s="9">
        <f>IFERROR(VLOOKUP($K309&amp;$B309,intermediate_page!$A$2:$K$1036,5,FALSE),"")</f>
        <v>10549668</v>
      </c>
      <c r="D309" s="9">
        <f>IFERROR(VLOOKUP($K309&amp;$B309,intermediate_page!$A$2:$K$1036,6,FALSE),"")</f>
        <v>595000</v>
      </c>
      <c r="E309" s="9">
        <f>IFERROR(VLOOKUP($K309&amp;$B309,intermediate_page!$A$2:$K$1036,7,FALSE),"")</f>
        <v>753855</v>
      </c>
      <c r="F309" s="9">
        <f>IFERROR(VLOOKUP($K309&amp;$B309,intermediate_page!$A$2:$K$1036,8,FALSE),"")</f>
        <v>916000</v>
      </c>
      <c r="G309" s="9">
        <f>IFERROR(VLOOKUP($K309&amp;$B309,intermediate_page!$A$2:$K$1036,9,FALSE),"")</f>
        <v>2940</v>
      </c>
      <c r="H309" s="9">
        <f>IFERROR(VLOOKUP($K309&amp;$B309,intermediate_page!$A$2:$K$1036,10,FALSE),"")</f>
        <v>3092</v>
      </c>
      <c r="I309" s="9">
        <f>IFERROR(VLOOKUP($K309&amp;$B309,intermediate_page!$A$2:$K$1036,11,FALSE),"")</f>
        <v>3290</v>
      </c>
      <c r="K309" s="1" t="str">
        <f t="shared" si="34"/>
        <v>Rwanda</v>
      </c>
    </row>
    <row r="310" ht="15.75" customHeight="1">
      <c r="B310" s="9">
        <v>2013.0</v>
      </c>
      <c r="C310" s="9">
        <f>IFERROR(VLOOKUP($K310&amp;$B310,intermediate_page!$A$2:$K$1036,5,FALSE),"")</f>
        <v>10811538</v>
      </c>
      <c r="D310" s="9">
        <f>IFERROR(VLOOKUP($K310&amp;$B310,intermediate_page!$A$2:$K$1036,6,FALSE),"")</f>
        <v>1095000</v>
      </c>
      <c r="E310" s="9">
        <f>IFERROR(VLOOKUP($K310&amp;$B310,intermediate_page!$A$2:$K$1036,7,FALSE),"")</f>
        <v>1313059</v>
      </c>
      <c r="F310" s="9">
        <f>IFERROR(VLOOKUP($K310&amp;$B310,intermediate_page!$A$2:$K$1036,8,FALSE),"")</f>
        <v>1550000</v>
      </c>
      <c r="G310" s="9">
        <f>IFERROR(VLOOKUP($K310&amp;$B310,intermediate_page!$A$2:$K$1036,9,FALSE),"")</f>
        <v>2920</v>
      </c>
      <c r="H310" s="9">
        <f>IFERROR(VLOOKUP($K310&amp;$B310,intermediate_page!$A$2:$K$1036,10,FALSE),"")</f>
        <v>3088</v>
      </c>
      <c r="I310" s="9">
        <f>IFERROR(VLOOKUP($K310&amp;$B310,intermediate_page!$A$2:$K$1036,11,FALSE),"")</f>
        <v>3320</v>
      </c>
      <c r="K310" s="1" t="str">
        <f t="shared" si="34"/>
        <v>Rwanda</v>
      </c>
    </row>
    <row r="311" ht="15.75" customHeight="1">
      <c r="B311" s="9">
        <v>2014.0</v>
      </c>
      <c r="C311" s="9">
        <f>IFERROR(VLOOKUP($K311&amp;$B311,intermediate_page!$A$2:$K$1036,5,FALSE),"")</f>
        <v>11083629</v>
      </c>
      <c r="D311" s="9">
        <f>IFERROR(VLOOKUP($K311&amp;$B311,intermediate_page!$A$2:$K$1036,6,FALSE),"")</f>
        <v>1827000</v>
      </c>
      <c r="E311" s="9">
        <f>IFERROR(VLOOKUP($K311&amp;$B311,intermediate_page!$A$2:$K$1036,7,FALSE),"")</f>
        <v>2436249</v>
      </c>
      <c r="F311" s="9">
        <f>IFERROR(VLOOKUP($K311&amp;$B311,intermediate_page!$A$2:$K$1036,8,FALSE),"")</f>
        <v>3069000</v>
      </c>
      <c r="G311" s="9">
        <f>IFERROR(VLOOKUP($K311&amp;$B311,intermediate_page!$A$2:$K$1036,9,FALSE),"")</f>
        <v>2920</v>
      </c>
      <c r="H311" s="9">
        <f>IFERROR(VLOOKUP($K311&amp;$B311,intermediate_page!$A$2:$K$1036,10,FALSE),"")</f>
        <v>3100</v>
      </c>
      <c r="I311" s="9">
        <f>IFERROR(VLOOKUP($K311&amp;$B311,intermediate_page!$A$2:$K$1036,11,FALSE),"")</f>
        <v>3370</v>
      </c>
      <c r="K311" s="1" t="str">
        <f t="shared" si="34"/>
        <v>Rwanda</v>
      </c>
    </row>
    <row r="312" ht="15.75" customHeight="1">
      <c r="B312" s="9">
        <v>2015.0</v>
      </c>
      <c r="C312" s="9">
        <f>IFERROR(VLOOKUP($K312&amp;$B312,intermediate_page!$A$2:$K$1036,5,FALSE),"")</f>
        <v>11369066</v>
      </c>
      <c r="D312" s="9">
        <f>IFERROR(VLOOKUP($K312&amp;$B312,intermediate_page!$A$2:$K$1036,6,FALSE),"")</f>
        <v>2892000</v>
      </c>
      <c r="E312" s="9">
        <f>IFERROR(VLOOKUP($K312&amp;$B312,intermediate_page!$A$2:$K$1036,7,FALSE),"")</f>
        <v>3887798</v>
      </c>
      <c r="F312" s="9">
        <f>IFERROR(VLOOKUP($K312&amp;$B312,intermediate_page!$A$2:$K$1036,8,FALSE),"")</f>
        <v>4907000</v>
      </c>
      <c r="G312" s="9">
        <f>IFERROR(VLOOKUP($K312&amp;$B312,intermediate_page!$A$2:$K$1036,9,FALSE),"")</f>
        <v>2920</v>
      </c>
      <c r="H312" s="9">
        <f>IFERROR(VLOOKUP($K312&amp;$B312,intermediate_page!$A$2:$K$1036,10,FALSE),"")</f>
        <v>3123</v>
      </c>
      <c r="I312" s="9">
        <f>IFERROR(VLOOKUP($K312&amp;$B312,intermediate_page!$A$2:$K$1036,11,FALSE),"")</f>
        <v>3420</v>
      </c>
      <c r="K312" s="1" t="str">
        <f t="shared" si="34"/>
        <v>Rwanda</v>
      </c>
    </row>
    <row r="313" ht="15.75" customHeight="1">
      <c r="B313" s="9">
        <v>2016.0</v>
      </c>
      <c r="C313" s="9">
        <f>IFERROR(VLOOKUP($K313&amp;$B313,intermediate_page!$A$2:$K$1036,5,FALSE),"")</f>
        <v>11668829</v>
      </c>
      <c r="D313" s="9">
        <f>IFERROR(VLOOKUP($K313&amp;$B313,intermediate_page!$A$2:$K$1036,6,FALSE),"")</f>
        <v>5035000</v>
      </c>
      <c r="E313" s="9">
        <f>IFERROR(VLOOKUP($K313&amp;$B313,intermediate_page!$A$2:$K$1036,7,FALSE),"")</f>
        <v>6832535</v>
      </c>
      <c r="F313" s="9">
        <f>IFERROR(VLOOKUP($K313&amp;$B313,intermediate_page!$A$2:$K$1036,8,FALSE),"")</f>
        <v>8707000</v>
      </c>
      <c r="G313" s="9">
        <f>IFERROR(VLOOKUP($K313&amp;$B313,intermediate_page!$A$2:$K$1036,9,FALSE),"")</f>
        <v>2950</v>
      </c>
      <c r="H313" s="9">
        <f>IFERROR(VLOOKUP($K313&amp;$B313,intermediate_page!$A$2:$K$1036,10,FALSE),"")</f>
        <v>3153</v>
      </c>
      <c r="I313" s="9">
        <f>IFERROR(VLOOKUP($K313&amp;$B313,intermediate_page!$A$2:$K$1036,11,FALSE),"")</f>
        <v>3480</v>
      </c>
      <c r="K313" s="1" t="str">
        <f t="shared" si="34"/>
        <v>Rwanda</v>
      </c>
    </row>
    <row r="314" ht="15.75" customHeight="1">
      <c r="B314" s="9">
        <v>2017.0</v>
      </c>
      <c r="C314" s="9">
        <f>IFERROR(VLOOKUP($K314&amp;$B314,intermediate_page!$A$2:$K$1036,5,FALSE),"")</f>
        <v>11980960</v>
      </c>
      <c r="D314" s="9">
        <f>IFERROR(VLOOKUP($K314&amp;$B314,intermediate_page!$A$2:$K$1036,6,FALSE),"")</f>
        <v>4706000</v>
      </c>
      <c r="E314" s="9">
        <f>IFERROR(VLOOKUP($K314&amp;$B314,intermediate_page!$A$2:$K$1036,7,FALSE),"")</f>
        <v>6449821</v>
      </c>
      <c r="F314" s="9">
        <f>IFERROR(VLOOKUP($K314&amp;$B314,intermediate_page!$A$2:$K$1036,8,FALSE),"")</f>
        <v>8267000</v>
      </c>
      <c r="G314" s="9">
        <f>IFERROR(VLOOKUP($K314&amp;$B314,intermediate_page!$A$2:$K$1036,9,FALSE),"")</f>
        <v>2980</v>
      </c>
      <c r="H314" s="9">
        <f>IFERROR(VLOOKUP($K314&amp;$B314,intermediate_page!$A$2:$K$1036,10,FALSE),"")</f>
        <v>3194</v>
      </c>
      <c r="I314" s="9">
        <f>IFERROR(VLOOKUP($K314&amp;$B314,intermediate_page!$A$2:$K$1036,11,FALSE),"")</f>
        <v>3550</v>
      </c>
      <c r="K314" s="1" t="str">
        <f t="shared" si="34"/>
        <v>Rwanda</v>
      </c>
    </row>
    <row r="315" ht="15.75" customHeight="1">
      <c r="B315" s="9">
        <v>2018.0</v>
      </c>
      <c r="C315" s="9">
        <f>IFERROR(VLOOKUP($K315&amp;$B315,intermediate_page!$A$2:$K$1036,5,FALSE),"")</f>
        <v>12301969</v>
      </c>
      <c r="D315" s="9">
        <f>IFERROR(VLOOKUP($K315&amp;$B315,intermediate_page!$A$2:$K$1036,6,FALSE),"")</f>
        <v>4369000</v>
      </c>
      <c r="E315" s="9">
        <f>IFERROR(VLOOKUP($K315&amp;$B315,intermediate_page!$A$2:$K$1036,7,FALSE),"")</f>
        <v>5984752</v>
      </c>
      <c r="F315" s="9">
        <f>IFERROR(VLOOKUP($K315&amp;$B315,intermediate_page!$A$2:$K$1036,8,FALSE),"")</f>
        <v>7678000</v>
      </c>
      <c r="G315" s="9">
        <f>IFERROR(VLOOKUP($K315&amp;$B315,intermediate_page!$A$2:$K$1036,9,FALSE),"")</f>
        <v>3020</v>
      </c>
      <c r="H315" s="9">
        <f>IFERROR(VLOOKUP($K315&amp;$B315,intermediate_page!$A$2:$K$1036,10,FALSE),"")</f>
        <v>3244</v>
      </c>
      <c r="I315" s="9">
        <f>IFERROR(VLOOKUP($K315&amp;$B315,intermediate_page!$A$2:$K$1036,11,FALSE),"")</f>
        <v>3630</v>
      </c>
      <c r="K315" s="1" t="str">
        <f t="shared" si="34"/>
        <v>Rwanda</v>
      </c>
    </row>
    <row r="316" ht="15.75" customHeight="1">
      <c r="A316" s="25" t="s">
        <v>154</v>
      </c>
      <c r="B316" s="9">
        <v>2010.0</v>
      </c>
      <c r="C316" s="9">
        <f>IFERROR(VLOOKUP($K316&amp;$B316,intermediate_page!$A$2:$K$1036,5,FALSE),"")</f>
        <v>180372</v>
      </c>
      <c r="D316" s="9" t="str">
        <f>IFERROR(VLOOKUP($K316&amp;$B316,intermediate_page!$A$2:$K$1036,6,FALSE),"")</f>
        <v>-</v>
      </c>
      <c r="E316" s="9">
        <f>IFERROR(VLOOKUP($K316&amp;$B316,intermediate_page!$A$2:$K$1036,7,FALSE),"")</f>
        <v>2740</v>
      </c>
      <c r="F316" s="9" t="str">
        <f>IFERROR(VLOOKUP($K316&amp;$B316,intermediate_page!$A$2:$K$1036,8,FALSE),"")</f>
        <v>-</v>
      </c>
      <c r="G316" s="9" t="str">
        <f>IFERROR(VLOOKUP($K316&amp;$B316,intermediate_page!$A$2:$K$1036,9,FALSE),"")</f>
        <v>-</v>
      </c>
      <c r="H316" s="9">
        <f>IFERROR(VLOOKUP($K316&amp;$B316,intermediate_page!$A$2:$K$1036,10,FALSE),"")</f>
        <v>14</v>
      </c>
      <c r="I316" s="9" t="str">
        <f>IFERROR(VLOOKUP($K316&amp;$B316,intermediate_page!$A$2:$K$1036,11,FALSE),"")</f>
        <v>-</v>
      </c>
      <c r="K316" s="26" t="s">
        <v>55</v>
      </c>
    </row>
    <row r="317" ht="15.75" customHeight="1">
      <c r="B317" s="9">
        <v>2011.0</v>
      </c>
      <c r="C317" s="9">
        <f>IFERROR(VLOOKUP($K317&amp;$B317,intermediate_page!$A$2:$K$1036,5,FALSE),"")</f>
        <v>184521</v>
      </c>
      <c r="D317" s="9" t="str">
        <f>IFERROR(VLOOKUP($K317&amp;$B317,intermediate_page!$A$2:$K$1036,6,FALSE),"")</f>
        <v>-</v>
      </c>
      <c r="E317" s="9">
        <f>IFERROR(VLOOKUP($K317&amp;$B317,intermediate_page!$A$2:$K$1036,7,FALSE),"")</f>
        <v>8442</v>
      </c>
      <c r="F317" s="9" t="str">
        <f>IFERROR(VLOOKUP($K317&amp;$B317,intermediate_page!$A$2:$K$1036,8,FALSE),"")</f>
        <v>-</v>
      </c>
      <c r="G317" s="9" t="str">
        <f>IFERROR(VLOOKUP($K317&amp;$B317,intermediate_page!$A$2:$K$1036,9,FALSE),"")</f>
        <v>-</v>
      </c>
      <c r="H317" s="9">
        <f>IFERROR(VLOOKUP($K317&amp;$B317,intermediate_page!$A$2:$K$1036,10,FALSE),"")</f>
        <v>19</v>
      </c>
      <c r="I317" s="9" t="str">
        <f>IFERROR(VLOOKUP($K317&amp;$B317,intermediate_page!$A$2:$K$1036,11,FALSE),"")</f>
        <v>-</v>
      </c>
      <c r="K317" s="1" t="str">
        <f t="shared" ref="K317:K324" si="35">K316</f>
        <v>Sao Tome and Principe</v>
      </c>
    </row>
    <row r="318" ht="15.75" customHeight="1">
      <c r="B318" s="9">
        <v>2012.0</v>
      </c>
      <c r="C318" s="9">
        <f>IFERROR(VLOOKUP($K318&amp;$B318,intermediate_page!$A$2:$K$1036,5,FALSE),"")</f>
        <v>188394</v>
      </c>
      <c r="D318" s="9" t="str">
        <f>IFERROR(VLOOKUP($K318&amp;$B318,intermediate_page!$A$2:$K$1036,6,FALSE),"")</f>
        <v>-</v>
      </c>
      <c r="E318" s="9">
        <f>IFERROR(VLOOKUP($K318&amp;$B318,intermediate_page!$A$2:$K$1036,7,FALSE),"")</f>
        <v>10701</v>
      </c>
      <c r="F318" s="9" t="str">
        <f>IFERROR(VLOOKUP($K318&amp;$B318,intermediate_page!$A$2:$K$1036,8,FALSE),"")</f>
        <v>-</v>
      </c>
      <c r="G318" s="9" t="str">
        <f>IFERROR(VLOOKUP($K318&amp;$B318,intermediate_page!$A$2:$K$1036,9,FALSE),"")</f>
        <v>-</v>
      </c>
      <c r="H318" s="9">
        <f>IFERROR(VLOOKUP($K318&amp;$B318,intermediate_page!$A$2:$K$1036,10,FALSE),"")</f>
        <v>7</v>
      </c>
      <c r="I318" s="9" t="str">
        <f>IFERROR(VLOOKUP($K318&amp;$B318,intermediate_page!$A$2:$K$1036,11,FALSE),"")</f>
        <v>-</v>
      </c>
      <c r="K318" s="1" t="str">
        <f t="shared" si="35"/>
        <v>Sao Tome and Principe</v>
      </c>
    </row>
    <row r="319" ht="15.75" customHeight="1">
      <c r="B319" s="9">
        <v>2013.0</v>
      </c>
      <c r="C319" s="9">
        <f>IFERROR(VLOOKUP($K319&amp;$B319,intermediate_page!$A$2:$K$1036,5,FALSE),"")</f>
        <v>192076</v>
      </c>
      <c r="D319" s="9" t="str">
        <f>IFERROR(VLOOKUP($K319&amp;$B319,intermediate_page!$A$2:$K$1036,6,FALSE),"")</f>
        <v>-</v>
      </c>
      <c r="E319" s="9">
        <f>IFERROR(VLOOKUP($K319&amp;$B319,intermediate_page!$A$2:$K$1036,7,FALSE),"")</f>
        <v>9243</v>
      </c>
      <c r="F319" s="9" t="str">
        <f>IFERROR(VLOOKUP($K319&amp;$B319,intermediate_page!$A$2:$K$1036,8,FALSE),"")</f>
        <v>-</v>
      </c>
      <c r="G319" s="9" t="str">
        <f>IFERROR(VLOOKUP($K319&amp;$B319,intermediate_page!$A$2:$K$1036,9,FALSE),"")</f>
        <v>-</v>
      </c>
      <c r="H319" s="9">
        <f>IFERROR(VLOOKUP($K319&amp;$B319,intermediate_page!$A$2:$K$1036,10,FALSE),"")</f>
        <v>11</v>
      </c>
      <c r="I319" s="9" t="str">
        <f>IFERROR(VLOOKUP($K319&amp;$B319,intermediate_page!$A$2:$K$1036,11,FALSE),"")</f>
        <v>-</v>
      </c>
      <c r="K319" s="1" t="str">
        <f t="shared" si="35"/>
        <v>Sao Tome and Principe</v>
      </c>
    </row>
    <row r="320" ht="15.75" customHeight="1">
      <c r="B320" s="9">
        <v>2014.0</v>
      </c>
      <c r="C320" s="9">
        <f>IFERROR(VLOOKUP($K320&amp;$B320,intermediate_page!$A$2:$K$1036,5,FALSE),"")</f>
        <v>195727</v>
      </c>
      <c r="D320" s="9" t="str">
        <f>IFERROR(VLOOKUP($K320&amp;$B320,intermediate_page!$A$2:$K$1036,6,FALSE),"")</f>
        <v>-</v>
      </c>
      <c r="E320" s="9">
        <f>IFERROR(VLOOKUP($K320&amp;$B320,intermediate_page!$A$2:$K$1036,7,FALSE),"")</f>
        <v>1754</v>
      </c>
      <c r="F320" s="9" t="str">
        <f>IFERROR(VLOOKUP($K320&amp;$B320,intermediate_page!$A$2:$K$1036,8,FALSE),"")</f>
        <v>-</v>
      </c>
      <c r="G320" s="9" t="str">
        <f>IFERROR(VLOOKUP($K320&amp;$B320,intermediate_page!$A$2:$K$1036,9,FALSE),"")</f>
        <v>-</v>
      </c>
      <c r="H320" s="9">
        <f>IFERROR(VLOOKUP($K320&amp;$B320,intermediate_page!$A$2:$K$1036,10,FALSE),"")</f>
        <v>0</v>
      </c>
      <c r="I320" s="9" t="str">
        <f>IFERROR(VLOOKUP($K320&amp;$B320,intermediate_page!$A$2:$K$1036,11,FALSE),"")</f>
        <v>-</v>
      </c>
      <c r="K320" s="1" t="str">
        <f t="shared" si="35"/>
        <v>Sao Tome and Principe</v>
      </c>
    </row>
    <row r="321" ht="15.75" customHeight="1">
      <c r="B321" s="9">
        <v>2015.0</v>
      </c>
      <c r="C321" s="9">
        <f>IFERROR(VLOOKUP($K321&amp;$B321,intermediate_page!$A$2:$K$1036,5,FALSE),"")</f>
        <v>199439</v>
      </c>
      <c r="D321" s="9" t="str">
        <f>IFERROR(VLOOKUP($K321&amp;$B321,intermediate_page!$A$2:$K$1036,6,FALSE),"")</f>
        <v>-</v>
      </c>
      <c r="E321" s="9">
        <f>IFERROR(VLOOKUP($K321&amp;$B321,intermediate_page!$A$2:$K$1036,7,FALSE),"")</f>
        <v>2058</v>
      </c>
      <c r="F321" s="9" t="str">
        <f>IFERROR(VLOOKUP($K321&amp;$B321,intermediate_page!$A$2:$K$1036,8,FALSE),"")</f>
        <v>-</v>
      </c>
      <c r="G321" s="9" t="str">
        <f>IFERROR(VLOOKUP($K321&amp;$B321,intermediate_page!$A$2:$K$1036,9,FALSE),"")</f>
        <v>-</v>
      </c>
      <c r="H321" s="9">
        <f>IFERROR(VLOOKUP($K321&amp;$B321,intermediate_page!$A$2:$K$1036,10,FALSE),"")</f>
        <v>0</v>
      </c>
      <c r="I321" s="9" t="str">
        <f>IFERROR(VLOOKUP($K321&amp;$B321,intermediate_page!$A$2:$K$1036,11,FALSE),"")</f>
        <v>-</v>
      </c>
      <c r="K321" s="1" t="str">
        <f t="shared" si="35"/>
        <v>Sao Tome and Principe</v>
      </c>
    </row>
    <row r="322" ht="15.75" customHeight="1">
      <c r="B322" s="9">
        <v>2016.0</v>
      </c>
      <c r="C322" s="9">
        <f>IFERROR(VLOOKUP($K322&amp;$B322,intermediate_page!$A$2:$K$1036,5,FALSE),"")</f>
        <v>203221</v>
      </c>
      <c r="D322" s="9" t="str">
        <f>IFERROR(VLOOKUP($K322&amp;$B322,intermediate_page!$A$2:$K$1036,6,FALSE),"")</f>
        <v>-</v>
      </c>
      <c r="E322" s="9">
        <f>IFERROR(VLOOKUP($K322&amp;$B322,intermediate_page!$A$2:$K$1036,7,FALSE),"")</f>
        <v>2238</v>
      </c>
      <c r="F322" s="9" t="str">
        <f>IFERROR(VLOOKUP($K322&amp;$B322,intermediate_page!$A$2:$K$1036,8,FALSE),"")</f>
        <v>-</v>
      </c>
      <c r="G322" s="9" t="str">
        <f>IFERROR(VLOOKUP($K322&amp;$B322,intermediate_page!$A$2:$K$1036,9,FALSE),"")</f>
        <v>-</v>
      </c>
      <c r="H322" s="9">
        <f>IFERROR(VLOOKUP($K322&amp;$B322,intermediate_page!$A$2:$K$1036,10,FALSE),"")</f>
        <v>1</v>
      </c>
      <c r="I322" s="9" t="str">
        <f>IFERROR(VLOOKUP($K322&amp;$B322,intermediate_page!$A$2:$K$1036,11,FALSE),"")</f>
        <v>-</v>
      </c>
      <c r="K322" s="1" t="str">
        <f t="shared" si="35"/>
        <v>Sao Tome and Principe</v>
      </c>
    </row>
    <row r="323" ht="15.75" customHeight="1">
      <c r="B323" s="9">
        <v>2017.0</v>
      </c>
      <c r="C323" s="9">
        <f>IFERROR(VLOOKUP($K323&amp;$B323,intermediate_page!$A$2:$K$1036,5,FALSE),"")</f>
        <v>207086</v>
      </c>
      <c r="D323" s="9" t="str">
        <f>IFERROR(VLOOKUP($K323&amp;$B323,intermediate_page!$A$2:$K$1036,6,FALSE),"")</f>
        <v>-</v>
      </c>
      <c r="E323" s="9">
        <f>IFERROR(VLOOKUP($K323&amp;$B323,intermediate_page!$A$2:$K$1036,7,FALSE),"")</f>
        <v>2239</v>
      </c>
      <c r="F323" s="9" t="str">
        <f>IFERROR(VLOOKUP($K323&amp;$B323,intermediate_page!$A$2:$K$1036,8,FALSE),"")</f>
        <v>-</v>
      </c>
      <c r="G323" s="9" t="str">
        <f>IFERROR(VLOOKUP($K323&amp;$B323,intermediate_page!$A$2:$K$1036,9,FALSE),"")</f>
        <v>-</v>
      </c>
      <c r="H323" s="9">
        <f>IFERROR(VLOOKUP($K323&amp;$B323,intermediate_page!$A$2:$K$1036,10,FALSE),"")</f>
        <v>1</v>
      </c>
      <c r="I323" s="9" t="str">
        <f>IFERROR(VLOOKUP($K323&amp;$B323,intermediate_page!$A$2:$K$1036,11,FALSE),"")</f>
        <v>-</v>
      </c>
      <c r="K323" s="1" t="str">
        <f t="shared" si="35"/>
        <v>Sao Tome and Principe</v>
      </c>
    </row>
    <row r="324" ht="15.75" customHeight="1">
      <c r="B324" s="9">
        <v>2018.0</v>
      </c>
      <c r="C324" s="9">
        <f>IFERROR(VLOOKUP($K324&amp;$B324,intermediate_page!$A$2:$K$1036,5,FALSE),"")</f>
        <v>211032</v>
      </c>
      <c r="D324" s="9" t="str">
        <f>IFERROR(VLOOKUP($K324&amp;$B324,intermediate_page!$A$2:$K$1036,6,FALSE),"")</f>
        <v>-</v>
      </c>
      <c r="E324" s="9">
        <f>IFERROR(VLOOKUP($K324&amp;$B324,intermediate_page!$A$2:$K$1036,7,FALSE),"")</f>
        <v>2937</v>
      </c>
      <c r="F324" s="9" t="str">
        <f>IFERROR(VLOOKUP($K324&amp;$B324,intermediate_page!$A$2:$K$1036,8,FALSE),"")</f>
        <v>-</v>
      </c>
      <c r="G324" s="9" t="str">
        <f>IFERROR(VLOOKUP($K324&amp;$B324,intermediate_page!$A$2:$K$1036,9,FALSE),"")</f>
        <v>-</v>
      </c>
      <c r="H324" s="9">
        <f>IFERROR(VLOOKUP($K324&amp;$B324,intermediate_page!$A$2:$K$1036,10,FALSE),"")</f>
        <v>0</v>
      </c>
      <c r="I324" s="9" t="str">
        <f>IFERROR(VLOOKUP($K324&amp;$B324,intermediate_page!$A$2:$K$1036,11,FALSE),"")</f>
        <v>-</v>
      </c>
      <c r="K324" s="1" t="str">
        <f t="shared" si="35"/>
        <v>Sao Tome and Principe</v>
      </c>
    </row>
    <row r="325" ht="15.75" customHeight="1">
      <c r="A325" s="1" t="s">
        <v>56</v>
      </c>
      <c r="B325" s="9">
        <v>2010.0</v>
      </c>
      <c r="C325" s="9">
        <f>IFERROR(VLOOKUP($K325&amp;$B325,intermediate_page!$A$2:$K$1036,5,FALSE),"")</f>
        <v>12678143</v>
      </c>
      <c r="D325" s="9">
        <f>IFERROR(VLOOKUP($K325&amp;$B325,intermediate_page!$A$2:$K$1036,6,FALSE),"")</f>
        <v>526000</v>
      </c>
      <c r="E325" s="9">
        <f>IFERROR(VLOOKUP($K325&amp;$B325,intermediate_page!$A$2:$K$1036,7,FALSE),"")</f>
        <v>751511</v>
      </c>
      <c r="F325" s="9">
        <f>IFERROR(VLOOKUP($K325&amp;$B325,intermediate_page!$A$2:$K$1036,8,FALSE),"")</f>
        <v>1001000</v>
      </c>
      <c r="G325" s="9">
        <f>IFERROR(VLOOKUP($K325&amp;$B325,intermediate_page!$A$2:$K$1036,9,FALSE),"")</f>
        <v>4090</v>
      </c>
      <c r="H325" s="9">
        <f>IFERROR(VLOOKUP($K325&amp;$B325,intermediate_page!$A$2:$K$1036,10,FALSE),"")</f>
        <v>4194</v>
      </c>
      <c r="I325" s="9">
        <f>IFERROR(VLOOKUP($K325&amp;$B325,intermediate_page!$A$2:$K$1036,11,FALSE),"")</f>
        <v>4310</v>
      </c>
      <c r="K325" s="1" t="str">
        <f>A325</f>
        <v>Senegal</v>
      </c>
    </row>
    <row r="326" ht="15.75" customHeight="1">
      <c r="B326" s="9">
        <v>2011.0</v>
      </c>
      <c r="C326" s="9">
        <f>IFERROR(VLOOKUP($K326&amp;$B326,intermediate_page!$A$2:$K$1036,5,FALSE),"")</f>
        <v>13033814</v>
      </c>
      <c r="D326" s="9">
        <f>IFERROR(VLOOKUP($K326&amp;$B326,intermediate_page!$A$2:$K$1036,6,FALSE),"")</f>
        <v>455000</v>
      </c>
      <c r="E326" s="9">
        <f>IFERROR(VLOOKUP($K326&amp;$B326,intermediate_page!$A$2:$K$1036,7,FALSE),"")</f>
        <v>650480</v>
      </c>
      <c r="F326" s="9">
        <f>IFERROR(VLOOKUP($K326&amp;$B326,intermediate_page!$A$2:$K$1036,8,FALSE),"")</f>
        <v>867000</v>
      </c>
      <c r="G326" s="9">
        <f>IFERROR(VLOOKUP($K326&amp;$B326,intermediate_page!$A$2:$K$1036,9,FALSE),"")</f>
        <v>4080</v>
      </c>
      <c r="H326" s="9">
        <f>IFERROR(VLOOKUP($K326&amp;$B326,intermediate_page!$A$2:$K$1036,10,FALSE),"")</f>
        <v>4187</v>
      </c>
      <c r="I326" s="9">
        <f>IFERROR(VLOOKUP($K326&amp;$B326,intermediate_page!$A$2:$K$1036,11,FALSE),"")</f>
        <v>4310</v>
      </c>
      <c r="K326" s="1" t="str">
        <f t="shared" ref="K326:K333" si="36">K325</f>
        <v>Senegal</v>
      </c>
    </row>
    <row r="327" ht="15.75" customHeight="1">
      <c r="B327" s="9">
        <v>2012.0</v>
      </c>
      <c r="C327" s="9">
        <f>IFERROR(VLOOKUP($K327&amp;$B327,intermediate_page!$A$2:$K$1036,5,FALSE),"")</f>
        <v>13401990</v>
      </c>
      <c r="D327" s="9">
        <f>IFERROR(VLOOKUP($K327&amp;$B327,intermediate_page!$A$2:$K$1036,6,FALSE),"")</f>
        <v>522000</v>
      </c>
      <c r="E327" s="9">
        <f>IFERROR(VLOOKUP($K327&amp;$B327,intermediate_page!$A$2:$K$1036,7,FALSE),"")</f>
        <v>762806</v>
      </c>
      <c r="F327" s="9">
        <f>IFERROR(VLOOKUP($K327&amp;$B327,intermediate_page!$A$2:$K$1036,8,FALSE),"")</f>
        <v>1032000</v>
      </c>
      <c r="G327" s="9">
        <f>IFERROR(VLOOKUP($K327&amp;$B327,intermediate_page!$A$2:$K$1036,9,FALSE),"")</f>
        <v>4060</v>
      </c>
      <c r="H327" s="9">
        <f>IFERROR(VLOOKUP($K327&amp;$B327,intermediate_page!$A$2:$K$1036,10,FALSE),"")</f>
        <v>4166</v>
      </c>
      <c r="I327" s="9">
        <f>IFERROR(VLOOKUP($K327&amp;$B327,intermediate_page!$A$2:$K$1036,11,FALSE),"")</f>
        <v>4290</v>
      </c>
      <c r="K327" s="1" t="str">
        <f t="shared" si="36"/>
        <v>Senegal</v>
      </c>
    </row>
    <row r="328" ht="15.75" customHeight="1">
      <c r="B328" s="9">
        <v>2013.0</v>
      </c>
      <c r="C328" s="9">
        <f>IFERROR(VLOOKUP($K328&amp;$B328,intermediate_page!$A$2:$K$1036,5,FALSE),"")</f>
        <v>13782429</v>
      </c>
      <c r="D328" s="9">
        <f>IFERROR(VLOOKUP($K328&amp;$B328,intermediate_page!$A$2:$K$1036,6,FALSE),"")</f>
        <v>659000</v>
      </c>
      <c r="E328" s="9">
        <f>IFERROR(VLOOKUP($K328&amp;$B328,intermediate_page!$A$2:$K$1036,7,FALSE),"")</f>
        <v>935859</v>
      </c>
      <c r="F328" s="9">
        <f>IFERROR(VLOOKUP($K328&amp;$B328,intermediate_page!$A$2:$K$1036,8,FALSE),"")</f>
        <v>1238000</v>
      </c>
      <c r="G328" s="9">
        <f>IFERROR(VLOOKUP($K328&amp;$B328,intermediate_page!$A$2:$K$1036,9,FALSE),"")</f>
        <v>4050</v>
      </c>
      <c r="H328" s="9">
        <f>IFERROR(VLOOKUP($K328&amp;$B328,intermediate_page!$A$2:$K$1036,10,FALSE),"")</f>
        <v>4159</v>
      </c>
      <c r="I328" s="9">
        <f>IFERROR(VLOOKUP($K328&amp;$B328,intermediate_page!$A$2:$K$1036,11,FALSE),"")</f>
        <v>4290</v>
      </c>
      <c r="K328" s="1" t="str">
        <f t="shared" si="36"/>
        <v>Senegal</v>
      </c>
    </row>
    <row r="329" ht="15.75" customHeight="1">
      <c r="B329" s="9">
        <v>2014.0</v>
      </c>
      <c r="C329" s="9">
        <f>IFERROR(VLOOKUP($K329&amp;$B329,intermediate_page!$A$2:$K$1036,5,FALSE),"")</f>
        <v>14174740</v>
      </c>
      <c r="D329" s="9">
        <f>IFERROR(VLOOKUP($K329&amp;$B329,intermediate_page!$A$2:$K$1036,6,FALSE),"")</f>
        <v>410000</v>
      </c>
      <c r="E329" s="9">
        <f>IFERROR(VLOOKUP($K329&amp;$B329,intermediate_page!$A$2:$K$1036,7,FALSE),"")</f>
        <v>560097</v>
      </c>
      <c r="F329" s="9">
        <f>IFERROR(VLOOKUP($K329&amp;$B329,intermediate_page!$A$2:$K$1036,8,FALSE),"")</f>
        <v>732000</v>
      </c>
      <c r="G329" s="9">
        <f>IFERROR(VLOOKUP($K329&amp;$B329,intermediate_page!$A$2:$K$1036,9,FALSE),"")</f>
        <v>4140</v>
      </c>
      <c r="H329" s="9">
        <f>IFERROR(VLOOKUP($K329&amp;$B329,intermediate_page!$A$2:$K$1036,10,FALSE),"")</f>
        <v>4279</v>
      </c>
      <c r="I329" s="9">
        <f>IFERROR(VLOOKUP($K329&amp;$B329,intermediate_page!$A$2:$K$1036,11,FALSE),"")</f>
        <v>4450</v>
      </c>
      <c r="K329" s="1" t="str">
        <f t="shared" si="36"/>
        <v>Senegal</v>
      </c>
    </row>
    <row r="330" ht="15.75" customHeight="1">
      <c r="B330" s="9">
        <v>2015.0</v>
      </c>
      <c r="C330" s="9">
        <f>IFERROR(VLOOKUP($K330&amp;$B330,intermediate_page!$A$2:$K$1036,5,FALSE),"")</f>
        <v>14578450</v>
      </c>
      <c r="D330" s="9">
        <f>IFERROR(VLOOKUP($K330&amp;$B330,intermediate_page!$A$2:$K$1036,6,FALSE),"")</f>
        <v>692000</v>
      </c>
      <c r="E330" s="9">
        <f>IFERROR(VLOOKUP($K330&amp;$B330,intermediate_page!$A$2:$K$1036,7,FALSE),"")</f>
        <v>1017535</v>
      </c>
      <c r="F330" s="9">
        <f>IFERROR(VLOOKUP($K330&amp;$B330,intermediate_page!$A$2:$K$1036,8,FALSE),"")</f>
        <v>1381000</v>
      </c>
      <c r="G330" s="9">
        <f>IFERROR(VLOOKUP($K330&amp;$B330,intermediate_page!$A$2:$K$1036,9,FALSE),"")</f>
        <v>4170</v>
      </c>
      <c r="H330" s="9">
        <f>IFERROR(VLOOKUP($K330&amp;$B330,intermediate_page!$A$2:$K$1036,10,FALSE),"")</f>
        <v>4331</v>
      </c>
      <c r="I330" s="9">
        <f>IFERROR(VLOOKUP($K330&amp;$B330,intermediate_page!$A$2:$K$1036,11,FALSE),"")</f>
        <v>4530</v>
      </c>
      <c r="K330" s="1" t="str">
        <f t="shared" si="36"/>
        <v>Senegal</v>
      </c>
    </row>
    <row r="331" ht="15.75" customHeight="1">
      <c r="B331" s="9">
        <v>2016.0</v>
      </c>
      <c r="C331" s="9">
        <f>IFERROR(VLOOKUP($K331&amp;$B331,intermediate_page!$A$2:$K$1036,5,FALSE),"")</f>
        <v>14993514</v>
      </c>
      <c r="D331" s="9">
        <f>IFERROR(VLOOKUP($K331&amp;$B331,intermediate_page!$A$2:$K$1036,6,FALSE),"")</f>
        <v>468000</v>
      </c>
      <c r="E331" s="9">
        <f>IFERROR(VLOOKUP($K331&amp;$B331,intermediate_page!$A$2:$K$1036,7,FALSE),"")</f>
        <v>684544</v>
      </c>
      <c r="F331" s="9">
        <f>IFERROR(VLOOKUP($K331&amp;$B331,intermediate_page!$A$2:$K$1036,8,FALSE),"")</f>
        <v>920000</v>
      </c>
      <c r="G331" s="9">
        <f>IFERROR(VLOOKUP($K331&amp;$B331,intermediate_page!$A$2:$K$1036,9,FALSE),"")</f>
        <v>4190</v>
      </c>
      <c r="H331" s="9">
        <f>IFERROR(VLOOKUP($K331&amp;$B331,intermediate_page!$A$2:$K$1036,10,FALSE),"")</f>
        <v>4373</v>
      </c>
      <c r="I331" s="9">
        <f>IFERROR(VLOOKUP($K331&amp;$B331,intermediate_page!$A$2:$K$1036,11,FALSE),"")</f>
        <v>4600</v>
      </c>
      <c r="K331" s="1" t="str">
        <f t="shared" si="36"/>
        <v>Senegal</v>
      </c>
    </row>
    <row r="332" ht="15.75" customHeight="1">
      <c r="B332" s="9">
        <v>2017.0</v>
      </c>
      <c r="C332" s="9">
        <f>IFERROR(VLOOKUP($K332&amp;$B332,intermediate_page!$A$2:$K$1036,5,FALSE),"")</f>
        <v>15419354</v>
      </c>
      <c r="D332" s="9">
        <f>IFERROR(VLOOKUP($K332&amp;$B332,intermediate_page!$A$2:$K$1036,6,FALSE),"")</f>
        <v>561000</v>
      </c>
      <c r="E332" s="9">
        <f>IFERROR(VLOOKUP($K332&amp;$B332,intermediate_page!$A$2:$K$1036,7,FALSE),"")</f>
        <v>807277</v>
      </c>
      <c r="F332" s="9">
        <f>IFERROR(VLOOKUP($K332&amp;$B332,intermediate_page!$A$2:$K$1036,8,FALSE),"")</f>
        <v>1072000</v>
      </c>
      <c r="G332" s="9">
        <f>IFERROR(VLOOKUP($K332&amp;$B332,intermediate_page!$A$2:$K$1036,9,FALSE),"")</f>
        <v>4220</v>
      </c>
      <c r="H332" s="9">
        <f>IFERROR(VLOOKUP($K332&amp;$B332,intermediate_page!$A$2:$K$1036,10,FALSE),"")</f>
        <v>4418</v>
      </c>
      <c r="I332" s="9">
        <f>IFERROR(VLOOKUP($K332&amp;$B332,intermediate_page!$A$2:$K$1036,11,FALSE),"")</f>
        <v>4680</v>
      </c>
      <c r="K332" s="1" t="str">
        <f t="shared" si="36"/>
        <v>Senegal</v>
      </c>
    </row>
    <row r="333" ht="15.75" customHeight="1">
      <c r="B333" s="9">
        <v>2018.0</v>
      </c>
      <c r="C333" s="9">
        <f>IFERROR(VLOOKUP($K333&amp;$B333,intermediate_page!$A$2:$K$1036,5,FALSE),"")</f>
        <v>15854324</v>
      </c>
      <c r="D333" s="9">
        <f>IFERROR(VLOOKUP($K333&amp;$B333,intermediate_page!$A$2:$K$1036,6,FALSE),"")</f>
        <v>618000</v>
      </c>
      <c r="E333" s="9">
        <f>IFERROR(VLOOKUP($K333&amp;$B333,intermediate_page!$A$2:$K$1036,7,FALSE),"")</f>
        <v>883919</v>
      </c>
      <c r="F333" s="9">
        <f>IFERROR(VLOOKUP($K333&amp;$B333,intermediate_page!$A$2:$K$1036,8,FALSE),"")</f>
        <v>1163000</v>
      </c>
      <c r="G333" s="9">
        <f>IFERROR(VLOOKUP($K333&amp;$B333,intermediate_page!$A$2:$K$1036,9,FALSE),"")</f>
        <v>4260</v>
      </c>
      <c r="H333" s="9">
        <f>IFERROR(VLOOKUP($K333&amp;$B333,intermediate_page!$A$2:$K$1036,10,FALSE),"")</f>
        <v>4480</v>
      </c>
      <c r="I333" s="9">
        <f>IFERROR(VLOOKUP($K333&amp;$B333,intermediate_page!$A$2:$K$1036,11,FALSE),"")</f>
        <v>4780</v>
      </c>
      <c r="K333" s="1" t="str">
        <f t="shared" si="36"/>
        <v>Senegal</v>
      </c>
    </row>
    <row r="334" ht="15.75" customHeight="1">
      <c r="A334" s="1" t="s">
        <v>57</v>
      </c>
      <c r="B334" s="9">
        <v>2010.0</v>
      </c>
      <c r="C334" s="9">
        <f>IFERROR(VLOOKUP($K334&amp;$B334,intermediate_page!$A$2:$K$1036,5,FALSE),"")</f>
        <v>6415636</v>
      </c>
      <c r="D334" s="9">
        <f>IFERROR(VLOOKUP($K334&amp;$B334,intermediate_page!$A$2:$K$1036,6,FALSE),"")</f>
        <v>2295000</v>
      </c>
      <c r="E334" s="9">
        <f>IFERROR(VLOOKUP($K334&amp;$B334,intermediate_page!$A$2:$K$1036,7,FALSE),"")</f>
        <v>2943081</v>
      </c>
      <c r="F334" s="9">
        <f>IFERROR(VLOOKUP($K334&amp;$B334,intermediate_page!$A$2:$K$1036,8,FALSE),"")</f>
        <v>3698000</v>
      </c>
      <c r="G334" s="9">
        <f>IFERROR(VLOOKUP($K334&amp;$B334,intermediate_page!$A$2:$K$1036,9,FALSE),"")</f>
        <v>13100</v>
      </c>
      <c r="H334" s="9">
        <f>IFERROR(VLOOKUP($K334&amp;$B334,intermediate_page!$A$2:$K$1036,10,FALSE),"")</f>
        <v>14100</v>
      </c>
      <c r="I334" s="9">
        <f>IFERROR(VLOOKUP($K334&amp;$B334,intermediate_page!$A$2:$K$1036,11,FALSE),"")</f>
        <v>15100</v>
      </c>
      <c r="K334" s="1" t="str">
        <f>A334</f>
        <v>Sierra Leone</v>
      </c>
    </row>
    <row r="335" ht="15.75" customHeight="1">
      <c r="B335" s="9">
        <v>2011.0</v>
      </c>
      <c r="C335" s="9">
        <f>IFERROR(VLOOKUP($K335&amp;$B335,intermediate_page!$A$2:$K$1036,5,FALSE),"")</f>
        <v>6563238</v>
      </c>
      <c r="D335" s="9">
        <f>IFERROR(VLOOKUP($K335&amp;$B335,intermediate_page!$A$2:$K$1036,6,FALSE),"")</f>
        <v>2319000</v>
      </c>
      <c r="E335" s="9">
        <f>IFERROR(VLOOKUP($K335&amp;$B335,intermediate_page!$A$2:$K$1036,7,FALSE),"")</f>
        <v>2977428</v>
      </c>
      <c r="F335" s="9">
        <f>IFERROR(VLOOKUP($K335&amp;$B335,intermediate_page!$A$2:$K$1036,8,FALSE),"")</f>
        <v>3753000</v>
      </c>
      <c r="G335" s="9">
        <f>IFERROR(VLOOKUP($K335&amp;$B335,intermediate_page!$A$2:$K$1036,9,FALSE),"")</f>
        <v>11800</v>
      </c>
      <c r="H335" s="9">
        <f>IFERROR(VLOOKUP($K335&amp;$B335,intermediate_page!$A$2:$K$1036,10,FALSE),"")</f>
        <v>12757</v>
      </c>
      <c r="I335" s="9">
        <f>IFERROR(VLOOKUP($K335&amp;$B335,intermediate_page!$A$2:$K$1036,11,FALSE),"")</f>
        <v>13700</v>
      </c>
      <c r="K335" s="1" t="str">
        <f t="shared" ref="K335:K342" si="37">K334</f>
        <v>Sierra Leone</v>
      </c>
    </row>
    <row r="336" ht="15.75" customHeight="1">
      <c r="B336" s="9">
        <v>2012.0</v>
      </c>
      <c r="C336" s="9">
        <f>IFERROR(VLOOKUP($K336&amp;$B336,intermediate_page!$A$2:$K$1036,5,FALSE),"")</f>
        <v>6712586</v>
      </c>
      <c r="D336" s="9">
        <f>IFERROR(VLOOKUP($K336&amp;$B336,intermediate_page!$A$2:$K$1036,6,FALSE),"")</f>
        <v>2390000</v>
      </c>
      <c r="E336" s="9">
        <f>IFERROR(VLOOKUP($K336&amp;$B336,intermediate_page!$A$2:$K$1036,7,FALSE),"")</f>
        <v>3003669</v>
      </c>
      <c r="F336" s="9">
        <f>IFERROR(VLOOKUP($K336&amp;$B336,intermediate_page!$A$2:$K$1036,8,FALSE),"")</f>
        <v>3738000</v>
      </c>
      <c r="G336" s="9">
        <f>IFERROR(VLOOKUP($K336&amp;$B336,intermediate_page!$A$2:$K$1036,9,FALSE),"")</f>
        <v>10000</v>
      </c>
      <c r="H336" s="9">
        <f>IFERROR(VLOOKUP($K336&amp;$B336,intermediate_page!$A$2:$K$1036,10,FALSE),"")</f>
        <v>10831</v>
      </c>
      <c r="I336" s="9">
        <f>IFERROR(VLOOKUP($K336&amp;$B336,intermediate_page!$A$2:$K$1036,11,FALSE),"")</f>
        <v>11700</v>
      </c>
      <c r="K336" s="1" t="str">
        <f t="shared" si="37"/>
        <v>Sierra Leone</v>
      </c>
    </row>
    <row r="337" ht="15.75" customHeight="1">
      <c r="B337" s="9">
        <v>2013.0</v>
      </c>
      <c r="C337" s="9">
        <f>IFERROR(VLOOKUP($K337&amp;$B337,intermediate_page!$A$2:$K$1036,5,FALSE),"")</f>
        <v>6863975</v>
      </c>
      <c r="D337" s="9">
        <f>IFERROR(VLOOKUP($K337&amp;$B337,intermediate_page!$A$2:$K$1036,6,FALSE),"")</f>
        <v>2304000</v>
      </c>
      <c r="E337" s="9">
        <f>IFERROR(VLOOKUP($K337&amp;$B337,intermediate_page!$A$2:$K$1036,7,FALSE),"")</f>
        <v>2970027</v>
      </c>
      <c r="F337" s="9">
        <f>IFERROR(VLOOKUP($K337&amp;$B337,intermediate_page!$A$2:$K$1036,8,FALSE),"")</f>
        <v>3765000</v>
      </c>
      <c r="G337" s="9">
        <f>IFERROR(VLOOKUP($K337&amp;$B337,intermediate_page!$A$2:$K$1036,9,FALSE),"")</f>
        <v>8390</v>
      </c>
      <c r="H337" s="9">
        <f>IFERROR(VLOOKUP($K337&amp;$B337,intermediate_page!$A$2:$K$1036,10,FALSE),"")</f>
        <v>9151</v>
      </c>
      <c r="I337" s="9">
        <f>IFERROR(VLOOKUP($K337&amp;$B337,intermediate_page!$A$2:$K$1036,11,FALSE),"")</f>
        <v>9990</v>
      </c>
      <c r="K337" s="1" t="str">
        <f t="shared" si="37"/>
        <v>Sierra Leone</v>
      </c>
    </row>
    <row r="338" ht="15.75" customHeight="1">
      <c r="B338" s="9">
        <v>2014.0</v>
      </c>
      <c r="C338" s="9">
        <f>IFERROR(VLOOKUP($K338&amp;$B338,intermediate_page!$A$2:$K$1036,5,FALSE),"")</f>
        <v>7017153</v>
      </c>
      <c r="D338" s="9">
        <f>IFERROR(VLOOKUP($K338&amp;$B338,intermediate_page!$A$2:$K$1036,6,FALSE),"")</f>
        <v>2187000</v>
      </c>
      <c r="E338" s="9">
        <f>IFERROR(VLOOKUP($K338&amp;$B338,intermediate_page!$A$2:$K$1036,7,FALSE),"")</f>
        <v>2872180</v>
      </c>
      <c r="F338" s="9">
        <f>IFERROR(VLOOKUP($K338&amp;$B338,intermediate_page!$A$2:$K$1036,8,FALSE),"")</f>
        <v>3698000</v>
      </c>
      <c r="G338" s="9">
        <f>IFERROR(VLOOKUP($K338&amp;$B338,intermediate_page!$A$2:$K$1036,9,FALSE),"")</f>
        <v>7220</v>
      </c>
      <c r="H338" s="9">
        <f>IFERROR(VLOOKUP($K338&amp;$B338,intermediate_page!$A$2:$K$1036,10,FALSE),"")</f>
        <v>7975</v>
      </c>
      <c r="I338" s="9">
        <f>IFERROR(VLOOKUP($K338&amp;$B338,intermediate_page!$A$2:$K$1036,11,FALSE),"")</f>
        <v>8820</v>
      </c>
      <c r="K338" s="1" t="str">
        <f t="shared" si="37"/>
        <v>Sierra Leone</v>
      </c>
    </row>
    <row r="339" ht="15.75" customHeight="1">
      <c r="B339" s="9">
        <v>2015.0</v>
      </c>
      <c r="C339" s="9">
        <f>IFERROR(VLOOKUP($K339&amp;$B339,intermediate_page!$A$2:$K$1036,5,FALSE),"")</f>
        <v>7171909</v>
      </c>
      <c r="D339" s="9">
        <f>IFERROR(VLOOKUP($K339&amp;$B339,intermediate_page!$A$2:$K$1036,6,FALSE),"")</f>
        <v>2255000</v>
      </c>
      <c r="E339" s="9">
        <f>IFERROR(VLOOKUP($K339&amp;$B339,intermediate_page!$A$2:$K$1036,7,FALSE),"")</f>
        <v>2895435</v>
      </c>
      <c r="F339" s="9">
        <f>IFERROR(VLOOKUP($K339&amp;$B339,intermediate_page!$A$2:$K$1036,8,FALSE),"")</f>
        <v>3672000</v>
      </c>
      <c r="G339" s="9">
        <f>IFERROR(VLOOKUP($K339&amp;$B339,intermediate_page!$A$2:$K$1036,9,FALSE),"")</f>
        <v>6530</v>
      </c>
      <c r="H339" s="9">
        <f>IFERROR(VLOOKUP($K339&amp;$B339,intermediate_page!$A$2:$K$1036,10,FALSE),"")</f>
        <v>7329</v>
      </c>
      <c r="I339" s="9">
        <f>IFERROR(VLOOKUP($K339&amp;$B339,intermediate_page!$A$2:$K$1036,11,FALSE),"")</f>
        <v>8210</v>
      </c>
      <c r="K339" s="1" t="str">
        <f t="shared" si="37"/>
        <v>Sierra Leone</v>
      </c>
    </row>
    <row r="340" ht="15.75" customHeight="1">
      <c r="B340" s="9">
        <v>2016.0</v>
      </c>
      <c r="C340" s="9">
        <f>IFERROR(VLOOKUP($K340&amp;$B340,intermediate_page!$A$2:$K$1036,5,FALSE),"")</f>
        <v>7328846</v>
      </c>
      <c r="D340" s="9">
        <f>IFERROR(VLOOKUP($K340&amp;$B340,intermediate_page!$A$2:$K$1036,6,FALSE),"")</f>
        <v>2311000</v>
      </c>
      <c r="E340" s="9">
        <f>IFERROR(VLOOKUP($K340&amp;$B340,intermediate_page!$A$2:$K$1036,7,FALSE),"")</f>
        <v>2868006</v>
      </c>
      <c r="F340" s="9">
        <f>IFERROR(VLOOKUP($K340&amp;$B340,intermediate_page!$A$2:$K$1036,8,FALSE),"")</f>
        <v>3530000</v>
      </c>
      <c r="G340" s="9">
        <f>IFERROR(VLOOKUP($K340&amp;$B340,intermediate_page!$A$2:$K$1036,9,FALSE),"")</f>
        <v>6110</v>
      </c>
      <c r="H340" s="9">
        <f>IFERROR(VLOOKUP($K340&amp;$B340,intermediate_page!$A$2:$K$1036,10,FALSE),"")</f>
        <v>6983</v>
      </c>
      <c r="I340" s="9">
        <f>IFERROR(VLOOKUP($K340&amp;$B340,intermediate_page!$A$2:$K$1036,11,FALSE),"")</f>
        <v>7940</v>
      </c>
      <c r="K340" s="1" t="str">
        <f t="shared" si="37"/>
        <v>Sierra Leone</v>
      </c>
    </row>
    <row r="341" ht="15.75" customHeight="1">
      <c r="B341" s="9">
        <v>2017.0</v>
      </c>
      <c r="C341" s="9">
        <f>IFERROR(VLOOKUP($K341&amp;$B341,intermediate_page!$A$2:$K$1036,5,FALSE),"")</f>
        <v>7488427</v>
      </c>
      <c r="D341" s="9">
        <f>IFERROR(VLOOKUP($K341&amp;$B341,intermediate_page!$A$2:$K$1036,6,FALSE),"")</f>
        <v>2000000</v>
      </c>
      <c r="E341" s="9">
        <f>IFERROR(VLOOKUP($K341&amp;$B341,intermediate_page!$A$2:$K$1036,7,FALSE),"")</f>
        <v>2726766</v>
      </c>
      <c r="F341" s="9">
        <f>IFERROR(VLOOKUP($K341&amp;$B341,intermediate_page!$A$2:$K$1036,8,FALSE),"")</f>
        <v>3625000</v>
      </c>
      <c r="G341" s="9">
        <f>IFERROR(VLOOKUP($K341&amp;$B341,intermediate_page!$A$2:$K$1036,9,FALSE),"")</f>
        <v>5830</v>
      </c>
      <c r="H341" s="9">
        <f>IFERROR(VLOOKUP($K341&amp;$B341,intermediate_page!$A$2:$K$1036,10,FALSE),"")</f>
        <v>6786</v>
      </c>
      <c r="I341" s="9">
        <f>IFERROR(VLOOKUP($K341&amp;$B341,intermediate_page!$A$2:$K$1036,11,FALSE),"")</f>
        <v>7860</v>
      </c>
      <c r="K341" s="1" t="str">
        <f t="shared" si="37"/>
        <v>Sierra Leone</v>
      </c>
    </row>
    <row r="342" ht="15.75" customHeight="1">
      <c r="B342" s="9">
        <v>2018.0</v>
      </c>
      <c r="C342" s="9">
        <f>IFERROR(VLOOKUP($K342&amp;$B342,intermediate_page!$A$2:$K$1036,5,FALSE),"")</f>
        <v>7650149</v>
      </c>
      <c r="D342" s="9">
        <f>IFERROR(VLOOKUP($K342&amp;$B342,intermediate_page!$A$2:$K$1036,6,FALSE),"")</f>
        <v>1433000</v>
      </c>
      <c r="E342" s="9">
        <f>IFERROR(VLOOKUP($K342&amp;$B342,intermediate_page!$A$2:$K$1036,7,FALSE),"")</f>
        <v>2451110</v>
      </c>
      <c r="F342" s="9">
        <f>IFERROR(VLOOKUP($K342&amp;$B342,intermediate_page!$A$2:$K$1036,8,FALSE),"")</f>
        <v>3979000</v>
      </c>
      <c r="G342" s="9">
        <f>IFERROR(VLOOKUP($K342&amp;$B342,intermediate_page!$A$2:$K$1036,9,FALSE),"")</f>
        <v>5520</v>
      </c>
      <c r="H342" s="9">
        <f>IFERROR(VLOOKUP($K342&amp;$B342,intermediate_page!$A$2:$K$1036,10,FALSE),"")</f>
        <v>6564</v>
      </c>
      <c r="I342" s="9">
        <f>IFERROR(VLOOKUP($K342&amp;$B342,intermediate_page!$A$2:$K$1036,11,FALSE),"")</f>
        <v>7770</v>
      </c>
      <c r="K342" s="1" t="str">
        <f t="shared" si="37"/>
        <v>Sierra Leone</v>
      </c>
    </row>
    <row r="343" ht="15.75" customHeight="1">
      <c r="A343" s="25" t="s">
        <v>155</v>
      </c>
      <c r="B343" s="9">
        <v>2010.0</v>
      </c>
      <c r="C343" s="9">
        <f>IFERROR(VLOOKUP($K343&amp;$B343,intermediate_page!$A$2:$K$1036,5,FALSE),"")</f>
        <v>5121696</v>
      </c>
      <c r="D343" s="9" t="str">
        <f>IFERROR(VLOOKUP($K343&amp;$B343,intermediate_page!$A$2:$K$1036,6,FALSE),"")</f>
        <v>-</v>
      </c>
      <c r="E343" s="9">
        <f>IFERROR(VLOOKUP($K343&amp;$B343,intermediate_page!$A$2:$K$1036,7,FALSE),"")</f>
        <v>8060</v>
      </c>
      <c r="F343" s="9" t="str">
        <f>IFERROR(VLOOKUP($K343&amp;$B343,intermediate_page!$A$2:$K$1036,8,FALSE),"")</f>
        <v>-</v>
      </c>
      <c r="G343" s="9" t="str">
        <f>IFERROR(VLOOKUP($K343&amp;$B343,intermediate_page!$A$2:$K$1036,9,FALSE),"")</f>
        <v>-</v>
      </c>
      <c r="H343" s="9">
        <f>IFERROR(VLOOKUP($K343&amp;$B343,intermediate_page!$A$2:$K$1036,10,FALSE),"")</f>
        <v>83</v>
      </c>
      <c r="I343" s="9" t="str">
        <f>IFERROR(VLOOKUP($K343&amp;$B343,intermediate_page!$A$2:$K$1036,11,FALSE),"")</f>
        <v>-</v>
      </c>
      <c r="K343" s="1" t="s">
        <v>58</v>
      </c>
    </row>
    <row r="344" ht="15.75" customHeight="1">
      <c r="B344" s="9">
        <v>2011.0</v>
      </c>
      <c r="C344" s="9">
        <f>IFERROR(VLOOKUP($K344&amp;$B344,intermediate_page!$A$2:$K$1036,5,FALSE),"")</f>
        <v>5200375</v>
      </c>
      <c r="D344" s="9" t="str">
        <f>IFERROR(VLOOKUP($K344&amp;$B344,intermediate_page!$A$2:$K$1036,6,FALSE),"")</f>
        <v>-</v>
      </c>
      <c r="E344" s="9">
        <f>IFERROR(VLOOKUP($K344&amp;$B344,intermediate_page!$A$2:$K$1036,7,FALSE),"")</f>
        <v>9866</v>
      </c>
      <c r="F344" s="9" t="str">
        <f>IFERROR(VLOOKUP($K344&amp;$B344,intermediate_page!$A$2:$K$1036,8,FALSE),"")</f>
        <v>-</v>
      </c>
      <c r="G344" s="9" t="str">
        <f>IFERROR(VLOOKUP($K344&amp;$B344,intermediate_page!$A$2:$K$1036,9,FALSE),"")</f>
        <v>-</v>
      </c>
      <c r="H344" s="9">
        <f>IFERROR(VLOOKUP($K344&amp;$B344,intermediate_page!$A$2:$K$1036,10,FALSE),"")</f>
        <v>54</v>
      </c>
      <c r="I344" s="9" t="str">
        <f>IFERROR(VLOOKUP($K344&amp;$B344,intermediate_page!$A$2:$K$1036,11,FALSE),"")</f>
        <v>-</v>
      </c>
      <c r="K344" s="1" t="str">
        <f t="shared" ref="K344:K351" si="38">K343</f>
        <v>South Africa</v>
      </c>
    </row>
    <row r="345" ht="15.75" customHeight="1">
      <c r="B345" s="9">
        <v>2012.0</v>
      </c>
      <c r="C345" s="9">
        <f>IFERROR(VLOOKUP($K345&amp;$B345,intermediate_page!$A$2:$K$1036,5,FALSE),"")</f>
        <v>5283265</v>
      </c>
      <c r="D345" s="9" t="str">
        <f>IFERROR(VLOOKUP($K345&amp;$B345,intermediate_page!$A$2:$K$1036,6,FALSE),"")</f>
        <v>-</v>
      </c>
      <c r="E345" s="9">
        <f>IFERROR(VLOOKUP($K345&amp;$B345,intermediate_page!$A$2:$K$1036,7,FALSE),"")</f>
        <v>6621</v>
      </c>
      <c r="F345" s="9" t="str">
        <f>IFERROR(VLOOKUP($K345&amp;$B345,intermediate_page!$A$2:$K$1036,8,FALSE),"")</f>
        <v>-</v>
      </c>
      <c r="G345" s="9" t="str">
        <f>IFERROR(VLOOKUP($K345&amp;$B345,intermediate_page!$A$2:$K$1036,9,FALSE),"")</f>
        <v>-</v>
      </c>
      <c r="H345" s="9">
        <f>IFERROR(VLOOKUP($K345&amp;$B345,intermediate_page!$A$2:$K$1036,10,FALSE),"")</f>
        <v>72</v>
      </c>
      <c r="I345" s="9" t="str">
        <f>IFERROR(VLOOKUP($K345&amp;$B345,intermediate_page!$A$2:$K$1036,11,FALSE),"")</f>
        <v>-</v>
      </c>
      <c r="K345" s="1" t="str">
        <f t="shared" si="38"/>
        <v>South Africa</v>
      </c>
    </row>
    <row r="346" ht="15.75" customHeight="1">
      <c r="B346" s="9">
        <v>2013.0</v>
      </c>
      <c r="C346" s="9">
        <f>IFERROR(VLOOKUP($K346&amp;$B346,intermediate_page!$A$2:$K$1036,5,FALSE),"")</f>
        <v>5368712</v>
      </c>
      <c r="D346" s="9" t="str">
        <f>IFERROR(VLOOKUP($K346&amp;$B346,intermediate_page!$A$2:$K$1036,6,FALSE),"")</f>
        <v>-</v>
      </c>
      <c r="E346" s="9">
        <f>IFERROR(VLOOKUP($K346&amp;$B346,intermediate_page!$A$2:$K$1036,7,FALSE),"")</f>
        <v>8645</v>
      </c>
      <c r="F346" s="9" t="str">
        <f>IFERROR(VLOOKUP($K346&amp;$B346,intermediate_page!$A$2:$K$1036,8,FALSE),"")</f>
        <v>-</v>
      </c>
      <c r="G346" s="9" t="str">
        <f>IFERROR(VLOOKUP($K346&amp;$B346,intermediate_page!$A$2:$K$1036,9,FALSE),"")</f>
        <v>-</v>
      </c>
      <c r="H346" s="9">
        <f>IFERROR(VLOOKUP($K346&amp;$B346,intermediate_page!$A$2:$K$1036,10,FALSE),"")</f>
        <v>105</v>
      </c>
      <c r="I346" s="9" t="str">
        <f>IFERROR(VLOOKUP($K346&amp;$B346,intermediate_page!$A$2:$K$1036,11,FALSE),"")</f>
        <v>-</v>
      </c>
      <c r="K346" s="1" t="str">
        <f t="shared" si="38"/>
        <v>South Africa</v>
      </c>
    </row>
    <row r="347" ht="15.75" customHeight="1">
      <c r="B347" s="9">
        <v>2014.0</v>
      </c>
      <c r="C347" s="9">
        <f>IFERROR(VLOOKUP($K347&amp;$B347,intermediate_page!$A$2:$K$1036,5,FALSE),"")</f>
        <v>5454418</v>
      </c>
      <c r="D347" s="9" t="str">
        <f>IFERROR(VLOOKUP($K347&amp;$B347,intermediate_page!$A$2:$K$1036,6,FALSE),"")</f>
        <v>-</v>
      </c>
      <c r="E347" s="9">
        <f>IFERROR(VLOOKUP($K347&amp;$B347,intermediate_page!$A$2:$K$1036,7,FALSE),"")</f>
        <v>11705</v>
      </c>
      <c r="F347" s="9" t="str">
        <f>IFERROR(VLOOKUP($K347&amp;$B347,intermediate_page!$A$2:$K$1036,8,FALSE),"")</f>
        <v>-</v>
      </c>
      <c r="G347" s="9" t="str">
        <f>IFERROR(VLOOKUP($K347&amp;$B347,intermediate_page!$A$2:$K$1036,9,FALSE),"")</f>
        <v>-</v>
      </c>
      <c r="H347" s="9">
        <f>IFERROR(VLOOKUP($K347&amp;$B347,intermediate_page!$A$2:$K$1036,10,FALSE),"")</f>
        <v>174</v>
      </c>
      <c r="I347" s="9" t="str">
        <f>IFERROR(VLOOKUP($K347&amp;$B347,intermediate_page!$A$2:$K$1036,11,FALSE),"")</f>
        <v>-</v>
      </c>
      <c r="K347" s="1" t="str">
        <f t="shared" si="38"/>
        <v>South Africa</v>
      </c>
    </row>
    <row r="348" ht="15.75" customHeight="1">
      <c r="B348" s="9">
        <v>2015.0</v>
      </c>
      <c r="C348" s="9">
        <f>IFERROR(VLOOKUP($K348&amp;$B348,intermediate_page!$A$2:$K$1036,5,FALSE),"")</f>
        <v>5538636</v>
      </c>
      <c r="D348" s="9" t="str">
        <f>IFERROR(VLOOKUP($K348&amp;$B348,intermediate_page!$A$2:$K$1036,6,FALSE),"")</f>
        <v>-</v>
      </c>
      <c r="E348" s="9">
        <f>IFERROR(VLOOKUP($K348&amp;$B348,intermediate_page!$A$2:$K$1036,7,FALSE),"")</f>
        <v>1157</v>
      </c>
      <c r="F348" s="9" t="str">
        <f>IFERROR(VLOOKUP($K348&amp;$B348,intermediate_page!$A$2:$K$1036,8,FALSE),"")</f>
        <v>-</v>
      </c>
      <c r="G348" s="9" t="str">
        <f>IFERROR(VLOOKUP($K348&amp;$B348,intermediate_page!$A$2:$K$1036,9,FALSE),"")</f>
        <v>-</v>
      </c>
      <c r="H348" s="9">
        <f>IFERROR(VLOOKUP($K348&amp;$B348,intermediate_page!$A$2:$K$1036,10,FALSE),"")</f>
        <v>110</v>
      </c>
      <c r="I348" s="9" t="str">
        <f>IFERROR(VLOOKUP($K348&amp;$B348,intermediate_page!$A$2:$K$1036,11,FALSE),"")</f>
        <v>-</v>
      </c>
      <c r="K348" s="1" t="str">
        <f t="shared" si="38"/>
        <v>South Africa</v>
      </c>
    </row>
    <row r="349" ht="15.75" customHeight="1">
      <c r="B349" s="9">
        <v>2016.0</v>
      </c>
      <c r="C349" s="9">
        <f>IFERROR(VLOOKUP($K349&amp;$B349,intermediate_page!$A$2:$K$1036,5,FALSE),"")</f>
        <v>5620764</v>
      </c>
      <c r="D349" s="9" t="str">
        <f>IFERROR(VLOOKUP($K349&amp;$B349,intermediate_page!$A$2:$K$1036,6,FALSE),"")</f>
        <v>-</v>
      </c>
      <c r="E349" s="9">
        <f>IFERROR(VLOOKUP($K349&amp;$B349,intermediate_page!$A$2:$K$1036,7,FALSE),"")</f>
        <v>4323</v>
      </c>
      <c r="F349" s="9" t="str">
        <f>IFERROR(VLOOKUP($K349&amp;$B349,intermediate_page!$A$2:$K$1036,8,FALSE),"")</f>
        <v>-</v>
      </c>
      <c r="G349" s="9" t="str">
        <f>IFERROR(VLOOKUP($K349&amp;$B349,intermediate_page!$A$2:$K$1036,9,FALSE),"")</f>
        <v>-</v>
      </c>
      <c r="H349" s="9">
        <f>IFERROR(VLOOKUP($K349&amp;$B349,intermediate_page!$A$2:$K$1036,10,FALSE),"")</f>
        <v>34</v>
      </c>
      <c r="I349" s="9" t="str">
        <f>IFERROR(VLOOKUP($K349&amp;$B349,intermediate_page!$A$2:$K$1036,11,FALSE),"")</f>
        <v>-</v>
      </c>
      <c r="K349" s="1" t="str">
        <f t="shared" si="38"/>
        <v>South Africa</v>
      </c>
    </row>
    <row r="350" ht="15.75" customHeight="1">
      <c r="B350" s="9">
        <v>2017.0</v>
      </c>
      <c r="C350" s="9">
        <f>IFERROR(VLOOKUP($K350&amp;$B350,intermediate_page!$A$2:$K$1036,5,FALSE),"")</f>
        <v>5700975</v>
      </c>
      <c r="D350" s="9" t="str">
        <f>IFERROR(VLOOKUP($K350&amp;$B350,intermediate_page!$A$2:$K$1036,6,FALSE),"")</f>
        <v>-</v>
      </c>
      <c r="E350" s="9">
        <f>IFERROR(VLOOKUP($K350&amp;$B350,intermediate_page!$A$2:$K$1036,7,FALSE),"")</f>
        <v>22517</v>
      </c>
      <c r="F350" s="9" t="str">
        <f>IFERROR(VLOOKUP($K350&amp;$B350,intermediate_page!$A$2:$K$1036,8,FALSE),"")</f>
        <v>-</v>
      </c>
      <c r="G350" s="9" t="str">
        <f>IFERROR(VLOOKUP($K350&amp;$B350,intermediate_page!$A$2:$K$1036,9,FALSE),"")</f>
        <v>-</v>
      </c>
      <c r="H350" s="9">
        <f>IFERROR(VLOOKUP($K350&amp;$B350,intermediate_page!$A$2:$K$1036,10,FALSE),"")</f>
        <v>301</v>
      </c>
      <c r="I350" s="9" t="str">
        <f>IFERROR(VLOOKUP($K350&amp;$B350,intermediate_page!$A$2:$K$1036,11,FALSE),"")</f>
        <v>-</v>
      </c>
      <c r="K350" s="1" t="str">
        <f t="shared" si="38"/>
        <v>South Africa</v>
      </c>
    </row>
    <row r="351" ht="15.75" customHeight="1">
      <c r="B351" s="9">
        <v>2018.0</v>
      </c>
      <c r="C351" s="9">
        <f>IFERROR(VLOOKUP($K351&amp;$B351,intermediate_page!$A$2:$K$1036,5,FALSE),"")</f>
        <v>5779252</v>
      </c>
      <c r="D351" s="9" t="str">
        <f>IFERROR(VLOOKUP($K351&amp;$B351,intermediate_page!$A$2:$K$1036,6,FALSE),"")</f>
        <v>-</v>
      </c>
      <c r="E351" s="9">
        <f>IFERROR(VLOOKUP($K351&amp;$B351,intermediate_page!$A$2:$K$1036,7,FALSE),"")</f>
        <v>9540</v>
      </c>
      <c r="F351" s="9" t="str">
        <f>IFERROR(VLOOKUP($K351&amp;$B351,intermediate_page!$A$2:$K$1036,8,FALSE),"")</f>
        <v>-</v>
      </c>
      <c r="G351" s="9" t="str">
        <f>IFERROR(VLOOKUP($K351&amp;$B351,intermediate_page!$A$2:$K$1036,9,FALSE),"")</f>
        <v>-</v>
      </c>
      <c r="H351" s="9">
        <f>IFERROR(VLOOKUP($K351&amp;$B351,intermediate_page!$A$2:$K$1036,10,FALSE),"")</f>
        <v>69</v>
      </c>
      <c r="I351" s="9" t="str">
        <f>IFERROR(VLOOKUP($K351&amp;$B351,intermediate_page!$A$2:$K$1036,11,FALSE),"")</f>
        <v>-</v>
      </c>
      <c r="K351" s="1" t="str">
        <f t="shared" si="38"/>
        <v>South Africa</v>
      </c>
    </row>
    <row r="352" ht="15.75" customHeight="1">
      <c r="A352" s="25" t="s">
        <v>156</v>
      </c>
      <c r="B352" s="9">
        <v>2010.0</v>
      </c>
      <c r="C352" s="9">
        <f>IFERROR(VLOOKUP($K352&amp;$B352,intermediate_page!$A$2:$K$1036,5,FALSE),"")</f>
        <v>9508372</v>
      </c>
      <c r="D352" s="9">
        <f>IFERROR(VLOOKUP($K352&amp;$B352,intermediate_page!$A$2:$K$1036,6,FALSE),"")</f>
        <v>1464000</v>
      </c>
      <c r="E352" s="9">
        <f>IFERROR(VLOOKUP($K352&amp;$B352,intermediate_page!$A$2:$K$1036,7,FALSE),"")</f>
        <v>2319793</v>
      </c>
      <c r="F352" s="9">
        <f>IFERROR(VLOOKUP($K352&amp;$B352,intermediate_page!$A$2:$K$1036,8,FALSE),"")</f>
        <v>3495000</v>
      </c>
      <c r="G352" s="9">
        <f>IFERROR(VLOOKUP($K352&amp;$B352,intermediate_page!$A$2:$K$1036,9,FALSE),"")</f>
        <v>4360</v>
      </c>
      <c r="H352" s="9">
        <f>IFERROR(VLOOKUP($K352&amp;$B352,intermediate_page!$A$2:$K$1036,10,FALSE),"")</f>
        <v>5010</v>
      </c>
      <c r="I352" s="9">
        <f>IFERROR(VLOOKUP($K352&amp;$B352,intermediate_page!$A$2:$K$1036,11,FALSE),"")</f>
        <v>5810</v>
      </c>
      <c r="K352" s="1" t="s">
        <v>59</v>
      </c>
    </row>
    <row r="353" ht="15.75" customHeight="1">
      <c r="B353" s="9">
        <v>2011.0</v>
      </c>
      <c r="C353" s="9">
        <f>IFERROR(VLOOKUP($K353&amp;$B353,intermediate_page!$A$2:$K$1036,5,FALSE),"")</f>
        <v>9830695</v>
      </c>
      <c r="D353" s="9">
        <f>IFERROR(VLOOKUP($K353&amp;$B353,intermediate_page!$A$2:$K$1036,6,FALSE),"")</f>
        <v>1428000</v>
      </c>
      <c r="E353" s="9">
        <f>IFERROR(VLOOKUP($K353&amp;$B353,intermediate_page!$A$2:$K$1036,7,FALSE),"")</f>
        <v>2318780</v>
      </c>
      <c r="F353" s="9">
        <f>IFERROR(VLOOKUP($K353&amp;$B353,intermediate_page!$A$2:$K$1036,8,FALSE),"")</f>
        <v>3552000</v>
      </c>
      <c r="G353" s="9">
        <f>IFERROR(VLOOKUP($K353&amp;$B353,intermediate_page!$A$2:$K$1036,9,FALSE),"")</f>
        <v>4180</v>
      </c>
      <c r="H353" s="9">
        <f>IFERROR(VLOOKUP($K353&amp;$B353,intermediate_page!$A$2:$K$1036,10,FALSE),"")</f>
        <v>4841</v>
      </c>
      <c r="I353" s="9">
        <f>IFERROR(VLOOKUP($K353&amp;$B353,intermediate_page!$A$2:$K$1036,11,FALSE),"")</f>
        <v>5660</v>
      </c>
      <c r="K353" s="1" t="str">
        <f t="shared" ref="K353:K360" si="39">K352</f>
        <v>South Sudan</v>
      </c>
    </row>
    <row r="354" ht="15.75" customHeight="1">
      <c r="B354" s="9">
        <v>2012.0</v>
      </c>
      <c r="C354" s="9">
        <f>IFERROR(VLOOKUP($K354&amp;$B354,intermediate_page!$A$2:$K$1036,5,FALSE),"")</f>
        <v>10113648</v>
      </c>
      <c r="D354" s="9">
        <f>IFERROR(VLOOKUP($K354&amp;$B354,intermediate_page!$A$2:$K$1036,6,FALSE),"")</f>
        <v>1449000</v>
      </c>
      <c r="E354" s="9">
        <f>IFERROR(VLOOKUP($K354&amp;$B354,intermediate_page!$A$2:$K$1036,7,FALSE),"")</f>
        <v>2353290</v>
      </c>
      <c r="F354" s="9">
        <f>IFERROR(VLOOKUP($K354&amp;$B354,intermediate_page!$A$2:$K$1036,8,FALSE),"")</f>
        <v>3599000</v>
      </c>
      <c r="G354" s="9">
        <f>IFERROR(VLOOKUP($K354&amp;$B354,intermediate_page!$A$2:$K$1036,9,FALSE),"")</f>
        <v>4020</v>
      </c>
      <c r="H354" s="9">
        <f>IFERROR(VLOOKUP($K354&amp;$B354,intermediate_page!$A$2:$K$1036,10,FALSE),"")</f>
        <v>4678</v>
      </c>
      <c r="I354" s="9">
        <f>IFERROR(VLOOKUP($K354&amp;$B354,intermediate_page!$A$2:$K$1036,11,FALSE),"")</f>
        <v>5520</v>
      </c>
      <c r="K354" s="1" t="str">
        <f t="shared" si="39"/>
        <v>South Sudan</v>
      </c>
    </row>
    <row r="355" ht="15.75" customHeight="1">
      <c r="B355" s="9">
        <v>2013.0</v>
      </c>
      <c r="C355" s="9">
        <f>IFERROR(VLOOKUP($K355&amp;$B355,intermediate_page!$A$2:$K$1036,5,FALSE),"")</f>
        <v>10355030</v>
      </c>
      <c r="D355" s="9">
        <f>IFERROR(VLOOKUP($K355&amp;$B355,intermediate_page!$A$2:$K$1036,6,FALSE),"")</f>
        <v>1485000</v>
      </c>
      <c r="E355" s="9">
        <f>IFERROR(VLOOKUP($K355&amp;$B355,intermediate_page!$A$2:$K$1036,7,FALSE),"")</f>
        <v>2427031</v>
      </c>
      <c r="F355" s="9">
        <f>IFERROR(VLOOKUP($K355&amp;$B355,intermediate_page!$A$2:$K$1036,8,FALSE),"")</f>
        <v>3747000</v>
      </c>
      <c r="G355" s="9">
        <f>IFERROR(VLOOKUP($K355&amp;$B355,intermediate_page!$A$2:$K$1036,9,FALSE),"")</f>
        <v>3980</v>
      </c>
      <c r="H355" s="9">
        <f>IFERROR(VLOOKUP($K355&amp;$B355,intermediate_page!$A$2:$K$1036,10,FALSE),"")</f>
        <v>4695</v>
      </c>
      <c r="I355" s="9">
        <f>IFERROR(VLOOKUP($K355&amp;$B355,intermediate_page!$A$2:$K$1036,11,FALSE),"")</f>
        <v>5620</v>
      </c>
      <c r="K355" s="1" t="str">
        <f t="shared" si="39"/>
        <v>South Sudan</v>
      </c>
    </row>
    <row r="356" ht="15.75" customHeight="1">
      <c r="B356" s="9">
        <v>2014.0</v>
      </c>
      <c r="C356" s="9">
        <f>IFERROR(VLOOKUP($K356&amp;$B356,intermediate_page!$A$2:$K$1036,5,FALSE),"")</f>
        <v>10554882</v>
      </c>
      <c r="D356" s="9">
        <f>IFERROR(VLOOKUP($K356&amp;$B356,intermediate_page!$A$2:$K$1036,6,FALSE),"")</f>
        <v>1531000</v>
      </c>
      <c r="E356" s="9">
        <f>IFERROR(VLOOKUP($K356&amp;$B356,intermediate_page!$A$2:$K$1036,7,FALSE),"")</f>
        <v>2492468</v>
      </c>
      <c r="F356" s="9">
        <f>IFERROR(VLOOKUP($K356&amp;$B356,intermediate_page!$A$2:$K$1036,8,FALSE),"")</f>
        <v>3867000</v>
      </c>
      <c r="G356" s="9">
        <f>IFERROR(VLOOKUP($K356&amp;$B356,intermediate_page!$A$2:$K$1036,9,FALSE),"")</f>
        <v>4080</v>
      </c>
      <c r="H356" s="9">
        <f>IFERROR(VLOOKUP($K356&amp;$B356,intermediate_page!$A$2:$K$1036,10,FALSE),"")</f>
        <v>4910</v>
      </c>
      <c r="I356" s="9">
        <f>IFERROR(VLOOKUP($K356&amp;$B356,intermediate_page!$A$2:$K$1036,11,FALSE),"")</f>
        <v>6080</v>
      </c>
      <c r="K356" s="1" t="str">
        <f t="shared" si="39"/>
        <v>South Sudan</v>
      </c>
    </row>
    <row r="357" ht="15.75" customHeight="1">
      <c r="B357" s="9">
        <v>2015.0</v>
      </c>
      <c r="C357" s="9">
        <f>IFERROR(VLOOKUP($K357&amp;$B357,intermediate_page!$A$2:$K$1036,5,FALSE),"")</f>
        <v>10715657</v>
      </c>
      <c r="D357" s="9">
        <f>IFERROR(VLOOKUP($K357&amp;$B357,intermediate_page!$A$2:$K$1036,6,FALSE),"")</f>
        <v>1576000</v>
      </c>
      <c r="E357" s="9">
        <f>IFERROR(VLOOKUP($K357&amp;$B357,intermediate_page!$A$2:$K$1036,7,FALSE),"")</f>
        <v>2575568</v>
      </c>
      <c r="F357" s="9">
        <f>IFERROR(VLOOKUP($K357&amp;$B357,intermediate_page!$A$2:$K$1036,8,FALSE),"")</f>
        <v>3926000</v>
      </c>
      <c r="G357" s="9">
        <f>IFERROR(VLOOKUP($K357&amp;$B357,intermediate_page!$A$2:$K$1036,9,FALSE),"")</f>
        <v>4100</v>
      </c>
      <c r="H357" s="9">
        <f>IFERROR(VLOOKUP($K357&amp;$B357,intermediate_page!$A$2:$K$1036,10,FALSE),"")</f>
        <v>5056</v>
      </c>
      <c r="I357" s="9">
        <f>IFERROR(VLOOKUP($K357&amp;$B357,intermediate_page!$A$2:$K$1036,11,FALSE),"")</f>
        <v>6440</v>
      </c>
      <c r="K357" s="1" t="str">
        <f t="shared" si="39"/>
        <v>South Sudan</v>
      </c>
    </row>
    <row r="358" ht="15.75" customHeight="1">
      <c r="B358" s="9">
        <v>2016.0</v>
      </c>
      <c r="C358" s="9">
        <f>IFERROR(VLOOKUP($K358&amp;$B358,intermediate_page!$A$2:$K$1036,5,FALSE),"")</f>
        <v>10832520</v>
      </c>
      <c r="D358" s="9">
        <f>IFERROR(VLOOKUP($K358&amp;$B358,intermediate_page!$A$2:$K$1036,6,FALSE),"")</f>
        <v>1598000</v>
      </c>
      <c r="E358" s="9">
        <f>IFERROR(VLOOKUP($K358&amp;$B358,intermediate_page!$A$2:$K$1036,7,FALSE),"")</f>
        <v>2649109</v>
      </c>
      <c r="F358" s="9">
        <f>IFERROR(VLOOKUP($K358&amp;$B358,intermediate_page!$A$2:$K$1036,8,FALSE),"")</f>
        <v>4068000</v>
      </c>
      <c r="G358" s="9">
        <f>IFERROR(VLOOKUP($K358&amp;$B358,intermediate_page!$A$2:$K$1036,9,FALSE),"")</f>
        <v>4120</v>
      </c>
      <c r="H358" s="9">
        <f>IFERROR(VLOOKUP($K358&amp;$B358,intermediate_page!$A$2:$K$1036,10,FALSE),"")</f>
        <v>5188</v>
      </c>
      <c r="I358" s="9">
        <f>IFERROR(VLOOKUP($K358&amp;$B358,intermediate_page!$A$2:$K$1036,11,FALSE),"")</f>
        <v>6800</v>
      </c>
      <c r="K358" s="1" t="str">
        <f t="shared" si="39"/>
        <v>South Sudan</v>
      </c>
    </row>
    <row r="359" ht="15.75" customHeight="1">
      <c r="B359" s="9">
        <v>2017.0</v>
      </c>
      <c r="C359" s="9">
        <f>IFERROR(VLOOKUP($K359&amp;$B359,intermediate_page!$A$2:$K$1036,5,FALSE),"")</f>
        <v>10910774</v>
      </c>
      <c r="D359" s="9">
        <f>IFERROR(VLOOKUP($K359&amp;$B359,intermediate_page!$A$2:$K$1036,6,FALSE),"")</f>
        <v>1627000</v>
      </c>
      <c r="E359" s="9">
        <f>IFERROR(VLOOKUP($K359&amp;$B359,intermediate_page!$A$2:$K$1036,7,FALSE),"")</f>
        <v>2681845</v>
      </c>
      <c r="F359" s="9">
        <f>IFERROR(VLOOKUP($K359&amp;$B359,intermediate_page!$A$2:$K$1036,8,FALSE),"")</f>
        <v>4161000</v>
      </c>
      <c r="G359" s="9">
        <f>IFERROR(VLOOKUP($K359&amp;$B359,intermediate_page!$A$2:$K$1036,9,FALSE),"")</f>
        <v>4130</v>
      </c>
      <c r="H359" s="9">
        <f>IFERROR(VLOOKUP($K359&amp;$B359,intermediate_page!$A$2:$K$1036,10,FALSE),"")</f>
        <v>5328</v>
      </c>
      <c r="I359" s="9">
        <f>IFERROR(VLOOKUP($K359&amp;$B359,intermediate_page!$A$2:$K$1036,11,FALSE),"")</f>
        <v>7230</v>
      </c>
      <c r="K359" s="1" t="str">
        <f t="shared" si="39"/>
        <v>South Sudan</v>
      </c>
    </row>
    <row r="360" ht="15.75" customHeight="1">
      <c r="B360" s="9">
        <v>2018.0</v>
      </c>
      <c r="C360" s="9">
        <f>IFERROR(VLOOKUP($K360&amp;$B360,intermediate_page!$A$2:$K$1036,5,FALSE),"")</f>
        <v>10975924</v>
      </c>
      <c r="D360" s="9">
        <f>IFERROR(VLOOKUP($K360&amp;$B360,intermediate_page!$A$2:$K$1036,6,FALSE),"")</f>
        <v>1578000</v>
      </c>
      <c r="E360" s="9">
        <f>IFERROR(VLOOKUP($K360&amp;$B360,intermediate_page!$A$2:$K$1036,7,FALSE),"")</f>
        <v>2589443</v>
      </c>
      <c r="F360" s="9">
        <f>IFERROR(VLOOKUP($K360&amp;$B360,intermediate_page!$A$2:$K$1036,8,FALSE),"")</f>
        <v>4048000</v>
      </c>
      <c r="G360" s="9">
        <f>IFERROR(VLOOKUP($K360&amp;$B360,intermediate_page!$A$2:$K$1036,9,FALSE),"")</f>
        <v>4080</v>
      </c>
      <c r="H360" s="9">
        <f>IFERROR(VLOOKUP($K360&amp;$B360,intermediate_page!$A$2:$K$1036,10,FALSE),"")</f>
        <v>5356</v>
      </c>
      <c r="I360" s="9">
        <f>IFERROR(VLOOKUP($K360&amp;$B360,intermediate_page!$A$2:$K$1036,11,FALSE),"")</f>
        <v>7490</v>
      </c>
      <c r="K360" s="1" t="str">
        <f t="shared" si="39"/>
        <v>South Sudan</v>
      </c>
    </row>
    <row r="361" ht="15.75" customHeight="1">
      <c r="A361" s="1" t="s">
        <v>60</v>
      </c>
      <c r="B361" s="9">
        <v>2010.0</v>
      </c>
      <c r="C361" s="9">
        <f>IFERROR(VLOOKUP($K361&amp;$B361,intermediate_page!$A$2:$K$1036,5,FALSE),"")</f>
        <v>6421674</v>
      </c>
      <c r="D361" s="9">
        <f>IFERROR(VLOOKUP($K361&amp;$B361,intermediate_page!$A$2:$K$1036,6,FALSE),"")</f>
        <v>1489000</v>
      </c>
      <c r="E361" s="9">
        <f>IFERROR(VLOOKUP($K361&amp;$B361,intermediate_page!$A$2:$K$1036,7,FALSE),"")</f>
        <v>1983506</v>
      </c>
      <c r="F361" s="9">
        <f>IFERROR(VLOOKUP($K361&amp;$B361,intermediate_page!$A$2:$K$1036,8,FALSE),"")</f>
        <v>2596000</v>
      </c>
      <c r="G361" s="9">
        <f>IFERROR(VLOOKUP($K361&amp;$B361,intermediate_page!$A$2:$K$1036,9,FALSE),"")</f>
        <v>4520</v>
      </c>
      <c r="H361" s="9">
        <f>IFERROR(VLOOKUP($K361&amp;$B361,intermediate_page!$A$2:$K$1036,10,FALSE),"")</f>
        <v>4947</v>
      </c>
      <c r="I361" s="9">
        <f>IFERROR(VLOOKUP($K361&amp;$B361,intermediate_page!$A$2:$K$1036,11,FALSE),"")</f>
        <v>5420</v>
      </c>
      <c r="K361" s="1" t="str">
        <f>A361</f>
        <v>Togo</v>
      </c>
    </row>
    <row r="362" ht="15.75" customHeight="1">
      <c r="B362" s="9">
        <v>2011.0</v>
      </c>
      <c r="C362" s="9">
        <f>IFERROR(VLOOKUP($K362&amp;$B362,intermediate_page!$A$2:$K$1036,5,FALSE),"")</f>
        <v>6595939</v>
      </c>
      <c r="D362" s="9">
        <f>IFERROR(VLOOKUP($K362&amp;$B362,intermediate_page!$A$2:$K$1036,6,FALSE),"")</f>
        <v>1570000</v>
      </c>
      <c r="E362" s="9">
        <f>IFERROR(VLOOKUP($K362&amp;$B362,intermediate_page!$A$2:$K$1036,7,FALSE),"")</f>
        <v>2067173</v>
      </c>
      <c r="F362" s="9">
        <f>IFERROR(VLOOKUP($K362&amp;$B362,intermediate_page!$A$2:$K$1036,8,FALSE),"")</f>
        <v>2686000</v>
      </c>
      <c r="G362" s="9">
        <f>IFERROR(VLOOKUP($K362&amp;$B362,intermediate_page!$A$2:$K$1036,9,FALSE),"")</f>
        <v>4280</v>
      </c>
      <c r="H362" s="9">
        <f>IFERROR(VLOOKUP($K362&amp;$B362,intermediate_page!$A$2:$K$1036,10,FALSE),"")</f>
        <v>4715</v>
      </c>
      <c r="I362" s="9">
        <f>IFERROR(VLOOKUP($K362&amp;$B362,intermediate_page!$A$2:$K$1036,11,FALSE),"")</f>
        <v>5200</v>
      </c>
      <c r="K362" s="1" t="str">
        <f t="shared" ref="K362:K369" si="40">K361</f>
        <v>Togo</v>
      </c>
    </row>
    <row r="363" ht="15.75" customHeight="1">
      <c r="B363" s="9">
        <v>2012.0</v>
      </c>
      <c r="C363" s="9">
        <f>IFERROR(VLOOKUP($K363&amp;$B363,intermediate_page!$A$2:$K$1036,5,FALSE),"")</f>
        <v>6773807</v>
      </c>
      <c r="D363" s="9">
        <f>IFERROR(VLOOKUP($K363&amp;$B363,intermediate_page!$A$2:$K$1036,6,FALSE),"")</f>
        <v>1855000</v>
      </c>
      <c r="E363" s="9">
        <f>IFERROR(VLOOKUP($K363&amp;$B363,intermediate_page!$A$2:$K$1036,7,FALSE),"")</f>
        <v>2368811</v>
      </c>
      <c r="F363" s="9">
        <f>IFERROR(VLOOKUP($K363&amp;$B363,intermediate_page!$A$2:$K$1036,8,FALSE),"")</f>
        <v>2987000</v>
      </c>
      <c r="G363" s="9">
        <f>IFERROR(VLOOKUP($K363&amp;$B363,intermediate_page!$A$2:$K$1036,9,FALSE),"")</f>
        <v>4100</v>
      </c>
      <c r="H363" s="9">
        <f>IFERROR(VLOOKUP($K363&amp;$B363,intermediate_page!$A$2:$K$1036,10,FALSE),"")</f>
        <v>4554</v>
      </c>
      <c r="I363" s="9">
        <f>IFERROR(VLOOKUP($K363&amp;$B363,intermediate_page!$A$2:$K$1036,11,FALSE),"")</f>
        <v>5050</v>
      </c>
      <c r="K363" s="1" t="str">
        <f t="shared" si="40"/>
        <v>Togo</v>
      </c>
    </row>
    <row r="364" ht="15.75" customHeight="1">
      <c r="B364" s="9">
        <v>2013.0</v>
      </c>
      <c r="C364" s="9">
        <f>IFERROR(VLOOKUP($K364&amp;$B364,intermediate_page!$A$2:$K$1036,5,FALSE),"")</f>
        <v>6954721</v>
      </c>
      <c r="D364" s="9">
        <f>IFERROR(VLOOKUP($K364&amp;$B364,intermediate_page!$A$2:$K$1036,6,FALSE),"")</f>
        <v>2182000</v>
      </c>
      <c r="E364" s="9">
        <f>IFERROR(VLOOKUP($K364&amp;$B364,intermediate_page!$A$2:$K$1036,7,FALSE),"")</f>
        <v>2680257</v>
      </c>
      <c r="F364" s="9">
        <f>IFERROR(VLOOKUP($K364&amp;$B364,intermediate_page!$A$2:$K$1036,8,FALSE),"")</f>
        <v>3253000</v>
      </c>
      <c r="G364" s="9">
        <f>IFERROR(VLOOKUP($K364&amp;$B364,intermediate_page!$A$2:$K$1036,9,FALSE),"")</f>
        <v>4040</v>
      </c>
      <c r="H364" s="9">
        <f>IFERROR(VLOOKUP($K364&amp;$B364,intermediate_page!$A$2:$K$1036,10,FALSE),"")</f>
        <v>4532</v>
      </c>
      <c r="I364" s="9">
        <f>IFERROR(VLOOKUP($K364&amp;$B364,intermediate_page!$A$2:$K$1036,11,FALSE),"")</f>
        <v>5080</v>
      </c>
      <c r="K364" s="1" t="str">
        <f t="shared" si="40"/>
        <v>Togo</v>
      </c>
    </row>
    <row r="365" ht="15.75" customHeight="1">
      <c r="B365" s="9">
        <v>2014.0</v>
      </c>
      <c r="C365" s="9">
        <f>IFERROR(VLOOKUP($K365&amp;$B365,intermediate_page!$A$2:$K$1036,5,FALSE),"")</f>
        <v>7137997</v>
      </c>
      <c r="D365" s="9">
        <f>IFERROR(VLOOKUP($K365&amp;$B365,intermediate_page!$A$2:$K$1036,6,FALSE),"")</f>
        <v>2247000</v>
      </c>
      <c r="E365" s="9">
        <f>IFERROR(VLOOKUP($K365&amp;$B365,intermediate_page!$A$2:$K$1036,7,FALSE),"")</f>
        <v>2745866</v>
      </c>
      <c r="F365" s="9">
        <f>IFERROR(VLOOKUP($K365&amp;$B365,intermediate_page!$A$2:$K$1036,8,FALSE),"")</f>
        <v>3324000</v>
      </c>
      <c r="G365" s="9">
        <f>IFERROR(VLOOKUP($K365&amp;$B365,intermediate_page!$A$2:$K$1036,9,FALSE),"")</f>
        <v>4240</v>
      </c>
      <c r="H365" s="9">
        <f>IFERROR(VLOOKUP($K365&amp;$B365,intermediate_page!$A$2:$K$1036,10,FALSE),"")</f>
        <v>4812</v>
      </c>
      <c r="I365" s="9">
        <f>IFERROR(VLOOKUP($K365&amp;$B365,intermediate_page!$A$2:$K$1036,11,FALSE),"")</f>
        <v>5470</v>
      </c>
      <c r="K365" s="1" t="str">
        <f t="shared" si="40"/>
        <v>Togo</v>
      </c>
    </row>
    <row r="366" ht="15.75" customHeight="1">
      <c r="B366" s="9">
        <v>2015.0</v>
      </c>
      <c r="C366" s="9">
        <f>IFERROR(VLOOKUP($K366&amp;$B366,intermediate_page!$A$2:$K$1036,5,FALSE),"")</f>
        <v>7323162</v>
      </c>
      <c r="D366" s="9">
        <f>IFERROR(VLOOKUP($K366&amp;$B366,intermediate_page!$A$2:$K$1036,6,FALSE),"")</f>
        <v>2170000</v>
      </c>
      <c r="E366" s="9">
        <f>IFERROR(VLOOKUP($K366&amp;$B366,intermediate_page!$A$2:$K$1036,7,FALSE),"")</f>
        <v>2667930</v>
      </c>
      <c r="F366" s="9">
        <f>IFERROR(VLOOKUP($K366&amp;$B366,intermediate_page!$A$2:$K$1036,8,FALSE),"")</f>
        <v>3237000</v>
      </c>
      <c r="G366" s="9">
        <f>IFERROR(VLOOKUP($K366&amp;$B366,intermediate_page!$A$2:$K$1036,9,FALSE),"")</f>
        <v>4430</v>
      </c>
      <c r="H366" s="9">
        <f>IFERROR(VLOOKUP($K366&amp;$B366,intermediate_page!$A$2:$K$1036,10,FALSE),"")</f>
        <v>5129</v>
      </c>
      <c r="I366" s="9">
        <f>IFERROR(VLOOKUP($K366&amp;$B366,intermediate_page!$A$2:$K$1036,11,FALSE),"")</f>
        <v>5950</v>
      </c>
      <c r="K366" s="1" t="str">
        <f t="shared" si="40"/>
        <v>Togo</v>
      </c>
    </row>
    <row r="367" ht="15.75" customHeight="1">
      <c r="B367" s="9">
        <v>2016.0</v>
      </c>
      <c r="C367" s="9">
        <f>IFERROR(VLOOKUP($K367&amp;$B367,intermediate_page!$A$2:$K$1036,5,FALSE),"")</f>
        <v>7509952</v>
      </c>
      <c r="D367" s="9">
        <f>IFERROR(VLOOKUP($K367&amp;$B367,intermediate_page!$A$2:$K$1036,6,FALSE),"")</f>
        <v>1953000</v>
      </c>
      <c r="E367" s="9">
        <f>IFERROR(VLOOKUP($K367&amp;$B367,intermediate_page!$A$2:$K$1036,7,FALSE),"")</f>
        <v>2439684</v>
      </c>
      <c r="F367" s="9">
        <f>IFERROR(VLOOKUP($K367&amp;$B367,intermediate_page!$A$2:$K$1036,8,FALSE),"")</f>
        <v>3008000</v>
      </c>
      <c r="G367" s="9">
        <f>IFERROR(VLOOKUP($K367&amp;$B367,intermediate_page!$A$2:$K$1036,9,FALSE),"")</f>
        <v>4440</v>
      </c>
      <c r="H367" s="9">
        <f>IFERROR(VLOOKUP($K367&amp;$B367,intermediate_page!$A$2:$K$1036,10,FALSE),"")</f>
        <v>5244</v>
      </c>
      <c r="I367" s="9">
        <f>IFERROR(VLOOKUP($K367&amp;$B367,intermediate_page!$A$2:$K$1036,11,FALSE),"")</f>
        <v>6220</v>
      </c>
      <c r="K367" s="1" t="str">
        <f t="shared" si="40"/>
        <v>Togo</v>
      </c>
    </row>
    <row r="368" ht="15.75" customHeight="1">
      <c r="B368" s="9">
        <v>2017.0</v>
      </c>
      <c r="C368" s="9">
        <f>IFERROR(VLOOKUP($K368&amp;$B368,intermediate_page!$A$2:$K$1036,5,FALSE),"")</f>
        <v>7698476</v>
      </c>
      <c r="D368" s="9">
        <f>IFERROR(VLOOKUP($K368&amp;$B368,intermediate_page!$A$2:$K$1036,6,FALSE),"")</f>
        <v>1678000</v>
      </c>
      <c r="E368" s="9">
        <f>IFERROR(VLOOKUP($K368&amp;$B368,intermediate_page!$A$2:$K$1036,7,FALSE),"")</f>
        <v>2141714</v>
      </c>
      <c r="F368" s="9">
        <f>IFERROR(VLOOKUP($K368&amp;$B368,intermediate_page!$A$2:$K$1036,8,FALSE),"")</f>
        <v>2694000</v>
      </c>
      <c r="G368" s="9">
        <f>IFERROR(VLOOKUP($K368&amp;$B368,intermediate_page!$A$2:$K$1036,9,FALSE),"")</f>
        <v>4310</v>
      </c>
      <c r="H368" s="9">
        <f>IFERROR(VLOOKUP($K368&amp;$B368,intermediate_page!$A$2:$K$1036,10,FALSE),"")</f>
        <v>5199</v>
      </c>
      <c r="I368" s="9">
        <f>IFERROR(VLOOKUP($K368&amp;$B368,intermediate_page!$A$2:$K$1036,11,FALSE),"")</f>
        <v>6320</v>
      </c>
      <c r="K368" s="1" t="str">
        <f t="shared" si="40"/>
        <v>Togo</v>
      </c>
    </row>
    <row r="369" ht="15.75" customHeight="1">
      <c r="B369" s="9">
        <v>2018.0</v>
      </c>
      <c r="C369" s="9">
        <f>IFERROR(VLOOKUP($K369&amp;$B369,intermediate_page!$A$2:$K$1036,5,FALSE),"")</f>
        <v>7889095</v>
      </c>
      <c r="D369" s="9">
        <f>IFERROR(VLOOKUP($K369&amp;$B369,intermediate_page!$A$2:$K$1036,6,FALSE),"")</f>
        <v>1508000</v>
      </c>
      <c r="E369" s="9">
        <f>IFERROR(VLOOKUP($K369&amp;$B369,intermediate_page!$A$2:$K$1036,7,FALSE),"")</f>
        <v>2108823</v>
      </c>
      <c r="F369" s="9">
        <f>IFERROR(VLOOKUP($K369&amp;$B369,intermediate_page!$A$2:$K$1036,8,FALSE),"")</f>
        <v>2901000</v>
      </c>
      <c r="G369" s="9">
        <f>IFERROR(VLOOKUP($K369&amp;$B369,intermediate_page!$A$2:$K$1036,9,FALSE),"")</f>
        <v>4170</v>
      </c>
      <c r="H369" s="9">
        <f>IFERROR(VLOOKUP($K369&amp;$B369,intermediate_page!$A$2:$K$1036,10,FALSE),"")</f>
        <v>5132</v>
      </c>
      <c r="I369" s="9">
        <f>IFERROR(VLOOKUP($K369&amp;$B369,intermediate_page!$A$2:$K$1036,11,FALSE),"")</f>
        <v>6410</v>
      </c>
      <c r="K369" s="1" t="str">
        <f t="shared" si="40"/>
        <v>Togo</v>
      </c>
    </row>
    <row r="370" ht="15.75" customHeight="1">
      <c r="A370" s="1" t="s">
        <v>61</v>
      </c>
      <c r="B370" s="9">
        <v>2010.0</v>
      </c>
      <c r="C370" s="9">
        <f>IFERROR(VLOOKUP($K370&amp;$B370,intermediate_page!$A$2:$K$1036,5,FALSE),"")</f>
        <v>32428164</v>
      </c>
      <c r="D370" s="9">
        <f>IFERROR(VLOOKUP($K370&amp;$B370,intermediate_page!$A$2:$K$1036,6,FALSE),"")</f>
        <v>10870000</v>
      </c>
      <c r="E370" s="9">
        <f>IFERROR(VLOOKUP($K370&amp;$B370,intermediate_page!$A$2:$K$1036,7,FALSE),"")</f>
        <v>13533746</v>
      </c>
      <c r="F370" s="9">
        <f>IFERROR(VLOOKUP($K370&amp;$B370,intermediate_page!$A$2:$K$1036,8,FALSE),"")</f>
        <v>16620000</v>
      </c>
      <c r="G370" s="9">
        <f>IFERROR(VLOOKUP($K370&amp;$B370,intermediate_page!$A$2:$K$1036,9,FALSE),"")</f>
        <v>19300</v>
      </c>
      <c r="H370" s="9">
        <f>IFERROR(VLOOKUP($K370&amp;$B370,intermediate_page!$A$2:$K$1036,10,FALSE),"")</f>
        <v>20412</v>
      </c>
      <c r="I370" s="9">
        <f>IFERROR(VLOOKUP($K370&amp;$B370,intermediate_page!$A$2:$K$1036,11,FALSE),"")</f>
        <v>21700</v>
      </c>
      <c r="K370" s="1" t="str">
        <f>A370</f>
        <v>Uganda</v>
      </c>
    </row>
    <row r="371" ht="15.75" customHeight="1">
      <c r="B371" s="9">
        <v>2011.0</v>
      </c>
      <c r="C371" s="9">
        <f>IFERROR(VLOOKUP($K371&amp;$B371,intermediate_page!$A$2:$K$1036,5,FALSE),"")</f>
        <v>33476772</v>
      </c>
      <c r="D371" s="9">
        <f>IFERROR(VLOOKUP($K371&amp;$B371,intermediate_page!$A$2:$K$1036,6,FALSE),"")</f>
        <v>10210000</v>
      </c>
      <c r="E371" s="9">
        <f>IFERROR(VLOOKUP($K371&amp;$B371,intermediate_page!$A$2:$K$1036,7,FALSE),"")</f>
        <v>12912102</v>
      </c>
      <c r="F371" s="9">
        <f>IFERROR(VLOOKUP($K371&amp;$B371,intermediate_page!$A$2:$K$1036,8,FALSE),"")</f>
        <v>16120000</v>
      </c>
      <c r="G371" s="9">
        <f>IFERROR(VLOOKUP($K371&amp;$B371,intermediate_page!$A$2:$K$1036,9,FALSE),"")</f>
        <v>16400</v>
      </c>
      <c r="H371" s="9">
        <f>IFERROR(VLOOKUP($K371&amp;$B371,intermediate_page!$A$2:$K$1036,10,FALSE),"")</f>
        <v>17358</v>
      </c>
      <c r="I371" s="9">
        <f>IFERROR(VLOOKUP($K371&amp;$B371,intermediate_page!$A$2:$K$1036,11,FALSE),"")</f>
        <v>18500</v>
      </c>
      <c r="K371" s="1" t="str">
        <f t="shared" ref="K371:K378" si="41">K370</f>
        <v>Uganda</v>
      </c>
    </row>
    <row r="372" ht="15.75" customHeight="1">
      <c r="B372" s="9">
        <v>2012.0</v>
      </c>
      <c r="C372" s="9">
        <f>IFERROR(VLOOKUP($K372&amp;$B372,intermediate_page!$A$2:$K$1036,5,FALSE),"")</f>
        <v>34558700</v>
      </c>
      <c r="D372" s="9">
        <f>IFERROR(VLOOKUP($K372&amp;$B372,intermediate_page!$A$2:$K$1036,6,FALSE),"")</f>
        <v>8748000</v>
      </c>
      <c r="E372" s="9">
        <f>IFERROR(VLOOKUP($K372&amp;$B372,intermediate_page!$A$2:$K$1036,7,FALSE),"")</f>
        <v>11465552</v>
      </c>
      <c r="F372" s="9">
        <f>IFERROR(VLOOKUP($K372&amp;$B372,intermediate_page!$A$2:$K$1036,8,FALSE),"")</f>
        <v>14640000</v>
      </c>
      <c r="G372" s="9">
        <f>IFERROR(VLOOKUP($K372&amp;$B372,intermediate_page!$A$2:$K$1036,9,FALSE),"")</f>
        <v>14000</v>
      </c>
      <c r="H372" s="9">
        <f>IFERROR(VLOOKUP($K372&amp;$B372,intermediate_page!$A$2:$K$1036,10,FALSE),"")</f>
        <v>14920</v>
      </c>
      <c r="I372" s="9">
        <f>IFERROR(VLOOKUP($K372&amp;$B372,intermediate_page!$A$2:$K$1036,11,FALSE),"")</f>
        <v>15900</v>
      </c>
      <c r="K372" s="1" t="str">
        <f t="shared" si="41"/>
        <v>Uganda</v>
      </c>
    </row>
    <row r="373" ht="15.75" customHeight="1">
      <c r="B373" s="9">
        <v>2013.0</v>
      </c>
      <c r="C373" s="9">
        <f>IFERROR(VLOOKUP($K373&amp;$B373,intermediate_page!$A$2:$K$1036,5,FALSE),"")</f>
        <v>35694519</v>
      </c>
      <c r="D373" s="9">
        <f>IFERROR(VLOOKUP($K373&amp;$B373,intermediate_page!$A$2:$K$1036,6,FALSE),"")</f>
        <v>6542000</v>
      </c>
      <c r="E373" s="9">
        <f>IFERROR(VLOOKUP($K373&amp;$B373,intermediate_page!$A$2:$K$1036,7,FALSE),"")</f>
        <v>9074826</v>
      </c>
      <c r="F373" s="9">
        <f>IFERROR(VLOOKUP($K373&amp;$B373,intermediate_page!$A$2:$K$1036,8,FALSE),"")</f>
        <v>12200000</v>
      </c>
      <c r="G373" s="9">
        <f>IFERROR(VLOOKUP($K373&amp;$B373,intermediate_page!$A$2:$K$1036,9,FALSE),"")</f>
        <v>12600</v>
      </c>
      <c r="H373" s="9">
        <f>IFERROR(VLOOKUP($K373&amp;$B373,intermediate_page!$A$2:$K$1036,10,FALSE),"")</f>
        <v>13402</v>
      </c>
      <c r="I373" s="9">
        <f>IFERROR(VLOOKUP($K373&amp;$B373,intermediate_page!$A$2:$K$1036,11,FALSE),"")</f>
        <v>14300</v>
      </c>
      <c r="K373" s="1" t="str">
        <f t="shared" si="41"/>
        <v>Uganda</v>
      </c>
    </row>
    <row r="374" ht="15.75" customHeight="1">
      <c r="B374" s="9">
        <v>2014.0</v>
      </c>
      <c r="C374" s="9">
        <f>IFERROR(VLOOKUP($K374&amp;$B374,intermediate_page!$A$2:$K$1036,5,FALSE),"")</f>
        <v>36911530</v>
      </c>
      <c r="D374" s="9">
        <f>IFERROR(VLOOKUP($K374&amp;$B374,intermediate_page!$A$2:$K$1036,6,FALSE),"")</f>
        <v>5749000</v>
      </c>
      <c r="E374" s="9">
        <f>IFERROR(VLOOKUP($K374&amp;$B374,intermediate_page!$A$2:$K$1036,7,FALSE),"")</f>
        <v>8143369</v>
      </c>
      <c r="F374" s="9">
        <f>IFERROR(VLOOKUP($K374&amp;$B374,intermediate_page!$A$2:$K$1036,8,FALSE),"")</f>
        <v>11020000</v>
      </c>
      <c r="G374" s="9">
        <f>IFERROR(VLOOKUP($K374&amp;$B374,intermediate_page!$A$2:$K$1036,9,FALSE),"")</f>
        <v>12100</v>
      </c>
      <c r="H374" s="9">
        <f>IFERROR(VLOOKUP($K374&amp;$B374,intermediate_page!$A$2:$K$1036,10,FALSE),"")</f>
        <v>13029</v>
      </c>
      <c r="I374" s="9">
        <f>IFERROR(VLOOKUP($K374&amp;$B374,intermediate_page!$A$2:$K$1036,11,FALSE),"")</f>
        <v>14000</v>
      </c>
      <c r="K374" s="1" t="str">
        <f t="shared" si="41"/>
        <v>Uganda</v>
      </c>
    </row>
    <row r="375" ht="15.75" customHeight="1">
      <c r="B375" s="9">
        <v>2015.0</v>
      </c>
      <c r="C375" s="9">
        <f>IFERROR(VLOOKUP($K375&amp;$B375,intermediate_page!$A$2:$K$1036,5,FALSE),"")</f>
        <v>38225447</v>
      </c>
      <c r="D375" s="9">
        <f>IFERROR(VLOOKUP($K375&amp;$B375,intermediate_page!$A$2:$K$1036,6,FALSE),"")</f>
        <v>6554000</v>
      </c>
      <c r="E375" s="9">
        <f>IFERROR(VLOOKUP($K375&amp;$B375,intermediate_page!$A$2:$K$1036,7,FALSE),"")</f>
        <v>9025492</v>
      </c>
      <c r="F375" s="9">
        <f>IFERROR(VLOOKUP($K375&amp;$B375,intermediate_page!$A$2:$K$1036,8,FALSE),"")</f>
        <v>12200000</v>
      </c>
      <c r="G375" s="9">
        <f>IFERROR(VLOOKUP($K375&amp;$B375,intermediate_page!$A$2:$K$1036,9,FALSE),"")</f>
        <v>11800</v>
      </c>
      <c r="H375" s="9">
        <f>IFERROR(VLOOKUP($K375&amp;$B375,intermediate_page!$A$2:$K$1036,10,FALSE),"")</f>
        <v>12800</v>
      </c>
      <c r="I375" s="9">
        <f>IFERROR(VLOOKUP($K375&amp;$B375,intermediate_page!$A$2:$K$1036,11,FALSE),"")</f>
        <v>14000</v>
      </c>
      <c r="K375" s="1" t="str">
        <f t="shared" si="41"/>
        <v>Uganda</v>
      </c>
    </row>
    <row r="376" ht="15.75" customHeight="1">
      <c r="B376" s="9">
        <v>2016.0</v>
      </c>
      <c r="C376" s="9">
        <f>IFERROR(VLOOKUP($K376&amp;$B376,intermediate_page!$A$2:$K$1036,5,FALSE),"")</f>
        <v>39649173</v>
      </c>
      <c r="D376" s="9">
        <f>IFERROR(VLOOKUP($K376&amp;$B376,intermediate_page!$A$2:$K$1036,6,FALSE),"")</f>
        <v>9342000</v>
      </c>
      <c r="E376" s="9">
        <f>IFERROR(VLOOKUP($K376&amp;$B376,intermediate_page!$A$2:$K$1036,7,FALSE),"")</f>
        <v>12069689</v>
      </c>
      <c r="F376" s="9">
        <f>IFERROR(VLOOKUP($K376&amp;$B376,intermediate_page!$A$2:$K$1036,8,FALSE),"")</f>
        <v>15300000</v>
      </c>
      <c r="G376" s="9">
        <f>IFERROR(VLOOKUP($K376&amp;$B376,intermediate_page!$A$2:$K$1036,9,FALSE),"")</f>
        <v>11800</v>
      </c>
      <c r="H376" s="9">
        <f>IFERROR(VLOOKUP($K376&amp;$B376,intermediate_page!$A$2:$K$1036,10,FALSE),"")</f>
        <v>13036</v>
      </c>
      <c r="I376" s="9">
        <f>IFERROR(VLOOKUP($K376&amp;$B376,intermediate_page!$A$2:$K$1036,11,FALSE),"")</f>
        <v>14500</v>
      </c>
      <c r="K376" s="1" t="str">
        <f t="shared" si="41"/>
        <v>Uganda</v>
      </c>
    </row>
    <row r="377" ht="15.75" customHeight="1">
      <c r="B377" s="9">
        <v>2017.0</v>
      </c>
      <c r="C377" s="9">
        <f>IFERROR(VLOOKUP($K377&amp;$B377,intermediate_page!$A$2:$K$1036,5,FALSE),"")</f>
        <v>41166588</v>
      </c>
      <c r="D377" s="9">
        <f>IFERROR(VLOOKUP($K377&amp;$B377,intermediate_page!$A$2:$K$1036,6,FALSE),"")</f>
        <v>10840000</v>
      </c>
      <c r="E377" s="9">
        <f>IFERROR(VLOOKUP($K377&amp;$B377,intermediate_page!$A$2:$K$1036,7,FALSE),"")</f>
        <v>13863230</v>
      </c>
      <c r="F377" s="9">
        <f>IFERROR(VLOOKUP($K377&amp;$B377,intermediate_page!$A$2:$K$1036,8,FALSE),"")</f>
        <v>17470000</v>
      </c>
      <c r="G377" s="9">
        <f>IFERROR(VLOOKUP($K377&amp;$B377,intermediate_page!$A$2:$K$1036,9,FALSE),"")</f>
        <v>11800</v>
      </c>
      <c r="H377" s="9">
        <f>IFERROR(VLOOKUP($K377&amp;$B377,intermediate_page!$A$2:$K$1036,10,FALSE),"")</f>
        <v>13272</v>
      </c>
      <c r="I377" s="9">
        <f>IFERROR(VLOOKUP($K377&amp;$B377,intermediate_page!$A$2:$K$1036,11,FALSE),"")</f>
        <v>15000</v>
      </c>
      <c r="K377" s="1" t="str">
        <f t="shared" si="41"/>
        <v>Uganda</v>
      </c>
    </row>
    <row r="378" ht="15.75" customHeight="1">
      <c r="B378" s="9">
        <v>2018.0</v>
      </c>
      <c r="C378" s="9">
        <f>IFERROR(VLOOKUP($K378&amp;$B378,intermediate_page!$A$2:$K$1036,5,FALSE),"")</f>
        <v>42729032</v>
      </c>
      <c r="D378" s="9">
        <f>IFERROR(VLOOKUP($K378&amp;$B378,intermediate_page!$A$2:$K$1036,6,FALSE),"")</f>
        <v>7623000</v>
      </c>
      <c r="E378" s="9">
        <f>IFERROR(VLOOKUP($K378&amp;$B378,intermediate_page!$A$2:$K$1036,7,FALSE),"")</f>
        <v>12356577</v>
      </c>
      <c r="F378" s="9">
        <f>IFERROR(VLOOKUP($K378&amp;$B378,intermediate_page!$A$2:$K$1036,8,FALSE),"")</f>
        <v>18970000</v>
      </c>
      <c r="G378" s="9">
        <f>IFERROR(VLOOKUP($K378&amp;$B378,intermediate_page!$A$2:$K$1036,9,FALSE),"")</f>
        <v>11700</v>
      </c>
      <c r="H378" s="9">
        <f>IFERROR(VLOOKUP($K378&amp;$B378,intermediate_page!$A$2:$K$1036,10,FALSE),"")</f>
        <v>13203</v>
      </c>
      <c r="I378" s="9">
        <f>IFERROR(VLOOKUP($K378&amp;$B378,intermediate_page!$A$2:$K$1036,11,FALSE),"")</f>
        <v>15200</v>
      </c>
      <c r="K378" s="1" t="str">
        <f t="shared" si="41"/>
        <v>Uganda</v>
      </c>
    </row>
    <row r="379" ht="15.75" customHeight="1">
      <c r="A379" s="1" t="s">
        <v>62</v>
      </c>
      <c r="B379" s="9">
        <v>2010.0</v>
      </c>
      <c r="C379" s="9">
        <f>IFERROR(VLOOKUP($K379&amp;$B379,intermediate_page!$A$2:$K$1036,5,FALSE),"")</f>
        <v>44346532</v>
      </c>
      <c r="D379" s="9">
        <f>IFERROR(VLOOKUP($K379&amp;$B379,intermediate_page!$A$2:$K$1036,6,FALSE),"")</f>
        <v>4688000</v>
      </c>
      <c r="E379" s="9">
        <f>IFERROR(VLOOKUP($K379&amp;$B379,intermediate_page!$A$2:$K$1036,7,FALSE),"")</f>
        <v>6450494</v>
      </c>
      <c r="F379" s="9">
        <f>IFERROR(VLOOKUP($K379&amp;$B379,intermediate_page!$A$2:$K$1036,8,FALSE),"")</f>
        <v>8725000</v>
      </c>
      <c r="G379" s="9">
        <f>IFERROR(VLOOKUP($K379&amp;$B379,intermediate_page!$A$2:$K$1036,9,FALSE),"")</f>
        <v>18600</v>
      </c>
      <c r="H379" s="9">
        <f>IFERROR(VLOOKUP($K379&amp;$B379,intermediate_page!$A$2:$K$1036,10,FALSE),"")</f>
        <v>19241</v>
      </c>
      <c r="I379" s="9">
        <f>IFERROR(VLOOKUP($K379&amp;$B379,intermediate_page!$A$2:$K$1036,11,FALSE),"")</f>
        <v>20000</v>
      </c>
      <c r="K379" s="1" t="str">
        <f>A379</f>
        <v>United Republic of Tanzania</v>
      </c>
    </row>
    <row r="380" ht="15.75" customHeight="1">
      <c r="B380" s="9">
        <v>2011.0</v>
      </c>
      <c r="C380" s="9">
        <f>IFERROR(VLOOKUP($K380&amp;$B380,intermediate_page!$A$2:$K$1036,5,FALSE),"")</f>
        <v>45673520</v>
      </c>
      <c r="D380" s="9">
        <f>IFERROR(VLOOKUP($K380&amp;$B380,intermediate_page!$A$2:$K$1036,6,FALSE),"")</f>
        <v>4389000</v>
      </c>
      <c r="E380" s="9">
        <f>IFERROR(VLOOKUP($K380&amp;$B380,intermediate_page!$A$2:$K$1036,7,FALSE),"")</f>
        <v>6050835</v>
      </c>
      <c r="F380" s="9">
        <f>IFERROR(VLOOKUP($K380&amp;$B380,intermediate_page!$A$2:$K$1036,8,FALSE),"")</f>
        <v>8096000</v>
      </c>
      <c r="G380" s="9">
        <f>IFERROR(VLOOKUP($K380&amp;$B380,intermediate_page!$A$2:$K$1036,9,FALSE),"")</f>
        <v>18500</v>
      </c>
      <c r="H380" s="9">
        <f>IFERROR(VLOOKUP($K380&amp;$B380,intermediate_page!$A$2:$K$1036,10,FALSE),"")</f>
        <v>19107</v>
      </c>
      <c r="I380" s="9">
        <f>IFERROR(VLOOKUP($K380&amp;$B380,intermediate_page!$A$2:$K$1036,11,FALSE),"")</f>
        <v>19800</v>
      </c>
      <c r="K380" s="1" t="str">
        <f t="shared" ref="K380:K387" si="42">K379</f>
        <v>United Republic of Tanzania</v>
      </c>
    </row>
    <row r="381" ht="15.75" customHeight="1">
      <c r="B381" s="9">
        <v>2012.0</v>
      </c>
      <c r="C381" s="9">
        <f>IFERROR(VLOOKUP($K381&amp;$B381,intermediate_page!$A$2:$K$1036,5,FALSE),"")</f>
        <v>47053033</v>
      </c>
      <c r="D381" s="9">
        <f>IFERROR(VLOOKUP($K381&amp;$B381,intermediate_page!$A$2:$K$1036,6,FALSE),"")</f>
        <v>3992000</v>
      </c>
      <c r="E381" s="9">
        <f>IFERROR(VLOOKUP($K381&amp;$B381,intermediate_page!$A$2:$K$1036,7,FALSE),"")</f>
        <v>5469691</v>
      </c>
      <c r="F381" s="9">
        <f>IFERROR(VLOOKUP($K381&amp;$B381,intermediate_page!$A$2:$K$1036,8,FALSE),"")</f>
        <v>7351000</v>
      </c>
      <c r="G381" s="9">
        <f>IFERROR(VLOOKUP($K381&amp;$B381,intermediate_page!$A$2:$K$1036,9,FALSE),"")</f>
        <v>18400</v>
      </c>
      <c r="H381" s="9">
        <f>IFERROR(VLOOKUP($K381&amp;$B381,intermediate_page!$A$2:$K$1036,10,FALSE),"")</f>
        <v>19127</v>
      </c>
      <c r="I381" s="9">
        <f>IFERROR(VLOOKUP($K381&amp;$B381,intermediate_page!$A$2:$K$1036,11,FALSE),"")</f>
        <v>19900</v>
      </c>
      <c r="K381" s="1" t="str">
        <f t="shared" si="42"/>
        <v>United Republic of Tanzania</v>
      </c>
    </row>
    <row r="382" ht="15.75" customHeight="1">
      <c r="B382" s="9">
        <v>2013.0</v>
      </c>
      <c r="C382" s="9">
        <f>IFERROR(VLOOKUP($K382&amp;$B382,intermediate_page!$A$2:$K$1036,5,FALSE),"")</f>
        <v>48483132</v>
      </c>
      <c r="D382" s="9">
        <f>IFERROR(VLOOKUP($K382&amp;$B382,intermediate_page!$A$2:$K$1036,6,FALSE),"")</f>
        <v>3944000</v>
      </c>
      <c r="E382" s="9">
        <f>IFERROR(VLOOKUP($K382&amp;$B382,intermediate_page!$A$2:$K$1036,7,FALSE),"")</f>
        <v>5419407</v>
      </c>
      <c r="F382" s="9">
        <f>IFERROR(VLOOKUP($K382&amp;$B382,intermediate_page!$A$2:$K$1036,8,FALSE),"")</f>
        <v>7268000</v>
      </c>
      <c r="G382" s="9">
        <f>IFERROR(VLOOKUP($K382&amp;$B382,intermediate_page!$A$2:$K$1036,9,FALSE),"")</f>
        <v>19100</v>
      </c>
      <c r="H382" s="9">
        <f>IFERROR(VLOOKUP($K382&amp;$B382,intermediate_page!$A$2:$K$1036,10,FALSE),"")</f>
        <v>19946</v>
      </c>
      <c r="I382" s="9">
        <f>IFERROR(VLOOKUP($K382&amp;$B382,intermediate_page!$A$2:$K$1036,11,FALSE),"")</f>
        <v>20900</v>
      </c>
      <c r="K382" s="1" t="str">
        <f t="shared" si="42"/>
        <v>United Republic of Tanzania</v>
      </c>
    </row>
    <row r="383" ht="15.75" customHeight="1">
      <c r="B383" s="9">
        <v>2014.0</v>
      </c>
      <c r="C383" s="9">
        <f>IFERROR(VLOOKUP($K383&amp;$B383,intermediate_page!$A$2:$K$1036,5,FALSE),"")</f>
        <v>49960563</v>
      </c>
      <c r="D383" s="9">
        <f>IFERROR(VLOOKUP($K383&amp;$B383,intermediate_page!$A$2:$K$1036,6,FALSE),"")</f>
        <v>4368000</v>
      </c>
      <c r="E383" s="9">
        <f>IFERROR(VLOOKUP($K383&amp;$B383,intermediate_page!$A$2:$K$1036,7,FALSE),"")</f>
        <v>5942515</v>
      </c>
      <c r="F383" s="9">
        <f>IFERROR(VLOOKUP($K383&amp;$B383,intermediate_page!$A$2:$K$1036,8,FALSE),"")</f>
        <v>7966000</v>
      </c>
      <c r="G383" s="9">
        <f>IFERROR(VLOOKUP($K383&amp;$B383,intermediate_page!$A$2:$K$1036,9,FALSE),"")</f>
        <v>19300</v>
      </c>
      <c r="H383" s="9">
        <f>IFERROR(VLOOKUP($K383&amp;$B383,intermediate_page!$A$2:$K$1036,10,FALSE),"")</f>
        <v>20253</v>
      </c>
      <c r="I383" s="9">
        <f>IFERROR(VLOOKUP($K383&amp;$B383,intermediate_page!$A$2:$K$1036,11,FALSE),"")</f>
        <v>21300</v>
      </c>
      <c r="K383" s="1" t="str">
        <f t="shared" si="42"/>
        <v>United Republic of Tanzania</v>
      </c>
    </row>
    <row r="384" ht="15.75" customHeight="1">
      <c r="B384" s="9">
        <v>2015.0</v>
      </c>
      <c r="C384" s="9">
        <f>IFERROR(VLOOKUP($K384&amp;$B384,intermediate_page!$A$2:$K$1036,5,FALSE),"")</f>
        <v>51482638</v>
      </c>
      <c r="D384" s="9">
        <f>IFERROR(VLOOKUP($K384&amp;$B384,intermediate_page!$A$2:$K$1036,6,FALSE),"")</f>
        <v>4569000</v>
      </c>
      <c r="E384" s="9">
        <f>IFERROR(VLOOKUP($K384&amp;$B384,intermediate_page!$A$2:$K$1036,7,FALSE),"")</f>
        <v>6267687</v>
      </c>
      <c r="F384" s="9">
        <f>IFERROR(VLOOKUP($K384&amp;$B384,intermediate_page!$A$2:$K$1036,8,FALSE),"")</f>
        <v>8287000</v>
      </c>
      <c r="G384" s="9">
        <f>IFERROR(VLOOKUP($K384&amp;$B384,intermediate_page!$A$2:$K$1036,9,FALSE),"")</f>
        <v>19600</v>
      </c>
      <c r="H384" s="9">
        <f>IFERROR(VLOOKUP($K384&amp;$B384,intermediate_page!$A$2:$K$1036,10,FALSE),"")</f>
        <v>20624</v>
      </c>
      <c r="I384" s="9">
        <f>IFERROR(VLOOKUP($K384&amp;$B384,intermediate_page!$A$2:$K$1036,11,FALSE),"")</f>
        <v>21900</v>
      </c>
      <c r="K384" s="1" t="str">
        <f t="shared" si="42"/>
        <v>United Republic of Tanzania</v>
      </c>
    </row>
    <row r="385" ht="15.75" customHeight="1">
      <c r="B385" s="9">
        <v>2016.0</v>
      </c>
      <c r="C385" s="9">
        <f>IFERROR(VLOOKUP($K385&amp;$B385,intermediate_page!$A$2:$K$1036,5,FALSE),"")</f>
        <v>53049231</v>
      </c>
      <c r="D385" s="9">
        <f>IFERROR(VLOOKUP($K385&amp;$B385,intermediate_page!$A$2:$K$1036,6,FALSE),"")</f>
        <v>4818000</v>
      </c>
      <c r="E385" s="9">
        <f>IFERROR(VLOOKUP($K385&amp;$B385,intermediate_page!$A$2:$K$1036,7,FALSE),"")</f>
        <v>6555045</v>
      </c>
      <c r="F385" s="9">
        <f>IFERROR(VLOOKUP($K385&amp;$B385,intermediate_page!$A$2:$K$1036,8,FALSE),"")</f>
        <v>8675000</v>
      </c>
      <c r="G385" s="9">
        <f>IFERROR(VLOOKUP($K385&amp;$B385,intermediate_page!$A$2:$K$1036,9,FALSE),"")</f>
        <v>19800</v>
      </c>
      <c r="H385" s="9">
        <f>IFERROR(VLOOKUP($K385&amp;$B385,intermediate_page!$A$2:$K$1036,10,FALSE),"")</f>
        <v>20922</v>
      </c>
      <c r="I385" s="9">
        <f>IFERROR(VLOOKUP($K385&amp;$B385,intermediate_page!$A$2:$K$1036,11,FALSE),"")</f>
        <v>22400</v>
      </c>
      <c r="K385" s="1" t="str">
        <f t="shared" si="42"/>
        <v>United Republic of Tanzania</v>
      </c>
    </row>
    <row r="386" ht="15.75" customHeight="1">
      <c r="B386" s="9">
        <v>2017.0</v>
      </c>
      <c r="C386" s="9">
        <f>IFERROR(VLOOKUP($K386&amp;$B386,intermediate_page!$A$2:$K$1036,5,FALSE),"")</f>
        <v>54660345</v>
      </c>
      <c r="D386" s="9">
        <f>IFERROR(VLOOKUP($K386&amp;$B386,intermediate_page!$A$2:$K$1036,6,FALSE),"")</f>
        <v>5025000</v>
      </c>
      <c r="E386" s="9">
        <f>IFERROR(VLOOKUP($K386&amp;$B386,intermediate_page!$A$2:$K$1036,7,FALSE),"")</f>
        <v>6775567</v>
      </c>
      <c r="F386" s="9">
        <f>IFERROR(VLOOKUP($K386&amp;$B386,intermediate_page!$A$2:$K$1036,8,FALSE),"")</f>
        <v>8955000</v>
      </c>
      <c r="G386" s="9">
        <f>IFERROR(VLOOKUP($K386&amp;$B386,intermediate_page!$A$2:$K$1036,9,FALSE),"")</f>
        <v>19900</v>
      </c>
      <c r="H386" s="9">
        <f>IFERROR(VLOOKUP($K386&amp;$B386,intermediate_page!$A$2:$K$1036,10,FALSE),"")</f>
        <v>21163</v>
      </c>
      <c r="I386" s="9">
        <f>IFERROR(VLOOKUP($K386&amp;$B386,intermediate_page!$A$2:$K$1036,11,FALSE),"")</f>
        <v>22900</v>
      </c>
      <c r="K386" s="1" t="str">
        <f t="shared" si="42"/>
        <v>United Republic of Tanzania</v>
      </c>
    </row>
    <row r="387" ht="15.75" customHeight="1">
      <c r="B387" s="9">
        <v>2018.0</v>
      </c>
      <c r="C387" s="9">
        <f>IFERROR(VLOOKUP($K387&amp;$B387,intermediate_page!$A$2:$K$1036,5,FALSE),"")</f>
        <v>56313444</v>
      </c>
      <c r="D387" s="9">
        <f>IFERROR(VLOOKUP($K387&amp;$B387,intermediate_page!$A$2:$K$1036,6,FALSE),"")</f>
        <v>4677000</v>
      </c>
      <c r="E387" s="9">
        <f>IFERROR(VLOOKUP($K387&amp;$B387,intermediate_page!$A$2:$K$1036,7,FALSE),"")</f>
        <v>6997809</v>
      </c>
      <c r="F387" s="9">
        <f>IFERROR(VLOOKUP($K387&amp;$B387,intermediate_page!$A$2:$K$1036,8,FALSE),"")</f>
        <v>10090000</v>
      </c>
      <c r="G387" s="9">
        <f>IFERROR(VLOOKUP($K387&amp;$B387,intermediate_page!$A$2:$K$1036,9,FALSE),"")</f>
        <v>20100</v>
      </c>
      <c r="H387" s="9">
        <f>IFERROR(VLOOKUP($K387&amp;$B387,intermediate_page!$A$2:$K$1036,10,FALSE),"")</f>
        <v>21550</v>
      </c>
      <c r="I387" s="9">
        <f>IFERROR(VLOOKUP($K387&amp;$B387,intermediate_page!$A$2:$K$1036,11,FALSE),"")</f>
        <v>23500</v>
      </c>
      <c r="K387" s="1" t="str">
        <f t="shared" si="42"/>
        <v>United Republic of Tanzania</v>
      </c>
    </row>
    <row r="388" ht="15.75" customHeight="1">
      <c r="A388" s="1" t="s">
        <v>63</v>
      </c>
      <c r="B388" s="9">
        <v>2010.0</v>
      </c>
      <c r="C388" s="9">
        <f>IFERROR(VLOOKUP($K388&amp;$B388,intermediate_page!$A$2:$K$1036,5,FALSE),"")</f>
        <v>13605986</v>
      </c>
      <c r="D388" s="9">
        <f>IFERROR(VLOOKUP($K388&amp;$B388,intermediate_page!$A$2:$K$1036,6,FALSE),"")</f>
        <v>1885000</v>
      </c>
      <c r="E388" s="9">
        <f>IFERROR(VLOOKUP($K388&amp;$B388,intermediate_page!$A$2:$K$1036,7,FALSE),"")</f>
        <v>2408568</v>
      </c>
      <c r="F388" s="9">
        <f>IFERROR(VLOOKUP($K388&amp;$B388,intermediate_page!$A$2:$K$1036,8,FALSE),"")</f>
        <v>3042000</v>
      </c>
      <c r="G388" s="9">
        <f>IFERROR(VLOOKUP($K388&amp;$B388,intermediate_page!$A$2:$K$1036,9,FALSE),"")</f>
        <v>6080</v>
      </c>
      <c r="H388" s="9">
        <f>IFERROR(VLOOKUP($K388&amp;$B388,intermediate_page!$A$2:$K$1036,10,FALSE),"")</f>
        <v>6286</v>
      </c>
      <c r="I388" s="9">
        <f>IFERROR(VLOOKUP($K388&amp;$B388,intermediate_page!$A$2:$K$1036,11,FALSE),"")</f>
        <v>6520</v>
      </c>
      <c r="K388" s="1" t="str">
        <f>A388</f>
        <v>Zambia</v>
      </c>
    </row>
    <row r="389" ht="15.75" customHeight="1">
      <c r="B389" s="9">
        <v>2011.0</v>
      </c>
      <c r="C389" s="9">
        <f>IFERROR(VLOOKUP($K389&amp;$B389,intermediate_page!$A$2:$K$1036,5,FALSE),"")</f>
        <v>14023199</v>
      </c>
      <c r="D389" s="9">
        <f>IFERROR(VLOOKUP($K389&amp;$B389,intermediate_page!$A$2:$K$1036,6,FALSE),"")</f>
        <v>2067000</v>
      </c>
      <c r="E389" s="9">
        <f>IFERROR(VLOOKUP($K389&amp;$B389,intermediate_page!$A$2:$K$1036,7,FALSE),"")</f>
        <v>2618128</v>
      </c>
      <c r="F389" s="9">
        <f>IFERROR(VLOOKUP($K389&amp;$B389,intermediate_page!$A$2:$K$1036,8,FALSE),"")</f>
        <v>3274000</v>
      </c>
      <c r="G389" s="9">
        <f>IFERROR(VLOOKUP($K389&amp;$B389,intermediate_page!$A$2:$K$1036,9,FALSE),"")</f>
        <v>6250</v>
      </c>
      <c r="H389" s="9">
        <f>IFERROR(VLOOKUP($K389&amp;$B389,intermediate_page!$A$2:$K$1036,10,FALSE),"")</f>
        <v>6479</v>
      </c>
      <c r="I389" s="9">
        <f>IFERROR(VLOOKUP($K389&amp;$B389,intermediate_page!$A$2:$K$1036,11,FALSE),"")</f>
        <v>6740</v>
      </c>
      <c r="K389" s="1" t="str">
        <f t="shared" ref="K389:K396" si="43">K388</f>
        <v>Zambia</v>
      </c>
    </row>
    <row r="390" ht="15.75" customHeight="1">
      <c r="B390" s="9">
        <v>2012.0</v>
      </c>
      <c r="C390" s="9">
        <f>IFERROR(VLOOKUP($K390&amp;$B390,intermediate_page!$A$2:$K$1036,5,FALSE),"")</f>
        <v>14465148</v>
      </c>
      <c r="D390" s="9">
        <f>IFERROR(VLOOKUP($K390&amp;$B390,intermediate_page!$A$2:$K$1036,6,FALSE),"")</f>
        <v>2270000</v>
      </c>
      <c r="E390" s="9">
        <f>IFERROR(VLOOKUP($K390&amp;$B390,intermediate_page!$A$2:$K$1036,7,FALSE),"")</f>
        <v>2937598</v>
      </c>
      <c r="F390" s="9">
        <f>IFERROR(VLOOKUP($K390&amp;$B390,intermediate_page!$A$2:$K$1036,8,FALSE),"")</f>
        <v>3724000</v>
      </c>
      <c r="G390" s="9">
        <f>IFERROR(VLOOKUP($K390&amp;$B390,intermediate_page!$A$2:$K$1036,9,FALSE),"")</f>
        <v>6480</v>
      </c>
      <c r="H390" s="9">
        <f>IFERROR(VLOOKUP($K390&amp;$B390,intermediate_page!$A$2:$K$1036,10,FALSE),"")</f>
        <v>6739</v>
      </c>
      <c r="I390" s="9">
        <f>IFERROR(VLOOKUP($K390&amp;$B390,intermediate_page!$A$2:$K$1036,11,FALSE),"")</f>
        <v>7030</v>
      </c>
      <c r="K390" s="1" t="str">
        <f t="shared" si="43"/>
        <v>Zambia</v>
      </c>
    </row>
    <row r="391" ht="15.75" customHeight="1">
      <c r="B391" s="9">
        <v>2013.0</v>
      </c>
      <c r="C391" s="9">
        <f>IFERROR(VLOOKUP($K391&amp;$B391,intermediate_page!$A$2:$K$1036,5,FALSE),"")</f>
        <v>14926551</v>
      </c>
      <c r="D391" s="9">
        <f>IFERROR(VLOOKUP($K391&amp;$B391,intermediate_page!$A$2:$K$1036,6,FALSE),"")</f>
        <v>2599000</v>
      </c>
      <c r="E391" s="9">
        <f>IFERROR(VLOOKUP($K391&amp;$B391,intermediate_page!$A$2:$K$1036,7,FALSE),"")</f>
        <v>3369958</v>
      </c>
      <c r="F391" s="9">
        <f>IFERROR(VLOOKUP($K391&amp;$B391,intermediate_page!$A$2:$K$1036,8,FALSE),"")</f>
        <v>4296000</v>
      </c>
      <c r="G391" s="9">
        <f>IFERROR(VLOOKUP($K391&amp;$B391,intermediate_page!$A$2:$K$1036,9,FALSE),"")</f>
        <v>6640</v>
      </c>
      <c r="H391" s="9">
        <f>IFERROR(VLOOKUP($K391&amp;$B391,intermediate_page!$A$2:$K$1036,10,FALSE),"")</f>
        <v>6935</v>
      </c>
      <c r="I391" s="9">
        <f>IFERROR(VLOOKUP($K391&amp;$B391,intermediate_page!$A$2:$K$1036,11,FALSE),"")</f>
        <v>7270</v>
      </c>
      <c r="K391" s="1" t="str">
        <f t="shared" si="43"/>
        <v>Zambia</v>
      </c>
    </row>
    <row r="392" ht="15.75" customHeight="1">
      <c r="B392" s="9">
        <v>2014.0</v>
      </c>
      <c r="C392" s="9">
        <f>IFERROR(VLOOKUP($K392&amp;$B392,intermediate_page!$A$2:$K$1036,5,FALSE),"")</f>
        <v>15399793</v>
      </c>
      <c r="D392" s="9">
        <f>IFERROR(VLOOKUP($K392&amp;$B392,intermediate_page!$A$2:$K$1036,6,FALSE),"")</f>
        <v>2632000</v>
      </c>
      <c r="E392" s="9">
        <f>IFERROR(VLOOKUP($K392&amp;$B392,intermediate_page!$A$2:$K$1036,7,FALSE),"")</f>
        <v>3433829</v>
      </c>
      <c r="F392" s="9">
        <f>IFERROR(VLOOKUP($K392&amp;$B392,intermediate_page!$A$2:$K$1036,8,FALSE),"")</f>
        <v>4420000</v>
      </c>
      <c r="G392" s="9">
        <f>IFERROR(VLOOKUP($K392&amp;$B392,intermediate_page!$A$2:$K$1036,9,FALSE),"")</f>
        <v>6930</v>
      </c>
      <c r="H392" s="9">
        <f>IFERROR(VLOOKUP($K392&amp;$B392,intermediate_page!$A$2:$K$1036,10,FALSE),"")</f>
        <v>7303</v>
      </c>
      <c r="I392" s="9">
        <f>IFERROR(VLOOKUP($K392&amp;$B392,intermediate_page!$A$2:$K$1036,11,FALSE),"")</f>
        <v>7720</v>
      </c>
      <c r="K392" s="1" t="str">
        <f t="shared" si="43"/>
        <v>Zambia</v>
      </c>
    </row>
    <row r="393" ht="15.75" customHeight="1">
      <c r="B393" s="9">
        <v>2015.0</v>
      </c>
      <c r="C393" s="9">
        <f>IFERROR(VLOOKUP($K393&amp;$B393,intermediate_page!$A$2:$K$1036,5,FALSE),"")</f>
        <v>15879370</v>
      </c>
      <c r="D393" s="9">
        <f>IFERROR(VLOOKUP($K393&amp;$B393,intermediate_page!$A$2:$K$1036,6,FALSE),"")</f>
        <v>2410000</v>
      </c>
      <c r="E393" s="9">
        <f>IFERROR(VLOOKUP($K393&amp;$B393,intermediate_page!$A$2:$K$1036,7,FALSE),"")</f>
        <v>3216354</v>
      </c>
      <c r="F393" s="9">
        <f>IFERROR(VLOOKUP($K393&amp;$B393,intermediate_page!$A$2:$K$1036,8,FALSE),"")</f>
        <v>4211000</v>
      </c>
      <c r="G393" s="9">
        <f>IFERROR(VLOOKUP($K393&amp;$B393,intermediate_page!$A$2:$K$1036,9,FALSE),"")</f>
        <v>6960</v>
      </c>
      <c r="H393" s="9">
        <f>IFERROR(VLOOKUP($K393&amp;$B393,intermediate_page!$A$2:$K$1036,10,FALSE),"")</f>
        <v>7389</v>
      </c>
      <c r="I393" s="9">
        <f>IFERROR(VLOOKUP($K393&amp;$B393,intermediate_page!$A$2:$K$1036,11,FALSE),"")</f>
        <v>7890</v>
      </c>
      <c r="K393" s="1" t="str">
        <f t="shared" si="43"/>
        <v>Zambia</v>
      </c>
    </row>
    <row r="394" ht="15.75" customHeight="1">
      <c r="B394" s="9">
        <v>2016.0</v>
      </c>
      <c r="C394" s="9">
        <f>IFERROR(VLOOKUP($K394&amp;$B394,intermediate_page!$A$2:$K$1036,5,FALSE),"")</f>
        <v>16363449</v>
      </c>
      <c r="D394" s="9">
        <f>IFERROR(VLOOKUP($K394&amp;$B394,intermediate_page!$A$2:$K$1036,6,FALSE),"")</f>
        <v>2042000</v>
      </c>
      <c r="E394" s="9">
        <f>IFERROR(VLOOKUP($K394&amp;$B394,intermediate_page!$A$2:$K$1036,7,FALSE),"")</f>
        <v>2968175</v>
      </c>
      <c r="F394" s="9">
        <f>IFERROR(VLOOKUP($K394&amp;$B394,intermediate_page!$A$2:$K$1036,8,FALSE),"")</f>
        <v>4180000</v>
      </c>
      <c r="G394" s="9">
        <f>IFERROR(VLOOKUP($K394&amp;$B394,intermediate_page!$A$2:$K$1036,9,FALSE),"")</f>
        <v>6930</v>
      </c>
      <c r="H394" s="9">
        <f>IFERROR(VLOOKUP($K394&amp;$B394,intermediate_page!$A$2:$K$1036,10,FALSE),"")</f>
        <v>7417</v>
      </c>
      <c r="I394" s="9">
        <f>IFERROR(VLOOKUP($K394&amp;$B394,intermediate_page!$A$2:$K$1036,11,FALSE),"")</f>
        <v>8030</v>
      </c>
      <c r="K394" s="1" t="str">
        <f t="shared" si="43"/>
        <v>Zambia</v>
      </c>
    </row>
    <row r="395" ht="15.75" customHeight="1">
      <c r="B395" s="9">
        <v>2017.0</v>
      </c>
      <c r="C395" s="9">
        <f>IFERROR(VLOOKUP($K395&amp;$B395,intermediate_page!$A$2:$K$1036,5,FALSE),"")</f>
        <v>16853608</v>
      </c>
      <c r="D395" s="9">
        <f>IFERROR(VLOOKUP($K395&amp;$B395,intermediate_page!$A$2:$K$1036,6,FALSE),"")</f>
        <v>1730000</v>
      </c>
      <c r="E395" s="9">
        <f>IFERROR(VLOOKUP($K395&amp;$B395,intermediate_page!$A$2:$K$1036,7,FALSE),"")</f>
        <v>2697352</v>
      </c>
      <c r="F395" s="9">
        <f>IFERROR(VLOOKUP($K395&amp;$B395,intermediate_page!$A$2:$K$1036,8,FALSE),"")</f>
        <v>3997000</v>
      </c>
      <c r="G395" s="9">
        <f>IFERROR(VLOOKUP($K395&amp;$B395,intermediate_page!$A$2:$K$1036,9,FALSE),"")</f>
        <v>6860</v>
      </c>
      <c r="H395" s="9">
        <f>IFERROR(VLOOKUP($K395&amp;$B395,intermediate_page!$A$2:$K$1036,10,FALSE),"")</f>
        <v>7419</v>
      </c>
      <c r="I395" s="9">
        <f>IFERROR(VLOOKUP($K395&amp;$B395,intermediate_page!$A$2:$K$1036,11,FALSE),"")</f>
        <v>8140</v>
      </c>
      <c r="K395" s="1" t="str">
        <f t="shared" si="43"/>
        <v>Zambia</v>
      </c>
    </row>
    <row r="396" ht="15.75" customHeight="1">
      <c r="B396" s="9">
        <v>2018.0</v>
      </c>
      <c r="C396" s="9">
        <f>IFERROR(VLOOKUP($K396&amp;$B396,intermediate_page!$A$2:$K$1036,5,FALSE),"")</f>
        <v>17351714</v>
      </c>
      <c r="D396" s="9">
        <f>IFERROR(VLOOKUP($K396&amp;$B396,intermediate_page!$A$2:$K$1036,6,FALSE),"")</f>
        <v>1709000</v>
      </c>
      <c r="E396" s="9">
        <f>IFERROR(VLOOKUP($K396&amp;$B396,intermediate_page!$A$2:$K$1036,7,FALSE),"")</f>
        <v>2719036</v>
      </c>
      <c r="F396" s="9">
        <f>IFERROR(VLOOKUP($K396&amp;$B396,intermediate_page!$A$2:$K$1036,8,FALSE),"")</f>
        <v>4096000</v>
      </c>
      <c r="G396" s="9">
        <f>IFERROR(VLOOKUP($K396&amp;$B396,intermediate_page!$A$2:$K$1036,9,FALSE),"")</f>
        <v>6890</v>
      </c>
      <c r="H396" s="9">
        <f>IFERROR(VLOOKUP($K396&amp;$B396,intermediate_page!$A$2:$K$1036,10,FALSE),"")</f>
        <v>7519</v>
      </c>
      <c r="I396" s="9">
        <f>IFERROR(VLOOKUP($K396&amp;$B396,intermediate_page!$A$2:$K$1036,11,FALSE),"")</f>
        <v>8390</v>
      </c>
      <c r="K396" s="1" t="str">
        <f t="shared" si="43"/>
        <v>Zambia</v>
      </c>
    </row>
    <row r="397" ht="15.75" customHeight="1">
      <c r="A397" s="1" t="s">
        <v>64</v>
      </c>
      <c r="B397" s="9">
        <v>2010.0</v>
      </c>
      <c r="C397" s="9">
        <f>IFERROR(VLOOKUP($K397&amp;$B397,intermediate_page!$A$2:$K$1036,5,FALSE),"")</f>
        <v>9998533</v>
      </c>
      <c r="D397" s="9">
        <f>IFERROR(VLOOKUP($K397&amp;$B397,intermediate_page!$A$2:$K$1036,6,FALSE),"")</f>
        <v>606000</v>
      </c>
      <c r="E397" s="9">
        <f>IFERROR(VLOOKUP($K397&amp;$B397,intermediate_page!$A$2:$K$1036,7,FALSE),"")</f>
        <v>1094108</v>
      </c>
      <c r="F397" s="9">
        <f>IFERROR(VLOOKUP($K397&amp;$B397,intermediate_page!$A$2:$K$1036,8,FALSE),"")</f>
        <v>1709000</v>
      </c>
      <c r="G397" s="9">
        <f>IFERROR(VLOOKUP($K397&amp;$B397,intermediate_page!$A$2:$K$1036,9,FALSE),"")</f>
        <v>73</v>
      </c>
      <c r="H397" s="9">
        <f>IFERROR(VLOOKUP($K397&amp;$B397,intermediate_page!$A$2:$K$1036,10,FALSE),"")</f>
        <v>2800</v>
      </c>
      <c r="I397" s="9">
        <f>IFERROR(VLOOKUP($K397&amp;$B397,intermediate_page!$A$2:$K$1036,11,FALSE),"")</f>
        <v>6220</v>
      </c>
      <c r="K397" s="1" t="str">
        <f>A397</f>
        <v>Zimbabwe</v>
      </c>
    </row>
    <row r="398" ht="15.75" customHeight="1">
      <c r="B398" s="9">
        <v>2011.0</v>
      </c>
      <c r="C398" s="9">
        <f>IFERROR(VLOOKUP($K398&amp;$B398,intermediate_page!$A$2:$K$1036,5,FALSE),"")</f>
        <v>10153338</v>
      </c>
      <c r="D398" s="9">
        <f>IFERROR(VLOOKUP($K398&amp;$B398,intermediate_page!$A$2:$K$1036,6,FALSE),"")</f>
        <v>468000</v>
      </c>
      <c r="E398" s="9">
        <f>IFERROR(VLOOKUP($K398&amp;$B398,intermediate_page!$A$2:$K$1036,7,FALSE),"")</f>
        <v>717620</v>
      </c>
      <c r="F398" s="9">
        <f>IFERROR(VLOOKUP($K398&amp;$B398,intermediate_page!$A$2:$K$1036,8,FALSE),"")</f>
        <v>989000</v>
      </c>
      <c r="G398" s="9">
        <f>IFERROR(VLOOKUP($K398&amp;$B398,intermediate_page!$A$2:$K$1036,9,FALSE),"")</f>
        <v>52</v>
      </c>
      <c r="H398" s="9">
        <f>IFERROR(VLOOKUP($K398&amp;$B398,intermediate_page!$A$2:$K$1036,10,FALSE),"")</f>
        <v>1837</v>
      </c>
      <c r="I398" s="9">
        <f>IFERROR(VLOOKUP($K398&amp;$B398,intermediate_page!$A$2:$K$1036,11,FALSE),"")</f>
        <v>3690</v>
      </c>
      <c r="K398" s="1" t="str">
        <f t="shared" ref="K398:K405" si="44">K397</f>
        <v>Zimbabwe</v>
      </c>
    </row>
    <row r="399" ht="15.75" customHeight="1">
      <c r="B399" s="9">
        <v>2012.0</v>
      </c>
      <c r="C399" s="9">
        <f>IFERROR(VLOOKUP($K399&amp;$B399,intermediate_page!$A$2:$K$1036,5,FALSE),"")</f>
        <v>10327222</v>
      </c>
      <c r="D399" s="9">
        <f>IFERROR(VLOOKUP($K399&amp;$B399,intermediate_page!$A$2:$K$1036,6,FALSE),"")</f>
        <v>402000</v>
      </c>
      <c r="E399" s="9">
        <f>IFERROR(VLOOKUP($K399&amp;$B399,intermediate_page!$A$2:$K$1036,7,FALSE),"")</f>
        <v>590910</v>
      </c>
      <c r="F399" s="9">
        <f>IFERROR(VLOOKUP($K399&amp;$B399,intermediate_page!$A$2:$K$1036,8,FALSE),"")</f>
        <v>793000</v>
      </c>
      <c r="G399" s="9">
        <f>IFERROR(VLOOKUP($K399&amp;$B399,intermediate_page!$A$2:$K$1036,9,FALSE),"")</f>
        <v>44</v>
      </c>
      <c r="H399" s="9">
        <f>IFERROR(VLOOKUP($K399&amp;$B399,intermediate_page!$A$2:$K$1036,10,FALSE),"")</f>
        <v>1512</v>
      </c>
      <c r="I399" s="9">
        <f>IFERROR(VLOOKUP($K399&amp;$B399,intermediate_page!$A$2:$K$1036,11,FALSE),"")</f>
        <v>3010</v>
      </c>
      <c r="K399" s="1" t="str">
        <f t="shared" si="44"/>
        <v>Zimbabwe</v>
      </c>
    </row>
    <row r="400" ht="15.75" customHeight="1">
      <c r="B400" s="9">
        <v>2013.0</v>
      </c>
      <c r="C400" s="9">
        <f>IFERROR(VLOOKUP($K400&amp;$B400,intermediate_page!$A$2:$K$1036,5,FALSE),"")</f>
        <v>10512448</v>
      </c>
      <c r="D400" s="9">
        <f>IFERROR(VLOOKUP($K400&amp;$B400,intermediate_page!$A$2:$K$1036,6,FALSE),"")</f>
        <v>613000</v>
      </c>
      <c r="E400" s="9">
        <f>IFERROR(VLOOKUP($K400&amp;$B400,intermediate_page!$A$2:$K$1036,7,FALSE),"")</f>
        <v>861512</v>
      </c>
      <c r="F400" s="9">
        <f>IFERROR(VLOOKUP($K400&amp;$B400,intermediate_page!$A$2:$K$1036,8,FALSE),"")</f>
        <v>1122000</v>
      </c>
      <c r="G400" s="9">
        <f>IFERROR(VLOOKUP($K400&amp;$B400,intermediate_page!$A$2:$K$1036,9,FALSE),"")</f>
        <v>66</v>
      </c>
      <c r="H400" s="9">
        <f>IFERROR(VLOOKUP($K400&amp;$B400,intermediate_page!$A$2:$K$1036,10,FALSE),"")</f>
        <v>2205</v>
      </c>
      <c r="I400" s="9">
        <f>IFERROR(VLOOKUP($K400&amp;$B400,intermediate_page!$A$2:$K$1036,11,FALSE),"")</f>
        <v>4280</v>
      </c>
      <c r="K400" s="1" t="str">
        <f t="shared" si="44"/>
        <v>Zimbabwe</v>
      </c>
    </row>
    <row r="401" ht="15.75" customHeight="1">
      <c r="B401" s="9">
        <v>2014.0</v>
      </c>
      <c r="C401" s="9">
        <f>IFERROR(VLOOKUP($K401&amp;$B401,intermediate_page!$A$2:$K$1036,5,FALSE),"")</f>
        <v>10698542</v>
      </c>
      <c r="D401" s="9">
        <f>IFERROR(VLOOKUP($K401&amp;$B401,intermediate_page!$A$2:$K$1036,6,FALSE),"")</f>
        <v>805000</v>
      </c>
      <c r="E401" s="9">
        <f>IFERROR(VLOOKUP($K401&amp;$B401,intermediate_page!$A$2:$K$1036,7,FALSE),"")</f>
        <v>1090113</v>
      </c>
      <c r="F401" s="9">
        <f>IFERROR(VLOOKUP($K401&amp;$B401,intermediate_page!$A$2:$K$1036,8,FALSE),"")</f>
        <v>1397000</v>
      </c>
      <c r="G401" s="9">
        <f>IFERROR(VLOOKUP($K401&amp;$B401,intermediate_page!$A$2:$K$1036,9,FALSE),"")</f>
        <v>86</v>
      </c>
      <c r="H401" s="9">
        <f>IFERROR(VLOOKUP($K401&amp;$B401,intermediate_page!$A$2:$K$1036,10,FALSE),"")</f>
        <v>2790</v>
      </c>
      <c r="I401" s="9">
        <f>IFERROR(VLOOKUP($K401&amp;$B401,intermediate_page!$A$2:$K$1036,11,FALSE),"")</f>
        <v>5320</v>
      </c>
      <c r="K401" s="1" t="str">
        <f t="shared" si="44"/>
        <v>Zimbabwe</v>
      </c>
    </row>
    <row r="402" ht="15.75" customHeight="1">
      <c r="B402" s="9">
        <v>2015.0</v>
      </c>
      <c r="C402" s="9">
        <f>IFERROR(VLOOKUP($K402&amp;$B402,intermediate_page!$A$2:$K$1036,5,FALSE),"")</f>
        <v>10878022</v>
      </c>
      <c r="D402" s="9">
        <f>IFERROR(VLOOKUP($K402&amp;$B402,intermediate_page!$A$2:$K$1036,6,FALSE),"")</f>
        <v>717000</v>
      </c>
      <c r="E402" s="9">
        <f>IFERROR(VLOOKUP($K402&amp;$B402,intermediate_page!$A$2:$K$1036,7,FALSE),"")</f>
        <v>1062200</v>
      </c>
      <c r="F402" s="9">
        <f>IFERROR(VLOOKUP($K402&amp;$B402,intermediate_page!$A$2:$K$1036,8,FALSE),"")</f>
        <v>1448000</v>
      </c>
      <c r="G402" s="9">
        <f>IFERROR(VLOOKUP($K402&amp;$B402,intermediate_page!$A$2:$K$1036,9,FALSE),"")</f>
        <v>80</v>
      </c>
      <c r="H402" s="9">
        <f>IFERROR(VLOOKUP($K402&amp;$B402,intermediate_page!$A$2:$K$1036,10,FALSE),"")</f>
        <v>2719</v>
      </c>
      <c r="I402" s="9">
        <f>IFERROR(VLOOKUP($K402&amp;$B402,intermediate_page!$A$2:$K$1036,11,FALSE),"")</f>
        <v>5430</v>
      </c>
      <c r="K402" s="1" t="str">
        <f t="shared" si="44"/>
        <v>Zimbabwe</v>
      </c>
    </row>
    <row r="403" ht="15.75" customHeight="1">
      <c r="B403" s="9">
        <v>2016.0</v>
      </c>
      <c r="C403" s="9">
        <f>IFERROR(VLOOKUP($K403&amp;$B403,intermediate_page!$A$2:$K$1036,5,FALSE),"")</f>
        <v>11047866</v>
      </c>
      <c r="D403" s="9">
        <f>IFERROR(VLOOKUP($K403&amp;$B403,intermediate_page!$A$2:$K$1036,6,FALSE),"")</f>
        <v>489000</v>
      </c>
      <c r="E403" s="9">
        <f>IFERROR(VLOOKUP($K403&amp;$B403,intermediate_page!$A$2:$K$1036,7,FALSE),"")</f>
        <v>726722</v>
      </c>
      <c r="F403" s="9">
        <f>IFERROR(VLOOKUP($K403&amp;$B403,intermediate_page!$A$2:$K$1036,8,FALSE),"")</f>
        <v>995000</v>
      </c>
      <c r="G403" s="9">
        <f>IFERROR(VLOOKUP($K403&amp;$B403,intermediate_page!$A$2:$K$1036,9,FALSE),"")</f>
        <v>54</v>
      </c>
      <c r="H403" s="9">
        <f>IFERROR(VLOOKUP($K403&amp;$B403,intermediate_page!$A$2:$K$1036,10,FALSE),"")</f>
        <v>1860</v>
      </c>
      <c r="I403" s="9">
        <f>IFERROR(VLOOKUP($K403&amp;$B403,intermediate_page!$A$2:$K$1036,11,FALSE),"")</f>
        <v>3740</v>
      </c>
      <c r="K403" s="1" t="str">
        <f t="shared" si="44"/>
        <v>Zimbabwe</v>
      </c>
    </row>
    <row r="404" ht="15.75" customHeight="1">
      <c r="B404" s="9">
        <v>2017.0</v>
      </c>
      <c r="C404" s="9">
        <f>IFERROR(VLOOKUP($K404&amp;$B404,intermediate_page!$A$2:$K$1036,5,FALSE),"")</f>
        <v>11210282</v>
      </c>
      <c r="D404" s="9">
        <f>IFERROR(VLOOKUP($K404&amp;$B404,intermediate_page!$A$2:$K$1036,6,FALSE),"")</f>
        <v>805000</v>
      </c>
      <c r="E404" s="9">
        <f>IFERROR(VLOOKUP($K404&amp;$B404,intermediate_page!$A$2:$K$1036,7,FALSE),"")</f>
        <v>1216876</v>
      </c>
      <c r="F404" s="9">
        <f>IFERROR(VLOOKUP($K404&amp;$B404,intermediate_page!$A$2:$K$1036,8,FALSE),"")</f>
        <v>1710000</v>
      </c>
      <c r="G404" s="9">
        <f>IFERROR(VLOOKUP($K404&amp;$B404,intermediate_page!$A$2:$K$1036,9,FALSE),"")</f>
        <v>90</v>
      </c>
      <c r="H404" s="9">
        <f>IFERROR(VLOOKUP($K404&amp;$B404,intermediate_page!$A$2:$K$1036,10,FALSE),"")</f>
        <v>3115</v>
      </c>
      <c r="I404" s="9">
        <f>IFERROR(VLOOKUP($K404&amp;$B404,intermediate_page!$A$2:$K$1036,11,FALSE),"")</f>
        <v>6410</v>
      </c>
      <c r="K404" s="1" t="str">
        <f t="shared" si="44"/>
        <v>Zimbabwe</v>
      </c>
    </row>
    <row r="405" ht="15.75" customHeight="1">
      <c r="B405" s="9">
        <v>2018.0</v>
      </c>
      <c r="C405" s="9">
        <f>IFERROR(VLOOKUP($K405&amp;$B405,intermediate_page!$A$2:$K$1036,5,FALSE),"")</f>
        <v>11369510</v>
      </c>
      <c r="D405" s="9">
        <f>IFERROR(VLOOKUP($K405&amp;$B405,intermediate_page!$A$2:$K$1036,6,FALSE),"")</f>
        <v>393000</v>
      </c>
      <c r="E405" s="9">
        <f>IFERROR(VLOOKUP($K405&amp;$B405,intermediate_page!$A$2:$K$1036,7,FALSE),"")</f>
        <v>579888</v>
      </c>
      <c r="F405" s="9">
        <f>IFERROR(VLOOKUP($K405&amp;$B405,intermediate_page!$A$2:$K$1036,8,FALSE),"")</f>
        <v>789000</v>
      </c>
      <c r="G405" s="9">
        <f>IFERROR(VLOOKUP($K405&amp;$B405,intermediate_page!$A$2:$K$1036,9,FALSE),"")</f>
        <v>43</v>
      </c>
      <c r="H405" s="9">
        <f>IFERROR(VLOOKUP($K405&amp;$B405,intermediate_page!$A$2:$K$1036,10,FALSE),"")</f>
        <v>1484</v>
      </c>
      <c r="I405" s="9">
        <f>IFERROR(VLOOKUP($K405&amp;$B405,intermediate_page!$A$2:$K$1036,11,FALSE),"")</f>
        <v>2960</v>
      </c>
      <c r="K405" s="1" t="str">
        <f t="shared" si="44"/>
        <v>Zimbabwe</v>
      </c>
    </row>
    <row r="406" ht="15.75" customHeight="1">
      <c r="A406" s="27" t="s">
        <v>157</v>
      </c>
      <c r="B406" s="28"/>
      <c r="C406" s="9" t="str">
        <f>IFERROR(VLOOKUP($K406&amp;$B406,intermediate_page!$A$2:$K$1036,5,FALSE),"")</f>
        <v/>
      </c>
      <c r="D406" s="9" t="str">
        <f>IFERROR(VLOOKUP($K406&amp;$B406,intermediate_page!$A$2:$K$1036,6,FALSE),"")</f>
        <v/>
      </c>
      <c r="E406" s="9" t="str">
        <f>IFERROR(VLOOKUP($K406&amp;$B406,intermediate_page!$A$2:$K$1036,7,FALSE),"")</f>
        <v/>
      </c>
      <c r="F406" s="9" t="str">
        <f>IFERROR(VLOOKUP($K406&amp;$B406,intermediate_page!$A$2:$K$1036,8,FALSE),"")</f>
        <v/>
      </c>
      <c r="G406" s="9" t="str">
        <f>IFERROR(VLOOKUP($K406&amp;$B406,intermediate_page!$A$2:$K$1036,9,FALSE),"")</f>
        <v/>
      </c>
      <c r="H406" s="9" t="str">
        <f>IFERROR(VLOOKUP($K406&amp;$B406,intermediate_page!$A$2:$K$1036,10,FALSE),"")</f>
        <v/>
      </c>
      <c r="I406" s="9" t="str">
        <f>IFERROR(VLOOKUP($K406&amp;$B406,intermediate_page!$A$2:$K$1036,11,FALSE),"")</f>
        <v/>
      </c>
      <c r="K406" s="1" t="str">
        <f>A406</f>
        <v>AMERICAS</v>
      </c>
    </row>
    <row r="407" ht="15.75" customHeight="1">
      <c r="A407" s="25" t="s">
        <v>158</v>
      </c>
      <c r="B407" s="9">
        <v>2010.0</v>
      </c>
      <c r="C407" s="9">
        <f>IFERROR(VLOOKUP($K407&amp;$B407,intermediate_page!$A$2:$K$1036,5,FALSE),"")</f>
        <v>204478</v>
      </c>
      <c r="D407" s="9" t="str">
        <f>IFERROR(VLOOKUP($K407&amp;$B407,intermediate_page!$A$2:$K$1036,6,FALSE),"")</f>
        <v>-</v>
      </c>
      <c r="E407" s="9">
        <f>IFERROR(VLOOKUP($K407&amp;$B407,intermediate_page!$A$2:$K$1036,7,FALSE),"")</f>
        <v>14</v>
      </c>
      <c r="F407" s="9" t="str">
        <f>IFERROR(VLOOKUP($K407&amp;$B407,intermediate_page!$A$2:$K$1036,8,FALSE),"")</f>
        <v>-</v>
      </c>
      <c r="G407" s="9" t="str">
        <f>IFERROR(VLOOKUP($K407&amp;$B407,intermediate_page!$A$2:$K$1036,9,FALSE),"")</f>
        <v>-</v>
      </c>
      <c r="H407" s="9">
        <f>IFERROR(VLOOKUP($K407&amp;$B407,intermediate_page!$A$2:$K$1036,10,FALSE),"")</f>
        <v>0</v>
      </c>
      <c r="I407" s="9" t="str">
        <f>IFERROR(VLOOKUP($K407&amp;$B407,intermediate_page!$A$2:$K$1036,11,FALSE),"")</f>
        <v>-</v>
      </c>
      <c r="K407" s="1" t="s">
        <v>66</v>
      </c>
    </row>
    <row r="408" ht="15.75" customHeight="1">
      <c r="B408" s="9">
        <v>2011.0</v>
      </c>
      <c r="C408" s="9">
        <f>IFERROR(VLOOKUP($K408&amp;$B408,intermediate_page!$A$2:$K$1036,5,FALSE),"")</f>
        <v>206602</v>
      </c>
      <c r="D408" s="9" t="str">
        <f>IFERROR(VLOOKUP($K408&amp;$B408,intermediate_page!$A$2:$K$1036,6,FALSE),"")</f>
        <v>-</v>
      </c>
      <c r="E408" s="9">
        <f>IFERROR(VLOOKUP($K408&amp;$B408,intermediate_page!$A$2:$K$1036,7,FALSE),"")</f>
        <v>0</v>
      </c>
      <c r="F408" s="9" t="str">
        <f>IFERROR(VLOOKUP($K408&amp;$B408,intermediate_page!$A$2:$K$1036,8,FALSE),"")</f>
        <v>-</v>
      </c>
      <c r="G408" s="9" t="str">
        <f>IFERROR(VLOOKUP($K408&amp;$B408,intermediate_page!$A$2:$K$1036,9,FALSE),"")</f>
        <v>-</v>
      </c>
      <c r="H408" s="9">
        <f>IFERROR(VLOOKUP($K408&amp;$B408,intermediate_page!$A$2:$K$1036,10,FALSE),"")</f>
        <v>0</v>
      </c>
      <c r="I408" s="9" t="str">
        <f>IFERROR(VLOOKUP($K408&amp;$B408,intermediate_page!$A$2:$K$1036,11,FALSE),"")</f>
        <v>-</v>
      </c>
      <c r="K408" s="1" t="str">
        <f t="shared" ref="K408:K415" si="45">K407</f>
        <v>Argentina</v>
      </c>
    </row>
    <row r="409" ht="15.75" customHeight="1">
      <c r="B409" s="9">
        <v>2012.0</v>
      </c>
      <c r="C409" s="9">
        <f>IFERROR(VLOOKUP($K409&amp;$B409,intermediate_page!$A$2:$K$1036,5,FALSE),"")</f>
        <v>208775</v>
      </c>
      <c r="D409" s="9" t="str">
        <f>IFERROR(VLOOKUP($K409&amp;$B409,intermediate_page!$A$2:$K$1036,6,FALSE),"")</f>
        <v>-</v>
      </c>
      <c r="E409" s="9">
        <f>IFERROR(VLOOKUP($K409&amp;$B409,intermediate_page!$A$2:$K$1036,7,FALSE),"")</f>
        <v>0</v>
      </c>
      <c r="F409" s="9" t="str">
        <f>IFERROR(VLOOKUP($K409&amp;$B409,intermediate_page!$A$2:$K$1036,8,FALSE),"")</f>
        <v>-</v>
      </c>
      <c r="G409" s="9" t="str">
        <f>IFERROR(VLOOKUP($K409&amp;$B409,intermediate_page!$A$2:$K$1036,9,FALSE),"")</f>
        <v>-</v>
      </c>
      <c r="H409" s="9">
        <f>IFERROR(VLOOKUP($K409&amp;$B409,intermediate_page!$A$2:$K$1036,10,FALSE),"")</f>
        <v>0</v>
      </c>
      <c r="I409" s="9" t="str">
        <f>IFERROR(VLOOKUP($K409&amp;$B409,intermediate_page!$A$2:$K$1036,11,FALSE),"")</f>
        <v>-</v>
      </c>
      <c r="K409" s="1" t="str">
        <f t="shared" si="45"/>
        <v>Argentina</v>
      </c>
    </row>
    <row r="410" ht="15.75" customHeight="1">
      <c r="B410" s="9">
        <v>2013.0</v>
      </c>
      <c r="C410" s="9">
        <f>IFERROR(VLOOKUP($K410&amp;$B410,intermediate_page!$A$2:$K$1036,5,FALSE),"")</f>
        <v>210980</v>
      </c>
      <c r="D410" s="9" t="str">
        <f>IFERROR(VLOOKUP($K410&amp;$B410,intermediate_page!$A$2:$K$1036,6,FALSE),"")</f>
        <v>-</v>
      </c>
      <c r="E410" s="9">
        <f>IFERROR(VLOOKUP($K410&amp;$B410,intermediate_page!$A$2:$K$1036,7,FALSE),"")</f>
        <v>0</v>
      </c>
      <c r="F410" s="9" t="str">
        <f>IFERROR(VLOOKUP($K410&amp;$B410,intermediate_page!$A$2:$K$1036,8,FALSE),"")</f>
        <v>-</v>
      </c>
      <c r="G410" s="9" t="str">
        <f>IFERROR(VLOOKUP($K410&amp;$B410,intermediate_page!$A$2:$K$1036,9,FALSE),"")</f>
        <v>-</v>
      </c>
      <c r="H410" s="9">
        <f>IFERROR(VLOOKUP($K410&amp;$B410,intermediate_page!$A$2:$K$1036,10,FALSE),"")</f>
        <v>0</v>
      </c>
      <c r="I410" s="9" t="str">
        <f>IFERROR(VLOOKUP($K410&amp;$B410,intermediate_page!$A$2:$K$1036,11,FALSE),"")</f>
        <v>-</v>
      </c>
      <c r="K410" s="1" t="str">
        <f t="shared" si="45"/>
        <v>Argentina</v>
      </c>
    </row>
    <row r="411" ht="15.75" customHeight="1">
      <c r="B411" s="9">
        <v>2014.0</v>
      </c>
      <c r="C411" s="9">
        <f>IFERROR(VLOOKUP($K411&amp;$B411,intermediate_page!$A$2:$K$1036,5,FALSE),"")</f>
        <v>213187</v>
      </c>
      <c r="D411" s="9" t="str">
        <f>IFERROR(VLOOKUP($K411&amp;$B411,intermediate_page!$A$2:$K$1036,6,FALSE),"")</f>
        <v>-</v>
      </c>
      <c r="E411" s="9">
        <f>IFERROR(VLOOKUP($K411&amp;$B411,intermediate_page!$A$2:$K$1036,7,FALSE),"")</f>
        <v>0</v>
      </c>
      <c r="F411" s="9" t="str">
        <f>IFERROR(VLOOKUP($K411&amp;$B411,intermediate_page!$A$2:$K$1036,8,FALSE),"")</f>
        <v>-</v>
      </c>
      <c r="G411" s="9" t="str">
        <f>IFERROR(VLOOKUP($K411&amp;$B411,intermediate_page!$A$2:$K$1036,9,FALSE),"")</f>
        <v>-</v>
      </c>
      <c r="H411" s="9">
        <f>IFERROR(VLOOKUP($K411&amp;$B411,intermediate_page!$A$2:$K$1036,10,FALSE),"")</f>
        <v>0</v>
      </c>
      <c r="I411" s="9" t="str">
        <f>IFERROR(VLOOKUP($K411&amp;$B411,intermediate_page!$A$2:$K$1036,11,FALSE),"")</f>
        <v>-</v>
      </c>
      <c r="K411" s="1" t="str">
        <f t="shared" si="45"/>
        <v>Argentina</v>
      </c>
    </row>
    <row r="412" ht="15.75" customHeight="1">
      <c r="B412" s="9">
        <v>2015.0</v>
      </c>
      <c r="C412" s="9">
        <f>IFERROR(VLOOKUP($K412&amp;$B412,intermediate_page!$A$2:$K$1036,5,FALSE),"")</f>
        <v>215377</v>
      </c>
      <c r="D412" s="9" t="str">
        <f>IFERROR(VLOOKUP($K412&amp;$B412,intermediate_page!$A$2:$K$1036,6,FALSE),"")</f>
        <v>-</v>
      </c>
      <c r="E412" s="9">
        <f>IFERROR(VLOOKUP($K412&amp;$B412,intermediate_page!$A$2:$K$1036,7,FALSE),"")</f>
        <v>0</v>
      </c>
      <c r="F412" s="9" t="str">
        <f>IFERROR(VLOOKUP($K412&amp;$B412,intermediate_page!$A$2:$K$1036,8,FALSE),"")</f>
        <v>-</v>
      </c>
      <c r="G412" s="9" t="str">
        <f>IFERROR(VLOOKUP($K412&amp;$B412,intermediate_page!$A$2:$K$1036,9,FALSE),"")</f>
        <v>-</v>
      </c>
      <c r="H412" s="9">
        <f>IFERROR(VLOOKUP($K412&amp;$B412,intermediate_page!$A$2:$K$1036,10,FALSE),"")</f>
        <v>0</v>
      </c>
      <c r="I412" s="9" t="str">
        <f>IFERROR(VLOOKUP($K412&amp;$B412,intermediate_page!$A$2:$K$1036,11,FALSE),"")</f>
        <v>-</v>
      </c>
      <c r="K412" s="1" t="str">
        <f t="shared" si="45"/>
        <v>Argentina</v>
      </c>
    </row>
    <row r="413" ht="15.75" customHeight="1">
      <c r="B413" s="9">
        <v>2016.0</v>
      </c>
      <c r="C413" s="9">
        <f>IFERROR(VLOOKUP($K413&amp;$B413,intermediate_page!$A$2:$K$1036,5,FALSE),"")</f>
        <v>217542</v>
      </c>
      <c r="D413" s="9" t="str">
        <f>IFERROR(VLOOKUP($K413&amp;$B413,intermediate_page!$A$2:$K$1036,6,FALSE),"")</f>
        <v>-</v>
      </c>
      <c r="E413" s="9">
        <f>IFERROR(VLOOKUP($K413&amp;$B413,intermediate_page!$A$2:$K$1036,7,FALSE),"")</f>
        <v>0</v>
      </c>
      <c r="F413" s="9" t="str">
        <f>IFERROR(VLOOKUP($K413&amp;$B413,intermediate_page!$A$2:$K$1036,8,FALSE),"")</f>
        <v>-</v>
      </c>
      <c r="G413" s="9" t="str">
        <f>IFERROR(VLOOKUP($K413&amp;$B413,intermediate_page!$A$2:$K$1036,9,FALSE),"")</f>
        <v>-</v>
      </c>
      <c r="H413" s="9">
        <f>IFERROR(VLOOKUP($K413&amp;$B413,intermediate_page!$A$2:$K$1036,10,FALSE),"")</f>
        <v>0</v>
      </c>
      <c r="I413" s="9" t="str">
        <f>IFERROR(VLOOKUP($K413&amp;$B413,intermediate_page!$A$2:$K$1036,11,FALSE),"")</f>
        <v>-</v>
      </c>
      <c r="K413" s="1" t="str">
        <f t="shared" si="45"/>
        <v>Argentina</v>
      </c>
    </row>
    <row r="414" ht="15.75" customHeight="1">
      <c r="B414" s="9">
        <v>2017.0</v>
      </c>
      <c r="C414" s="9">
        <f>IFERROR(VLOOKUP($K414&amp;$B414,intermediate_page!$A$2:$K$1036,5,FALSE),"")</f>
        <v>219685</v>
      </c>
      <c r="D414" s="9" t="str">
        <f>IFERROR(VLOOKUP($K414&amp;$B414,intermediate_page!$A$2:$K$1036,6,FALSE),"")</f>
        <v>-</v>
      </c>
      <c r="E414" s="9">
        <f>IFERROR(VLOOKUP($K414&amp;$B414,intermediate_page!$A$2:$K$1036,7,FALSE),"")</f>
        <v>0</v>
      </c>
      <c r="F414" s="9" t="str">
        <f>IFERROR(VLOOKUP($K414&amp;$B414,intermediate_page!$A$2:$K$1036,8,FALSE),"")</f>
        <v>-</v>
      </c>
      <c r="G414" s="9" t="str">
        <f>IFERROR(VLOOKUP($K414&amp;$B414,intermediate_page!$A$2:$K$1036,9,FALSE),"")</f>
        <v>-</v>
      </c>
      <c r="H414" s="9">
        <f>IFERROR(VLOOKUP($K414&amp;$B414,intermediate_page!$A$2:$K$1036,10,FALSE),"")</f>
        <v>0</v>
      </c>
      <c r="I414" s="9" t="str">
        <f>IFERROR(VLOOKUP($K414&amp;$B414,intermediate_page!$A$2:$K$1036,11,FALSE),"")</f>
        <v>-</v>
      </c>
      <c r="K414" s="1" t="str">
        <f t="shared" si="45"/>
        <v>Argentina</v>
      </c>
    </row>
    <row r="415" ht="15.75" customHeight="1">
      <c r="B415" s="9">
        <v>2018.0</v>
      </c>
      <c r="C415" s="9">
        <f>IFERROR(VLOOKUP($K415&amp;$B415,intermediate_page!$A$2:$K$1036,5,FALSE),"")</f>
        <v>221805</v>
      </c>
      <c r="D415" s="9" t="str">
        <f>IFERROR(VLOOKUP($K415&amp;$B415,intermediate_page!$A$2:$K$1036,6,FALSE),"")</f>
        <v>-</v>
      </c>
      <c r="E415" s="9">
        <f>IFERROR(VLOOKUP($K415&amp;$B415,intermediate_page!$A$2:$K$1036,7,FALSE),"")</f>
        <v>0</v>
      </c>
      <c r="F415" s="9" t="str">
        <f>IFERROR(VLOOKUP($K415&amp;$B415,intermediate_page!$A$2:$K$1036,8,FALSE),"")</f>
        <v>-</v>
      </c>
      <c r="G415" s="9" t="str">
        <f>IFERROR(VLOOKUP($K415&amp;$B415,intermediate_page!$A$2:$K$1036,9,FALSE),"")</f>
        <v>-</v>
      </c>
      <c r="H415" s="9">
        <f>IFERROR(VLOOKUP($K415&amp;$B415,intermediate_page!$A$2:$K$1036,10,FALSE),"")</f>
        <v>0</v>
      </c>
      <c r="I415" s="9" t="str">
        <f>IFERROR(VLOOKUP($K415&amp;$B415,intermediate_page!$A$2:$K$1036,11,FALSE),"")</f>
        <v>-</v>
      </c>
      <c r="K415" s="1" t="str">
        <f t="shared" si="45"/>
        <v>Argentina</v>
      </c>
    </row>
    <row r="416" ht="15.75" customHeight="1">
      <c r="A416" s="25" t="s">
        <v>159</v>
      </c>
      <c r="B416" s="9">
        <v>2010.0</v>
      </c>
      <c r="C416" s="9">
        <f>IFERROR(VLOOKUP($K416&amp;$B416,intermediate_page!$A$2:$K$1036,5,FALSE),"")</f>
        <v>222500</v>
      </c>
      <c r="D416" s="9" t="str">
        <f>IFERROR(VLOOKUP($K416&amp;$B416,intermediate_page!$A$2:$K$1036,6,FALSE),"")</f>
        <v>-</v>
      </c>
      <c r="E416" s="9">
        <f>IFERROR(VLOOKUP($K416&amp;$B416,intermediate_page!$A$2:$K$1036,7,FALSE),"")</f>
        <v>150</v>
      </c>
      <c r="F416" s="9" t="str">
        <f>IFERROR(VLOOKUP($K416&amp;$B416,intermediate_page!$A$2:$K$1036,8,FALSE),"")</f>
        <v>-</v>
      </c>
      <c r="G416" s="9" t="str">
        <f>IFERROR(VLOOKUP($K416&amp;$B416,intermediate_page!$A$2:$K$1036,9,FALSE),"")</f>
        <v>-</v>
      </c>
      <c r="H416" s="9">
        <f>IFERROR(VLOOKUP($K416&amp;$B416,intermediate_page!$A$2:$K$1036,10,FALSE),"")</f>
        <v>0</v>
      </c>
      <c r="I416" s="9" t="str">
        <f>IFERROR(VLOOKUP($K416&amp;$B416,intermediate_page!$A$2:$K$1036,11,FALSE),"")</f>
        <v>-</v>
      </c>
      <c r="K416" s="1" t="s">
        <v>67</v>
      </c>
    </row>
    <row r="417" ht="15.75" customHeight="1">
      <c r="B417" s="9">
        <v>2011.0</v>
      </c>
      <c r="C417" s="9">
        <f>IFERROR(VLOOKUP($K417&amp;$B417,intermediate_page!$A$2:$K$1036,5,FALSE),"")</f>
        <v>227862</v>
      </c>
      <c r="D417" s="9" t="str">
        <f>IFERROR(VLOOKUP($K417&amp;$B417,intermediate_page!$A$2:$K$1036,6,FALSE),"")</f>
        <v>-</v>
      </c>
      <c r="E417" s="9">
        <f>IFERROR(VLOOKUP($K417&amp;$B417,intermediate_page!$A$2:$K$1036,7,FALSE),"")</f>
        <v>72</v>
      </c>
      <c r="F417" s="9" t="str">
        <f>IFERROR(VLOOKUP($K417&amp;$B417,intermediate_page!$A$2:$K$1036,8,FALSE),"")</f>
        <v>-</v>
      </c>
      <c r="G417" s="9" t="str">
        <f>IFERROR(VLOOKUP($K417&amp;$B417,intermediate_page!$A$2:$K$1036,9,FALSE),"")</f>
        <v>-</v>
      </c>
      <c r="H417" s="9">
        <f>IFERROR(VLOOKUP($K417&amp;$B417,intermediate_page!$A$2:$K$1036,10,FALSE),"")</f>
        <v>0</v>
      </c>
      <c r="I417" s="9" t="str">
        <f>IFERROR(VLOOKUP($K417&amp;$B417,intermediate_page!$A$2:$K$1036,11,FALSE),"")</f>
        <v>-</v>
      </c>
      <c r="K417" s="1" t="str">
        <f t="shared" ref="K417:K424" si="46">K416</f>
        <v>Belize</v>
      </c>
    </row>
    <row r="418" ht="15.75" customHeight="1">
      <c r="B418" s="9">
        <v>2012.0</v>
      </c>
      <c r="C418" s="9">
        <f>IFERROR(VLOOKUP($K418&amp;$B418,intermediate_page!$A$2:$K$1036,5,FALSE),"")</f>
        <v>233220</v>
      </c>
      <c r="D418" s="9" t="str">
        <f>IFERROR(VLOOKUP($K418&amp;$B418,intermediate_page!$A$2:$K$1036,6,FALSE),"")</f>
        <v>-</v>
      </c>
      <c r="E418" s="9">
        <f>IFERROR(VLOOKUP($K418&amp;$B418,intermediate_page!$A$2:$K$1036,7,FALSE),"")</f>
        <v>33</v>
      </c>
      <c r="F418" s="9" t="str">
        <f>IFERROR(VLOOKUP($K418&amp;$B418,intermediate_page!$A$2:$K$1036,8,FALSE),"")</f>
        <v>-</v>
      </c>
      <c r="G418" s="9" t="str">
        <f>IFERROR(VLOOKUP($K418&amp;$B418,intermediate_page!$A$2:$K$1036,9,FALSE),"")</f>
        <v>-</v>
      </c>
      <c r="H418" s="9">
        <f>IFERROR(VLOOKUP($K418&amp;$B418,intermediate_page!$A$2:$K$1036,10,FALSE),"")</f>
        <v>0</v>
      </c>
      <c r="I418" s="9" t="str">
        <f>IFERROR(VLOOKUP($K418&amp;$B418,intermediate_page!$A$2:$K$1036,11,FALSE),"")</f>
        <v>-</v>
      </c>
      <c r="K418" s="1" t="str">
        <f t="shared" si="46"/>
        <v>Belize</v>
      </c>
    </row>
    <row r="419" ht="15.75" customHeight="1">
      <c r="B419" s="9">
        <v>2013.0</v>
      </c>
      <c r="C419" s="9">
        <f>IFERROR(VLOOKUP($K419&amp;$B419,intermediate_page!$A$2:$K$1036,5,FALSE),"")</f>
        <v>238537</v>
      </c>
      <c r="D419" s="9" t="str">
        <f>IFERROR(VLOOKUP($K419&amp;$B419,intermediate_page!$A$2:$K$1036,6,FALSE),"")</f>
        <v>-</v>
      </c>
      <c r="E419" s="9">
        <f>IFERROR(VLOOKUP($K419&amp;$B419,intermediate_page!$A$2:$K$1036,7,FALSE),"")</f>
        <v>20</v>
      </c>
      <c r="F419" s="9" t="str">
        <f>IFERROR(VLOOKUP($K419&amp;$B419,intermediate_page!$A$2:$K$1036,8,FALSE),"")</f>
        <v>-</v>
      </c>
      <c r="G419" s="9" t="str">
        <f>IFERROR(VLOOKUP($K419&amp;$B419,intermediate_page!$A$2:$K$1036,9,FALSE),"")</f>
        <v>-</v>
      </c>
      <c r="H419" s="9">
        <f>IFERROR(VLOOKUP($K419&amp;$B419,intermediate_page!$A$2:$K$1036,10,FALSE),"")</f>
        <v>0</v>
      </c>
      <c r="I419" s="9" t="str">
        <f>IFERROR(VLOOKUP($K419&amp;$B419,intermediate_page!$A$2:$K$1036,11,FALSE),"")</f>
        <v>-</v>
      </c>
      <c r="K419" s="1" t="str">
        <f t="shared" si="46"/>
        <v>Belize</v>
      </c>
    </row>
    <row r="420" ht="15.75" customHeight="1">
      <c r="B420" s="9">
        <v>2014.0</v>
      </c>
      <c r="C420" s="9">
        <f>IFERROR(VLOOKUP($K420&amp;$B420,intermediate_page!$A$2:$K$1036,5,FALSE),"")</f>
        <v>243822</v>
      </c>
      <c r="D420" s="9" t="str">
        <f>IFERROR(VLOOKUP($K420&amp;$B420,intermediate_page!$A$2:$K$1036,6,FALSE),"")</f>
        <v>-</v>
      </c>
      <c r="E420" s="9">
        <f>IFERROR(VLOOKUP($K420&amp;$B420,intermediate_page!$A$2:$K$1036,7,FALSE),"")</f>
        <v>19</v>
      </c>
      <c r="F420" s="9" t="str">
        <f>IFERROR(VLOOKUP($K420&amp;$B420,intermediate_page!$A$2:$K$1036,8,FALSE),"")</f>
        <v>-</v>
      </c>
      <c r="G420" s="9" t="str">
        <f>IFERROR(VLOOKUP($K420&amp;$B420,intermediate_page!$A$2:$K$1036,9,FALSE),"")</f>
        <v>-</v>
      </c>
      <c r="H420" s="9">
        <f>IFERROR(VLOOKUP($K420&amp;$B420,intermediate_page!$A$2:$K$1036,10,FALSE),"")</f>
        <v>0</v>
      </c>
      <c r="I420" s="9" t="str">
        <f>IFERROR(VLOOKUP($K420&amp;$B420,intermediate_page!$A$2:$K$1036,11,FALSE),"")</f>
        <v>-</v>
      </c>
      <c r="K420" s="1" t="str">
        <f t="shared" si="46"/>
        <v>Belize</v>
      </c>
    </row>
    <row r="421" ht="15.75" customHeight="1">
      <c r="B421" s="9">
        <v>2015.0</v>
      </c>
      <c r="C421" s="9">
        <f>IFERROR(VLOOKUP($K421&amp;$B421,intermediate_page!$A$2:$K$1036,5,FALSE),"")</f>
        <v>249038</v>
      </c>
      <c r="D421" s="9" t="str">
        <f>IFERROR(VLOOKUP($K421&amp;$B421,intermediate_page!$A$2:$K$1036,6,FALSE),"")</f>
        <v>-</v>
      </c>
      <c r="E421" s="9">
        <f>IFERROR(VLOOKUP($K421&amp;$B421,intermediate_page!$A$2:$K$1036,7,FALSE),"")</f>
        <v>9</v>
      </c>
      <c r="F421" s="9" t="str">
        <f>IFERROR(VLOOKUP($K421&amp;$B421,intermediate_page!$A$2:$K$1036,8,FALSE),"")</f>
        <v>-</v>
      </c>
      <c r="G421" s="9" t="str">
        <f>IFERROR(VLOOKUP($K421&amp;$B421,intermediate_page!$A$2:$K$1036,9,FALSE),"")</f>
        <v>-</v>
      </c>
      <c r="H421" s="9">
        <f>IFERROR(VLOOKUP($K421&amp;$B421,intermediate_page!$A$2:$K$1036,10,FALSE),"")</f>
        <v>0</v>
      </c>
      <c r="I421" s="9" t="str">
        <f>IFERROR(VLOOKUP($K421&amp;$B421,intermediate_page!$A$2:$K$1036,11,FALSE),"")</f>
        <v>-</v>
      </c>
      <c r="K421" s="1" t="str">
        <f t="shared" si="46"/>
        <v>Belize</v>
      </c>
    </row>
    <row r="422" ht="15.75" customHeight="1">
      <c r="B422" s="9">
        <v>2016.0</v>
      </c>
      <c r="C422" s="9">
        <f>IFERROR(VLOOKUP($K422&amp;$B422,intermediate_page!$A$2:$K$1036,5,FALSE),"")</f>
        <v>254195</v>
      </c>
      <c r="D422" s="9" t="str">
        <f>IFERROR(VLOOKUP($K422&amp;$B422,intermediate_page!$A$2:$K$1036,6,FALSE),"")</f>
        <v>-</v>
      </c>
      <c r="E422" s="9">
        <f>IFERROR(VLOOKUP($K422&amp;$B422,intermediate_page!$A$2:$K$1036,7,FALSE),"")</f>
        <v>4</v>
      </c>
      <c r="F422" s="9" t="str">
        <f>IFERROR(VLOOKUP($K422&amp;$B422,intermediate_page!$A$2:$K$1036,8,FALSE),"")</f>
        <v>-</v>
      </c>
      <c r="G422" s="9" t="str">
        <f>IFERROR(VLOOKUP($K422&amp;$B422,intermediate_page!$A$2:$K$1036,9,FALSE),"")</f>
        <v>-</v>
      </c>
      <c r="H422" s="9">
        <f>IFERROR(VLOOKUP($K422&amp;$B422,intermediate_page!$A$2:$K$1036,10,FALSE),"")</f>
        <v>0</v>
      </c>
      <c r="I422" s="9" t="str">
        <f>IFERROR(VLOOKUP($K422&amp;$B422,intermediate_page!$A$2:$K$1036,11,FALSE),"")</f>
        <v>-</v>
      </c>
      <c r="K422" s="1" t="str">
        <f t="shared" si="46"/>
        <v>Belize</v>
      </c>
    </row>
    <row r="423" ht="15.75" customHeight="1">
      <c r="B423" s="9">
        <v>2017.0</v>
      </c>
      <c r="C423" s="9">
        <f>IFERROR(VLOOKUP($K423&amp;$B423,intermediate_page!$A$2:$K$1036,5,FALSE),"")</f>
        <v>259284</v>
      </c>
      <c r="D423" s="9" t="str">
        <f>IFERROR(VLOOKUP($K423&amp;$B423,intermediate_page!$A$2:$K$1036,6,FALSE),"")</f>
        <v>-</v>
      </c>
      <c r="E423" s="9">
        <f>IFERROR(VLOOKUP($K423&amp;$B423,intermediate_page!$A$2:$K$1036,7,FALSE),"")</f>
        <v>7</v>
      </c>
      <c r="F423" s="9" t="str">
        <f>IFERROR(VLOOKUP($K423&amp;$B423,intermediate_page!$A$2:$K$1036,8,FALSE),"")</f>
        <v>-</v>
      </c>
      <c r="G423" s="9" t="str">
        <f>IFERROR(VLOOKUP($K423&amp;$B423,intermediate_page!$A$2:$K$1036,9,FALSE),"")</f>
        <v>-</v>
      </c>
      <c r="H423" s="9">
        <f>IFERROR(VLOOKUP($K423&amp;$B423,intermediate_page!$A$2:$K$1036,10,FALSE),"")</f>
        <v>0</v>
      </c>
      <c r="I423" s="9" t="str">
        <f>IFERROR(VLOOKUP($K423&amp;$B423,intermediate_page!$A$2:$K$1036,11,FALSE),"")</f>
        <v>-</v>
      </c>
      <c r="K423" s="1" t="str">
        <f t="shared" si="46"/>
        <v>Belize</v>
      </c>
    </row>
    <row r="424" ht="15.75" customHeight="1">
      <c r="B424" s="9">
        <v>2018.0</v>
      </c>
      <c r="C424" s="9">
        <f>IFERROR(VLOOKUP($K424&amp;$B424,intermediate_page!$A$2:$K$1036,5,FALSE),"")</f>
        <v>264318</v>
      </c>
      <c r="D424" s="9" t="str">
        <f>IFERROR(VLOOKUP($K424&amp;$B424,intermediate_page!$A$2:$K$1036,6,FALSE),"")</f>
        <v>-</v>
      </c>
      <c r="E424" s="9">
        <f>IFERROR(VLOOKUP($K424&amp;$B424,intermediate_page!$A$2:$K$1036,7,FALSE),"")</f>
        <v>3</v>
      </c>
      <c r="F424" s="9" t="str">
        <f>IFERROR(VLOOKUP($K424&amp;$B424,intermediate_page!$A$2:$K$1036,8,FALSE),"")</f>
        <v>-</v>
      </c>
      <c r="G424" s="9" t="str">
        <f>IFERROR(VLOOKUP($K424&amp;$B424,intermediate_page!$A$2:$K$1036,9,FALSE),"")</f>
        <v>-</v>
      </c>
      <c r="H424" s="9">
        <f>IFERROR(VLOOKUP($K424&amp;$B424,intermediate_page!$A$2:$K$1036,10,FALSE),"")</f>
        <v>0</v>
      </c>
      <c r="I424" s="9" t="str">
        <f>IFERROR(VLOOKUP($K424&amp;$B424,intermediate_page!$A$2:$K$1036,11,FALSE),"")</f>
        <v>-</v>
      </c>
      <c r="K424" s="1" t="str">
        <f t="shared" si="46"/>
        <v>Belize</v>
      </c>
    </row>
    <row r="425" ht="15.75" customHeight="1">
      <c r="A425" s="1" t="s">
        <v>68</v>
      </c>
      <c r="B425" s="9">
        <v>2010.0</v>
      </c>
      <c r="C425" s="9">
        <f>IFERROR(VLOOKUP($K425&amp;$B425,intermediate_page!$A$2:$K$1036,5,FALSE),"")</f>
        <v>4558757</v>
      </c>
      <c r="D425" s="9">
        <f>IFERROR(VLOOKUP($K425&amp;$B425,intermediate_page!$A$2:$K$1036,6,FALSE),"")</f>
        <v>15000</v>
      </c>
      <c r="E425" s="9">
        <f>IFERROR(VLOOKUP($K425&amp;$B425,intermediate_page!$A$2:$K$1036,7,FALSE),"")</f>
        <v>18659</v>
      </c>
      <c r="F425" s="9">
        <f>IFERROR(VLOOKUP($K425&amp;$B425,intermediate_page!$A$2:$K$1036,8,FALSE),"")</f>
        <v>23000</v>
      </c>
      <c r="G425" s="9">
        <f>IFERROR(VLOOKUP($K425&amp;$B425,intermediate_page!$A$2:$K$1036,9,FALSE),"")</f>
        <v>2</v>
      </c>
      <c r="H425" s="9">
        <f>IFERROR(VLOOKUP($K425&amp;$B425,intermediate_page!$A$2:$K$1036,10,FALSE),"")</f>
        <v>10</v>
      </c>
      <c r="I425" s="9">
        <f>IFERROR(VLOOKUP($K425&amp;$B425,intermediate_page!$A$2:$K$1036,11,FALSE),"")</f>
        <v>18</v>
      </c>
      <c r="K425" s="1" t="str">
        <f>A425</f>
        <v>Bolivia (Plurinational State of)</v>
      </c>
    </row>
    <row r="426" ht="15.75" customHeight="1">
      <c r="B426" s="9">
        <v>2011.0</v>
      </c>
      <c r="C426" s="9">
        <f>IFERROR(VLOOKUP($K426&amp;$B426,intermediate_page!$A$2:$K$1036,5,FALSE),"")</f>
        <v>4633319</v>
      </c>
      <c r="D426" s="9">
        <f>IFERROR(VLOOKUP($K426&amp;$B426,intermediate_page!$A$2:$K$1036,6,FALSE),"")</f>
        <v>7600</v>
      </c>
      <c r="E426" s="9">
        <f>IFERROR(VLOOKUP($K426&amp;$B426,intermediate_page!$A$2:$K$1036,7,FALSE),"")</f>
        <v>9680</v>
      </c>
      <c r="F426" s="9">
        <f>IFERROR(VLOOKUP($K426&amp;$B426,intermediate_page!$A$2:$K$1036,8,FALSE),"")</f>
        <v>12000</v>
      </c>
      <c r="G426" s="9">
        <f>IFERROR(VLOOKUP($K426&amp;$B426,intermediate_page!$A$2:$K$1036,9,FALSE),"")</f>
        <v>1</v>
      </c>
      <c r="H426" s="9">
        <f>IFERROR(VLOOKUP($K426&amp;$B426,intermediate_page!$A$2:$K$1036,10,FALSE),"")</f>
        <v>4</v>
      </c>
      <c r="I426" s="9">
        <f>IFERROR(VLOOKUP($K426&amp;$B426,intermediate_page!$A$2:$K$1036,11,FALSE),"")</f>
        <v>8</v>
      </c>
      <c r="K426" s="1" t="str">
        <f t="shared" ref="K426:K433" si="47">K425</f>
        <v>Bolivia (Plurinational State of)</v>
      </c>
    </row>
    <row r="427" ht="15.75" customHeight="1">
      <c r="B427" s="9">
        <v>2012.0</v>
      </c>
      <c r="C427" s="9">
        <f>IFERROR(VLOOKUP($K427&amp;$B427,intermediate_page!$A$2:$K$1036,5,FALSE),"")</f>
        <v>4708051</v>
      </c>
      <c r="D427" s="9">
        <f>IFERROR(VLOOKUP($K427&amp;$B427,intermediate_page!$A$2:$K$1036,6,FALSE),"")</f>
        <v>8600</v>
      </c>
      <c r="E427" s="9">
        <f>IFERROR(VLOOKUP($K427&amp;$B427,intermediate_page!$A$2:$K$1036,7,FALSE),"")</f>
        <v>10972</v>
      </c>
      <c r="F427" s="9">
        <f>IFERROR(VLOOKUP($K427&amp;$B427,intermediate_page!$A$2:$K$1036,8,FALSE),"")</f>
        <v>13000</v>
      </c>
      <c r="G427" s="9">
        <f>IFERROR(VLOOKUP($K427&amp;$B427,intermediate_page!$A$2:$K$1036,9,FALSE),"")</f>
        <v>1</v>
      </c>
      <c r="H427" s="9">
        <f>IFERROR(VLOOKUP($K427&amp;$B427,intermediate_page!$A$2:$K$1036,10,FALSE),"")</f>
        <v>4</v>
      </c>
      <c r="I427" s="9">
        <f>IFERROR(VLOOKUP($K427&amp;$B427,intermediate_page!$A$2:$K$1036,11,FALSE),"")</f>
        <v>8</v>
      </c>
      <c r="K427" s="1" t="str">
        <f t="shared" si="47"/>
        <v>Bolivia (Plurinational State of)</v>
      </c>
    </row>
    <row r="428" ht="15.75" customHeight="1">
      <c r="B428" s="9">
        <v>2013.0</v>
      </c>
      <c r="C428" s="9">
        <f>IFERROR(VLOOKUP($K428&amp;$B428,intermediate_page!$A$2:$K$1036,5,FALSE),"")</f>
        <v>4782769</v>
      </c>
      <c r="D428" s="9">
        <f>IFERROR(VLOOKUP($K428&amp;$B428,intermediate_page!$A$2:$K$1036,6,FALSE),"")</f>
        <v>8500</v>
      </c>
      <c r="E428" s="9">
        <f>IFERROR(VLOOKUP($K428&amp;$B428,intermediate_page!$A$2:$K$1036,7,FALSE),"")</f>
        <v>10804</v>
      </c>
      <c r="F428" s="9">
        <f>IFERROR(VLOOKUP($K428&amp;$B428,intermediate_page!$A$2:$K$1036,8,FALSE),"")</f>
        <v>13000</v>
      </c>
      <c r="G428" s="9">
        <f>IFERROR(VLOOKUP($K428&amp;$B428,intermediate_page!$A$2:$K$1036,9,FALSE),"")</f>
        <v>1</v>
      </c>
      <c r="H428" s="9">
        <f>IFERROR(VLOOKUP($K428&amp;$B428,intermediate_page!$A$2:$K$1036,10,FALSE),"")</f>
        <v>6</v>
      </c>
      <c r="I428" s="9">
        <f>IFERROR(VLOOKUP($K428&amp;$B428,intermediate_page!$A$2:$K$1036,11,FALSE),"")</f>
        <v>11</v>
      </c>
      <c r="K428" s="1" t="str">
        <f t="shared" si="47"/>
        <v>Bolivia (Plurinational State of)</v>
      </c>
    </row>
    <row r="429" ht="15.75" customHeight="1">
      <c r="B429" s="9">
        <v>2014.0</v>
      </c>
      <c r="C429" s="9">
        <f>IFERROR(VLOOKUP($K429&amp;$B429,intermediate_page!$A$2:$K$1036,5,FALSE),"")</f>
        <v>4857236</v>
      </c>
      <c r="D429" s="9">
        <f>IFERROR(VLOOKUP($K429&amp;$B429,intermediate_page!$A$2:$K$1036,6,FALSE),"")</f>
        <v>8500</v>
      </c>
      <c r="E429" s="9">
        <f>IFERROR(VLOOKUP($K429&amp;$B429,intermediate_page!$A$2:$K$1036,7,FALSE),"")</f>
        <v>10952</v>
      </c>
      <c r="F429" s="9">
        <f>IFERROR(VLOOKUP($K429&amp;$B429,intermediate_page!$A$2:$K$1036,8,FALSE),"")</f>
        <v>13000</v>
      </c>
      <c r="G429" s="9">
        <f>IFERROR(VLOOKUP($K429&amp;$B429,intermediate_page!$A$2:$K$1036,9,FALSE),"")</f>
        <v>1</v>
      </c>
      <c r="H429" s="9">
        <f>IFERROR(VLOOKUP($K429&amp;$B429,intermediate_page!$A$2:$K$1036,10,FALSE),"")</f>
        <v>4</v>
      </c>
      <c r="I429" s="9">
        <f>IFERROR(VLOOKUP($K429&amp;$B429,intermediate_page!$A$2:$K$1036,11,FALSE),"")</f>
        <v>8</v>
      </c>
      <c r="K429" s="1" t="str">
        <f t="shared" si="47"/>
        <v>Bolivia (Plurinational State of)</v>
      </c>
    </row>
    <row r="430" ht="15.75" customHeight="1">
      <c r="B430" s="9">
        <v>2015.0</v>
      </c>
      <c r="C430" s="9">
        <f>IFERROR(VLOOKUP($K430&amp;$B430,intermediate_page!$A$2:$K$1036,5,FALSE),"")</f>
        <v>4931282</v>
      </c>
      <c r="D430" s="9">
        <f>IFERROR(VLOOKUP($K430&amp;$B430,intermediate_page!$A$2:$K$1036,6,FALSE),"")</f>
        <v>7300</v>
      </c>
      <c r="E430" s="9">
        <f>IFERROR(VLOOKUP($K430&amp;$B430,intermediate_page!$A$2:$K$1036,7,FALSE),"")</f>
        <v>9315</v>
      </c>
      <c r="F430" s="9">
        <f>IFERROR(VLOOKUP($K430&amp;$B430,intermediate_page!$A$2:$K$1036,8,FALSE),"")</f>
        <v>11000</v>
      </c>
      <c r="G430" s="9">
        <f>IFERROR(VLOOKUP($K430&amp;$B430,intermediate_page!$A$2:$K$1036,9,FALSE),"")</f>
        <v>1</v>
      </c>
      <c r="H430" s="9">
        <f>IFERROR(VLOOKUP($K430&amp;$B430,intermediate_page!$A$2:$K$1036,10,FALSE),"")</f>
        <v>3</v>
      </c>
      <c r="I430" s="9">
        <f>IFERROR(VLOOKUP($K430&amp;$B430,intermediate_page!$A$2:$K$1036,11,FALSE),"")</f>
        <v>6</v>
      </c>
      <c r="K430" s="1" t="str">
        <f t="shared" si="47"/>
        <v>Bolivia (Plurinational State of)</v>
      </c>
    </row>
    <row r="431" ht="15.75" customHeight="1">
      <c r="B431" s="9">
        <v>2016.0</v>
      </c>
      <c r="C431" s="9">
        <f>IFERROR(VLOOKUP($K431&amp;$B431,intermediate_page!$A$2:$K$1036,5,FALSE),"")</f>
        <v>5004817</v>
      </c>
      <c r="D431" s="9">
        <f>IFERROR(VLOOKUP($K431&amp;$B431,intermediate_page!$A$2:$K$1036,6,FALSE),"")</f>
        <v>5900</v>
      </c>
      <c r="E431" s="9">
        <f>IFERROR(VLOOKUP($K431&amp;$B431,intermediate_page!$A$2:$K$1036,7,FALSE),"")</f>
        <v>7510</v>
      </c>
      <c r="F431" s="9">
        <f>IFERROR(VLOOKUP($K431&amp;$B431,intermediate_page!$A$2:$K$1036,8,FALSE),"")</f>
        <v>9200</v>
      </c>
      <c r="G431" s="9">
        <f>IFERROR(VLOOKUP($K431&amp;$B431,intermediate_page!$A$2:$K$1036,9,FALSE),"")</f>
        <v>0</v>
      </c>
      <c r="H431" s="9">
        <f>IFERROR(VLOOKUP($K431&amp;$B431,intermediate_page!$A$2:$K$1036,10,FALSE),"")</f>
        <v>2</v>
      </c>
      <c r="I431" s="9">
        <f>IFERROR(VLOOKUP($K431&amp;$B431,intermediate_page!$A$2:$K$1036,11,FALSE),"")</f>
        <v>5</v>
      </c>
      <c r="K431" s="1" t="str">
        <f t="shared" si="47"/>
        <v>Bolivia (Plurinational State of)</v>
      </c>
    </row>
    <row r="432" ht="15.75" customHeight="1">
      <c r="B432" s="9">
        <v>2017.0</v>
      </c>
      <c r="C432" s="9">
        <f>IFERROR(VLOOKUP($K432&amp;$B432,intermediate_page!$A$2:$K$1036,5,FALSE),"")</f>
        <v>5077861</v>
      </c>
      <c r="D432" s="9">
        <f>IFERROR(VLOOKUP($K432&amp;$B432,intermediate_page!$A$2:$K$1036,6,FALSE),"")</f>
        <v>4800</v>
      </c>
      <c r="E432" s="9">
        <f>IFERROR(VLOOKUP($K432&amp;$B432,intermediate_page!$A$2:$K$1036,7,FALSE),"")</f>
        <v>6195</v>
      </c>
      <c r="F432" s="9">
        <f>IFERROR(VLOOKUP($K432&amp;$B432,intermediate_page!$A$2:$K$1036,8,FALSE),"")</f>
        <v>7600</v>
      </c>
      <c r="G432" s="9">
        <f>IFERROR(VLOOKUP($K432&amp;$B432,intermediate_page!$A$2:$K$1036,9,FALSE),"")</f>
        <v>0</v>
      </c>
      <c r="H432" s="9">
        <f>IFERROR(VLOOKUP($K432&amp;$B432,intermediate_page!$A$2:$K$1036,10,FALSE),"")</f>
        <v>2</v>
      </c>
      <c r="I432" s="9">
        <f>IFERROR(VLOOKUP($K432&amp;$B432,intermediate_page!$A$2:$K$1036,11,FALSE),"")</f>
        <v>4</v>
      </c>
      <c r="K432" s="1" t="str">
        <f t="shared" si="47"/>
        <v>Bolivia (Plurinational State of)</v>
      </c>
    </row>
    <row r="433" ht="15.75" customHeight="1">
      <c r="B433" s="9">
        <v>2018.0</v>
      </c>
      <c r="C433" s="9">
        <f>IFERROR(VLOOKUP($K433&amp;$B433,intermediate_page!$A$2:$K$1036,5,FALSE),"")</f>
        <v>5150579</v>
      </c>
      <c r="D433" s="9">
        <f>IFERROR(VLOOKUP($K433&amp;$B433,intermediate_page!$A$2:$K$1036,6,FALSE),"")</f>
        <v>5700</v>
      </c>
      <c r="E433" s="9">
        <f>IFERROR(VLOOKUP($K433&amp;$B433,intermediate_page!$A$2:$K$1036,7,FALSE),"")</f>
        <v>7239</v>
      </c>
      <c r="F433" s="9">
        <f>IFERROR(VLOOKUP($K433&amp;$B433,intermediate_page!$A$2:$K$1036,8,FALSE),"")</f>
        <v>8900</v>
      </c>
      <c r="G433" s="9">
        <f>IFERROR(VLOOKUP($K433&amp;$B433,intermediate_page!$A$2:$K$1036,9,FALSE),"")</f>
        <v>0</v>
      </c>
      <c r="H433" s="9">
        <f>IFERROR(VLOOKUP($K433&amp;$B433,intermediate_page!$A$2:$K$1036,10,FALSE),"")</f>
        <v>2</v>
      </c>
      <c r="I433" s="9">
        <f>IFERROR(VLOOKUP($K433&amp;$B433,intermediate_page!$A$2:$K$1036,11,FALSE),"")</f>
        <v>4</v>
      </c>
      <c r="K433" s="1" t="str">
        <f t="shared" si="47"/>
        <v>Bolivia (Plurinational State of)</v>
      </c>
    </row>
    <row r="434" ht="15.75" customHeight="1">
      <c r="A434" s="25" t="s">
        <v>160</v>
      </c>
      <c r="B434" s="9">
        <v>2010.0</v>
      </c>
      <c r="C434" s="9">
        <f>IFERROR(VLOOKUP($K434&amp;$B434,intermediate_page!$A$2:$K$1036,5,FALSE),"")</f>
        <v>39729868</v>
      </c>
      <c r="D434" s="9">
        <f>IFERROR(VLOOKUP($K434&amp;$B434,intermediate_page!$A$2:$K$1036,6,FALSE),"")</f>
        <v>349000</v>
      </c>
      <c r="E434" s="9">
        <f>IFERROR(VLOOKUP($K434&amp;$B434,intermediate_page!$A$2:$K$1036,7,FALSE),"")</f>
        <v>389809</v>
      </c>
      <c r="F434" s="9">
        <f>IFERROR(VLOOKUP($K434&amp;$B434,intermediate_page!$A$2:$K$1036,8,FALSE),"")</f>
        <v>422000</v>
      </c>
      <c r="G434" s="9" t="str">
        <f>IFERROR(VLOOKUP($K434&amp;$B434,intermediate_page!$A$2:$K$1036,9,FALSE),"")</f>
        <v>-</v>
      </c>
      <c r="H434" s="9">
        <f>IFERROR(VLOOKUP($K434&amp;$B434,intermediate_page!$A$2:$K$1036,10,FALSE),"")</f>
        <v>76</v>
      </c>
      <c r="I434" s="9" t="str">
        <f>IFERROR(VLOOKUP($K434&amp;$B434,intermediate_page!$A$2:$K$1036,11,FALSE),"")</f>
        <v>-</v>
      </c>
      <c r="K434" s="1" t="s">
        <v>69</v>
      </c>
    </row>
    <row r="435" ht="15.75" customHeight="1">
      <c r="B435" s="9">
        <v>2011.0</v>
      </c>
      <c r="C435" s="9">
        <f>IFERROR(VLOOKUP($K435&amp;$B435,intermediate_page!$A$2:$K$1036,5,FALSE),"")</f>
        <v>40095451</v>
      </c>
      <c r="D435" s="9">
        <f>IFERROR(VLOOKUP($K435&amp;$B435,intermediate_page!$A$2:$K$1036,6,FALSE),"")</f>
        <v>273000</v>
      </c>
      <c r="E435" s="9">
        <f>IFERROR(VLOOKUP($K435&amp;$B435,intermediate_page!$A$2:$K$1036,7,FALSE),"")</f>
        <v>284024</v>
      </c>
      <c r="F435" s="9">
        <f>IFERROR(VLOOKUP($K435&amp;$B435,intermediate_page!$A$2:$K$1036,8,FALSE),"")</f>
        <v>303000</v>
      </c>
      <c r="G435" s="9" t="str">
        <f>IFERROR(VLOOKUP($K435&amp;$B435,intermediate_page!$A$2:$K$1036,9,FALSE),"")</f>
        <v>-</v>
      </c>
      <c r="H435" s="9">
        <f>IFERROR(VLOOKUP($K435&amp;$B435,intermediate_page!$A$2:$K$1036,10,FALSE),"")</f>
        <v>70</v>
      </c>
      <c r="I435" s="9" t="str">
        <f>IFERROR(VLOOKUP($K435&amp;$B435,intermediate_page!$A$2:$K$1036,11,FALSE),"")</f>
        <v>-</v>
      </c>
      <c r="K435" s="1" t="str">
        <f t="shared" ref="K435:K442" si="48">K434</f>
        <v>Brazil</v>
      </c>
    </row>
    <row r="436" ht="15.75" customHeight="1">
      <c r="B436" s="9">
        <v>2012.0</v>
      </c>
      <c r="C436" s="9">
        <f>IFERROR(VLOOKUP($K436&amp;$B436,intermediate_page!$A$2:$K$1036,5,FALSE),"")</f>
        <v>40455320</v>
      </c>
      <c r="D436" s="9">
        <f>IFERROR(VLOOKUP($K436&amp;$B436,intermediate_page!$A$2:$K$1036,6,FALSE),"")</f>
        <v>248000</v>
      </c>
      <c r="E436" s="9">
        <f>IFERROR(VLOOKUP($K436&amp;$B436,intermediate_page!$A$2:$K$1036,7,FALSE),"")</f>
        <v>258095</v>
      </c>
      <c r="F436" s="9">
        <f>IFERROR(VLOOKUP($K436&amp;$B436,intermediate_page!$A$2:$K$1036,8,FALSE),"")</f>
        <v>275000</v>
      </c>
      <c r="G436" s="9" t="str">
        <f>IFERROR(VLOOKUP($K436&amp;$B436,intermediate_page!$A$2:$K$1036,9,FALSE),"")</f>
        <v>-</v>
      </c>
      <c r="H436" s="9">
        <f>IFERROR(VLOOKUP($K436&amp;$B436,intermediate_page!$A$2:$K$1036,10,FALSE),"")</f>
        <v>60</v>
      </c>
      <c r="I436" s="9" t="str">
        <f>IFERROR(VLOOKUP($K436&amp;$B436,intermediate_page!$A$2:$K$1036,11,FALSE),"")</f>
        <v>-</v>
      </c>
      <c r="K436" s="1" t="str">
        <f t="shared" si="48"/>
        <v>Brazil</v>
      </c>
    </row>
    <row r="437" ht="15.75" customHeight="1">
      <c r="B437" s="9">
        <v>2013.0</v>
      </c>
      <c r="C437" s="9">
        <f>IFERROR(VLOOKUP($K437&amp;$B437,intermediate_page!$A$2:$K$1036,5,FALSE),"")</f>
        <v>40810288</v>
      </c>
      <c r="D437" s="9">
        <f>IFERROR(VLOOKUP($K437&amp;$B437,intermediate_page!$A$2:$K$1036,6,FALSE),"")</f>
        <v>176000</v>
      </c>
      <c r="E437" s="9">
        <f>IFERROR(VLOOKUP($K437&amp;$B437,intermediate_page!$A$2:$K$1036,7,FALSE),"")</f>
        <v>196793</v>
      </c>
      <c r="F437" s="9">
        <f>IFERROR(VLOOKUP($K437&amp;$B437,intermediate_page!$A$2:$K$1036,8,FALSE),"")</f>
        <v>213000</v>
      </c>
      <c r="G437" s="9" t="str">
        <f>IFERROR(VLOOKUP($K437&amp;$B437,intermediate_page!$A$2:$K$1036,9,FALSE),"")</f>
        <v>-</v>
      </c>
      <c r="H437" s="9">
        <f>IFERROR(VLOOKUP($K437&amp;$B437,intermediate_page!$A$2:$K$1036,10,FALSE),"")</f>
        <v>40</v>
      </c>
      <c r="I437" s="9" t="str">
        <f>IFERROR(VLOOKUP($K437&amp;$B437,intermediate_page!$A$2:$K$1036,11,FALSE),"")</f>
        <v>-</v>
      </c>
      <c r="K437" s="1" t="str">
        <f t="shared" si="48"/>
        <v>Brazil</v>
      </c>
    </row>
    <row r="438" ht="15.75" customHeight="1">
      <c r="B438" s="9">
        <v>2014.0</v>
      </c>
      <c r="C438" s="9">
        <f>IFERROR(VLOOKUP($K438&amp;$B438,intermediate_page!$A$2:$K$1036,5,FALSE),"")</f>
        <v>41161040</v>
      </c>
      <c r="D438" s="9">
        <f>IFERROR(VLOOKUP($K438&amp;$B438,intermediate_page!$A$2:$K$1036,6,FALSE),"")</f>
        <v>142000</v>
      </c>
      <c r="E438" s="9">
        <f>IFERROR(VLOOKUP($K438&amp;$B438,intermediate_page!$A$2:$K$1036,7,FALSE),"")</f>
        <v>148071</v>
      </c>
      <c r="F438" s="9">
        <f>IFERROR(VLOOKUP($K438&amp;$B438,intermediate_page!$A$2:$K$1036,8,FALSE),"")</f>
        <v>158000</v>
      </c>
      <c r="G438" s="9" t="str">
        <f>IFERROR(VLOOKUP($K438&amp;$B438,intermediate_page!$A$2:$K$1036,9,FALSE),"")</f>
        <v>-</v>
      </c>
      <c r="H438" s="9">
        <f>IFERROR(VLOOKUP($K438&amp;$B438,intermediate_page!$A$2:$K$1036,10,FALSE),"")</f>
        <v>36</v>
      </c>
      <c r="I438" s="9" t="str">
        <f>IFERROR(VLOOKUP($K438&amp;$B438,intermediate_page!$A$2:$K$1036,11,FALSE),"")</f>
        <v>-</v>
      </c>
      <c r="K438" s="1" t="str">
        <f t="shared" si="48"/>
        <v>Brazil</v>
      </c>
    </row>
    <row r="439" ht="15.75" customHeight="1">
      <c r="B439" s="9">
        <v>2015.0</v>
      </c>
      <c r="C439" s="9">
        <f>IFERROR(VLOOKUP($K439&amp;$B439,intermediate_page!$A$2:$K$1036,5,FALSE),"")</f>
        <v>41507767</v>
      </c>
      <c r="D439" s="9">
        <f>IFERROR(VLOOKUP($K439&amp;$B439,intermediate_page!$A$2:$K$1036,6,FALSE),"")</f>
        <v>144000</v>
      </c>
      <c r="E439" s="9">
        <f>IFERROR(VLOOKUP($K439&amp;$B439,intermediate_page!$A$2:$K$1036,7,FALSE),"")</f>
        <v>161093</v>
      </c>
      <c r="F439" s="9">
        <f>IFERROR(VLOOKUP($K439&amp;$B439,intermediate_page!$A$2:$K$1036,8,FALSE),"")</f>
        <v>174000</v>
      </c>
      <c r="G439" s="9" t="str">
        <f>IFERROR(VLOOKUP($K439&amp;$B439,intermediate_page!$A$2:$K$1036,9,FALSE),"")</f>
        <v>-</v>
      </c>
      <c r="H439" s="9">
        <f>IFERROR(VLOOKUP($K439&amp;$B439,intermediate_page!$A$2:$K$1036,10,FALSE),"")</f>
        <v>35</v>
      </c>
      <c r="I439" s="9" t="str">
        <f>IFERROR(VLOOKUP($K439&amp;$B439,intermediate_page!$A$2:$K$1036,11,FALSE),"")</f>
        <v>-</v>
      </c>
      <c r="K439" s="1" t="str">
        <f t="shared" si="48"/>
        <v>Brazil</v>
      </c>
    </row>
    <row r="440" ht="15.75" customHeight="1">
      <c r="B440" s="9">
        <v>2016.0</v>
      </c>
      <c r="C440" s="9">
        <f>IFERROR(VLOOKUP($K440&amp;$B440,intermediate_page!$A$2:$K$1036,5,FALSE),"")</f>
        <v>41851100</v>
      </c>
      <c r="D440" s="9">
        <f>IFERROR(VLOOKUP($K440&amp;$B440,intermediate_page!$A$2:$K$1036,6,FALSE),"")</f>
        <v>129000</v>
      </c>
      <c r="E440" s="9">
        <f>IFERROR(VLOOKUP($K440&amp;$B440,intermediate_page!$A$2:$K$1036,7,FALSE),"")</f>
        <v>134862</v>
      </c>
      <c r="F440" s="9">
        <f>IFERROR(VLOOKUP($K440&amp;$B440,intermediate_page!$A$2:$K$1036,8,FALSE),"")</f>
        <v>144000</v>
      </c>
      <c r="G440" s="9" t="str">
        <f>IFERROR(VLOOKUP($K440&amp;$B440,intermediate_page!$A$2:$K$1036,9,FALSE),"")</f>
        <v>-</v>
      </c>
      <c r="H440" s="9">
        <f>IFERROR(VLOOKUP($K440&amp;$B440,intermediate_page!$A$2:$K$1036,10,FALSE),"")</f>
        <v>35</v>
      </c>
      <c r="I440" s="9" t="str">
        <f>IFERROR(VLOOKUP($K440&amp;$B440,intermediate_page!$A$2:$K$1036,11,FALSE),"")</f>
        <v>-</v>
      </c>
      <c r="K440" s="1" t="str">
        <f t="shared" si="48"/>
        <v>Brazil</v>
      </c>
    </row>
    <row r="441" ht="15.75" customHeight="1">
      <c r="B441" s="9">
        <v>2017.0</v>
      </c>
      <c r="C441" s="9">
        <f>IFERROR(VLOOKUP($K441&amp;$B441,intermediate_page!$A$2:$K$1036,5,FALSE),"")</f>
        <v>42190266</v>
      </c>
      <c r="D441" s="9">
        <f>IFERROR(VLOOKUP($K441&amp;$B441,intermediate_page!$A$2:$K$1036,6,FALSE),"")</f>
        <v>197000</v>
      </c>
      <c r="E441" s="9">
        <f>IFERROR(VLOOKUP($K441&amp;$B441,intermediate_page!$A$2:$K$1036,7,FALSE),"")</f>
        <v>220848</v>
      </c>
      <c r="F441" s="9">
        <f>IFERROR(VLOOKUP($K441&amp;$B441,intermediate_page!$A$2:$K$1036,8,FALSE),"")</f>
        <v>239000</v>
      </c>
      <c r="G441" s="9" t="str">
        <f>IFERROR(VLOOKUP($K441&amp;$B441,intermediate_page!$A$2:$K$1036,9,FALSE),"")</f>
        <v>-</v>
      </c>
      <c r="H441" s="9">
        <f>IFERROR(VLOOKUP($K441&amp;$B441,intermediate_page!$A$2:$K$1036,10,FALSE),"")</f>
        <v>34</v>
      </c>
      <c r="I441" s="9" t="str">
        <f>IFERROR(VLOOKUP($K441&amp;$B441,intermediate_page!$A$2:$K$1036,11,FALSE),"")</f>
        <v>-</v>
      </c>
      <c r="K441" s="1" t="str">
        <f t="shared" si="48"/>
        <v>Brazil</v>
      </c>
    </row>
    <row r="442" ht="15.75" customHeight="1">
      <c r="B442" s="9">
        <v>2018.0</v>
      </c>
      <c r="C442" s="9">
        <f>IFERROR(VLOOKUP($K442&amp;$B442,intermediate_page!$A$2:$K$1036,5,FALSE),"")</f>
        <v>42522271</v>
      </c>
      <c r="D442" s="9">
        <f>IFERROR(VLOOKUP($K442&amp;$B442,intermediate_page!$A$2:$K$1036,6,FALSE),"")</f>
        <v>207000</v>
      </c>
      <c r="E442" s="9">
        <f>IFERROR(VLOOKUP($K442&amp;$B442,intermediate_page!$A$2:$K$1036,7,FALSE),"")</f>
        <v>217900</v>
      </c>
      <c r="F442" s="9">
        <f>IFERROR(VLOOKUP($K442&amp;$B442,intermediate_page!$A$2:$K$1036,8,FALSE),"")</f>
        <v>232000</v>
      </c>
      <c r="G442" s="9" t="str">
        <f>IFERROR(VLOOKUP($K442&amp;$B442,intermediate_page!$A$2:$K$1036,9,FALSE),"")</f>
        <v>-</v>
      </c>
      <c r="H442" s="9">
        <f>IFERROR(VLOOKUP($K442&amp;$B442,intermediate_page!$A$2:$K$1036,10,FALSE),"")</f>
        <v>44</v>
      </c>
      <c r="I442" s="9" t="str">
        <f>IFERROR(VLOOKUP($K442&amp;$B442,intermediate_page!$A$2:$K$1036,11,FALSE),"")</f>
        <v>-</v>
      </c>
      <c r="K442" s="1" t="str">
        <f t="shared" si="48"/>
        <v>Brazil</v>
      </c>
    </row>
    <row r="443" ht="15.75" customHeight="1">
      <c r="A443" s="25" t="s">
        <v>161</v>
      </c>
      <c r="B443" s="9">
        <v>2010.0</v>
      </c>
      <c r="C443" s="9">
        <f>IFERROR(VLOOKUP($K443&amp;$B443,intermediate_page!$A$2:$K$1036,5,FALSE),"")</f>
        <v>10011898</v>
      </c>
      <c r="D443" s="9">
        <f>IFERROR(VLOOKUP($K443&amp;$B443,intermediate_page!$A$2:$K$1036,6,FALSE),"")</f>
        <v>125000</v>
      </c>
      <c r="E443" s="9">
        <f>IFERROR(VLOOKUP($K443&amp;$B443,intermediate_page!$A$2:$K$1036,7,FALSE),"")</f>
        <v>164479</v>
      </c>
      <c r="F443" s="9">
        <f>IFERROR(VLOOKUP($K443&amp;$B443,intermediate_page!$A$2:$K$1036,8,FALSE),"")</f>
        <v>206000</v>
      </c>
      <c r="G443" s="9" t="str">
        <f>IFERROR(VLOOKUP($K443&amp;$B443,intermediate_page!$A$2:$K$1036,9,FALSE),"")</f>
        <v>-</v>
      </c>
      <c r="H443" s="9">
        <f>IFERROR(VLOOKUP($K443&amp;$B443,intermediate_page!$A$2:$K$1036,10,FALSE),"")</f>
        <v>42</v>
      </c>
      <c r="I443" s="9" t="str">
        <f>IFERROR(VLOOKUP($K443&amp;$B443,intermediate_page!$A$2:$K$1036,11,FALSE),"")</f>
        <v>-</v>
      </c>
      <c r="K443" s="1" t="s">
        <v>70</v>
      </c>
    </row>
    <row r="444" ht="15.75" customHeight="1">
      <c r="B444" s="9">
        <v>2011.0</v>
      </c>
      <c r="C444" s="9">
        <f>IFERROR(VLOOKUP($K444&amp;$B444,intermediate_page!$A$2:$K$1036,5,FALSE),"")</f>
        <v>10109321</v>
      </c>
      <c r="D444" s="9">
        <f>IFERROR(VLOOKUP($K444&amp;$B444,intermediate_page!$A$2:$K$1036,6,FALSE),"")</f>
        <v>64000</v>
      </c>
      <c r="E444" s="9">
        <f>IFERROR(VLOOKUP($K444&amp;$B444,intermediate_page!$A$2:$K$1036,7,FALSE),"")</f>
        <v>84072</v>
      </c>
      <c r="F444" s="9">
        <f>IFERROR(VLOOKUP($K444&amp;$B444,intermediate_page!$A$2:$K$1036,8,FALSE),"")</f>
        <v>105000</v>
      </c>
      <c r="G444" s="9" t="str">
        <f>IFERROR(VLOOKUP($K444&amp;$B444,intermediate_page!$A$2:$K$1036,9,FALSE),"")</f>
        <v>-</v>
      </c>
      <c r="H444" s="9">
        <f>IFERROR(VLOOKUP($K444&amp;$B444,intermediate_page!$A$2:$K$1036,10,FALSE),"")</f>
        <v>23</v>
      </c>
      <c r="I444" s="9" t="str">
        <f>IFERROR(VLOOKUP($K444&amp;$B444,intermediate_page!$A$2:$K$1036,11,FALSE),"")</f>
        <v>-</v>
      </c>
      <c r="K444" s="1" t="str">
        <f t="shared" ref="K444:K451" si="49">K443</f>
        <v>Colombia</v>
      </c>
    </row>
    <row r="445" ht="15.75" customHeight="1">
      <c r="B445" s="9">
        <v>2012.0</v>
      </c>
      <c r="C445" s="9">
        <f>IFERROR(VLOOKUP($K445&amp;$B445,intermediate_page!$A$2:$K$1036,5,FALSE),"")</f>
        <v>10200749</v>
      </c>
      <c r="D445" s="9">
        <f>IFERROR(VLOOKUP($K445&amp;$B445,intermediate_page!$A$2:$K$1036,6,FALSE),"")</f>
        <v>64000</v>
      </c>
      <c r="E445" s="9">
        <f>IFERROR(VLOOKUP($K445&amp;$B445,intermediate_page!$A$2:$K$1036,7,FALSE),"")</f>
        <v>84176</v>
      </c>
      <c r="F445" s="9">
        <f>IFERROR(VLOOKUP($K445&amp;$B445,intermediate_page!$A$2:$K$1036,8,FALSE),"")</f>
        <v>105000</v>
      </c>
      <c r="G445" s="9" t="str">
        <f>IFERROR(VLOOKUP($K445&amp;$B445,intermediate_page!$A$2:$K$1036,9,FALSE),"")</f>
        <v>-</v>
      </c>
      <c r="H445" s="9">
        <f>IFERROR(VLOOKUP($K445&amp;$B445,intermediate_page!$A$2:$K$1036,10,FALSE),"")</f>
        <v>24</v>
      </c>
      <c r="I445" s="9" t="str">
        <f>IFERROR(VLOOKUP($K445&amp;$B445,intermediate_page!$A$2:$K$1036,11,FALSE),"")</f>
        <v>-</v>
      </c>
      <c r="K445" s="1" t="str">
        <f t="shared" si="49"/>
        <v>Colombia</v>
      </c>
    </row>
    <row r="446" ht="15.75" customHeight="1">
      <c r="B446" s="9">
        <v>2013.0</v>
      </c>
      <c r="C446" s="9">
        <f>IFERROR(VLOOKUP($K446&amp;$B446,intermediate_page!$A$2:$K$1036,5,FALSE),"")</f>
        <v>10293683</v>
      </c>
      <c r="D446" s="9">
        <f>IFERROR(VLOOKUP($K446&amp;$B446,intermediate_page!$A$2:$K$1036,6,FALSE),"")</f>
        <v>55000</v>
      </c>
      <c r="E446" s="9">
        <f>IFERROR(VLOOKUP($K446&amp;$B446,intermediate_page!$A$2:$K$1036,7,FALSE),"")</f>
        <v>72310</v>
      </c>
      <c r="F446" s="9">
        <f>IFERROR(VLOOKUP($K446&amp;$B446,intermediate_page!$A$2:$K$1036,8,FALSE),"")</f>
        <v>91000</v>
      </c>
      <c r="G446" s="9" t="str">
        <f>IFERROR(VLOOKUP($K446&amp;$B446,intermediate_page!$A$2:$K$1036,9,FALSE),"")</f>
        <v>-</v>
      </c>
      <c r="H446" s="9">
        <f>IFERROR(VLOOKUP($K446&amp;$B446,intermediate_page!$A$2:$K$1036,10,FALSE),"")</f>
        <v>10</v>
      </c>
      <c r="I446" s="9" t="str">
        <f>IFERROR(VLOOKUP($K446&amp;$B446,intermediate_page!$A$2:$K$1036,11,FALSE),"")</f>
        <v>-</v>
      </c>
      <c r="K446" s="1" t="str">
        <f t="shared" si="49"/>
        <v>Colombia</v>
      </c>
    </row>
    <row r="447" ht="15.75" customHeight="1">
      <c r="B447" s="9">
        <v>2014.0</v>
      </c>
      <c r="C447" s="9">
        <f>IFERROR(VLOOKUP($K447&amp;$B447,intermediate_page!$A$2:$K$1036,5,FALSE),"")</f>
        <v>10398227</v>
      </c>
      <c r="D447" s="9">
        <f>IFERROR(VLOOKUP($K447&amp;$B447,intermediate_page!$A$2:$K$1036,6,FALSE),"")</f>
        <v>43000</v>
      </c>
      <c r="E447" s="9">
        <f>IFERROR(VLOOKUP($K447&amp;$B447,intermediate_page!$A$2:$K$1036,7,FALSE),"")</f>
        <v>57024</v>
      </c>
      <c r="F447" s="9">
        <f>IFERROR(VLOOKUP($K447&amp;$B447,intermediate_page!$A$2:$K$1036,8,FALSE),"")</f>
        <v>71000</v>
      </c>
      <c r="G447" s="9" t="str">
        <f>IFERROR(VLOOKUP($K447&amp;$B447,intermediate_page!$A$2:$K$1036,9,FALSE),"")</f>
        <v>-</v>
      </c>
      <c r="H447" s="9">
        <f>IFERROR(VLOOKUP($K447&amp;$B447,intermediate_page!$A$2:$K$1036,10,FALSE),"")</f>
        <v>17</v>
      </c>
      <c r="I447" s="9" t="str">
        <f>IFERROR(VLOOKUP($K447&amp;$B447,intermediate_page!$A$2:$K$1036,11,FALSE),"")</f>
        <v>-</v>
      </c>
      <c r="K447" s="1" t="str">
        <f t="shared" si="49"/>
        <v>Colombia</v>
      </c>
    </row>
    <row r="448" ht="15.75" customHeight="1">
      <c r="B448" s="9">
        <v>2015.0</v>
      </c>
      <c r="C448" s="9">
        <f>IFERROR(VLOOKUP($K448&amp;$B448,intermediate_page!$A$2:$K$1036,5,FALSE),"")</f>
        <v>10520647</v>
      </c>
      <c r="D448" s="9">
        <f>IFERROR(VLOOKUP($K448&amp;$B448,intermediate_page!$A$2:$K$1036,6,FALSE),"")</f>
        <v>54000</v>
      </c>
      <c r="E448" s="9">
        <f>IFERROR(VLOOKUP($K448&amp;$B448,intermediate_page!$A$2:$K$1036,7,FALSE),"")</f>
        <v>73007</v>
      </c>
      <c r="F448" s="9">
        <f>IFERROR(VLOOKUP($K448&amp;$B448,intermediate_page!$A$2:$K$1036,8,FALSE),"")</f>
        <v>94000</v>
      </c>
      <c r="G448" s="9" t="str">
        <f>IFERROR(VLOOKUP($K448&amp;$B448,intermediate_page!$A$2:$K$1036,9,FALSE),"")</f>
        <v>-</v>
      </c>
      <c r="H448" s="9">
        <f>IFERROR(VLOOKUP($K448&amp;$B448,intermediate_page!$A$2:$K$1036,10,FALSE),"")</f>
        <v>18</v>
      </c>
      <c r="I448" s="9" t="str">
        <f>IFERROR(VLOOKUP($K448&amp;$B448,intermediate_page!$A$2:$K$1036,11,FALSE),"")</f>
        <v>-</v>
      </c>
      <c r="K448" s="1" t="str">
        <f t="shared" si="49"/>
        <v>Colombia</v>
      </c>
    </row>
    <row r="449" ht="15.75" customHeight="1">
      <c r="B449" s="9">
        <v>2016.0</v>
      </c>
      <c r="C449" s="9">
        <f>IFERROR(VLOOKUP($K449&amp;$B449,intermediate_page!$A$2:$K$1036,5,FALSE),"")</f>
        <v>10665522</v>
      </c>
      <c r="D449" s="9">
        <f>IFERROR(VLOOKUP($K449&amp;$B449,intermediate_page!$A$2:$K$1036,6,FALSE),"")</f>
        <v>88000</v>
      </c>
      <c r="E449" s="9">
        <f>IFERROR(VLOOKUP($K449&amp;$B449,intermediate_page!$A$2:$K$1036,7,FALSE),"")</f>
        <v>115550</v>
      </c>
      <c r="F449" s="9">
        <f>IFERROR(VLOOKUP($K449&amp;$B449,intermediate_page!$A$2:$K$1036,8,FALSE),"")</f>
        <v>145000</v>
      </c>
      <c r="G449" s="9" t="str">
        <f>IFERROR(VLOOKUP($K449&amp;$B449,intermediate_page!$A$2:$K$1036,9,FALSE),"")</f>
        <v>-</v>
      </c>
      <c r="H449" s="9">
        <f>IFERROR(VLOOKUP($K449&amp;$B449,intermediate_page!$A$2:$K$1036,10,FALSE),"")</f>
        <v>36</v>
      </c>
      <c r="I449" s="9" t="str">
        <f>IFERROR(VLOOKUP($K449&amp;$B449,intermediate_page!$A$2:$K$1036,11,FALSE),"")</f>
        <v>-</v>
      </c>
      <c r="K449" s="1" t="str">
        <f t="shared" si="49"/>
        <v>Colombia</v>
      </c>
    </row>
    <row r="450" ht="15.75" customHeight="1">
      <c r="B450" s="9">
        <v>2017.0</v>
      </c>
      <c r="C450" s="9">
        <f>IFERROR(VLOOKUP($K450&amp;$B450,intermediate_page!$A$2:$K$1036,5,FALSE),"")</f>
        <v>10828150</v>
      </c>
      <c r="D450" s="9">
        <f>IFERROR(VLOOKUP($K450&amp;$B450,intermediate_page!$A$2:$K$1036,6,FALSE),"")</f>
        <v>60000</v>
      </c>
      <c r="E450" s="9">
        <f>IFERROR(VLOOKUP($K450&amp;$B450,intermediate_page!$A$2:$K$1036,7,FALSE),"")</f>
        <v>80963</v>
      </c>
      <c r="F450" s="9">
        <f>IFERROR(VLOOKUP($K450&amp;$B450,intermediate_page!$A$2:$K$1036,8,FALSE),"")</f>
        <v>104000</v>
      </c>
      <c r="G450" s="9" t="str">
        <f>IFERROR(VLOOKUP($K450&amp;$B450,intermediate_page!$A$2:$K$1036,9,FALSE),"")</f>
        <v>-</v>
      </c>
      <c r="H450" s="9">
        <f>IFERROR(VLOOKUP($K450&amp;$B450,intermediate_page!$A$2:$K$1036,10,FALSE),"")</f>
        <v>19</v>
      </c>
      <c r="I450" s="9" t="str">
        <f>IFERROR(VLOOKUP($K450&amp;$B450,intermediate_page!$A$2:$K$1036,11,FALSE),"")</f>
        <v>-</v>
      </c>
      <c r="K450" s="1" t="str">
        <f t="shared" si="49"/>
        <v>Colombia</v>
      </c>
    </row>
    <row r="451" ht="15.75" customHeight="1">
      <c r="B451" s="9">
        <v>2018.0</v>
      </c>
      <c r="C451" s="9">
        <f>IFERROR(VLOOKUP($K451&amp;$B451,intermediate_page!$A$2:$K$1036,5,FALSE),"")</f>
        <v>10994461</v>
      </c>
      <c r="D451" s="9">
        <f>IFERROR(VLOOKUP($K451&amp;$B451,intermediate_page!$A$2:$K$1036,6,FALSE),"")</f>
        <v>71000</v>
      </c>
      <c r="E451" s="9">
        <f>IFERROR(VLOOKUP($K451&amp;$B451,intermediate_page!$A$2:$K$1036,7,FALSE),"")</f>
        <v>93468</v>
      </c>
      <c r="F451" s="9">
        <f>IFERROR(VLOOKUP($K451&amp;$B451,intermediate_page!$A$2:$K$1036,8,FALSE),"")</f>
        <v>117000</v>
      </c>
      <c r="G451" s="9" t="str">
        <f>IFERROR(VLOOKUP($K451&amp;$B451,intermediate_page!$A$2:$K$1036,9,FALSE),"")</f>
        <v>-</v>
      </c>
      <c r="H451" s="9">
        <f>IFERROR(VLOOKUP($K451&amp;$B451,intermediate_page!$A$2:$K$1036,10,FALSE),"")</f>
        <v>9</v>
      </c>
      <c r="I451" s="9" t="str">
        <f>IFERROR(VLOOKUP($K451&amp;$B451,intermediate_page!$A$2:$K$1036,11,FALSE),"")</f>
        <v>-</v>
      </c>
      <c r="K451" s="1" t="str">
        <f t="shared" si="49"/>
        <v>Colombia</v>
      </c>
    </row>
    <row r="452" ht="15.75" customHeight="1">
      <c r="A452" s="25" t="s">
        <v>162</v>
      </c>
      <c r="B452" s="9">
        <v>2010.0</v>
      </c>
      <c r="C452" s="9">
        <f>IFERROR(VLOOKUP($K452&amp;$B452,intermediate_page!$A$2:$K$1036,5,FALSE),"")</f>
        <v>1602079</v>
      </c>
      <c r="D452" s="9" t="str">
        <f>IFERROR(VLOOKUP($K452&amp;$B452,intermediate_page!$A$2:$K$1036,6,FALSE),"")</f>
        <v>-</v>
      </c>
      <c r="E452" s="9">
        <f>IFERROR(VLOOKUP($K452&amp;$B452,intermediate_page!$A$2:$K$1036,7,FALSE),"")</f>
        <v>110</v>
      </c>
      <c r="F452" s="9" t="str">
        <f>IFERROR(VLOOKUP($K452&amp;$B452,intermediate_page!$A$2:$K$1036,8,FALSE),"")</f>
        <v>-</v>
      </c>
      <c r="G452" s="9" t="str">
        <f>IFERROR(VLOOKUP($K452&amp;$B452,intermediate_page!$A$2:$K$1036,9,FALSE),"")</f>
        <v>-</v>
      </c>
      <c r="H452" s="9">
        <f>IFERROR(VLOOKUP($K452&amp;$B452,intermediate_page!$A$2:$K$1036,10,FALSE),"")</f>
        <v>0</v>
      </c>
      <c r="I452" s="9" t="str">
        <f>IFERROR(VLOOKUP($K452&amp;$B452,intermediate_page!$A$2:$K$1036,11,FALSE),"")</f>
        <v>-</v>
      </c>
      <c r="K452" s="1" t="s">
        <v>71</v>
      </c>
    </row>
    <row r="453" ht="15.75" customHeight="1">
      <c r="B453" s="9">
        <v>2011.0</v>
      </c>
      <c r="C453" s="9">
        <f>IFERROR(VLOOKUP($K453&amp;$B453,intermediate_page!$A$2:$K$1036,5,FALSE),"")</f>
        <v>1621580</v>
      </c>
      <c r="D453" s="9" t="str">
        <f>IFERROR(VLOOKUP($K453&amp;$B453,intermediate_page!$A$2:$K$1036,6,FALSE),"")</f>
        <v>-</v>
      </c>
      <c r="E453" s="9">
        <f>IFERROR(VLOOKUP($K453&amp;$B453,intermediate_page!$A$2:$K$1036,7,FALSE),"")</f>
        <v>10</v>
      </c>
      <c r="F453" s="9" t="str">
        <f>IFERROR(VLOOKUP($K453&amp;$B453,intermediate_page!$A$2:$K$1036,8,FALSE),"")</f>
        <v>-</v>
      </c>
      <c r="G453" s="9" t="str">
        <f>IFERROR(VLOOKUP($K453&amp;$B453,intermediate_page!$A$2:$K$1036,9,FALSE),"")</f>
        <v>-</v>
      </c>
      <c r="H453" s="9">
        <f>IFERROR(VLOOKUP($K453&amp;$B453,intermediate_page!$A$2:$K$1036,10,FALSE),"")</f>
        <v>0</v>
      </c>
      <c r="I453" s="9" t="str">
        <f>IFERROR(VLOOKUP($K453&amp;$B453,intermediate_page!$A$2:$K$1036,11,FALSE),"")</f>
        <v>-</v>
      </c>
      <c r="K453" s="1" t="str">
        <f t="shared" ref="K453:K460" si="50">K452</f>
        <v>Costa Rica</v>
      </c>
    </row>
    <row r="454" ht="15.75" customHeight="1">
      <c r="B454" s="9">
        <v>2012.0</v>
      </c>
      <c r="C454" s="9">
        <f>IFERROR(VLOOKUP($K454&amp;$B454,intermediate_page!$A$2:$K$1036,5,FALSE),"")</f>
        <v>1640801</v>
      </c>
      <c r="D454" s="9" t="str">
        <f>IFERROR(VLOOKUP($K454&amp;$B454,intermediate_page!$A$2:$K$1036,6,FALSE),"")</f>
        <v>-</v>
      </c>
      <c r="E454" s="9">
        <f>IFERROR(VLOOKUP($K454&amp;$B454,intermediate_page!$A$2:$K$1036,7,FALSE),"")</f>
        <v>6</v>
      </c>
      <c r="F454" s="9" t="str">
        <f>IFERROR(VLOOKUP($K454&amp;$B454,intermediate_page!$A$2:$K$1036,8,FALSE),"")</f>
        <v>-</v>
      </c>
      <c r="G454" s="9" t="str">
        <f>IFERROR(VLOOKUP($K454&amp;$B454,intermediate_page!$A$2:$K$1036,9,FALSE),"")</f>
        <v>-</v>
      </c>
      <c r="H454" s="9">
        <f>IFERROR(VLOOKUP($K454&amp;$B454,intermediate_page!$A$2:$K$1036,10,FALSE),"")</f>
        <v>0</v>
      </c>
      <c r="I454" s="9" t="str">
        <f>IFERROR(VLOOKUP($K454&amp;$B454,intermediate_page!$A$2:$K$1036,11,FALSE),"")</f>
        <v>-</v>
      </c>
      <c r="K454" s="1" t="str">
        <f t="shared" si="50"/>
        <v>Costa Rica</v>
      </c>
    </row>
    <row r="455" ht="15.75" customHeight="1">
      <c r="B455" s="9">
        <v>2013.0</v>
      </c>
      <c r="C455" s="9">
        <f>IFERROR(VLOOKUP($K455&amp;$B455,intermediate_page!$A$2:$K$1036,5,FALSE),"")</f>
        <v>1659738</v>
      </c>
      <c r="D455" s="9" t="str">
        <f>IFERROR(VLOOKUP($K455&amp;$B455,intermediate_page!$A$2:$K$1036,6,FALSE),"")</f>
        <v>-</v>
      </c>
      <c r="E455" s="9">
        <f>IFERROR(VLOOKUP($K455&amp;$B455,intermediate_page!$A$2:$K$1036,7,FALSE),"")</f>
        <v>0</v>
      </c>
      <c r="F455" s="9" t="str">
        <f>IFERROR(VLOOKUP($K455&amp;$B455,intermediate_page!$A$2:$K$1036,8,FALSE),"")</f>
        <v>-</v>
      </c>
      <c r="G455" s="9" t="str">
        <f>IFERROR(VLOOKUP($K455&amp;$B455,intermediate_page!$A$2:$K$1036,9,FALSE),"")</f>
        <v>-</v>
      </c>
      <c r="H455" s="9">
        <f>IFERROR(VLOOKUP($K455&amp;$B455,intermediate_page!$A$2:$K$1036,10,FALSE),"")</f>
        <v>0</v>
      </c>
      <c r="I455" s="9" t="str">
        <f>IFERROR(VLOOKUP($K455&amp;$B455,intermediate_page!$A$2:$K$1036,11,FALSE),"")</f>
        <v>-</v>
      </c>
      <c r="K455" s="1" t="str">
        <f t="shared" si="50"/>
        <v>Costa Rica</v>
      </c>
    </row>
    <row r="456" ht="15.75" customHeight="1">
      <c r="B456" s="9">
        <v>2014.0</v>
      </c>
      <c r="C456" s="9">
        <f>IFERROR(VLOOKUP($K456&amp;$B456,intermediate_page!$A$2:$K$1036,5,FALSE),"")</f>
        <v>1678386</v>
      </c>
      <c r="D456" s="9" t="str">
        <f>IFERROR(VLOOKUP($K456&amp;$B456,intermediate_page!$A$2:$K$1036,6,FALSE),"")</f>
        <v>-</v>
      </c>
      <c r="E456" s="9">
        <f>IFERROR(VLOOKUP($K456&amp;$B456,intermediate_page!$A$2:$K$1036,7,FALSE),"")</f>
        <v>0</v>
      </c>
      <c r="F456" s="9" t="str">
        <f>IFERROR(VLOOKUP($K456&amp;$B456,intermediate_page!$A$2:$K$1036,8,FALSE),"")</f>
        <v>-</v>
      </c>
      <c r="G456" s="9" t="str">
        <f>IFERROR(VLOOKUP($K456&amp;$B456,intermediate_page!$A$2:$K$1036,9,FALSE),"")</f>
        <v>-</v>
      </c>
      <c r="H456" s="9">
        <f>IFERROR(VLOOKUP($K456&amp;$B456,intermediate_page!$A$2:$K$1036,10,FALSE),"")</f>
        <v>0</v>
      </c>
      <c r="I456" s="9" t="str">
        <f>IFERROR(VLOOKUP($K456&amp;$B456,intermediate_page!$A$2:$K$1036,11,FALSE),"")</f>
        <v>-</v>
      </c>
      <c r="K456" s="1" t="str">
        <f t="shared" si="50"/>
        <v>Costa Rica</v>
      </c>
    </row>
    <row r="457" ht="15.75" customHeight="1">
      <c r="B457" s="9">
        <v>2015.0</v>
      </c>
      <c r="C457" s="9">
        <f>IFERROR(VLOOKUP($K457&amp;$B457,intermediate_page!$A$2:$K$1036,5,FALSE),"")</f>
        <v>1696731</v>
      </c>
      <c r="D457" s="9" t="str">
        <f>IFERROR(VLOOKUP($K457&amp;$B457,intermediate_page!$A$2:$K$1036,6,FALSE),"")</f>
        <v>-</v>
      </c>
      <c r="E457" s="9">
        <f>IFERROR(VLOOKUP($K457&amp;$B457,intermediate_page!$A$2:$K$1036,7,FALSE),"")</f>
        <v>0</v>
      </c>
      <c r="F457" s="9" t="str">
        <f>IFERROR(VLOOKUP($K457&amp;$B457,intermediate_page!$A$2:$K$1036,8,FALSE),"")</f>
        <v>-</v>
      </c>
      <c r="G457" s="9" t="str">
        <f>IFERROR(VLOOKUP($K457&amp;$B457,intermediate_page!$A$2:$K$1036,9,FALSE),"")</f>
        <v>-</v>
      </c>
      <c r="H457" s="9">
        <f>IFERROR(VLOOKUP($K457&amp;$B457,intermediate_page!$A$2:$K$1036,10,FALSE),"")</f>
        <v>0</v>
      </c>
      <c r="I457" s="9" t="str">
        <f>IFERROR(VLOOKUP($K457&amp;$B457,intermediate_page!$A$2:$K$1036,11,FALSE),"")</f>
        <v>-</v>
      </c>
      <c r="K457" s="1" t="str">
        <f t="shared" si="50"/>
        <v>Costa Rica</v>
      </c>
    </row>
    <row r="458" ht="15.75" customHeight="1">
      <c r="B458" s="9">
        <v>2016.0</v>
      </c>
      <c r="C458" s="9">
        <f>IFERROR(VLOOKUP($K458&amp;$B458,intermediate_page!$A$2:$K$1036,5,FALSE),"")</f>
        <v>1714767</v>
      </c>
      <c r="D458" s="9" t="str">
        <f>IFERROR(VLOOKUP($K458&amp;$B458,intermediate_page!$A$2:$K$1036,6,FALSE),"")</f>
        <v>-</v>
      </c>
      <c r="E458" s="9">
        <f>IFERROR(VLOOKUP($K458&amp;$B458,intermediate_page!$A$2:$K$1036,7,FALSE),"")</f>
        <v>4</v>
      </c>
      <c r="F458" s="9" t="str">
        <f>IFERROR(VLOOKUP($K458&amp;$B458,intermediate_page!$A$2:$K$1036,8,FALSE),"")</f>
        <v>-</v>
      </c>
      <c r="G458" s="9" t="str">
        <f>IFERROR(VLOOKUP($K458&amp;$B458,intermediate_page!$A$2:$K$1036,9,FALSE),"")</f>
        <v>-</v>
      </c>
      <c r="H458" s="9">
        <f>IFERROR(VLOOKUP($K458&amp;$B458,intermediate_page!$A$2:$K$1036,10,FALSE),"")</f>
        <v>0</v>
      </c>
      <c r="I458" s="9" t="str">
        <f>IFERROR(VLOOKUP($K458&amp;$B458,intermediate_page!$A$2:$K$1036,11,FALSE),"")</f>
        <v>-</v>
      </c>
      <c r="K458" s="1" t="str">
        <f t="shared" si="50"/>
        <v>Costa Rica</v>
      </c>
    </row>
    <row r="459" ht="15.75" customHeight="1">
      <c r="B459" s="9">
        <v>2017.0</v>
      </c>
      <c r="C459" s="9">
        <f>IFERROR(VLOOKUP($K459&amp;$B459,intermediate_page!$A$2:$K$1036,5,FALSE),"")</f>
        <v>1732484</v>
      </c>
      <c r="D459" s="9" t="str">
        <f>IFERROR(VLOOKUP($K459&amp;$B459,intermediate_page!$A$2:$K$1036,6,FALSE),"")</f>
        <v>-</v>
      </c>
      <c r="E459" s="9">
        <f>IFERROR(VLOOKUP($K459&amp;$B459,intermediate_page!$A$2:$K$1036,7,FALSE),"")</f>
        <v>12</v>
      </c>
      <c r="F459" s="9" t="str">
        <f>IFERROR(VLOOKUP($K459&amp;$B459,intermediate_page!$A$2:$K$1036,8,FALSE),"")</f>
        <v>-</v>
      </c>
      <c r="G459" s="9" t="str">
        <f>IFERROR(VLOOKUP($K459&amp;$B459,intermediate_page!$A$2:$K$1036,9,FALSE),"")</f>
        <v>-</v>
      </c>
      <c r="H459" s="9">
        <f>IFERROR(VLOOKUP($K459&amp;$B459,intermediate_page!$A$2:$K$1036,10,FALSE),"")</f>
        <v>0</v>
      </c>
      <c r="I459" s="9" t="str">
        <f>IFERROR(VLOOKUP($K459&amp;$B459,intermediate_page!$A$2:$K$1036,11,FALSE),"")</f>
        <v>-</v>
      </c>
      <c r="K459" s="1" t="str">
        <f t="shared" si="50"/>
        <v>Costa Rica</v>
      </c>
    </row>
    <row r="460" ht="15.75" customHeight="1">
      <c r="B460" s="9">
        <v>2018.0</v>
      </c>
      <c r="C460" s="9">
        <f>IFERROR(VLOOKUP($K460&amp;$B460,intermediate_page!$A$2:$K$1036,5,FALSE),"")</f>
        <v>1749805</v>
      </c>
      <c r="D460" s="9" t="str">
        <f>IFERROR(VLOOKUP($K460&amp;$B460,intermediate_page!$A$2:$K$1036,6,FALSE),"")</f>
        <v>-</v>
      </c>
      <c r="E460" s="9">
        <f>IFERROR(VLOOKUP($K460&amp;$B460,intermediate_page!$A$2:$K$1036,7,FALSE),"")</f>
        <v>70</v>
      </c>
      <c r="F460" s="9" t="str">
        <f>IFERROR(VLOOKUP($K460&amp;$B460,intermediate_page!$A$2:$K$1036,8,FALSE),"")</f>
        <v>-</v>
      </c>
      <c r="G460" s="9" t="str">
        <f>IFERROR(VLOOKUP($K460&amp;$B460,intermediate_page!$A$2:$K$1036,9,FALSE),"")</f>
        <v>-</v>
      </c>
      <c r="H460" s="9">
        <f>IFERROR(VLOOKUP($K460&amp;$B460,intermediate_page!$A$2:$K$1036,10,FALSE),"")</f>
        <v>0</v>
      </c>
      <c r="I460" s="9" t="str">
        <f>IFERROR(VLOOKUP($K460&amp;$B460,intermediate_page!$A$2:$K$1036,11,FALSE),"")</f>
        <v>-</v>
      </c>
      <c r="K460" s="1" t="str">
        <f t="shared" si="50"/>
        <v>Costa Rica</v>
      </c>
    </row>
    <row r="461" ht="15.75" customHeight="1">
      <c r="A461" s="1" t="s">
        <v>72</v>
      </c>
      <c r="B461" s="9">
        <v>2010.0</v>
      </c>
      <c r="C461" s="9">
        <f>IFERROR(VLOOKUP($K461&amp;$B461,intermediate_page!$A$2:$K$1036,5,FALSE),"")</f>
        <v>5340225</v>
      </c>
      <c r="D461" s="9">
        <f>IFERROR(VLOOKUP($K461&amp;$B461,intermediate_page!$A$2:$K$1036,6,FALSE),"")</f>
        <v>2600</v>
      </c>
      <c r="E461" s="9">
        <f>IFERROR(VLOOKUP($K461&amp;$B461,intermediate_page!$A$2:$K$1036,7,FALSE),"")</f>
        <v>3202</v>
      </c>
      <c r="F461" s="9">
        <f>IFERROR(VLOOKUP($K461&amp;$B461,intermediate_page!$A$2:$K$1036,8,FALSE),"")</f>
        <v>3800</v>
      </c>
      <c r="G461" s="9">
        <f>IFERROR(VLOOKUP($K461&amp;$B461,intermediate_page!$A$2:$K$1036,9,FALSE),"")</f>
        <v>0</v>
      </c>
      <c r="H461" s="9">
        <f>IFERROR(VLOOKUP($K461&amp;$B461,intermediate_page!$A$2:$K$1036,10,FALSE),"")</f>
        <v>8</v>
      </c>
      <c r="I461" s="9">
        <f>IFERROR(VLOOKUP($K461&amp;$B461,intermediate_page!$A$2:$K$1036,11,FALSE),"")</f>
        <v>14</v>
      </c>
      <c r="K461" s="1" t="str">
        <f>A461</f>
        <v>Dominican Republic</v>
      </c>
    </row>
    <row r="462" ht="15.75" customHeight="1">
      <c r="B462" s="9">
        <v>2011.0</v>
      </c>
      <c r="C462" s="9">
        <f>IFERROR(VLOOKUP($K462&amp;$B462,intermediate_page!$A$2:$K$1036,5,FALSE),"")</f>
        <v>5405278</v>
      </c>
      <c r="D462" s="9">
        <f>IFERROR(VLOOKUP($K462&amp;$B462,intermediate_page!$A$2:$K$1036,6,FALSE),"")</f>
        <v>1700</v>
      </c>
      <c r="E462" s="9">
        <f>IFERROR(VLOOKUP($K462&amp;$B462,intermediate_page!$A$2:$K$1036,7,FALSE),"")</f>
        <v>2088</v>
      </c>
      <c r="F462" s="9">
        <f>IFERROR(VLOOKUP($K462&amp;$B462,intermediate_page!$A$2:$K$1036,8,FALSE),"")</f>
        <v>2500</v>
      </c>
      <c r="G462" s="9">
        <f>IFERROR(VLOOKUP($K462&amp;$B462,intermediate_page!$A$2:$K$1036,9,FALSE),"")</f>
        <v>0</v>
      </c>
      <c r="H462" s="9">
        <f>IFERROR(VLOOKUP($K462&amp;$B462,intermediate_page!$A$2:$K$1036,10,FALSE),"")</f>
        <v>5</v>
      </c>
      <c r="I462" s="9">
        <f>IFERROR(VLOOKUP($K462&amp;$B462,intermediate_page!$A$2:$K$1036,11,FALSE),"")</f>
        <v>9</v>
      </c>
      <c r="K462" s="1" t="str">
        <f t="shared" ref="K462:K469" si="51">K461</f>
        <v>Dominican Republic</v>
      </c>
    </row>
    <row r="463" ht="15.75" customHeight="1">
      <c r="B463" s="9">
        <v>2012.0</v>
      </c>
      <c r="C463" s="9">
        <f>IFERROR(VLOOKUP($K463&amp;$B463,intermediate_page!$A$2:$K$1036,5,FALSE),"")</f>
        <v>5470107</v>
      </c>
      <c r="D463" s="9">
        <f>IFERROR(VLOOKUP($K463&amp;$B463,intermediate_page!$A$2:$K$1036,6,FALSE),"")</f>
        <v>1000</v>
      </c>
      <c r="E463" s="9">
        <f>IFERROR(VLOOKUP($K463&amp;$B463,intermediate_page!$A$2:$K$1036,7,FALSE),"")</f>
        <v>1232</v>
      </c>
      <c r="F463" s="9">
        <f>IFERROR(VLOOKUP($K463&amp;$B463,intermediate_page!$A$2:$K$1036,8,FALSE),"")</f>
        <v>1500</v>
      </c>
      <c r="G463" s="9">
        <f>IFERROR(VLOOKUP($K463&amp;$B463,intermediate_page!$A$2:$K$1036,9,FALSE),"")</f>
        <v>0</v>
      </c>
      <c r="H463" s="9">
        <f>IFERROR(VLOOKUP($K463&amp;$B463,intermediate_page!$A$2:$K$1036,10,FALSE),"")</f>
        <v>3</v>
      </c>
      <c r="I463" s="9">
        <f>IFERROR(VLOOKUP($K463&amp;$B463,intermediate_page!$A$2:$K$1036,11,FALSE),"")</f>
        <v>5</v>
      </c>
      <c r="K463" s="1" t="str">
        <f t="shared" si="51"/>
        <v>Dominican Republic</v>
      </c>
    </row>
    <row r="464" ht="15.75" customHeight="1">
      <c r="B464" s="9">
        <v>2013.0</v>
      </c>
      <c r="C464" s="9">
        <f>IFERROR(VLOOKUP($K464&amp;$B464,intermediate_page!$A$2:$K$1036,5,FALSE),"")</f>
        <v>5534723</v>
      </c>
      <c r="D464" s="9">
        <f>IFERROR(VLOOKUP($K464&amp;$B464,intermediate_page!$A$2:$K$1036,6,FALSE),"")</f>
        <v>610</v>
      </c>
      <c r="E464" s="9">
        <f>IFERROR(VLOOKUP($K464&amp;$B464,intermediate_page!$A$2:$K$1036,7,FALSE),"")</f>
        <v>751</v>
      </c>
      <c r="F464" s="9">
        <f>IFERROR(VLOOKUP($K464&amp;$B464,intermediate_page!$A$2:$K$1036,8,FALSE),"")</f>
        <v>900</v>
      </c>
      <c r="G464" s="9">
        <f>IFERROR(VLOOKUP($K464&amp;$B464,intermediate_page!$A$2:$K$1036,9,FALSE),"")</f>
        <v>0</v>
      </c>
      <c r="H464" s="9">
        <f>IFERROR(VLOOKUP($K464&amp;$B464,intermediate_page!$A$2:$K$1036,10,FALSE),"")</f>
        <v>1</v>
      </c>
      <c r="I464" s="9">
        <f>IFERROR(VLOOKUP($K464&amp;$B464,intermediate_page!$A$2:$K$1036,11,FALSE),"")</f>
        <v>3</v>
      </c>
      <c r="K464" s="1" t="str">
        <f t="shared" si="51"/>
        <v>Dominican Republic</v>
      </c>
    </row>
    <row r="465" ht="15.75" customHeight="1">
      <c r="B465" s="9">
        <v>2014.0</v>
      </c>
      <c r="C465" s="9">
        <f>IFERROR(VLOOKUP($K465&amp;$B465,intermediate_page!$A$2:$K$1036,5,FALSE),"")</f>
        <v>5599144</v>
      </c>
      <c r="D465" s="9">
        <f>IFERROR(VLOOKUP($K465&amp;$B465,intermediate_page!$A$2:$K$1036,6,FALSE),"")</f>
        <v>480</v>
      </c>
      <c r="E465" s="9">
        <f>IFERROR(VLOOKUP($K465&amp;$B465,intermediate_page!$A$2:$K$1036,7,FALSE),"")</f>
        <v>566</v>
      </c>
      <c r="F465" s="9">
        <f>IFERROR(VLOOKUP($K465&amp;$B465,intermediate_page!$A$2:$K$1036,8,FALSE),"")</f>
        <v>660</v>
      </c>
      <c r="G465" s="9">
        <f>IFERROR(VLOOKUP($K465&amp;$B465,intermediate_page!$A$2:$K$1036,9,FALSE),"")</f>
        <v>0</v>
      </c>
      <c r="H465" s="9">
        <f>IFERROR(VLOOKUP($K465&amp;$B465,intermediate_page!$A$2:$K$1036,10,FALSE),"")</f>
        <v>1</v>
      </c>
      <c r="I465" s="9">
        <f>IFERROR(VLOOKUP($K465&amp;$B465,intermediate_page!$A$2:$K$1036,11,FALSE),"")</f>
        <v>2</v>
      </c>
      <c r="K465" s="1" t="str">
        <f t="shared" si="51"/>
        <v>Dominican Republic</v>
      </c>
    </row>
    <row r="466" ht="15.75" customHeight="1">
      <c r="B466" s="9">
        <v>2015.0</v>
      </c>
      <c r="C466" s="9">
        <f>IFERROR(VLOOKUP($K466&amp;$B466,intermediate_page!$A$2:$K$1036,5,FALSE),"")</f>
        <v>5663311</v>
      </c>
      <c r="D466" s="9">
        <f>IFERROR(VLOOKUP($K466&amp;$B466,intermediate_page!$A$2:$K$1036,6,FALSE),"")</f>
        <v>660</v>
      </c>
      <c r="E466" s="9">
        <f>IFERROR(VLOOKUP($K466&amp;$B466,intermediate_page!$A$2:$K$1036,7,FALSE),"")</f>
        <v>779</v>
      </c>
      <c r="F466" s="9">
        <f>IFERROR(VLOOKUP($K466&amp;$B466,intermediate_page!$A$2:$K$1036,8,FALSE),"")</f>
        <v>910</v>
      </c>
      <c r="G466" s="9">
        <f>IFERROR(VLOOKUP($K466&amp;$B466,intermediate_page!$A$2:$K$1036,9,FALSE),"")</f>
        <v>0</v>
      </c>
      <c r="H466" s="9">
        <f>IFERROR(VLOOKUP($K466&amp;$B466,intermediate_page!$A$2:$K$1036,10,FALSE),"")</f>
        <v>1</v>
      </c>
      <c r="I466" s="9">
        <f>IFERROR(VLOOKUP($K466&amp;$B466,intermediate_page!$A$2:$K$1036,11,FALSE),"")</f>
        <v>3</v>
      </c>
      <c r="K466" s="1" t="str">
        <f t="shared" si="51"/>
        <v>Dominican Republic</v>
      </c>
    </row>
    <row r="467" ht="15.75" customHeight="1">
      <c r="B467" s="9">
        <v>2016.0</v>
      </c>
      <c r="C467" s="9">
        <f>IFERROR(VLOOKUP($K467&amp;$B467,intermediate_page!$A$2:$K$1036,5,FALSE),"")</f>
        <v>5727240</v>
      </c>
      <c r="D467" s="9">
        <f>IFERROR(VLOOKUP($K467&amp;$B467,intermediate_page!$A$2:$K$1036,6,FALSE),"")</f>
        <v>760</v>
      </c>
      <c r="E467" s="9">
        <f>IFERROR(VLOOKUP($K467&amp;$B467,intermediate_page!$A$2:$K$1036,7,FALSE),"")</f>
        <v>933</v>
      </c>
      <c r="F467" s="9">
        <f>IFERROR(VLOOKUP($K467&amp;$B467,intermediate_page!$A$2:$K$1036,8,FALSE),"")</f>
        <v>1100</v>
      </c>
      <c r="G467" s="9">
        <f>IFERROR(VLOOKUP($K467&amp;$B467,intermediate_page!$A$2:$K$1036,9,FALSE),"")</f>
        <v>0</v>
      </c>
      <c r="H467" s="9">
        <f>IFERROR(VLOOKUP($K467&amp;$B467,intermediate_page!$A$2:$K$1036,10,FALSE),"")</f>
        <v>2</v>
      </c>
      <c r="I467" s="9">
        <f>IFERROR(VLOOKUP($K467&amp;$B467,intermediate_page!$A$2:$K$1036,11,FALSE),"")</f>
        <v>4</v>
      </c>
      <c r="K467" s="1" t="str">
        <f t="shared" si="51"/>
        <v>Dominican Republic</v>
      </c>
    </row>
    <row r="468" ht="15.75" customHeight="1">
      <c r="B468" s="9">
        <v>2017.0</v>
      </c>
      <c r="C468" s="9">
        <f>IFERROR(VLOOKUP($K468&amp;$B468,intermediate_page!$A$2:$K$1036,5,FALSE),"")</f>
        <v>5790831</v>
      </c>
      <c r="D468" s="9">
        <f>IFERROR(VLOOKUP($K468&amp;$B468,intermediate_page!$A$2:$K$1036,6,FALSE),"")</f>
        <v>300</v>
      </c>
      <c r="E468" s="9">
        <f>IFERROR(VLOOKUP($K468&amp;$B468,intermediate_page!$A$2:$K$1036,7,FALSE),"")</f>
        <v>349</v>
      </c>
      <c r="F468" s="9">
        <f>IFERROR(VLOOKUP($K468&amp;$B468,intermediate_page!$A$2:$K$1036,8,FALSE),"")</f>
        <v>400</v>
      </c>
      <c r="G468" s="9">
        <f>IFERROR(VLOOKUP($K468&amp;$B468,intermediate_page!$A$2:$K$1036,9,FALSE),"")</f>
        <v>0</v>
      </c>
      <c r="H468" s="9">
        <f>IFERROR(VLOOKUP($K468&amp;$B468,intermediate_page!$A$2:$K$1036,10,FALSE),"")</f>
        <v>0</v>
      </c>
      <c r="I468" s="9">
        <f>IFERROR(VLOOKUP($K468&amp;$B468,intermediate_page!$A$2:$K$1036,11,FALSE),"")</f>
        <v>1</v>
      </c>
      <c r="K468" s="1" t="str">
        <f t="shared" si="51"/>
        <v>Dominican Republic</v>
      </c>
    </row>
    <row r="469" ht="15.75" customHeight="1">
      <c r="B469" s="9">
        <v>2018.0</v>
      </c>
      <c r="C469" s="9">
        <f>IFERROR(VLOOKUP($K469&amp;$B469,intermediate_page!$A$2:$K$1036,5,FALSE),"")</f>
        <v>5853645</v>
      </c>
      <c r="D469" s="9">
        <f>IFERROR(VLOOKUP($K469&amp;$B469,intermediate_page!$A$2:$K$1036,6,FALSE),"")</f>
        <v>600</v>
      </c>
      <c r="E469" s="9">
        <f>IFERROR(VLOOKUP($K469&amp;$B469,intermediate_page!$A$2:$K$1036,7,FALSE),"")</f>
        <v>704</v>
      </c>
      <c r="F469" s="9">
        <f>IFERROR(VLOOKUP($K469&amp;$B469,intermediate_page!$A$2:$K$1036,8,FALSE),"")</f>
        <v>820</v>
      </c>
      <c r="G469" s="9">
        <f>IFERROR(VLOOKUP($K469&amp;$B469,intermediate_page!$A$2:$K$1036,9,FALSE),"")</f>
        <v>0</v>
      </c>
      <c r="H469" s="9">
        <f>IFERROR(VLOOKUP($K469&amp;$B469,intermediate_page!$A$2:$K$1036,10,FALSE),"")</f>
        <v>1</v>
      </c>
      <c r="I469" s="9">
        <f>IFERROR(VLOOKUP($K469&amp;$B469,intermediate_page!$A$2:$K$1036,11,FALSE),"")</f>
        <v>3</v>
      </c>
      <c r="K469" s="1" t="str">
        <f t="shared" si="51"/>
        <v>Dominican Republic</v>
      </c>
    </row>
    <row r="470" ht="15.75" customHeight="1">
      <c r="A470" s="25" t="s">
        <v>163</v>
      </c>
      <c r="B470" s="9">
        <v>2010.0</v>
      </c>
      <c r="C470" s="9">
        <f>IFERROR(VLOOKUP($K470&amp;$B470,intermediate_page!$A$2:$K$1036,5,FALSE),"")</f>
        <v>437453</v>
      </c>
      <c r="D470" s="9" t="str">
        <f>IFERROR(VLOOKUP($K470&amp;$B470,intermediate_page!$A$2:$K$1036,6,FALSE),"")</f>
        <v>-</v>
      </c>
      <c r="E470" s="9">
        <f>IFERROR(VLOOKUP($K470&amp;$B470,intermediate_page!$A$2:$K$1036,7,FALSE),"")</f>
        <v>1871</v>
      </c>
      <c r="F470" s="9" t="str">
        <f>IFERROR(VLOOKUP($K470&amp;$B470,intermediate_page!$A$2:$K$1036,8,FALSE),"")</f>
        <v>-</v>
      </c>
      <c r="G470" s="9" t="str">
        <f>IFERROR(VLOOKUP($K470&amp;$B470,intermediate_page!$A$2:$K$1036,9,FALSE),"")</f>
        <v>-</v>
      </c>
      <c r="H470" s="9">
        <f>IFERROR(VLOOKUP($K470&amp;$B470,intermediate_page!$A$2:$K$1036,10,FALSE),"")</f>
        <v>0</v>
      </c>
      <c r="I470" s="9" t="str">
        <f>IFERROR(VLOOKUP($K470&amp;$B470,intermediate_page!$A$2:$K$1036,11,FALSE),"")</f>
        <v>-</v>
      </c>
      <c r="K470" s="1" t="s">
        <v>73</v>
      </c>
    </row>
    <row r="471" ht="15.75" customHeight="1">
      <c r="B471" s="9">
        <v>2011.0</v>
      </c>
      <c r="C471" s="9">
        <f>IFERROR(VLOOKUP($K471&amp;$B471,intermediate_page!$A$2:$K$1036,5,FALSE),"")</f>
        <v>444237</v>
      </c>
      <c r="D471" s="9" t="str">
        <f>IFERROR(VLOOKUP($K471&amp;$B471,intermediate_page!$A$2:$K$1036,6,FALSE),"")</f>
        <v>-</v>
      </c>
      <c r="E471" s="9">
        <f>IFERROR(VLOOKUP($K471&amp;$B471,intermediate_page!$A$2:$K$1036,7,FALSE),"")</f>
        <v>1219</v>
      </c>
      <c r="F471" s="9" t="str">
        <f>IFERROR(VLOOKUP($K471&amp;$B471,intermediate_page!$A$2:$K$1036,8,FALSE),"")</f>
        <v>-</v>
      </c>
      <c r="G471" s="9" t="str">
        <f>IFERROR(VLOOKUP($K471&amp;$B471,intermediate_page!$A$2:$K$1036,9,FALSE),"")</f>
        <v>-</v>
      </c>
      <c r="H471" s="9">
        <f>IFERROR(VLOOKUP($K471&amp;$B471,intermediate_page!$A$2:$K$1036,10,FALSE),"")</f>
        <v>0</v>
      </c>
      <c r="I471" s="9" t="str">
        <f>IFERROR(VLOOKUP($K471&amp;$B471,intermediate_page!$A$2:$K$1036,11,FALSE),"")</f>
        <v>-</v>
      </c>
      <c r="K471" s="1" t="str">
        <f t="shared" ref="K471:K478" si="52">K470</f>
        <v>Ecuador</v>
      </c>
    </row>
    <row r="472" ht="15.75" customHeight="1">
      <c r="B472" s="9">
        <v>2012.0</v>
      </c>
      <c r="C472" s="9">
        <f>IFERROR(VLOOKUP($K472&amp;$B472,intermediate_page!$A$2:$K$1036,5,FALSE),"")</f>
        <v>450946</v>
      </c>
      <c r="D472" s="9" t="str">
        <f>IFERROR(VLOOKUP($K472&amp;$B472,intermediate_page!$A$2:$K$1036,6,FALSE),"")</f>
        <v>-</v>
      </c>
      <c r="E472" s="9">
        <f>IFERROR(VLOOKUP($K472&amp;$B472,intermediate_page!$A$2:$K$1036,7,FALSE),"")</f>
        <v>544</v>
      </c>
      <c r="F472" s="9" t="str">
        <f>IFERROR(VLOOKUP($K472&amp;$B472,intermediate_page!$A$2:$K$1036,8,FALSE),"")</f>
        <v>-</v>
      </c>
      <c r="G472" s="9" t="str">
        <f>IFERROR(VLOOKUP($K472&amp;$B472,intermediate_page!$A$2:$K$1036,9,FALSE),"")</f>
        <v>-</v>
      </c>
      <c r="H472" s="9">
        <f>IFERROR(VLOOKUP($K472&amp;$B472,intermediate_page!$A$2:$K$1036,10,FALSE),"")</f>
        <v>0</v>
      </c>
      <c r="I472" s="9" t="str">
        <f>IFERROR(VLOOKUP($K472&amp;$B472,intermediate_page!$A$2:$K$1036,11,FALSE),"")</f>
        <v>-</v>
      </c>
      <c r="K472" s="1" t="str">
        <f t="shared" si="52"/>
        <v>Ecuador</v>
      </c>
    </row>
    <row r="473" ht="15.75" customHeight="1">
      <c r="B473" s="9">
        <v>2013.0</v>
      </c>
      <c r="C473" s="9">
        <f>IFERROR(VLOOKUP($K473&amp;$B473,intermediate_page!$A$2:$K$1036,5,FALSE),"")</f>
        <v>457747</v>
      </c>
      <c r="D473" s="9" t="str">
        <f>IFERROR(VLOOKUP($K473&amp;$B473,intermediate_page!$A$2:$K$1036,6,FALSE),"")</f>
        <v>-</v>
      </c>
      <c r="E473" s="9">
        <f>IFERROR(VLOOKUP($K473&amp;$B473,intermediate_page!$A$2:$K$1036,7,FALSE),"")</f>
        <v>368</v>
      </c>
      <c r="F473" s="9" t="str">
        <f>IFERROR(VLOOKUP($K473&amp;$B473,intermediate_page!$A$2:$K$1036,8,FALSE),"")</f>
        <v>-</v>
      </c>
      <c r="G473" s="9" t="str">
        <f>IFERROR(VLOOKUP($K473&amp;$B473,intermediate_page!$A$2:$K$1036,9,FALSE),"")</f>
        <v>-</v>
      </c>
      <c r="H473" s="9">
        <f>IFERROR(VLOOKUP($K473&amp;$B473,intermediate_page!$A$2:$K$1036,10,FALSE),"")</f>
        <v>0</v>
      </c>
      <c r="I473" s="9" t="str">
        <f>IFERROR(VLOOKUP($K473&amp;$B473,intermediate_page!$A$2:$K$1036,11,FALSE),"")</f>
        <v>-</v>
      </c>
      <c r="K473" s="1" t="str">
        <f t="shared" si="52"/>
        <v>Ecuador</v>
      </c>
    </row>
    <row r="474" ht="15.75" customHeight="1">
      <c r="B474" s="9">
        <v>2014.0</v>
      </c>
      <c r="C474" s="9">
        <f>IFERROR(VLOOKUP($K474&amp;$B474,intermediate_page!$A$2:$K$1036,5,FALSE),"")</f>
        <v>464868</v>
      </c>
      <c r="D474" s="9" t="str">
        <f>IFERROR(VLOOKUP($K474&amp;$B474,intermediate_page!$A$2:$K$1036,6,FALSE),"")</f>
        <v>-</v>
      </c>
      <c r="E474" s="9">
        <f>IFERROR(VLOOKUP($K474&amp;$B474,intermediate_page!$A$2:$K$1036,7,FALSE),"")</f>
        <v>242</v>
      </c>
      <c r="F474" s="9" t="str">
        <f>IFERROR(VLOOKUP($K474&amp;$B474,intermediate_page!$A$2:$K$1036,8,FALSE),"")</f>
        <v>-</v>
      </c>
      <c r="G474" s="9" t="str">
        <f>IFERROR(VLOOKUP($K474&amp;$B474,intermediate_page!$A$2:$K$1036,9,FALSE),"")</f>
        <v>-</v>
      </c>
      <c r="H474" s="9">
        <f>IFERROR(VLOOKUP($K474&amp;$B474,intermediate_page!$A$2:$K$1036,10,FALSE),"")</f>
        <v>0</v>
      </c>
      <c r="I474" s="9" t="str">
        <f>IFERROR(VLOOKUP($K474&amp;$B474,intermediate_page!$A$2:$K$1036,11,FALSE),"")</f>
        <v>-</v>
      </c>
      <c r="K474" s="1" t="str">
        <f t="shared" si="52"/>
        <v>Ecuador</v>
      </c>
    </row>
    <row r="475" ht="15.75" customHeight="1">
      <c r="B475" s="9">
        <v>2015.0</v>
      </c>
      <c r="C475" s="9">
        <f>IFERROR(VLOOKUP($K475&amp;$B475,intermediate_page!$A$2:$K$1036,5,FALSE),"")</f>
        <v>472450</v>
      </c>
      <c r="D475" s="9" t="str">
        <f>IFERROR(VLOOKUP($K475&amp;$B475,intermediate_page!$A$2:$K$1036,6,FALSE),"")</f>
        <v>-</v>
      </c>
      <c r="E475" s="9">
        <f>IFERROR(VLOOKUP($K475&amp;$B475,intermediate_page!$A$2:$K$1036,7,FALSE),"")</f>
        <v>618</v>
      </c>
      <c r="F475" s="9" t="str">
        <f>IFERROR(VLOOKUP($K475&amp;$B475,intermediate_page!$A$2:$K$1036,8,FALSE),"")</f>
        <v>-</v>
      </c>
      <c r="G475" s="9" t="str">
        <f>IFERROR(VLOOKUP($K475&amp;$B475,intermediate_page!$A$2:$K$1036,9,FALSE),"")</f>
        <v>-</v>
      </c>
      <c r="H475" s="9">
        <f>IFERROR(VLOOKUP($K475&amp;$B475,intermediate_page!$A$2:$K$1036,10,FALSE),"")</f>
        <v>0</v>
      </c>
      <c r="I475" s="9" t="str">
        <f>IFERROR(VLOOKUP($K475&amp;$B475,intermediate_page!$A$2:$K$1036,11,FALSE),"")</f>
        <v>-</v>
      </c>
      <c r="K475" s="1" t="str">
        <f t="shared" si="52"/>
        <v>Ecuador</v>
      </c>
    </row>
    <row r="476" ht="15.75" customHeight="1">
      <c r="B476" s="9">
        <v>2016.0</v>
      </c>
      <c r="C476" s="9">
        <f>IFERROR(VLOOKUP($K476&amp;$B476,intermediate_page!$A$2:$K$1036,5,FALSE),"")</f>
        <v>480584</v>
      </c>
      <c r="D476" s="9" t="str">
        <f>IFERROR(VLOOKUP($K476&amp;$B476,intermediate_page!$A$2:$K$1036,6,FALSE),"")</f>
        <v>-</v>
      </c>
      <c r="E476" s="9">
        <f>IFERROR(VLOOKUP($K476&amp;$B476,intermediate_page!$A$2:$K$1036,7,FALSE),"")</f>
        <v>1191</v>
      </c>
      <c r="F476" s="9" t="str">
        <f>IFERROR(VLOOKUP($K476&amp;$B476,intermediate_page!$A$2:$K$1036,8,FALSE),"")</f>
        <v>-</v>
      </c>
      <c r="G476" s="9" t="str">
        <f>IFERROR(VLOOKUP($K476&amp;$B476,intermediate_page!$A$2:$K$1036,9,FALSE),"")</f>
        <v>-</v>
      </c>
      <c r="H476" s="9">
        <f>IFERROR(VLOOKUP($K476&amp;$B476,intermediate_page!$A$2:$K$1036,10,FALSE),"")</f>
        <v>0</v>
      </c>
      <c r="I476" s="9" t="str">
        <f>IFERROR(VLOOKUP($K476&amp;$B476,intermediate_page!$A$2:$K$1036,11,FALSE),"")</f>
        <v>-</v>
      </c>
      <c r="K476" s="1" t="str">
        <f t="shared" si="52"/>
        <v>Ecuador</v>
      </c>
    </row>
    <row r="477" ht="15.75" customHeight="1">
      <c r="B477" s="9">
        <v>2017.0</v>
      </c>
      <c r="C477" s="9">
        <f>IFERROR(VLOOKUP($K477&amp;$B477,intermediate_page!$A$2:$K$1036,5,FALSE),"")</f>
        <v>489125</v>
      </c>
      <c r="D477" s="9" t="str">
        <f>IFERROR(VLOOKUP($K477&amp;$B477,intermediate_page!$A$2:$K$1036,6,FALSE),"")</f>
        <v>-</v>
      </c>
      <c r="E477" s="9">
        <f>IFERROR(VLOOKUP($K477&amp;$B477,intermediate_page!$A$2:$K$1036,7,FALSE),"")</f>
        <v>1275</v>
      </c>
      <c r="F477" s="9" t="str">
        <f>IFERROR(VLOOKUP($K477&amp;$B477,intermediate_page!$A$2:$K$1036,8,FALSE),"")</f>
        <v>-</v>
      </c>
      <c r="G477" s="9" t="str">
        <f>IFERROR(VLOOKUP($K477&amp;$B477,intermediate_page!$A$2:$K$1036,9,FALSE),"")</f>
        <v>-</v>
      </c>
      <c r="H477" s="9">
        <f>IFERROR(VLOOKUP($K477&amp;$B477,intermediate_page!$A$2:$K$1036,10,FALSE),"")</f>
        <v>0</v>
      </c>
      <c r="I477" s="9" t="str">
        <f>IFERROR(VLOOKUP($K477&amp;$B477,intermediate_page!$A$2:$K$1036,11,FALSE),"")</f>
        <v>-</v>
      </c>
      <c r="K477" s="1" t="str">
        <f t="shared" si="52"/>
        <v>Ecuador</v>
      </c>
    </row>
    <row r="478" ht="15.75" customHeight="1">
      <c r="B478" s="9">
        <v>2018.0</v>
      </c>
      <c r="C478" s="9">
        <f>IFERROR(VLOOKUP($K478&amp;$B478,intermediate_page!$A$2:$K$1036,5,FALSE),"")</f>
        <v>497838</v>
      </c>
      <c r="D478" s="9" t="str">
        <f>IFERROR(VLOOKUP($K478&amp;$B478,intermediate_page!$A$2:$K$1036,6,FALSE),"")</f>
        <v>-</v>
      </c>
      <c r="E478" s="9">
        <f>IFERROR(VLOOKUP($K478&amp;$B478,intermediate_page!$A$2:$K$1036,7,FALSE),"")</f>
        <v>1653</v>
      </c>
      <c r="F478" s="9" t="str">
        <f>IFERROR(VLOOKUP($K478&amp;$B478,intermediate_page!$A$2:$K$1036,8,FALSE),"")</f>
        <v>-</v>
      </c>
      <c r="G478" s="9" t="str">
        <f>IFERROR(VLOOKUP($K478&amp;$B478,intermediate_page!$A$2:$K$1036,9,FALSE),"")</f>
        <v>-</v>
      </c>
      <c r="H478" s="9">
        <f>IFERROR(VLOOKUP($K478&amp;$B478,intermediate_page!$A$2:$K$1036,10,FALSE),"")</f>
        <v>0</v>
      </c>
      <c r="I478" s="9" t="str">
        <f>IFERROR(VLOOKUP($K478&amp;$B478,intermediate_page!$A$2:$K$1036,11,FALSE),"")</f>
        <v>-</v>
      </c>
      <c r="K478" s="1" t="str">
        <f t="shared" si="52"/>
        <v>Ecuador</v>
      </c>
    </row>
    <row r="479" ht="15.75" customHeight="1">
      <c r="A479" s="25" t="s">
        <v>164</v>
      </c>
      <c r="B479" s="9">
        <v>2010.0</v>
      </c>
      <c r="C479" s="9">
        <f>IFERROR(VLOOKUP($K479&amp;$B479,intermediate_page!$A$2:$K$1036,5,FALSE),"")</f>
        <v>1255327</v>
      </c>
      <c r="D479" s="9" t="str">
        <f>IFERROR(VLOOKUP($K479&amp;$B479,intermediate_page!$A$2:$K$1036,6,FALSE),"")</f>
        <v>-</v>
      </c>
      <c r="E479" s="9">
        <f>IFERROR(VLOOKUP($K479&amp;$B479,intermediate_page!$A$2:$K$1036,7,FALSE),"")</f>
        <v>19</v>
      </c>
      <c r="F479" s="9" t="str">
        <f>IFERROR(VLOOKUP($K479&amp;$B479,intermediate_page!$A$2:$K$1036,8,FALSE),"")</f>
        <v>-</v>
      </c>
      <c r="G479" s="9" t="str">
        <f>IFERROR(VLOOKUP($K479&amp;$B479,intermediate_page!$A$2:$K$1036,9,FALSE),"")</f>
        <v>-</v>
      </c>
      <c r="H479" s="9">
        <f>IFERROR(VLOOKUP($K479&amp;$B479,intermediate_page!$A$2:$K$1036,10,FALSE),"")</f>
        <v>0</v>
      </c>
      <c r="I479" s="9" t="str">
        <f>IFERROR(VLOOKUP($K479&amp;$B479,intermediate_page!$A$2:$K$1036,11,FALSE),"")</f>
        <v>-</v>
      </c>
      <c r="K479" s="1" t="s">
        <v>74</v>
      </c>
    </row>
    <row r="480" ht="15.75" customHeight="1">
      <c r="B480" s="9">
        <v>2011.0</v>
      </c>
      <c r="C480" s="9">
        <f>IFERROR(VLOOKUP($K480&amp;$B480,intermediate_page!$A$2:$K$1036,5,FALSE),"")</f>
        <v>1260745</v>
      </c>
      <c r="D480" s="9" t="str">
        <f>IFERROR(VLOOKUP($K480&amp;$B480,intermediate_page!$A$2:$K$1036,6,FALSE),"")</f>
        <v>-</v>
      </c>
      <c r="E480" s="9">
        <f>IFERROR(VLOOKUP($K480&amp;$B480,intermediate_page!$A$2:$K$1036,7,FALSE),"")</f>
        <v>10</v>
      </c>
      <c r="F480" s="9" t="str">
        <f>IFERROR(VLOOKUP($K480&amp;$B480,intermediate_page!$A$2:$K$1036,8,FALSE),"")</f>
        <v>-</v>
      </c>
      <c r="G480" s="9" t="str">
        <f>IFERROR(VLOOKUP($K480&amp;$B480,intermediate_page!$A$2:$K$1036,9,FALSE),"")</f>
        <v>-</v>
      </c>
      <c r="H480" s="9">
        <f>IFERROR(VLOOKUP($K480&amp;$B480,intermediate_page!$A$2:$K$1036,10,FALSE),"")</f>
        <v>0</v>
      </c>
      <c r="I480" s="9" t="str">
        <f>IFERROR(VLOOKUP($K480&amp;$B480,intermediate_page!$A$2:$K$1036,11,FALSE),"")</f>
        <v>-</v>
      </c>
      <c r="K480" s="1" t="str">
        <f t="shared" ref="K480:K487" si="53">K479</f>
        <v>El Salvador</v>
      </c>
    </row>
    <row r="481" ht="15.75" customHeight="1">
      <c r="B481" s="9">
        <v>2012.0</v>
      </c>
      <c r="C481" s="9">
        <f>IFERROR(VLOOKUP($K481&amp;$B481,intermediate_page!$A$2:$K$1036,5,FALSE),"")</f>
        <v>1266298</v>
      </c>
      <c r="D481" s="9" t="str">
        <f>IFERROR(VLOOKUP($K481&amp;$B481,intermediate_page!$A$2:$K$1036,6,FALSE),"")</f>
        <v>-</v>
      </c>
      <c r="E481" s="9">
        <f>IFERROR(VLOOKUP($K481&amp;$B481,intermediate_page!$A$2:$K$1036,7,FALSE),"")</f>
        <v>13</v>
      </c>
      <c r="F481" s="9" t="str">
        <f>IFERROR(VLOOKUP($K481&amp;$B481,intermediate_page!$A$2:$K$1036,8,FALSE),"")</f>
        <v>-</v>
      </c>
      <c r="G481" s="9" t="str">
        <f>IFERROR(VLOOKUP($K481&amp;$B481,intermediate_page!$A$2:$K$1036,9,FALSE),"")</f>
        <v>-</v>
      </c>
      <c r="H481" s="9">
        <f>IFERROR(VLOOKUP($K481&amp;$B481,intermediate_page!$A$2:$K$1036,10,FALSE),"")</f>
        <v>0</v>
      </c>
      <c r="I481" s="9" t="str">
        <f>IFERROR(VLOOKUP($K481&amp;$B481,intermediate_page!$A$2:$K$1036,11,FALSE),"")</f>
        <v>-</v>
      </c>
      <c r="K481" s="1" t="str">
        <f t="shared" si="53"/>
        <v>El Salvador</v>
      </c>
    </row>
    <row r="482" ht="15.75" customHeight="1">
      <c r="B482" s="9">
        <v>2013.0</v>
      </c>
      <c r="C482" s="9">
        <f>IFERROR(VLOOKUP($K482&amp;$B482,intermediate_page!$A$2:$K$1036,5,FALSE),"")</f>
        <v>1272013</v>
      </c>
      <c r="D482" s="9" t="str">
        <f>IFERROR(VLOOKUP($K482&amp;$B482,intermediate_page!$A$2:$K$1036,6,FALSE),"")</f>
        <v>-</v>
      </c>
      <c r="E482" s="9">
        <f>IFERROR(VLOOKUP($K482&amp;$B482,intermediate_page!$A$2:$K$1036,7,FALSE),"")</f>
        <v>6</v>
      </c>
      <c r="F482" s="9" t="str">
        <f>IFERROR(VLOOKUP($K482&amp;$B482,intermediate_page!$A$2:$K$1036,8,FALSE),"")</f>
        <v>-</v>
      </c>
      <c r="G482" s="9" t="str">
        <f>IFERROR(VLOOKUP($K482&amp;$B482,intermediate_page!$A$2:$K$1036,9,FALSE),"")</f>
        <v>-</v>
      </c>
      <c r="H482" s="9">
        <f>IFERROR(VLOOKUP($K482&amp;$B482,intermediate_page!$A$2:$K$1036,10,FALSE),"")</f>
        <v>0</v>
      </c>
      <c r="I482" s="9" t="str">
        <f>IFERROR(VLOOKUP($K482&amp;$B482,intermediate_page!$A$2:$K$1036,11,FALSE),"")</f>
        <v>-</v>
      </c>
      <c r="K482" s="1" t="str">
        <f t="shared" si="53"/>
        <v>El Salvador</v>
      </c>
    </row>
    <row r="483" ht="15.75" customHeight="1">
      <c r="B483" s="9">
        <v>2014.0</v>
      </c>
      <c r="C483" s="9">
        <f>IFERROR(VLOOKUP($K483&amp;$B483,intermediate_page!$A$2:$K$1036,5,FALSE),"")</f>
        <v>1277910</v>
      </c>
      <c r="D483" s="9" t="str">
        <f>IFERROR(VLOOKUP($K483&amp;$B483,intermediate_page!$A$2:$K$1036,6,FALSE),"")</f>
        <v>-</v>
      </c>
      <c r="E483" s="9">
        <f>IFERROR(VLOOKUP($K483&amp;$B483,intermediate_page!$A$2:$K$1036,7,FALSE),"")</f>
        <v>6</v>
      </c>
      <c r="F483" s="9" t="str">
        <f>IFERROR(VLOOKUP($K483&amp;$B483,intermediate_page!$A$2:$K$1036,8,FALSE),"")</f>
        <v>-</v>
      </c>
      <c r="G483" s="9" t="str">
        <f>IFERROR(VLOOKUP($K483&amp;$B483,intermediate_page!$A$2:$K$1036,9,FALSE),"")</f>
        <v>-</v>
      </c>
      <c r="H483" s="9">
        <f>IFERROR(VLOOKUP($K483&amp;$B483,intermediate_page!$A$2:$K$1036,10,FALSE),"")</f>
        <v>0</v>
      </c>
      <c r="I483" s="9" t="str">
        <f>IFERROR(VLOOKUP($K483&amp;$B483,intermediate_page!$A$2:$K$1036,11,FALSE),"")</f>
        <v>-</v>
      </c>
      <c r="K483" s="1" t="str">
        <f t="shared" si="53"/>
        <v>El Salvador</v>
      </c>
    </row>
    <row r="484" ht="15.75" customHeight="1">
      <c r="B484" s="9">
        <v>2015.0</v>
      </c>
      <c r="C484" s="9">
        <f>IFERROR(VLOOKUP($K484&amp;$B484,intermediate_page!$A$2:$K$1036,5,FALSE),"")</f>
        <v>1283999</v>
      </c>
      <c r="D484" s="9" t="str">
        <f>IFERROR(VLOOKUP($K484&amp;$B484,intermediate_page!$A$2:$K$1036,6,FALSE),"")</f>
        <v>-</v>
      </c>
      <c r="E484" s="9">
        <f>IFERROR(VLOOKUP($K484&amp;$B484,intermediate_page!$A$2:$K$1036,7,FALSE),"")</f>
        <v>2</v>
      </c>
      <c r="F484" s="9" t="str">
        <f>IFERROR(VLOOKUP($K484&amp;$B484,intermediate_page!$A$2:$K$1036,8,FALSE),"")</f>
        <v>-</v>
      </c>
      <c r="G484" s="9" t="str">
        <f>IFERROR(VLOOKUP($K484&amp;$B484,intermediate_page!$A$2:$K$1036,9,FALSE),"")</f>
        <v>-</v>
      </c>
      <c r="H484" s="9">
        <f>IFERROR(VLOOKUP($K484&amp;$B484,intermediate_page!$A$2:$K$1036,10,FALSE),"")</f>
        <v>0</v>
      </c>
      <c r="I484" s="9" t="str">
        <f>IFERROR(VLOOKUP($K484&amp;$B484,intermediate_page!$A$2:$K$1036,11,FALSE),"")</f>
        <v>-</v>
      </c>
      <c r="K484" s="1" t="str">
        <f t="shared" si="53"/>
        <v>El Salvador</v>
      </c>
    </row>
    <row r="485" ht="15.75" customHeight="1">
      <c r="B485" s="9">
        <v>2016.0</v>
      </c>
      <c r="C485" s="9">
        <f>IFERROR(VLOOKUP($K485&amp;$B485,intermediate_page!$A$2:$K$1036,5,FALSE),"")</f>
        <v>1290295</v>
      </c>
      <c r="D485" s="9" t="str">
        <f>IFERROR(VLOOKUP($K485&amp;$B485,intermediate_page!$A$2:$K$1036,6,FALSE),"")</f>
        <v>-</v>
      </c>
      <c r="E485" s="9">
        <f>IFERROR(VLOOKUP($K485&amp;$B485,intermediate_page!$A$2:$K$1036,7,FALSE),"")</f>
        <v>12</v>
      </c>
      <c r="F485" s="9" t="str">
        <f>IFERROR(VLOOKUP($K485&amp;$B485,intermediate_page!$A$2:$K$1036,8,FALSE),"")</f>
        <v>-</v>
      </c>
      <c r="G485" s="9" t="str">
        <f>IFERROR(VLOOKUP($K485&amp;$B485,intermediate_page!$A$2:$K$1036,9,FALSE),"")</f>
        <v>-</v>
      </c>
      <c r="H485" s="9">
        <f>IFERROR(VLOOKUP($K485&amp;$B485,intermediate_page!$A$2:$K$1036,10,FALSE),"")</f>
        <v>0</v>
      </c>
      <c r="I485" s="9" t="str">
        <f>IFERROR(VLOOKUP($K485&amp;$B485,intermediate_page!$A$2:$K$1036,11,FALSE),"")</f>
        <v>-</v>
      </c>
      <c r="K485" s="1" t="str">
        <f t="shared" si="53"/>
        <v>El Salvador</v>
      </c>
    </row>
    <row r="486" ht="15.75" customHeight="1">
      <c r="B486" s="9">
        <v>2017.0</v>
      </c>
      <c r="C486" s="9">
        <f>IFERROR(VLOOKUP($K486&amp;$B486,intermediate_page!$A$2:$K$1036,5,FALSE),"")</f>
        <v>1296789</v>
      </c>
      <c r="D486" s="9" t="str">
        <f>IFERROR(VLOOKUP($K486&amp;$B486,intermediate_page!$A$2:$K$1036,6,FALSE),"")</f>
        <v>-</v>
      </c>
      <c r="E486" s="9">
        <f>IFERROR(VLOOKUP($K486&amp;$B486,intermediate_page!$A$2:$K$1036,7,FALSE),"")</f>
        <v>0</v>
      </c>
      <c r="F486" s="9" t="str">
        <f>IFERROR(VLOOKUP($K486&amp;$B486,intermediate_page!$A$2:$K$1036,8,FALSE),"")</f>
        <v>-</v>
      </c>
      <c r="G486" s="9" t="str">
        <f>IFERROR(VLOOKUP($K486&amp;$B486,intermediate_page!$A$2:$K$1036,9,FALSE),"")</f>
        <v>-</v>
      </c>
      <c r="H486" s="9">
        <f>IFERROR(VLOOKUP($K486&amp;$B486,intermediate_page!$A$2:$K$1036,10,FALSE),"")</f>
        <v>0</v>
      </c>
      <c r="I486" s="9" t="str">
        <f>IFERROR(VLOOKUP($K486&amp;$B486,intermediate_page!$A$2:$K$1036,11,FALSE),"")</f>
        <v>-</v>
      </c>
      <c r="K486" s="1" t="str">
        <f t="shared" si="53"/>
        <v>El Salvador</v>
      </c>
    </row>
    <row r="487" ht="15.75" customHeight="1">
      <c r="B487" s="9">
        <v>2018.0</v>
      </c>
      <c r="C487" s="9">
        <f>IFERROR(VLOOKUP($K487&amp;$B487,intermediate_page!$A$2:$K$1036,5,FALSE),"")</f>
        <v>1303410</v>
      </c>
      <c r="D487" s="9" t="str">
        <f>IFERROR(VLOOKUP($K487&amp;$B487,intermediate_page!$A$2:$K$1036,6,FALSE),"")</f>
        <v>-</v>
      </c>
      <c r="E487" s="9">
        <f>IFERROR(VLOOKUP($K487&amp;$B487,intermediate_page!$A$2:$K$1036,7,FALSE),"")</f>
        <v>0</v>
      </c>
      <c r="F487" s="9" t="str">
        <f>IFERROR(VLOOKUP($K487&amp;$B487,intermediate_page!$A$2:$K$1036,8,FALSE),"")</f>
        <v>-</v>
      </c>
      <c r="G487" s="9" t="str">
        <f>IFERROR(VLOOKUP($K487&amp;$B487,intermediate_page!$A$2:$K$1036,9,FALSE),"")</f>
        <v>-</v>
      </c>
      <c r="H487" s="9">
        <f>IFERROR(VLOOKUP($K487&amp;$B487,intermediate_page!$A$2:$K$1036,10,FALSE),"")</f>
        <v>0</v>
      </c>
      <c r="I487" s="9" t="str">
        <f>IFERROR(VLOOKUP($K487&amp;$B487,intermediate_page!$A$2:$K$1036,11,FALSE),"")</f>
        <v>-</v>
      </c>
      <c r="K487" s="1" t="str">
        <f t="shared" si="53"/>
        <v>El Salvador</v>
      </c>
    </row>
    <row r="488" ht="15.75" customHeight="1">
      <c r="A488" s="1" t="s">
        <v>75</v>
      </c>
      <c r="B488" s="9">
        <v>2010.0</v>
      </c>
      <c r="C488" s="9">
        <f>IFERROR(VLOOKUP($K488&amp;$B488,intermediate_page!$A$2:$K$1036,5,FALSE),"")</f>
        <v>128915</v>
      </c>
      <c r="D488" s="9">
        <f>IFERROR(VLOOKUP($K488&amp;$B488,intermediate_page!$A$2:$K$1036,6,FALSE),"")</f>
        <v>1800</v>
      </c>
      <c r="E488" s="9">
        <f>IFERROR(VLOOKUP($K488&amp;$B488,intermediate_page!$A$2:$K$1036,7,FALSE),"")</f>
        <v>2260</v>
      </c>
      <c r="F488" s="9">
        <f>IFERROR(VLOOKUP($K488&amp;$B488,intermediate_page!$A$2:$K$1036,8,FALSE),"")</f>
        <v>2900</v>
      </c>
      <c r="G488" s="9">
        <f>IFERROR(VLOOKUP($K488&amp;$B488,intermediate_page!$A$2:$K$1036,9,FALSE),"")</f>
        <v>0</v>
      </c>
      <c r="H488" s="9">
        <f>IFERROR(VLOOKUP($K488&amp;$B488,intermediate_page!$A$2:$K$1036,10,FALSE),"")</f>
        <v>4</v>
      </c>
      <c r="I488" s="9">
        <f>IFERROR(VLOOKUP($K488&amp;$B488,intermediate_page!$A$2:$K$1036,11,FALSE),"")</f>
        <v>8</v>
      </c>
      <c r="K488" s="1" t="str">
        <f>A488</f>
        <v>French Guiana</v>
      </c>
    </row>
    <row r="489" ht="15.75" customHeight="1">
      <c r="B489" s="9">
        <v>2011.0</v>
      </c>
      <c r="C489" s="9">
        <f>IFERROR(VLOOKUP($K489&amp;$B489,intermediate_page!$A$2:$K$1036,5,FALSE),"")</f>
        <v>131893</v>
      </c>
      <c r="D489" s="9">
        <f>IFERROR(VLOOKUP($K489&amp;$B489,intermediate_page!$A$2:$K$1036,6,FALSE),"")</f>
        <v>1300</v>
      </c>
      <c r="E489" s="9">
        <f>IFERROR(VLOOKUP($K489&amp;$B489,intermediate_page!$A$2:$K$1036,7,FALSE),"")</f>
        <v>1412</v>
      </c>
      <c r="F489" s="9">
        <f>IFERROR(VLOOKUP($K489&amp;$B489,intermediate_page!$A$2:$K$1036,8,FALSE),"")</f>
        <v>1600</v>
      </c>
      <c r="G489" s="9">
        <f>IFERROR(VLOOKUP($K489&amp;$B489,intermediate_page!$A$2:$K$1036,9,FALSE),"")</f>
        <v>0</v>
      </c>
      <c r="H489" s="9">
        <f>IFERROR(VLOOKUP($K489&amp;$B489,intermediate_page!$A$2:$K$1036,10,FALSE),"")</f>
        <v>2</v>
      </c>
      <c r="I489" s="9">
        <f>IFERROR(VLOOKUP($K489&amp;$B489,intermediate_page!$A$2:$K$1036,11,FALSE),"")</f>
        <v>4</v>
      </c>
      <c r="K489" s="1" t="str">
        <f t="shared" ref="K489:K496" si="54">K488</f>
        <v>French Guiana</v>
      </c>
    </row>
    <row r="490" ht="15.75" customHeight="1">
      <c r="B490" s="9">
        <v>2012.0</v>
      </c>
      <c r="C490" s="9">
        <f>IFERROR(VLOOKUP($K490&amp;$B490,intermediate_page!$A$2:$K$1036,5,FALSE),"")</f>
        <v>134816</v>
      </c>
      <c r="D490" s="9">
        <f>IFERROR(VLOOKUP($K490&amp;$B490,intermediate_page!$A$2:$K$1036,6,FALSE),"")</f>
        <v>940</v>
      </c>
      <c r="E490" s="9">
        <f>IFERROR(VLOOKUP($K490&amp;$B490,intermediate_page!$A$2:$K$1036,7,FALSE),"")</f>
        <v>1052</v>
      </c>
      <c r="F490" s="9">
        <f>IFERROR(VLOOKUP($K490&amp;$B490,intermediate_page!$A$2:$K$1036,8,FALSE),"")</f>
        <v>1200</v>
      </c>
      <c r="G490" s="9">
        <f>IFERROR(VLOOKUP($K490&amp;$B490,intermediate_page!$A$2:$K$1036,9,FALSE),"")</f>
        <v>0</v>
      </c>
      <c r="H490" s="9">
        <f>IFERROR(VLOOKUP($K490&amp;$B490,intermediate_page!$A$2:$K$1036,10,FALSE),"")</f>
        <v>2</v>
      </c>
      <c r="I490" s="9">
        <f>IFERROR(VLOOKUP($K490&amp;$B490,intermediate_page!$A$2:$K$1036,11,FALSE),"")</f>
        <v>3</v>
      </c>
      <c r="K490" s="1" t="str">
        <f t="shared" si="54"/>
        <v>French Guiana</v>
      </c>
    </row>
    <row r="491" ht="15.75" customHeight="1">
      <c r="B491" s="9">
        <v>2013.0</v>
      </c>
      <c r="C491" s="9">
        <f>IFERROR(VLOOKUP($K491&amp;$B491,intermediate_page!$A$2:$K$1036,5,FALSE),"")</f>
        <v>137797</v>
      </c>
      <c r="D491" s="9">
        <f>IFERROR(VLOOKUP($K491&amp;$B491,intermediate_page!$A$2:$K$1036,6,FALSE),"")</f>
        <v>960</v>
      </c>
      <c r="E491" s="9">
        <f>IFERROR(VLOOKUP($K491&amp;$B491,intermediate_page!$A$2:$K$1036,7,FALSE),"")</f>
        <v>1123</v>
      </c>
      <c r="F491" s="9">
        <f>IFERROR(VLOOKUP($K491&amp;$B491,intermediate_page!$A$2:$K$1036,8,FALSE),"")</f>
        <v>1300</v>
      </c>
      <c r="G491" s="9">
        <f>IFERROR(VLOOKUP($K491&amp;$B491,intermediate_page!$A$2:$K$1036,9,FALSE),"")</f>
        <v>0</v>
      </c>
      <c r="H491" s="9">
        <f>IFERROR(VLOOKUP($K491&amp;$B491,intermediate_page!$A$2:$K$1036,10,FALSE),"")</f>
        <v>2</v>
      </c>
      <c r="I491" s="9">
        <f>IFERROR(VLOOKUP($K491&amp;$B491,intermediate_page!$A$2:$K$1036,11,FALSE),"")</f>
        <v>3</v>
      </c>
      <c r="K491" s="1" t="str">
        <f t="shared" si="54"/>
        <v>French Guiana</v>
      </c>
    </row>
    <row r="492" ht="15.75" customHeight="1">
      <c r="B492" s="9">
        <v>2014.0</v>
      </c>
      <c r="C492" s="9">
        <f>IFERROR(VLOOKUP($K492&amp;$B492,intermediate_page!$A$2:$K$1036,5,FALSE),"")</f>
        <v>140961</v>
      </c>
      <c r="D492" s="9">
        <f>IFERROR(VLOOKUP($K492&amp;$B492,intermediate_page!$A$2:$K$1036,6,FALSE),"")</f>
        <v>480</v>
      </c>
      <c r="E492" s="9">
        <f>IFERROR(VLOOKUP($K492&amp;$B492,intermediate_page!$A$2:$K$1036,7,FALSE),"")</f>
        <v>541</v>
      </c>
      <c r="F492" s="9">
        <f>IFERROR(VLOOKUP($K492&amp;$B492,intermediate_page!$A$2:$K$1036,8,FALSE),"")</f>
        <v>620</v>
      </c>
      <c r="G492" s="9">
        <f>IFERROR(VLOOKUP($K492&amp;$B492,intermediate_page!$A$2:$K$1036,9,FALSE),"")</f>
        <v>0</v>
      </c>
      <c r="H492" s="9">
        <f>IFERROR(VLOOKUP($K492&amp;$B492,intermediate_page!$A$2:$K$1036,10,FALSE),"")</f>
        <v>0</v>
      </c>
      <c r="I492" s="9">
        <f>IFERROR(VLOOKUP($K492&amp;$B492,intermediate_page!$A$2:$K$1036,11,FALSE),"")</f>
        <v>1</v>
      </c>
      <c r="K492" s="1" t="str">
        <f t="shared" si="54"/>
        <v>French Guiana</v>
      </c>
    </row>
    <row r="493" ht="15.75" customHeight="1">
      <c r="B493" s="9">
        <v>2015.0</v>
      </c>
      <c r="C493" s="9">
        <f>IFERROR(VLOOKUP($K493&amp;$B493,intermediate_page!$A$2:$K$1036,5,FALSE),"")</f>
        <v>144406</v>
      </c>
      <c r="D493" s="9">
        <f>IFERROR(VLOOKUP($K493&amp;$B493,intermediate_page!$A$2:$K$1036,6,FALSE),"")</f>
        <v>410</v>
      </c>
      <c r="E493" s="9">
        <f>IFERROR(VLOOKUP($K493&amp;$B493,intermediate_page!$A$2:$K$1036,7,FALSE),"")</f>
        <v>460</v>
      </c>
      <c r="F493" s="9">
        <f>IFERROR(VLOOKUP($K493&amp;$B493,intermediate_page!$A$2:$K$1036,8,FALSE),"")</f>
        <v>530</v>
      </c>
      <c r="G493" s="9" t="str">
        <f>IFERROR(VLOOKUP($K493&amp;$B493,intermediate_page!$A$2:$K$1036,9,FALSE),"")</f>
        <v>-</v>
      </c>
      <c r="H493" s="9">
        <f>IFERROR(VLOOKUP($K493&amp;$B493,intermediate_page!$A$2:$K$1036,10,FALSE),"")</f>
        <v>0</v>
      </c>
      <c r="I493" s="9" t="str">
        <f>IFERROR(VLOOKUP($K493&amp;$B493,intermediate_page!$A$2:$K$1036,11,FALSE),"")</f>
        <v>-</v>
      </c>
      <c r="K493" s="1" t="str">
        <f t="shared" si="54"/>
        <v>French Guiana</v>
      </c>
    </row>
    <row r="494" ht="15.75" customHeight="1">
      <c r="B494" s="9">
        <v>2016.0</v>
      </c>
      <c r="C494" s="9">
        <f>IFERROR(VLOOKUP($K494&amp;$B494,intermediate_page!$A$2:$K$1036,5,FALSE),"")</f>
        <v>148180</v>
      </c>
      <c r="D494" s="9">
        <f>IFERROR(VLOOKUP($K494&amp;$B494,intermediate_page!$A$2:$K$1036,6,FALSE),"")</f>
        <v>240</v>
      </c>
      <c r="E494" s="9">
        <f>IFERROR(VLOOKUP($K494&amp;$B494,intermediate_page!$A$2:$K$1036,7,FALSE),"")</f>
        <v>267</v>
      </c>
      <c r="F494" s="9">
        <f>IFERROR(VLOOKUP($K494&amp;$B494,intermediate_page!$A$2:$K$1036,8,FALSE),"")</f>
        <v>310</v>
      </c>
      <c r="G494" s="9" t="str">
        <f>IFERROR(VLOOKUP($K494&amp;$B494,intermediate_page!$A$2:$K$1036,9,FALSE),"")</f>
        <v>-</v>
      </c>
      <c r="H494" s="9">
        <f>IFERROR(VLOOKUP($K494&amp;$B494,intermediate_page!$A$2:$K$1036,10,FALSE),"")</f>
        <v>0</v>
      </c>
      <c r="I494" s="9" t="str">
        <f>IFERROR(VLOOKUP($K494&amp;$B494,intermediate_page!$A$2:$K$1036,11,FALSE),"")</f>
        <v>-</v>
      </c>
      <c r="K494" s="1" t="str">
        <f t="shared" si="54"/>
        <v>French Guiana</v>
      </c>
    </row>
    <row r="495" ht="15.75" customHeight="1">
      <c r="B495" s="9">
        <v>2017.0</v>
      </c>
      <c r="C495" s="9">
        <f>IFERROR(VLOOKUP($K495&amp;$B495,intermediate_page!$A$2:$K$1036,5,FALSE),"")</f>
        <v>152257</v>
      </c>
      <c r="D495" s="9">
        <f>IFERROR(VLOOKUP($K495&amp;$B495,intermediate_page!$A$2:$K$1036,6,FALSE),"")</f>
        <v>610</v>
      </c>
      <c r="E495" s="9">
        <f>IFERROR(VLOOKUP($K495&amp;$B495,intermediate_page!$A$2:$K$1036,7,FALSE),"")</f>
        <v>681</v>
      </c>
      <c r="F495" s="9">
        <f>IFERROR(VLOOKUP($K495&amp;$B495,intermediate_page!$A$2:$K$1036,8,FALSE),"")</f>
        <v>780</v>
      </c>
      <c r="G495" s="9" t="str">
        <f>IFERROR(VLOOKUP($K495&amp;$B495,intermediate_page!$A$2:$K$1036,9,FALSE),"")</f>
        <v>-</v>
      </c>
      <c r="H495" s="9">
        <f>IFERROR(VLOOKUP($K495&amp;$B495,intermediate_page!$A$2:$K$1036,10,FALSE),"")</f>
        <v>0</v>
      </c>
      <c r="I495" s="9" t="str">
        <f>IFERROR(VLOOKUP($K495&amp;$B495,intermediate_page!$A$2:$K$1036,11,FALSE),"")</f>
        <v>-</v>
      </c>
      <c r="K495" s="1" t="str">
        <f t="shared" si="54"/>
        <v>French Guiana</v>
      </c>
    </row>
    <row r="496" ht="15.75" customHeight="1">
      <c r="B496" s="9">
        <v>2018.0</v>
      </c>
      <c r="C496" s="9">
        <f>IFERROR(VLOOKUP($K496&amp;$B496,intermediate_page!$A$2:$K$1036,5,FALSE),"")</f>
        <v>156543</v>
      </c>
      <c r="D496" s="9">
        <f>IFERROR(VLOOKUP($K496&amp;$B496,intermediate_page!$A$2:$K$1036,6,FALSE),"")</f>
        <v>230</v>
      </c>
      <c r="E496" s="9">
        <f>IFERROR(VLOOKUP($K496&amp;$B496,intermediate_page!$A$2:$K$1036,7,FALSE),"")</f>
        <v>444</v>
      </c>
      <c r="F496" s="9">
        <f>IFERROR(VLOOKUP($K496&amp;$B496,intermediate_page!$A$2:$K$1036,8,FALSE),"")</f>
        <v>710</v>
      </c>
      <c r="G496" s="9" t="str">
        <f>IFERROR(VLOOKUP($K496&amp;$B496,intermediate_page!$A$2:$K$1036,9,FALSE),"")</f>
        <v>-</v>
      </c>
      <c r="H496" s="9">
        <f>IFERROR(VLOOKUP($K496&amp;$B496,intermediate_page!$A$2:$K$1036,10,FALSE),"")</f>
        <v>0</v>
      </c>
      <c r="I496" s="9" t="str">
        <f>IFERROR(VLOOKUP($K496&amp;$B496,intermediate_page!$A$2:$K$1036,11,FALSE),"")</f>
        <v>-</v>
      </c>
      <c r="K496" s="1" t="str">
        <f t="shared" si="54"/>
        <v>French Guiana</v>
      </c>
    </row>
    <row r="497" ht="15.75" customHeight="1">
      <c r="A497" s="1" t="s">
        <v>76</v>
      </c>
      <c r="B497" s="9">
        <v>2010.0</v>
      </c>
      <c r="C497" s="9">
        <f>IFERROR(VLOOKUP($K497&amp;$B497,intermediate_page!$A$2:$K$1036,5,FALSE),"")</f>
        <v>11044796</v>
      </c>
      <c r="D497" s="9">
        <f>IFERROR(VLOOKUP($K497&amp;$B497,intermediate_page!$A$2:$K$1036,6,FALSE),"")</f>
        <v>7900</v>
      </c>
      <c r="E497" s="9">
        <f>IFERROR(VLOOKUP($K497&amp;$B497,intermediate_page!$A$2:$K$1036,7,FALSE),"")</f>
        <v>9657</v>
      </c>
      <c r="F497" s="9">
        <f>IFERROR(VLOOKUP($K497&amp;$B497,intermediate_page!$A$2:$K$1036,8,FALSE),"")</f>
        <v>12000</v>
      </c>
      <c r="G497" s="9">
        <f>IFERROR(VLOOKUP($K497&amp;$B497,intermediate_page!$A$2:$K$1036,9,FALSE),"")</f>
        <v>1</v>
      </c>
      <c r="H497" s="9">
        <f>IFERROR(VLOOKUP($K497&amp;$B497,intermediate_page!$A$2:$K$1036,10,FALSE),"")</f>
        <v>3</v>
      </c>
      <c r="I497" s="9">
        <f>IFERROR(VLOOKUP($K497&amp;$B497,intermediate_page!$A$2:$K$1036,11,FALSE),"")</f>
        <v>6</v>
      </c>
      <c r="K497" s="1" t="str">
        <f>A497</f>
        <v>Guatemala</v>
      </c>
    </row>
    <row r="498" ht="15.75" customHeight="1">
      <c r="B498" s="9">
        <v>2011.0</v>
      </c>
      <c r="C498" s="9">
        <f>IFERROR(VLOOKUP($K498&amp;$B498,intermediate_page!$A$2:$K$1036,5,FALSE),"")</f>
        <v>11285142</v>
      </c>
      <c r="D498" s="9">
        <f>IFERROR(VLOOKUP($K498&amp;$B498,intermediate_page!$A$2:$K$1036,6,FALSE),"")</f>
        <v>7100</v>
      </c>
      <c r="E498" s="9">
        <f>IFERROR(VLOOKUP($K498&amp;$B498,intermediate_page!$A$2:$K$1036,7,FALSE),"")</f>
        <v>7961</v>
      </c>
      <c r="F498" s="9">
        <f>IFERROR(VLOOKUP($K498&amp;$B498,intermediate_page!$A$2:$K$1036,8,FALSE),"")</f>
        <v>9200</v>
      </c>
      <c r="G498" s="9">
        <f>IFERROR(VLOOKUP($K498&amp;$B498,intermediate_page!$A$2:$K$1036,9,FALSE),"")</f>
        <v>1</v>
      </c>
      <c r="H498" s="9">
        <f>IFERROR(VLOOKUP($K498&amp;$B498,intermediate_page!$A$2:$K$1036,10,FALSE),"")</f>
        <v>2</v>
      </c>
      <c r="I498" s="9">
        <f>IFERROR(VLOOKUP($K498&amp;$B498,intermediate_page!$A$2:$K$1036,11,FALSE),"")</f>
        <v>5</v>
      </c>
      <c r="K498" s="1" t="str">
        <f t="shared" ref="K498:K505" si="55">K497</f>
        <v>Guatemala</v>
      </c>
    </row>
    <row r="499" ht="15.75" customHeight="1">
      <c r="B499" s="9">
        <v>2012.0</v>
      </c>
      <c r="C499" s="9">
        <f>IFERROR(VLOOKUP($K499&amp;$B499,intermediate_page!$A$2:$K$1036,5,FALSE),"")</f>
        <v>11528212</v>
      </c>
      <c r="D499" s="9">
        <f>IFERROR(VLOOKUP($K499&amp;$B499,intermediate_page!$A$2:$K$1036,6,FALSE),"")</f>
        <v>5600</v>
      </c>
      <c r="E499" s="9">
        <f>IFERROR(VLOOKUP($K499&amp;$B499,intermediate_page!$A$2:$K$1036,7,FALSE),"")</f>
        <v>6251</v>
      </c>
      <c r="F499" s="9">
        <f>IFERROR(VLOOKUP($K499&amp;$B499,intermediate_page!$A$2:$K$1036,8,FALSE),"")</f>
        <v>7200</v>
      </c>
      <c r="G499" s="9">
        <f>IFERROR(VLOOKUP($K499&amp;$B499,intermediate_page!$A$2:$K$1036,9,FALSE),"")</f>
        <v>0</v>
      </c>
      <c r="H499" s="9">
        <f>IFERROR(VLOOKUP($K499&amp;$B499,intermediate_page!$A$2:$K$1036,10,FALSE),"")</f>
        <v>2</v>
      </c>
      <c r="I499" s="9">
        <f>IFERROR(VLOOKUP($K499&amp;$B499,intermediate_page!$A$2:$K$1036,11,FALSE),"")</f>
        <v>3</v>
      </c>
      <c r="K499" s="1" t="str">
        <f t="shared" si="55"/>
        <v>Guatemala</v>
      </c>
    </row>
    <row r="500" ht="15.75" customHeight="1">
      <c r="B500" s="9">
        <v>2013.0</v>
      </c>
      <c r="C500" s="9">
        <f>IFERROR(VLOOKUP($K500&amp;$B500,intermediate_page!$A$2:$K$1036,5,FALSE),"")</f>
        <v>11773597</v>
      </c>
      <c r="D500" s="9">
        <f>IFERROR(VLOOKUP($K500&amp;$B500,intermediate_page!$A$2:$K$1036,6,FALSE),"")</f>
        <v>6500</v>
      </c>
      <c r="E500" s="9">
        <f>IFERROR(VLOOKUP($K500&amp;$B500,intermediate_page!$A$2:$K$1036,7,FALSE),"")</f>
        <v>7263</v>
      </c>
      <c r="F500" s="9">
        <f>IFERROR(VLOOKUP($K500&amp;$B500,intermediate_page!$A$2:$K$1036,8,FALSE),"")</f>
        <v>8400</v>
      </c>
      <c r="G500" s="9">
        <f>IFERROR(VLOOKUP($K500&amp;$B500,intermediate_page!$A$2:$K$1036,9,FALSE),"")</f>
        <v>0</v>
      </c>
      <c r="H500" s="9">
        <f>IFERROR(VLOOKUP($K500&amp;$B500,intermediate_page!$A$2:$K$1036,10,FALSE),"")</f>
        <v>2</v>
      </c>
      <c r="I500" s="9">
        <f>IFERROR(VLOOKUP($K500&amp;$B500,intermediate_page!$A$2:$K$1036,11,FALSE),"")</f>
        <v>4</v>
      </c>
      <c r="K500" s="1" t="str">
        <f t="shared" si="55"/>
        <v>Guatemala</v>
      </c>
    </row>
    <row r="501" ht="15.75" customHeight="1">
      <c r="B501" s="9">
        <v>2014.0</v>
      </c>
      <c r="C501" s="9">
        <f>IFERROR(VLOOKUP($K501&amp;$B501,intermediate_page!$A$2:$K$1036,5,FALSE),"")</f>
        <v>12020770</v>
      </c>
      <c r="D501" s="9">
        <f>IFERROR(VLOOKUP($K501&amp;$B501,intermediate_page!$A$2:$K$1036,6,FALSE),"")</f>
        <v>5900</v>
      </c>
      <c r="E501" s="9">
        <f>IFERROR(VLOOKUP($K501&amp;$B501,intermediate_page!$A$2:$K$1036,7,FALSE),"")</f>
        <v>6625</v>
      </c>
      <c r="F501" s="9">
        <f>IFERROR(VLOOKUP($K501&amp;$B501,intermediate_page!$A$2:$K$1036,8,FALSE),"")</f>
        <v>7600</v>
      </c>
      <c r="G501" s="9">
        <f>IFERROR(VLOOKUP($K501&amp;$B501,intermediate_page!$A$2:$K$1036,9,FALSE),"")</f>
        <v>0</v>
      </c>
      <c r="H501" s="9">
        <f>IFERROR(VLOOKUP($K501&amp;$B501,intermediate_page!$A$2:$K$1036,10,FALSE),"")</f>
        <v>2</v>
      </c>
      <c r="I501" s="9">
        <f>IFERROR(VLOOKUP($K501&amp;$B501,intermediate_page!$A$2:$K$1036,11,FALSE),"")</f>
        <v>4</v>
      </c>
      <c r="K501" s="1" t="str">
        <f t="shared" si="55"/>
        <v>Guatemala</v>
      </c>
    </row>
    <row r="502" ht="15.75" customHeight="1">
      <c r="B502" s="9">
        <v>2015.0</v>
      </c>
      <c r="C502" s="9">
        <f>IFERROR(VLOOKUP($K502&amp;$B502,intermediate_page!$A$2:$K$1036,5,FALSE),"")</f>
        <v>12269280</v>
      </c>
      <c r="D502" s="9">
        <f>IFERROR(VLOOKUP($K502&amp;$B502,intermediate_page!$A$2:$K$1036,6,FALSE),"")</f>
        <v>7100</v>
      </c>
      <c r="E502" s="9">
        <f>IFERROR(VLOOKUP($K502&amp;$B502,intermediate_page!$A$2:$K$1036,7,FALSE),"")</f>
        <v>7967</v>
      </c>
      <c r="F502" s="9">
        <f>IFERROR(VLOOKUP($K502&amp;$B502,intermediate_page!$A$2:$K$1036,8,FALSE),"")</f>
        <v>9200</v>
      </c>
      <c r="G502" s="9">
        <f>IFERROR(VLOOKUP($K502&amp;$B502,intermediate_page!$A$2:$K$1036,9,FALSE),"")</f>
        <v>1</v>
      </c>
      <c r="H502" s="9">
        <f>IFERROR(VLOOKUP($K502&amp;$B502,intermediate_page!$A$2:$K$1036,10,FALSE),"")</f>
        <v>2</v>
      </c>
      <c r="I502" s="9">
        <f>IFERROR(VLOOKUP($K502&amp;$B502,intermediate_page!$A$2:$K$1036,11,FALSE),"")</f>
        <v>5</v>
      </c>
      <c r="K502" s="1" t="str">
        <f t="shared" si="55"/>
        <v>Guatemala</v>
      </c>
    </row>
    <row r="503" ht="15.75" customHeight="1">
      <c r="B503" s="9">
        <v>2016.0</v>
      </c>
      <c r="C503" s="9">
        <f>IFERROR(VLOOKUP($K503&amp;$B503,intermediate_page!$A$2:$K$1036,5,FALSE),"")</f>
        <v>12518897</v>
      </c>
      <c r="D503" s="9">
        <f>IFERROR(VLOOKUP($K503&amp;$B503,intermediate_page!$A$2:$K$1036,6,FALSE),"")</f>
        <v>5100</v>
      </c>
      <c r="E503" s="9">
        <f>IFERROR(VLOOKUP($K503&amp;$B503,intermediate_page!$A$2:$K$1036,7,FALSE),"")</f>
        <v>5656</v>
      </c>
      <c r="F503" s="9">
        <f>IFERROR(VLOOKUP($K503&amp;$B503,intermediate_page!$A$2:$K$1036,8,FALSE),"")</f>
        <v>6500</v>
      </c>
      <c r="G503" s="9">
        <f>IFERROR(VLOOKUP($K503&amp;$B503,intermediate_page!$A$2:$K$1036,9,FALSE),"")</f>
        <v>0</v>
      </c>
      <c r="H503" s="9">
        <f>IFERROR(VLOOKUP($K503&amp;$B503,intermediate_page!$A$2:$K$1036,10,FALSE),"")</f>
        <v>2</v>
      </c>
      <c r="I503" s="9">
        <f>IFERROR(VLOOKUP($K503&amp;$B503,intermediate_page!$A$2:$K$1036,11,FALSE),"")</f>
        <v>3</v>
      </c>
      <c r="K503" s="1" t="str">
        <f t="shared" si="55"/>
        <v>Guatemala</v>
      </c>
    </row>
    <row r="504" ht="15.75" customHeight="1">
      <c r="B504" s="9">
        <v>2017.0</v>
      </c>
      <c r="C504" s="9">
        <f>IFERROR(VLOOKUP($K504&amp;$B504,intermediate_page!$A$2:$K$1036,5,FALSE),"")</f>
        <v>12769455</v>
      </c>
      <c r="D504" s="9">
        <f>IFERROR(VLOOKUP($K504&amp;$B504,intermediate_page!$A$2:$K$1036,6,FALSE),"")</f>
        <v>3900</v>
      </c>
      <c r="E504" s="9">
        <f>IFERROR(VLOOKUP($K504&amp;$B504,intermediate_page!$A$2:$K$1036,7,FALSE),"")</f>
        <v>4380</v>
      </c>
      <c r="F504" s="9">
        <f>IFERROR(VLOOKUP($K504&amp;$B504,intermediate_page!$A$2:$K$1036,8,FALSE),"")</f>
        <v>5000</v>
      </c>
      <c r="G504" s="9">
        <f>IFERROR(VLOOKUP($K504&amp;$B504,intermediate_page!$A$2:$K$1036,9,FALSE),"")</f>
        <v>0</v>
      </c>
      <c r="H504" s="9">
        <f>IFERROR(VLOOKUP($K504&amp;$B504,intermediate_page!$A$2:$K$1036,10,FALSE),"")</f>
        <v>1</v>
      </c>
      <c r="I504" s="9">
        <f>IFERROR(VLOOKUP($K504&amp;$B504,intermediate_page!$A$2:$K$1036,11,FALSE),"")</f>
        <v>2</v>
      </c>
      <c r="K504" s="1" t="str">
        <f t="shared" si="55"/>
        <v>Guatemala</v>
      </c>
    </row>
    <row r="505" ht="15.75" customHeight="1">
      <c r="B505" s="9">
        <v>2018.0</v>
      </c>
      <c r="C505" s="9">
        <f>IFERROR(VLOOKUP($K505&amp;$B505,intermediate_page!$A$2:$K$1036,5,FALSE),"")</f>
        <v>13020750</v>
      </c>
      <c r="D505" s="9">
        <f>IFERROR(VLOOKUP($K505&amp;$B505,intermediate_page!$A$2:$K$1036,6,FALSE),"")</f>
        <v>3100</v>
      </c>
      <c r="E505" s="9">
        <f>IFERROR(VLOOKUP($K505&amp;$B505,intermediate_page!$A$2:$K$1036,7,FALSE),"")</f>
        <v>3521</v>
      </c>
      <c r="F505" s="9">
        <f>IFERROR(VLOOKUP($K505&amp;$B505,intermediate_page!$A$2:$K$1036,8,FALSE),"")</f>
        <v>4000</v>
      </c>
      <c r="G505" s="9">
        <f>IFERROR(VLOOKUP($K505&amp;$B505,intermediate_page!$A$2:$K$1036,9,FALSE),"")</f>
        <v>0</v>
      </c>
      <c r="H505" s="9">
        <f>IFERROR(VLOOKUP($K505&amp;$B505,intermediate_page!$A$2:$K$1036,10,FALSE),"")</f>
        <v>1</v>
      </c>
      <c r="I505" s="9">
        <f>IFERROR(VLOOKUP($K505&amp;$B505,intermediate_page!$A$2:$K$1036,11,FALSE),"")</f>
        <v>2</v>
      </c>
      <c r="K505" s="1" t="str">
        <f t="shared" si="55"/>
        <v>Guatemala</v>
      </c>
    </row>
    <row r="506" ht="15.75" customHeight="1">
      <c r="A506" s="1" t="s">
        <v>77</v>
      </c>
      <c r="B506" s="9">
        <v>2010.0</v>
      </c>
      <c r="C506" s="9">
        <f>IFERROR(VLOOKUP($K506&amp;$B506,intermediate_page!$A$2:$K$1036,5,FALSE),"")</f>
        <v>749430</v>
      </c>
      <c r="D506" s="9">
        <f>IFERROR(VLOOKUP($K506&amp;$B506,intermediate_page!$A$2:$K$1036,6,FALSE),"")</f>
        <v>26000</v>
      </c>
      <c r="E506" s="9">
        <f>IFERROR(VLOOKUP($K506&amp;$B506,intermediate_page!$A$2:$K$1036,7,FALSE),"")</f>
        <v>32823</v>
      </c>
      <c r="F506" s="9">
        <f>IFERROR(VLOOKUP($K506&amp;$B506,intermediate_page!$A$2:$K$1036,8,FALSE),"")</f>
        <v>41000</v>
      </c>
      <c r="G506" s="9">
        <f>IFERROR(VLOOKUP($K506&amp;$B506,intermediate_page!$A$2:$K$1036,9,FALSE),"")</f>
        <v>3</v>
      </c>
      <c r="H506" s="9">
        <f>IFERROR(VLOOKUP($K506&amp;$B506,intermediate_page!$A$2:$K$1036,10,FALSE),"")</f>
        <v>56</v>
      </c>
      <c r="I506" s="9">
        <f>IFERROR(VLOOKUP($K506&amp;$B506,intermediate_page!$A$2:$K$1036,11,FALSE),"")</f>
        <v>100</v>
      </c>
      <c r="K506" s="1" t="str">
        <f>A506</f>
        <v>Guyana</v>
      </c>
    </row>
    <row r="507" ht="15.75" customHeight="1">
      <c r="B507" s="9">
        <v>2011.0</v>
      </c>
      <c r="C507" s="9">
        <f>IFERROR(VLOOKUP($K507&amp;$B507,intermediate_page!$A$2:$K$1036,5,FALSE),"")</f>
        <v>752029</v>
      </c>
      <c r="D507" s="9">
        <f>IFERROR(VLOOKUP($K507&amp;$B507,intermediate_page!$A$2:$K$1036,6,FALSE),"")</f>
        <v>34000</v>
      </c>
      <c r="E507" s="9">
        <f>IFERROR(VLOOKUP($K507&amp;$B507,intermediate_page!$A$2:$K$1036,7,FALSE),"")</f>
        <v>41096</v>
      </c>
      <c r="F507" s="9">
        <f>IFERROR(VLOOKUP($K507&amp;$B507,intermediate_page!$A$2:$K$1036,8,FALSE),"")</f>
        <v>49000</v>
      </c>
      <c r="G507" s="9">
        <f>IFERROR(VLOOKUP($K507&amp;$B507,intermediate_page!$A$2:$K$1036,9,FALSE),"")</f>
        <v>4</v>
      </c>
      <c r="H507" s="9">
        <f>IFERROR(VLOOKUP($K507&amp;$B507,intermediate_page!$A$2:$K$1036,10,FALSE),"")</f>
        <v>76</v>
      </c>
      <c r="I507" s="9">
        <f>IFERROR(VLOOKUP($K507&amp;$B507,intermediate_page!$A$2:$K$1036,11,FALSE),"")</f>
        <v>130</v>
      </c>
      <c r="K507" s="1" t="str">
        <f t="shared" ref="K507:K514" si="56">K506</f>
        <v>Guyana</v>
      </c>
    </row>
    <row r="508" ht="15.75" customHeight="1">
      <c r="B508" s="9">
        <v>2012.0</v>
      </c>
      <c r="C508" s="9">
        <f>IFERROR(VLOOKUP($K508&amp;$B508,intermediate_page!$A$2:$K$1036,5,FALSE),"")</f>
        <v>755388</v>
      </c>
      <c r="D508" s="9">
        <f>IFERROR(VLOOKUP($K508&amp;$B508,intermediate_page!$A$2:$K$1036,6,FALSE),"")</f>
        <v>36000</v>
      </c>
      <c r="E508" s="9">
        <f>IFERROR(VLOOKUP($K508&amp;$B508,intermediate_page!$A$2:$K$1036,7,FALSE),"")</f>
        <v>43584</v>
      </c>
      <c r="F508" s="9">
        <f>IFERROR(VLOOKUP($K508&amp;$B508,intermediate_page!$A$2:$K$1036,8,FALSE),"")</f>
        <v>52000</v>
      </c>
      <c r="G508" s="9">
        <f>IFERROR(VLOOKUP($K508&amp;$B508,intermediate_page!$A$2:$K$1036,9,FALSE),"")</f>
        <v>5</v>
      </c>
      <c r="H508" s="9">
        <f>IFERROR(VLOOKUP($K508&amp;$B508,intermediate_page!$A$2:$K$1036,10,FALSE),"")</f>
        <v>76</v>
      </c>
      <c r="I508" s="9">
        <f>IFERROR(VLOOKUP($K508&amp;$B508,intermediate_page!$A$2:$K$1036,11,FALSE),"")</f>
        <v>130</v>
      </c>
      <c r="K508" s="1" t="str">
        <f t="shared" si="56"/>
        <v>Guyana</v>
      </c>
    </row>
    <row r="509" ht="15.75" customHeight="1">
      <c r="B509" s="9">
        <v>2013.0</v>
      </c>
      <c r="C509" s="9">
        <f>IFERROR(VLOOKUP($K509&amp;$B509,intermediate_page!$A$2:$K$1036,5,FALSE),"")</f>
        <v>759281</v>
      </c>
      <c r="D509" s="9">
        <f>IFERROR(VLOOKUP($K509&amp;$B509,intermediate_page!$A$2:$K$1036,6,FALSE),"")</f>
        <v>43000</v>
      </c>
      <c r="E509" s="9">
        <f>IFERROR(VLOOKUP($K509&amp;$B509,intermediate_page!$A$2:$K$1036,7,FALSE),"")</f>
        <v>57459</v>
      </c>
      <c r="F509" s="9">
        <f>IFERROR(VLOOKUP($K509&amp;$B509,intermediate_page!$A$2:$K$1036,8,FALSE),"")</f>
        <v>79000</v>
      </c>
      <c r="G509" s="9">
        <f>IFERROR(VLOOKUP($K509&amp;$B509,intermediate_page!$A$2:$K$1036,9,FALSE),"")</f>
        <v>7</v>
      </c>
      <c r="H509" s="9">
        <f>IFERROR(VLOOKUP($K509&amp;$B509,intermediate_page!$A$2:$K$1036,10,FALSE),"")</f>
        <v>90</v>
      </c>
      <c r="I509" s="9">
        <f>IFERROR(VLOOKUP($K509&amp;$B509,intermediate_page!$A$2:$K$1036,11,FALSE),"")</f>
        <v>170</v>
      </c>
      <c r="K509" s="1" t="str">
        <f t="shared" si="56"/>
        <v>Guyana</v>
      </c>
    </row>
    <row r="510" ht="15.75" customHeight="1">
      <c r="B510" s="9">
        <v>2014.0</v>
      </c>
      <c r="C510" s="9">
        <f>IFERROR(VLOOKUP($K510&amp;$B510,intermediate_page!$A$2:$K$1036,5,FALSE),"")</f>
        <v>763371</v>
      </c>
      <c r="D510" s="9">
        <f>IFERROR(VLOOKUP($K510&amp;$B510,intermediate_page!$A$2:$K$1036,6,FALSE),"")</f>
        <v>17000</v>
      </c>
      <c r="E510" s="9">
        <f>IFERROR(VLOOKUP($K510&amp;$B510,intermediate_page!$A$2:$K$1036,7,FALSE),"")</f>
        <v>22310</v>
      </c>
      <c r="F510" s="9">
        <f>IFERROR(VLOOKUP($K510&amp;$B510,intermediate_page!$A$2:$K$1036,8,FALSE),"")</f>
        <v>31000</v>
      </c>
      <c r="G510" s="9">
        <f>IFERROR(VLOOKUP($K510&amp;$B510,intermediate_page!$A$2:$K$1036,9,FALSE),"")</f>
        <v>2</v>
      </c>
      <c r="H510" s="9">
        <f>IFERROR(VLOOKUP($K510&amp;$B510,intermediate_page!$A$2:$K$1036,10,FALSE),"")</f>
        <v>27</v>
      </c>
      <c r="I510" s="9">
        <f>IFERROR(VLOOKUP($K510&amp;$B510,intermediate_page!$A$2:$K$1036,11,FALSE),"")</f>
        <v>53</v>
      </c>
      <c r="K510" s="1" t="str">
        <f t="shared" si="56"/>
        <v>Guyana</v>
      </c>
    </row>
    <row r="511" ht="15.75" customHeight="1">
      <c r="B511" s="9">
        <v>2015.0</v>
      </c>
      <c r="C511" s="9">
        <f>IFERROR(VLOOKUP($K511&amp;$B511,intermediate_page!$A$2:$K$1036,5,FALSE),"")</f>
        <v>767433</v>
      </c>
      <c r="D511" s="9">
        <f>IFERROR(VLOOKUP($K511&amp;$B511,intermediate_page!$A$2:$K$1036,6,FALSE),"")</f>
        <v>14000</v>
      </c>
      <c r="E511" s="9">
        <f>IFERROR(VLOOKUP($K511&amp;$B511,intermediate_page!$A$2:$K$1036,7,FALSE),"")</f>
        <v>18030</v>
      </c>
      <c r="F511" s="9">
        <f>IFERROR(VLOOKUP($K511&amp;$B511,intermediate_page!$A$2:$K$1036,8,FALSE),"")</f>
        <v>25000</v>
      </c>
      <c r="G511" s="9">
        <f>IFERROR(VLOOKUP($K511&amp;$B511,intermediate_page!$A$2:$K$1036,9,FALSE),"")</f>
        <v>1</v>
      </c>
      <c r="H511" s="9">
        <f>IFERROR(VLOOKUP($K511&amp;$B511,intermediate_page!$A$2:$K$1036,10,FALSE),"")</f>
        <v>22</v>
      </c>
      <c r="I511" s="9">
        <f>IFERROR(VLOOKUP($K511&amp;$B511,intermediate_page!$A$2:$K$1036,11,FALSE),"")</f>
        <v>41</v>
      </c>
      <c r="K511" s="1" t="str">
        <f t="shared" si="56"/>
        <v>Guyana</v>
      </c>
    </row>
    <row r="512" ht="15.75" customHeight="1">
      <c r="B512" s="9">
        <v>2016.0</v>
      </c>
      <c r="C512" s="9">
        <f>IFERROR(VLOOKUP($K512&amp;$B512,intermediate_page!$A$2:$K$1036,5,FALSE),"")</f>
        <v>771363</v>
      </c>
      <c r="D512" s="9">
        <f>IFERROR(VLOOKUP($K512&amp;$B512,intermediate_page!$A$2:$K$1036,6,FALSE),"")</f>
        <v>14000</v>
      </c>
      <c r="E512" s="9">
        <f>IFERROR(VLOOKUP($K512&amp;$B512,intermediate_page!$A$2:$K$1036,7,FALSE),"")</f>
        <v>19269</v>
      </c>
      <c r="F512" s="9">
        <f>IFERROR(VLOOKUP($K512&amp;$B512,intermediate_page!$A$2:$K$1036,8,FALSE),"")</f>
        <v>26000</v>
      </c>
      <c r="G512" s="9">
        <f>IFERROR(VLOOKUP($K512&amp;$B512,intermediate_page!$A$2:$K$1036,9,FALSE),"")</f>
        <v>2</v>
      </c>
      <c r="H512" s="9">
        <f>IFERROR(VLOOKUP($K512&amp;$B512,intermediate_page!$A$2:$K$1036,10,FALSE),"")</f>
        <v>24</v>
      </c>
      <c r="I512" s="9">
        <f>IFERROR(VLOOKUP($K512&amp;$B512,intermediate_page!$A$2:$K$1036,11,FALSE),"")</f>
        <v>46</v>
      </c>
      <c r="K512" s="1" t="str">
        <f t="shared" si="56"/>
        <v>Guyana</v>
      </c>
    </row>
    <row r="513" ht="15.75" customHeight="1">
      <c r="B513" s="9">
        <v>2017.0</v>
      </c>
      <c r="C513" s="9">
        <f>IFERROR(VLOOKUP($K513&amp;$B513,intermediate_page!$A$2:$K$1036,5,FALSE),"")</f>
        <v>775218</v>
      </c>
      <c r="D513" s="9">
        <f>IFERROR(VLOOKUP($K513&amp;$B513,intermediate_page!$A$2:$K$1036,6,FALSE),"")</f>
        <v>19000</v>
      </c>
      <c r="E513" s="9">
        <f>IFERROR(VLOOKUP($K513&amp;$B513,intermediate_page!$A$2:$K$1036,7,FALSE),"")</f>
        <v>25235</v>
      </c>
      <c r="F513" s="9">
        <f>IFERROR(VLOOKUP($K513&amp;$B513,intermediate_page!$A$2:$K$1036,8,FALSE),"")</f>
        <v>35000</v>
      </c>
      <c r="G513" s="9">
        <f>IFERROR(VLOOKUP($K513&amp;$B513,intermediate_page!$A$2:$K$1036,9,FALSE),"")</f>
        <v>3</v>
      </c>
      <c r="H513" s="9">
        <f>IFERROR(VLOOKUP($K513&amp;$B513,intermediate_page!$A$2:$K$1036,10,FALSE),"")</f>
        <v>33</v>
      </c>
      <c r="I513" s="9">
        <f>IFERROR(VLOOKUP($K513&amp;$B513,intermediate_page!$A$2:$K$1036,11,FALSE),"")</f>
        <v>63</v>
      </c>
      <c r="K513" s="1" t="str">
        <f t="shared" si="56"/>
        <v>Guyana</v>
      </c>
    </row>
    <row r="514" ht="15.75" customHeight="1">
      <c r="B514" s="9">
        <v>2018.0</v>
      </c>
      <c r="C514" s="9">
        <f>IFERROR(VLOOKUP($K514&amp;$B514,intermediate_page!$A$2:$K$1036,5,FALSE),"")</f>
        <v>779007</v>
      </c>
      <c r="D514" s="9">
        <f>IFERROR(VLOOKUP($K514&amp;$B514,intermediate_page!$A$2:$K$1036,6,FALSE),"")</f>
        <v>26000</v>
      </c>
      <c r="E514" s="9">
        <f>IFERROR(VLOOKUP($K514&amp;$B514,intermediate_page!$A$2:$K$1036,7,FALSE),"")</f>
        <v>34565</v>
      </c>
      <c r="F514" s="9">
        <f>IFERROR(VLOOKUP($K514&amp;$B514,intermediate_page!$A$2:$K$1036,8,FALSE),"")</f>
        <v>47000</v>
      </c>
      <c r="G514" s="9">
        <f>IFERROR(VLOOKUP($K514&amp;$B514,intermediate_page!$A$2:$K$1036,9,FALSE),"")</f>
        <v>4</v>
      </c>
      <c r="H514" s="9">
        <f>IFERROR(VLOOKUP($K514&amp;$B514,intermediate_page!$A$2:$K$1036,10,FALSE),"")</f>
        <v>43</v>
      </c>
      <c r="I514" s="9">
        <f>IFERROR(VLOOKUP($K514&amp;$B514,intermediate_page!$A$2:$K$1036,11,FALSE),"")</f>
        <v>83</v>
      </c>
      <c r="K514" s="1" t="str">
        <f t="shared" si="56"/>
        <v>Guyana</v>
      </c>
    </row>
    <row r="515" ht="15.75" customHeight="1">
      <c r="A515" s="1" t="s">
        <v>78</v>
      </c>
      <c r="B515" s="9">
        <v>2010.0</v>
      </c>
      <c r="C515" s="9">
        <f>IFERROR(VLOOKUP($K515&amp;$B515,intermediate_page!$A$2:$K$1036,5,FALSE),"")</f>
        <v>8888919</v>
      </c>
      <c r="D515" s="9">
        <f>IFERROR(VLOOKUP($K515&amp;$B515,intermediate_page!$A$2:$K$1036,6,FALSE),"")</f>
        <v>44000</v>
      </c>
      <c r="E515" s="9">
        <f>IFERROR(VLOOKUP($K515&amp;$B515,intermediate_page!$A$2:$K$1036,7,FALSE),"")</f>
        <v>77638</v>
      </c>
      <c r="F515" s="9">
        <f>IFERROR(VLOOKUP($K515&amp;$B515,intermediate_page!$A$2:$K$1036,8,FALSE),"")</f>
        <v>125000</v>
      </c>
      <c r="G515" s="9">
        <f>IFERROR(VLOOKUP($K515&amp;$B515,intermediate_page!$A$2:$K$1036,9,FALSE),"")</f>
        <v>5</v>
      </c>
      <c r="H515" s="9">
        <f>IFERROR(VLOOKUP($K515&amp;$B515,intermediate_page!$A$2:$K$1036,10,FALSE),"")</f>
        <v>198</v>
      </c>
      <c r="I515" s="9">
        <f>IFERROR(VLOOKUP($K515&amp;$B515,intermediate_page!$A$2:$K$1036,11,FALSE),"")</f>
        <v>450</v>
      </c>
      <c r="K515" s="1" t="str">
        <f>A515</f>
        <v>Haiti</v>
      </c>
    </row>
    <row r="516" ht="15.75" customHeight="1">
      <c r="B516" s="9">
        <v>2011.0</v>
      </c>
      <c r="C516" s="9">
        <f>IFERROR(VLOOKUP($K516&amp;$B516,intermediate_page!$A$2:$K$1036,5,FALSE),"")</f>
        <v>9023827</v>
      </c>
      <c r="D516" s="9">
        <f>IFERROR(VLOOKUP($K516&amp;$B516,intermediate_page!$A$2:$K$1036,6,FALSE),"")</f>
        <v>50000</v>
      </c>
      <c r="E516" s="9">
        <f>IFERROR(VLOOKUP($K516&amp;$B516,intermediate_page!$A$2:$K$1036,7,FALSE),"")</f>
        <v>81483</v>
      </c>
      <c r="F516" s="9">
        <f>IFERROR(VLOOKUP($K516&amp;$B516,intermediate_page!$A$2:$K$1036,8,FALSE),"")</f>
        <v>127000</v>
      </c>
      <c r="G516" s="9">
        <f>IFERROR(VLOOKUP($K516&amp;$B516,intermediate_page!$A$2:$K$1036,9,FALSE),"")</f>
        <v>5</v>
      </c>
      <c r="H516" s="9">
        <f>IFERROR(VLOOKUP($K516&amp;$B516,intermediate_page!$A$2:$K$1036,10,FALSE),"")</f>
        <v>208</v>
      </c>
      <c r="I516" s="9">
        <f>IFERROR(VLOOKUP($K516&amp;$B516,intermediate_page!$A$2:$K$1036,11,FALSE),"")</f>
        <v>460</v>
      </c>
      <c r="K516" s="1" t="str">
        <f t="shared" ref="K516:K523" si="57">K515</f>
        <v>Haiti</v>
      </c>
    </row>
    <row r="517" ht="15.75" customHeight="1">
      <c r="B517" s="9">
        <v>2012.0</v>
      </c>
      <c r="C517" s="9">
        <f>IFERROR(VLOOKUP($K517&amp;$B517,intermediate_page!$A$2:$K$1036,5,FALSE),"")</f>
        <v>9158378</v>
      </c>
      <c r="D517" s="9">
        <f>IFERROR(VLOOKUP($K517&amp;$B517,intermediate_page!$A$2:$K$1036,6,FALSE),"")</f>
        <v>36000</v>
      </c>
      <c r="E517" s="9">
        <f>IFERROR(VLOOKUP($K517&amp;$B517,intermediate_page!$A$2:$K$1036,7,FALSE),"")</f>
        <v>59798</v>
      </c>
      <c r="F517" s="9">
        <f>IFERROR(VLOOKUP($K517&amp;$B517,intermediate_page!$A$2:$K$1036,8,FALSE),"")</f>
        <v>92000</v>
      </c>
      <c r="G517" s="9">
        <f>IFERROR(VLOOKUP($K517&amp;$B517,intermediate_page!$A$2:$K$1036,9,FALSE),"")</f>
        <v>4</v>
      </c>
      <c r="H517" s="9">
        <f>IFERROR(VLOOKUP($K517&amp;$B517,intermediate_page!$A$2:$K$1036,10,FALSE),"")</f>
        <v>153</v>
      </c>
      <c r="I517" s="9">
        <f>IFERROR(VLOOKUP($K517&amp;$B517,intermediate_page!$A$2:$K$1036,11,FALSE),"")</f>
        <v>340</v>
      </c>
      <c r="K517" s="1" t="str">
        <f t="shared" si="57"/>
        <v>Haiti</v>
      </c>
    </row>
    <row r="518" ht="15.75" customHeight="1">
      <c r="B518" s="9">
        <v>2013.0</v>
      </c>
      <c r="C518" s="9">
        <f>IFERROR(VLOOKUP($K518&amp;$B518,intermediate_page!$A$2:$K$1036,5,FALSE),"")</f>
        <v>9292168</v>
      </c>
      <c r="D518" s="9">
        <f>IFERROR(VLOOKUP($K518&amp;$B518,intermediate_page!$A$2:$K$1036,6,FALSE),"")</f>
        <v>30000</v>
      </c>
      <c r="E518" s="9">
        <f>IFERROR(VLOOKUP($K518&amp;$B518,intermediate_page!$A$2:$K$1036,7,FALSE),"")</f>
        <v>49387</v>
      </c>
      <c r="F518" s="9">
        <f>IFERROR(VLOOKUP($K518&amp;$B518,intermediate_page!$A$2:$K$1036,8,FALSE),"")</f>
        <v>77000</v>
      </c>
      <c r="G518" s="9">
        <f>IFERROR(VLOOKUP($K518&amp;$B518,intermediate_page!$A$2:$K$1036,9,FALSE),"")</f>
        <v>3</v>
      </c>
      <c r="H518" s="9">
        <f>IFERROR(VLOOKUP($K518&amp;$B518,intermediate_page!$A$2:$K$1036,10,FALSE),"")</f>
        <v>126</v>
      </c>
      <c r="I518" s="9">
        <f>IFERROR(VLOOKUP($K518&amp;$B518,intermediate_page!$A$2:$K$1036,11,FALSE),"")</f>
        <v>280</v>
      </c>
      <c r="K518" s="1" t="str">
        <f t="shared" si="57"/>
        <v>Haiti</v>
      </c>
    </row>
    <row r="519" ht="15.75" customHeight="1">
      <c r="B519" s="9">
        <v>2014.0</v>
      </c>
      <c r="C519" s="9">
        <f>IFERROR(VLOOKUP($K519&amp;$B519,intermediate_page!$A$2:$K$1036,5,FALSE),"")</f>
        <v>9424693</v>
      </c>
      <c r="D519" s="9">
        <f>IFERROR(VLOOKUP($K519&amp;$B519,intermediate_page!$A$2:$K$1036,6,FALSE),"")</f>
        <v>22000</v>
      </c>
      <c r="E519" s="9">
        <f>IFERROR(VLOOKUP($K519&amp;$B519,intermediate_page!$A$2:$K$1036,7,FALSE),"")</f>
        <v>32932</v>
      </c>
      <c r="F519" s="9">
        <f>IFERROR(VLOOKUP($K519&amp;$B519,intermediate_page!$A$2:$K$1036,8,FALSE),"")</f>
        <v>45000</v>
      </c>
      <c r="G519" s="9">
        <f>IFERROR(VLOOKUP($K519&amp;$B519,intermediate_page!$A$2:$K$1036,9,FALSE),"")</f>
        <v>2</v>
      </c>
      <c r="H519" s="9">
        <f>IFERROR(VLOOKUP($K519&amp;$B519,intermediate_page!$A$2:$K$1036,10,FALSE),"")</f>
        <v>84</v>
      </c>
      <c r="I519" s="9">
        <f>IFERROR(VLOOKUP($K519&amp;$B519,intermediate_page!$A$2:$K$1036,11,FALSE),"")</f>
        <v>170</v>
      </c>
      <c r="K519" s="1" t="str">
        <f t="shared" si="57"/>
        <v>Haiti</v>
      </c>
    </row>
    <row r="520" ht="15.75" customHeight="1">
      <c r="B520" s="9">
        <v>2015.0</v>
      </c>
      <c r="C520" s="9">
        <f>IFERROR(VLOOKUP($K520&amp;$B520,intermediate_page!$A$2:$K$1036,5,FALSE),"")</f>
        <v>9555609</v>
      </c>
      <c r="D520" s="9">
        <f>IFERROR(VLOOKUP($K520&amp;$B520,intermediate_page!$A$2:$K$1036,6,FALSE),"")</f>
        <v>22000</v>
      </c>
      <c r="E520" s="9">
        <f>IFERROR(VLOOKUP($K520&amp;$B520,intermediate_page!$A$2:$K$1036,7,FALSE),"")</f>
        <v>32829</v>
      </c>
      <c r="F520" s="9">
        <f>IFERROR(VLOOKUP($K520&amp;$B520,intermediate_page!$A$2:$K$1036,8,FALSE),"")</f>
        <v>44000</v>
      </c>
      <c r="G520" s="9">
        <f>IFERROR(VLOOKUP($K520&amp;$B520,intermediate_page!$A$2:$K$1036,9,FALSE),"")</f>
        <v>2</v>
      </c>
      <c r="H520" s="9">
        <f>IFERROR(VLOOKUP($K520&amp;$B520,intermediate_page!$A$2:$K$1036,10,FALSE),"")</f>
        <v>84</v>
      </c>
      <c r="I520" s="9">
        <f>IFERROR(VLOOKUP($K520&amp;$B520,intermediate_page!$A$2:$K$1036,11,FALSE),"")</f>
        <v>170</v>
      </c>
      <c r="K520" s="1" t="str">
        <f t="shared" si="57"/>
        <v>Haiti</v>
      </c>
    </row>
    <row r="521" ht="15.75" customHeight="1">
      <c r="B521" s="9">
        <v>2016.0</v>
      </c>
      <c r="C521" s="9">
        <f>IFERROR(VLOOKUP($K521&amp;$B521,intermediate_page!$A$2:$K$1036,5,FALSE),"")</f>
        <v>9684651</v>
      </c>
      <c r="D521" s="9">
        <f>IFERROR(VLOOKUP($K521&amp;$B521,intermediate_page!$A$2:$K$1036,6,FALSE),"")</f>
        <v>24000</v>
      </c>
      <c r="E521" s="9">
        <f>IFERROR(VLOOKUP($K521&amp;$B521,intermediate_page!$A$2:$K$1036,7,FALSE),"")</f>
        <v>36765</v>
      </c>
      <c r="F521" s="9">
        <f>IFERROR(VLOOKUP($K521&amp;$B521,intermediate_page!$A$2:$K$1036,8,FALSE),"")</f>
        <v>50000</v>
      </c>
      <c r="G521" s="9">
        <f>IFERROR(VLOOKUP($K521&amp;$B521,intermediate_page!$A$2:$K$1036,9,FALSE),"")</f>
        <v>2</v>
      </c>
      <c r="H521" s="9">
        <f>IFERROR(VLOOKUP($K521&amp;$B521,intermediate_page!$A$2:$K$1036,10,FALSE),"")</f>
        <v>94</v>
      </c>
      <c r="I521" s="9">
        <f>IFERROR(VLOOKUP($K521&amp;$B521,intermediate_page!$A$2:$K$1036,11,FALSE),"")</f>
        <v>190</v>
      </c>
      <c r="K521" s="1" t="str">
        <f t="shared" si="57"/>
        <v>Haiti</v>
      </c>
    </row>
    <row r="522" ht="15.75" customHeight="1">
      <c r="B522" s="9">
        <v>2017.0</v>
      </c>
      <c r="C522" s="9">
        <f>IFERROR(VLOOKUP($K522&amp;$B522,intermediate_page!$A$2:$K$1036,5,FALSE),"")</f>
        <v>9811866</v>
      </c>
      <c r="D522" s="9">
        <f>IFERROR(VLOOKUP($K522&amp;$B522,intermediate_page!$A$2:$K$1036,6,FALSE),"")</f>
        <v>23000</v>
      </c>
      <c r="E522" s="9">
        <f>IFERROR(VLOOKUP($K522&amp;$B522,intermediate_page!$A$2:$K$1036,7,FALSE),"")</f>
        <v>34878</v>
      </c>
      <c r="F522" s="9">
        <f>IFERROR(VLOOKUP($K522&amp;$B522,intermediate_page!$A$2:$K$1036,8,FALSE),"")</f>
        <v>47000</v>
      </c>
      <c r="G522" s="9">
        <f>IFERROR(VLOOKUP($K522&amp;$B522,intermediate_page!$A$2:$K$1036,9,FALSE),"")</f>
        <v>2</v>
      </c>
      <c r="H522" s="9">
        <f>IFERROR(VLOOKUP($K522&amp;$B522,intermediate_page!$A$2:$K$1036,10,FALSE),"")</f>
        <v>89</v>
      </c>
      <c r="I522" s="9">
        <f>IFERROR(VLOOKUP($K522&amp;$B522,intermediate_page!$A$2:$K$1036,11,FALSE),"")</f>
        <v>180</v>
      </c>
      <c r="K522" s="1" t="str">
        <f t="shared" si="57"/>
        <v>Haiti</v>
      </c>
    </row>
    <row r="523" ht="15.75" customHeight="1">
      <c r="B523" s="9">
        <v>2018.0</v>
      </c>
      <c r="C523" s="9">
        <f>IFERROR(VLOOKUP($K523&amp;$B523,intermediate_page!$A$2:$K$1036,5,FALSE),"")</f>
        <v>9937674</v>
      </c>
      <c r="D523" s="9">
        <f>IFERROR(VLOOKUP($K523&amp;$B523,intermediate_page!$A$2:$K$1036,6,FALSE),"")</f>
        <v>11000</v>
      </c>
      <c r="E523" s="9">
        <f>IFERROR(VLOOKUP($K523&amp;$B523,intermediate_page!$A$2:$K$1036,7,FALSE),"")</f>
        <v>16000</v>
      </c>
      <c r="F523" s="9">
        <f>IFERROR(VLOOKUP($K523&amp;$B523,intermediate_page!$A$2:$K$1036,8,FALSE),"")</f>
        <v>22000</v>
      </c>
      <c r="G523" s="9">
        <f>IFERROR(VLOOKUP($K523&amp;$B523,intermediate_page!$A$2:$K$1036,9,FALSE),"")</f>
        <v>1</v>
      </c>
      <c r="H523" s="9">
        <f>IFERROR(VLOOKUP($K523&amp;$B523,intermediate_page!$A$2:$K$1036,10,FALSE),"")</f>
        <v>40</v>
      </c>
      <c r="I523" s="9">
        <f>IFERROR(VLOOKUP($K523&amp;$B523,intermediate_page!$A$2:$K$1036,11,FALSE),"")</f>
        <v>81</v>
      </c>
      <c r="K523" s="1" t="str">
        <f t="shared" si="57"/>
        <v>Haiti</v>
      </c>
    </row>
    <row r="524" ht="15.75" customHeight="1">
      <c r="A524" s="1" t="s">
        <v>79</v>
      </c>
      <c r="B524" s="9">
        <v>2010.0</v>
      </c>
      <c r="C524" s="9">
        <f>IFERROR(VLOOKUP($K524&amp;$B524,intermediate_page!$A$2:$K$1036,5,FALSE),"")</f>
        <v>7533978</v>
      </c>
      <c r="D524" s="9">
        <f>IFERROR(VLOOKUP($K524&amp;$B524,intermediate_page!$A$2:$K$1036,6,FALSE),"")</f>
        <v>10000</v>
      </c>
      <c r="E524" s="9">
        <f>IFERROR(VLOOKUP($K524&amp;$B524,intermediate_page!$A$2:$K$1036,7,FALSE),"")</f>
        <v>13306</v>
      </c>
      <c r="F524" s="9">
        <f>IFERROR(VLOOKUP($K524&amp;$B524,intermediate_page!$A$2:$K$1036,8,FALSE),"")</f>
        <v>16000</v>
      </c>
      <c r="G524" s="9">
        <f>IFERROR(VLOOKUP($K524&amp;$B524,intermediate_page!$A$2:$K$1036,9,FALSE),"")</f>
        <v>2</v>
      </c>
      <c r="H524" s="9">
        <f>IFERROR(VLOOKUP($K524&amp;$B524,intermediate_page!$A$2:$K$1036,10,FALSE),"")</f>
        <v>7</v>
      </c>
      <c r="I524" s="9">
        <f>IFERROR(VLOOKUP($K524&amp;$B524,intermediate_page!$A$2:$K$1036,11,FALSE),"")</f>
        <v>13</v>
      </c>
      <c r="K524" s="1" t="str">
        <f>A524</f>
        <v>Honduras</v>
      </c>
    </row>
    <row r="525" ht="15.75" customHeight="1">
      <c r="B525" s="9">
        <v>2011.0</v>
      </c>
      <c r="C525" s="9">
        <f>IFERROR(VLOOKUP($K525&amp;$B525,intermediate_page!$A$2:$K$1036,5,FALSE),"")</f>
        <v>7681807</v>
      </c>
      <c r="D525" s="9">
        <f>IFERROR(VLOOKUP($K525&amp;$B525,intermediate_page!$A$2:$K$1036,6,FALSE),"")</f>
        <v>8000</v>
      </c>
      <c r="E525" s="9">
        <f>IFERROR(VLOOKUP($K525&amp;$B525,intermediate_page!$A$2:$K$1036,7,FALSE),"")</f>
        <v>10124</v>
      </c>
      <c r="F525" s="9">
        <f>IFERROR(VLOOKUP($K525&amp;$B525,intermediate_page!$A$2:$K$1036,8,FALSE),"")</f>
        <v>12000</v>
      </c>
      <c r="G525" s="9">
        <f>IFERROR(VLOOKUP($K525&amp;$B525,intermediate_page!$A$2:$K$1036,9,FALSE),"")</f>
        <v>1</v>
      </c>
      <c r="H525" s="9">
        <f>IFERROR(VLOOKUP($K525&amp;$B525,intermediate_page!$A$2:$K$1036,10,FALSE),"")</f>
        <v>5</v>
      </c>
      <c r="I525" s="9">
        <f>IFERROR(VLOOKUP($K525&amp;$B525,intermediate_page!$A$2:$K$1036,11,FALSE),"")</f>
        <v>8</v>
      </c>
      <c r="K525" s="1" t="str">
        <f t="shared" ref="K525:K532" si="58">K524</f>
        <v>Honduras</v>
      </c>
    </row>
    <row r="526" ht="15.75" customHeight="1">
      <c r="B526" s="9">
        <v>2012.0</v>
      </c>
      <c r="C526" s="9">
        <f>IFERROR(VLOOKUP($K526&amp;$B526,intermediate_page!$A$2:$K$1036,5,FALSE),"")</f>
        <v>7826756</v>
      </c>
      <c r="D526" s="9">
        <f>IFERROR(VLOOKUP($K526&amp;$B526,intermediate_page!$A$2:$K$1036,6,FALSE),"")</f>
        <v>6800</v>
      </c>
      <c r="E526" s="9">
        <f>IFERROR(VLOOKUP($K526&amp;$B526,intermediate_page!$A$2:$K$1036,7,FALSE),"")</f>
        <v>8677</v>
      </c>
      <c r="F526" s="9">
        <f>IFERROR(VLOOKUP($K526&amp;$B526,intermediate_page!$A$2:$K$1036,8,FALSE),"")</f>
        <v>11000</v>
      </c>
      <c r="G526" s="9">
        <f>IFERROR(VLOOKUP($K526&amp;$B526,intermediate_page!$A$2:$K$1036,9,FALSE),"")</f>
        <v>1</v>
      </c>
      <c r="H526" s="9">
        <f>IFERROR(VLOOKUP($K526&amp;$B526,intermediate_page!$A$2:$K$1036,10,FALSE),"")</f>
        <v>4</v>
      </c>
      <c r="I526" s="9">
        <f>IFERROR(VLOOKUP($K526&amp;$B526,intermediate_page!$A$2:$K$1036,11,FALSE),"")</f>
        <v>7</v>
      </c>
      <c r="K526" s="1" t="str">
        <f t="shared" si="58"/>
        <v>Honduras</v>
      </c>
    </row>
    <row r="527" ht="15.75" customHeight="1">
      <c r="B527" s="9">
        <v>2013.0</v>
      </c>
      <c r="C527" s="9">
        <f>IFERROR(VLOOKUP($K527&amp;$B527,intermediate_page!$A$2:$K$1036,5,FALSE),"")</f>
        <v>7969720</v>
      </c>
      <c r="D527" s="9">
        <f>IFERROR(VLOOKUP($K527&amp;$B527,intermediate_page!$A$2:$K$1036,6,FALSE),"")</f>
        <v>5700</v>
      </c>
      <c r="E527" s="9">
        <f>IFERROR(VLOOKUP($K527&amp;$B527,intermediate_page!$A$2:$K$1036,7,FALSE),"")</f>
        <v>7317</v>
      </c>
      <c r="F527" s="9">
        <f>IFERROR(VLOOKUP($K527&amp;$B527,intermediate_page!$A$2:$K$1036,8,FALSE),"")</f>
        <v>8900</v>
      </c>
      <c r="G527" s="9">
        <f>IFERROR(VLOOKUP($K527&amp;$B527,intermediate_page!$A$2:$K$1036,9,FALSE),"")</f>
        <v>1</v>
      </c>
      <c r="H527" s="9">
        <f>IFERROR(VLOOKUP($K527&amp;$B527,intermediate_page!$A$2:$K$1036,10,FALSE),"")</f>
        <v>5</v>
      </c>
      <c r="I527" s="9">
        <f>IFERROR(VLOOKUP($K527&amp;$B527,intermediate_page!$A$2:$K$1036,11,FALSE),"")</f>
        <v>10</v>
      </c>
      <c r="K527" s="1" t="str">
        <f t="shared" si="58"/>
        <v>Honduras</v>
      </c>
    </row>
    <row r="528" ht="15.75" customHeight="1">
      <c r="B528" s="9">
        <v>2014.0</v>
      </c>
      <c r="C528" s="9">
        <f>IFERROR(VLOOKUP($K528&amp;$B528,intermediate_page!$A$2:$K$1036,5,FALSE),"")</f>
        <v>8111981</v>
      </c>
      <c r="D528" s="9">
        <f>IFERROR(VLOOKUP($K528&amp;$B528,intermediate_page!$A$2:$K$1036,6,FALSE),"")</f>
        <v>3600</v>
      </c>
      <c r="E528" s="9">
        <f>IFERROR(VLOOKUP($K528&amp;$B528,intermediate_page!$A$2:$K$1036,7,FALSE),"")</f>
        <v>4553</v>
      </c>
      <c r="F528" s="9">
        <f>IFERROR(VLOOKUP($K528&amp;$B528,intermediate_page!$A$2:$K$1036,8,FALSE),"")</f>
        <v>5600</v>
      </c>
      <c r="G528" s="9">
        <f>IFERROR(VLOOKUP($K528&amp;$B528,intermediate_page!$A$2:$K$1036,9,FALSE),"")</f>
        <v>0</v>
      </c>
      <c r="H528" s="9">
        <f>IFERROR(VLOOKUP($K528&amp;$B528,intermediate_page!$A$2:$K$1036,10,FALSE),"")</f>
        <v>3</v>
      </c>
      <c r="I528" s="9">
        <f>IFERROR(VLOOKUP($K528&amp;$B528,intermediate_page!$A$2:$K$1036,11,FALSE),"")</f>
        <v>5</v>
      </c>
      <c r="K528" s="1" t="str">
        <f t="shared" si="58"/>
        <v>Honduras</v>
      </c>
    </row>
    <row r="529" ht="15.75" customHeight="1">
      <c r="B529" s="9">
        <v>2015.0</v>
      </c>
      <c r="C529" s="9">
        <f>IFERROR(VLOOKUP($K529&amp;$B529,intermediate_page!$A$2:$K$1036,5,FALSE),"")</f>
        <v>8254486</v>
      </c>
      <c r="D529" s="9">
        <f>IFERROR(VLOOKUP($K529&amp;$B529,intermediate_page!$A$2:$K$1036,6,FALSE),"")</f>
        <v>3800</v>
      </c>
      <c r="E529" s="9">
        <f>IFERROR(VLOOKUP($K529&amp;$B529,intermediate_page!$A$2:$K$1036,7,FALSE),"")</f>
        <v>4849</v>
      </c>
      <c r="F529" s="9">
        <f>IFERROR(VLOOKUP($K529&amp;$B529,intermediate_page!$A$2:$K$1036,8,FALSE),"")</f>
        <v>5900</v>
      </c>
      <c r="G529" s="9">
        <f>IFERROR(VLOOKUP($K529&amp;$B529,intermediate_page!$A$2:$K$1036,9,FALSE),"")</f>
        <v>0</v>
      </c>
      <c r="H529" s="9">
        <f>IFERROR(VLOOKUP($K529&amp;$B529,intermediate_page!$A$2:$K$1036,10,FALSE),"")</f>
        <v>4</v>
      </c>
      <c r="I529" s="9">
        <f>IFERROR(VLOOKUP($K529&amp;$B529,intermediate_page!$A$2:$K$1036,11,FALSE),"")</f>
        <v>7</v>
      </c>
      <c r="K529" s="1" t="str">
        <f t="shared" si="58"/>
        <v>Honduras</v>
      </c>
    </row>
    <row r="530" ht="15.75" customHeight="1">
      <c r="B530" s="9">
        <v>2016.0</v>
      </c>
      <c r="C530" s="9">
        <f>IFERROR(VLOOKUP($K530&amp;$B530,intermediate_page!$A$2:$K$1036,5,FALSE),"")</f>
        <v>8397503</v>
      </c>
      <c r="D530" s="9">
        <f>IFERROR(VLOOKUP($K530&amp;$B530,intermediate_page!$A$2:$K$1036,6,FALSE),"")</f>
        <v>4800</v>
      </c>
      <c r="E530" s="9">
        <f>IFERROR(VLOOKUP($K530&amp;$B530,intermediate_page!$A$2:$K$1036,7,FALSE),"")</f>
        <v>6230</v>
      </c>
      <c r="F530" s="9">
        <f>IFERROR(VLOOKUP($K530&amp;$B530,intermediate_page!$A$2:$K$1036,8,FALSE),"")</f>
        <v>7800</v>
      </c>
      <c r="G530" s="9">
        <f>IFERROR(VLOOKUP($K530&amp;$B530,intermediate_page!$A$2:$K$1036,9,FALSE),"")</f>
        <v>0</v>
      </c>
      <c r="H530" s="9">
        <f>IFERROR(VLOOKUP($K530&amp;$B530,intermediate_page!$A$2:$K$1036,10,FALSE),"")</f>
        <v>6</v>
      </c>
      <c r="I530" s="9">
        <f>IFERROR(VLOOKUP($K530&amp;$B530,intermediate_page!$A$2:$K$1036,11,FALSE),"")</f>
        <v>11</v>
      </c>
      <c r="K530" s="1" t="str">
        <f t="shared" si="58"/>
        <v>Honduras</v>
      </c>
    </row>
    <row r="531" ht="15.75" customHeight="1">
      <c r="B531" s="9">
        <v>2017.0</v>
      </c>
      <c r="C531" s="9">
        <f>IFERROR(VLOOKUP($K531&amp;$B531,intermediate_page!$A$2:$K$1036,5,FALSE),"")</f>
        <v>8540802</v>
      </c>
      <c r="D531" s="9">
        <f>IFERROR(VLOOKUP($K531&amp;$B531,intermediate_page!$A$2:$K$1036,6,FALSE),"")</f>
        <v>1500</v>
      </c>
      <c r="E531" s="9">
        <f>IFERROR(VLOOKUP($K531&amp;$B531,intermediate_page!$A$2:$K$1036,7,FALSE),"")</f>
        <v>1876</v>
      </c>
      <c r="F531" s="9">
        <f>IFERROR(VLOOKUP($K531&amp;$B531,intermediate_page!$A$2:$K$1036,8,FALSE),"")</f>
        <v>2300</v>
      </c>
      <c r="G531" s="9">
        <f>IFERROR(VLOOKUP($K531&amp;$B531,intermediate_page!$A$2:$K$1036,9,FALSE),"")</f>
        <v>0</v>
      </c>
      <c r="H531" s="9">
        <f>IFERROR(VLOOKUP($K531&amp;$B531,intermediate_page!$A$2:$K$1036,10,FALSE),"")</f>
        <v>0</v>
      </c>
      <c r="I531" s="9">
        <f>IFERROR(VLOOKUP($K531&amp;$B531,intermediate_page!$A$2:$K$1036,11,FALSE),"")</f>
        <v>1</v>
      </c>
      <c r="K531" s="1" t="str">
        <f t="shared" si="58"/>
        <v>Honduras</v>
      </c>
    </row>
    <row r="532" ht="15.75" customHeight="1">
      <c r="B532" s="9">
        <v>2018.0</v>
      </c>
      <c r="C532" s="9">
        <f>IFERROR(VLOOKUP($K532&amp;$B532,intermediate_page!$A$2:$K$1036,5,FALSE),"")</f>
        <v>8684378</v>
      </c>
      <c r="D532" s="9">
        <f>IFERROR(VLOOKUP($K532&amp;$B532,intermediate_page!$A$2:$K$1036,6,FALSE),"")</f>
        <v>900</v>
      </c>
      <c r="E532" s="9">
        <f>IFERROR(VLOOKUP($K532&amp;$B532,intermediate_page!$A$2:$K$1036,7,FALSE),"")</f>
        <v>1154</v>
      </c>
      <c r="F532" s="9">
        <f>IFERROR(VLOOKUP($K532&amp;$B532,intermediate_page!$A$2:$K$1036,8,FALSE),"")</f>
        <v>1400</v>
      </c>
      <c r="G532" s="9" t="str">
        <f>IFERROR(VLOOKUP($K532&amp;$B532,intermediate_page!$A$2:$K$1036,9,FALSE),"")</f>
        <v>-</v>
      </c>
      <c r="H532" s="9">
        <f>IFERROR(VLOOKUP($K532&amp;$B532,intermediate_page!$A$2:$K$1036,10,FALSE),"")</f>
        <v>0</v>
      </c>
      <c r="I532" s="9" t="str">
        <f>IFERROR(VLOOKUP($K532&amp;$B532,intermediate_page!$A$2:$K$1036,11,FALSE),"")</f>
        <v>-</v>
      </c>
      <c r="K532" s="1" t="str">
        <f t="shared" si="58"/>
        <v>Honduras</v>
      </c>
    </row>
    <row r="533" ht="15.75" customHeight="1">
      <c r="A533" s="25" t="s">
        <v>165</v>
      </c>
      <c r="B533" s="9">
        <v>2010.0</v>
      </c>
      <c r="C533" s="9">
        <f>IFERROR(VLOOKUP($K533&amp;$B533,intermediate_page!$A$2:$K$1036,5,FALSE),"")</f>
        <v>2419227</v>
      </c>
      <c r="D533" s="9" t="str">
        <f>IFERROR(VLOOKUP($K533&amp;$B533,intermediate_page!$A$2:$K$1036,6,FALSE),"")</f>
        <v>-</v>
      </c>
      <c r="E533" s="9">
        <f>IFERROR(VLOOKUP($K533&amp;$B533,intermediate_page!$A$2:$K$1036,7,FALSE),"")</f>
        <v>1226</v>
      </c>
      <c r="F533" s="9" t="str">
        <f>IFERROR(VLOOKUP($K533&amp;$B533,intermediate_page!$A$2:$K$1036,8,FALSE),"")</f>
        <v>-</v>
      </c>
      <c r="G533" s="9" t="str">
        <f>IFERROR(VLOOKUP($K533&amp;$B533,intermediate_page!$A$2:$K$1036,9,FALSE),"")</f>
        <v>-</v>
      </c>
      <c r="H533" s="9">
        <f>IFERROR(VLOOKUP($K533&amp;$B533,intermediate_page!$A$2:$K$1036,10,FALSE),"")</f>
        <v>0</v>
      </c>
      <c r="I533" s="9" t="str">
        <f>IFERROR(VLOOKUP($K533&amp;$B533,intermediate_page!$A$2:$K$1036,11,FALSE),"")</f>
        <v>-</v>
      </c>
      <c r="K533" s="1" t="s">
        <v>80</v>
      </c>
    </row>
    <row r="534" ht="15.75" customHeight="1">
      <c r="B534" s="9">
        <v>2011.0</v>
      </c>
      <c r="C534" s="9">
        <f>IFERROR(VLOOKUP($K534&amp;$B534,intermediate_page!$A$2:$K$1036,5,FALSE),"")</f>
        <v>2453206</v>
      </c>
      <c r="D534" s="9" t="str">
        <f>IFERROR(VLOOKUP($K534&amp;$B534,intermediate_page!$A$2:$K$1036,6,FALSE),"")</f>
        <v>-</v>
      </c>
      <c r="E534" s="9">
        <f>IFERROR(VLOOKUP($K534&amp;$B534,intermediate_page!$A$2:$K$1036,7,FALSE),"")</f>
        <v>1124</v>
      </c>
      <c r="F534" s="9" t="str">
        <f>IFERROR(VLOOKUP($K534&amp;$B534,intermediate_page!$A$2:$K$1036,8,FALSE),"")</f>
        <v>-</v>
      </c>
      <c r="G534" s="9" t="str">
        <f>IFERROR(VLOOKUP($K534&amp;$B534,intermediate_page!$A$2:$K$1036,9,FALSE),"")</f>
        <v>-</v>
      </c>
      <c r="H534" s="9">
        <f>IFERROR(VLOOKUP($K534&amp;$B534,intermediate_page!$A$2:$K$1036,10,FALSE),"")</f>
        <v>0</v>
      </c>
      <c r="I534" s="9" t="str">
        <f>IFERROR(VLOOKUP($K534&amp;$B534,intermediate_page!$A$2:$K$1036,11,FALSE),"")</f>
        <v>-</v>
      </c>
      <c r="K534" s="1" t="str">
        <f t="shared" ref="K534:K541" si="59">K533</f>
        <v>Mexico</v>
      </c>
    </row>
    <row r="535" ht="15.75" customHeight="1">
      <c r="B535" s="9">
        <v>2012.0</v>
      </c>
      <c r="C535" s="9">
        <f>IFERROR(VLOOKUP($K535&amp;$B535,intermediate_page!$A$2:$K$1036,5,FALSE),"")</f>
        <v>2486681</v>
      </c>
      <c r="D535" s="9" t="str">
        <f>IFERROR(VLOOKUP($K535&amp;$B535,intermediate_page!$A$2:$K$1036,6,FALSE),"")</f>
        <v>-</v>
      </c>
      <c r="E535" s="9">
        <f>IFERROR(VLOOKUP($K535&amp;$B535,intermediate_page!$A$2:$K$1036,7,FALSE),"")</f>
        <v>833</v>
      </c>
      <c r="F535" s="9" t="str">
        <f>IFERROR(VLOOKUP($K535&amp;$B535,intermediate_page!$A$2:$K$1036,8,FALSE),"")</f>
        <v>-</v>
      </c>
      <c r="G535" s="9" t="str">
        <f>IFERROR(VLOOKUP($K535&amp;$B535,intermediate_page!$A$2:$K$1036,9,FALSE),"")</f>
        <v>-</v>
      </c>
      <c r="H535" s="9">
        <f>IFERROR(VLOOKUP($K535&amp;$B535,intermediate_page!$A$2:$K$1036,10,FALSE),"")</f>
        <v>0</v>
      </c>
      <c r="I535" s="9" t="str">
        <f>IFERROR(VLOOKUP($K535&amp;$B535,intermediate_page!$A$2:$K$1036,11,FALSE),"")</f>
        <v>-</v>
      </c>
      <c r="K535" s="1" t="str">
        <f t="shared" si="59"/>
        <v>Mexico</v>
      </c>
    </row>
    <row r="536" ht="15.75" customHeight="1">
      <c r="B536" s="9">
        <v>2013.0</v>
      </c>
      <c r="C536" s="9">
        <f>IFERROR(VLOOKUP($K536&amp;$B536,intermediate_page!$A$2:$K$1036,5,FALSE),"")</f>
        <v>2519611</v>
      </c>
      <c r="D536" s="9" t="str">
        <f>IFERROR(VLOOKUP($K536&amp;$B536,intermediate_page!$A$2:$K$1036,6,FALSE),"")</f>
        <v>-</v>
      </c>
      <c r="E536" s="9">
        <f>IFERROR(VLOOKUP($K536&amp;$B536,intermediate_page!$A$2:$K$1036,7,FALSE),"")</f>
        <v>495</v>
      </c>
      <c r="F536" s="9" t="str">
        <f>IFERROR(VLOOKUP($K536&amp;$B536,intermediate_page!$A$2:$K$1036,8,FALSE),"")</f>
        <v>-</v>
      </c>
      <c r="G536" s="9" t="str">
        <f>IFERROR(VLOOKUP($K536&amp;$B536,intermediate_page!$A$2:$K$1036,9,FALSE),"")</f>
        <v>-</v>
      </c>
      <c r="H536" s="9">
        <f>IFERROR(VLOOKUP($K536&amp;$B536,intermediate_page!$A$2:$K$1036,10,FALSE),"")</f>
        <v>0</v>
      </c>
      <c r="I536" s="9" t="str">
        <f>IFERROR(VLOOKUP($K536&amp;$B536,intermediate_page!$A$2:$K$1036,11,FALSE),"")</f>
        <v>-</v>
      </c>
      <c r="K536" s="1" t="str">
        <f t="shared" si="59"/>
        <v>Mexico</v>
      </c>
    </row>
    <row r="537" ht="15.75" customHeight="1">
      <c r="B537" s="9">
        <v>2014.0</v>
      </c>
      <c r="C537" s="9">
        <f>IFERROR(VLOOKUP($K537&amp;$B537,intermediate_page!$A$2:$K$1036,5,FALSE),"")</f>
        <v>2552010</v>
      </c>
      <c r="D537" s="9" t="str">
        <f>IFERROR(VLOOKUP($K537&amp;$B537,intermediate_page!$A$2:$K$1036,6,FALSE),"")</f>
        <v>-</v>
      </c>
      <c r="E537" s="9">
        <f>IFERROR(VLOOKUP($K537&amp;$B537,intermediate_page!$A$2:$K$1036,7,FALSE),"")</f>
        <v>656</v>
      </c>
      <c r="F537" s="9" t="str">
        <f>IFERROR(VLOOKUP($K537&amp;$B537,intermediate_page!$A$2:$K$1036,8,FALSE),"")</f>
        <v>-</v>
      </c>
      <c r="G537" s="9" t="str">
        <f>IFERROR(VLOOKUP($K537&amp;$B537,intermediate_page!$A$2:$K$1036,9,FALSE),"")</f>
        <v>-</v>
      </c>
      <c r="H537" s="9">
        <f>IFERROR(VLOOKUP($K537&amp;$B537,intermediate_page!$A$2:$K$1036,10,FALSE),"")</f>
        <v>0</v>
      </c>
      <c r="I537" s="9" t="str">
        <f>IFERROR(VLOOKUP($K537&amp;$B537,intermediate_page!$A$2:$K$1036,11,FALSE),"")</f>
        <v>-</v>
      </c>
      <c r="K537" s="1" t="str">
        <f t="shared" si="59"/>
        <v>Mexico</v>
      </c>
    </row>
    <row r="538" ht="15.75" customHeight="1">
      <c r="B538" s="9">
        <v>2015.0</v>
      </c>
      <c r="C538" s="9">
        <f>IFERROR(VLOOKUP($K538&amp;$B538,intermediate_page!$A$2:$K$1036,5,FALSE),"")</f>
        <v>2583882</v>
      </c>
      <c r="D538" s="9" t="str">
        <f>IFERROR(VLOOKUP($K538&amp;$B538,intermediate_page!$A$2:$K$1036,6,FALSE),"")</f>
        <v>-</v>
      </c>
      <c r="E538" s="9">
        <f>IFERROR(VLOOKUP($K538&amp;$B538,intermediate_page!$A$2:$K$1036,7,FALSE),"")</f>
        <v>517</v>
      </c>
      <c r="F538" s="9" t="str">
        <f>IFERROR(VLOOKUP($K538&amp;$B538,intermediate_page!$A$2:$K$1036,8,FALSE),"")</f>
        <v>-</v>
      </c>
      <c r="G538" s="9" t="str">
        <f>IFERROR(VLOOKUP($K538&amp;$B538,intermediate_page!$A$2:$K$1036,9,FALSE),"")</f>
        <v>-</v>
      </c>
      <c r="H538" s="9">
        <f>IFERROR(VLOOKUP($K538&amp;$B538,intermediate_page!$A$2:$K$1036,10,FALSE),"")</f>
        <v>0</v>
      </c>
      <c r="I538" s="9" t="str">
        <f>IFERROR(VLOOKUP($K538&amp;$B538,intermediate_page!$A$2:$K$1036,11,FALSE),"")</f>
        <v>-</v>
      </c>
      <c r="K538" s="1" t="str">
        <f t="shared" si="59"/>
        <v>Mexico</v>
      </c>
    </row>
    <row r="539" ht="15.75" customHeight="1">
      <c r="B539" s="9">
        <v>2016.0</v>
      </c>
      <c r="C539" s="9">
        <f>IFERROR(VLOOKUP($K539&amp;$B539,intermediate_page!$A$2:$K$1036,5,FALSE),"")</f>
        <v>2615160</v>
      </c>
      <c r="D539" s="9" t="str">
        <f>IFERROR(VLOOKUP($K539&amp;$B539,intermediate_page!$A$2:$K$1036,6,FALSE),"")</f>
        <v>-</v>
      </c>
      <c r="E539" s="9">
        <f>IFERROR(VLOOKUP($K539&amp;$B539,intermediate_page!$A$2:$K$1036,7,FALSE),"")</f>
        <v>551</v>
      </c>
      <c r="F539" s="9" t="str">
        <f>IFERROR(VLOOKUP($K539&amp;$B539,intermediate_page!$A$2:$K$1036,8,FALSE),"")</f>
        <v>-</v>
      </c>
      <c r="G539" s="9" t="str">
        <f>IFERROR(VLOOKUP($K539&amp;$B539,intermediate_page!$A$2:$K$1036,9,FALSE),"")</f>
        <v>-</v>
      </c>
      <c r="H539" s="9">
        <f>IFERROR(VLOOKUP($K539&amp;$B539,intermediate_page!$A$2:$K$1036,10,FALSE),"")</f>
        <v>0</v>
      </c>
      <c r="I539" s="9" t="str">
        <f>IFERROR(VLOOKUP($K539&amp;$B539,intermediate_page!$A$2:$K$1036,11,FALSE),"")</f>
        <v>-</v>
      </c>
      <c r="K539" s="1" t="str">
        <f t="shared" si="59"/>
        <v>Mexico</v>
      </c>
    </row>
    <row r="540" ht="15.75" customHeight="1">
      <c r="B540" s="9">
        <v>2017.0</v>
      </c>
      <c r="C540" s="9">
        <f>IFERROR(VLOOKUP($K540&amp;$B540,intermediate_page!$A$2:$K$1036,5,FALSE),"")</f>
        <v>2645279</v>
      </c>
      <c r="D540" s="9" t="str">
        <f>IFERROR(VLOOKUP($K540&amp;$B540,intermediate_page!$A$2:$K$1036,6,FALSE),"")</f>
        <v>-</v>
      </c>
      <c r="E540" s="9">
        <f>IFERROR(VLOOKUP($K540&amp;$B540,intermediate_page!$A$2:$K$1036,7,FALSE),"")</f>
        <v>736</v>
      </c>
      <c r="F540" s="9" t="str">
        <f>IFERROR(VLOOKUP($K540&amp;$B540,intermediate_page!$A$2:$K$1036,8,FALSE),"")</f>
        <v>-</v>
      </c>
      <c r="G540" s="9" t="str">
        <f>IFERROR(VLOOKUP($K540&amp;$B540,intermediate_page!$A$2:$K$1036,9,FALSE),"")</f>
        <v>-</v>
      </c>
      <c r="H540" s="9">
        <f>IFERROR(VLOOKUP($K540&amp;$B540,intermediate_page!$A$2:$K$1036,10,FALSE),"")</f>
        <v>0</v>
      </c>
      <c r="I540" s="9" t="str">
        <f>IFERROR(VLOOKUP($K540&amp;$B540,intermediate_page!$A$2:$K$1036,11,FALSE),"")</f>
        <v>-</v>
      </c>
      <c r="K540" s="1" t="str">
        <f t="shared" si="59"/>
        <v>Mexico</v>
      </c>
    </row>
    <row r="541" ht="15.75" customHeight="1">
      <c r="B541" s="9">
        <v>2018.0</v>
      </c>
      <c r="C541" s="9">
        <f>IFERROR(VLOOKUP($K541&amp;$B541,intermediate_page!$A$2:$K$1036,5,FALSE),"")</f>
        <v>2675244</v>
      </c>
      <c r="D541" s="9" t="str">
        <f>IFERROR(VLOOKUP($K541&amp;$B541,intermediate_page!$A$2:$K$1036,6,FALSE),"")</f>
        <v>-</v>
      </c>
      <c r="E541" s="9">
        <f>IFERROR(VLOOKUP($K541&amp;$B541,intermediate_page!$A$2:$K$1036,7,FALSE),"")</f>
        <v>803</v>
      </c>
      <c r="F541" s="9" t="str">
        <f>IFERROR(VLOOKUP($K541&amp;$B541,intermediate_page!$A$2:$K$1036,8,FALSE),"")</f>
        <v>-</v>
      </c>
      <c r="G541" s="9" t="str">
        <f>IFERROR(VLOOKUP($K541&amp;$B541,intermediate_page!$A$2:$K$1036,9,FALSE),"")</f>
        <v>-</v>
      </c>
      <c r="H541" s="9">
        <f>IFERROR(VLOOKUP($K541&amp;$B541,intermediate_page!$A$2:$K$1036,10,FALSE),"")</f>
        <v>0</v>
      </c>
      <c r="I541" s="9" t="str">
        <f>IFERROR(VLOOKUP($K541&amp;$B541,intermediate_page!$A$2:$K$1036,11,FALSE),"")</f>
        <v>-</v>
      </c>
      <c r="K541" s="1" t="str">
        <f t="shared" si="59"/>
        <v>Mexico</v>
      </c>
    </row>
    <row r="542" ht="15.75" customHeight="1">
      <c r="A542" s="1" t="s">
        <v>81</v>
      </c>
      <c r="B542" s="9">
        <v>2010.0</v>
      </c>
      <c r="C542" s="9">
        <f>IFERROR(VLOOKUP($K542&amp;$B542,intermediate_page!$A$2:$K$1036,5,FALSE),"")</f>
        <v>2542195</v>
      </c>
      <c r="D542" s="9">
        <f>IFERROR(VLOOKUP($K542&amp;$B542,intermediate_page!$A$2:$K$1036,6,FALSE),"")</f>
        <v>730</v>
      </c>
      <c r="E542" s="9">
        <f>IFERROR(VLOOKUP($K542&amp;$B542,intermediate_page!$A$2:$K$1036,7,FALSE),"")</f>
        <v>876</v>
      </c>
      <c r="F542" s="9">
        <f>IFERROR(VLOOKUP($K542&amp;$B542,intermediate_page!$A$2:$K$1036,8,FALSE),"")</f>
        <v>1000</v>
      </c>
      <c r="G542" s="9" t="str">
        <f>IFERROR(VLOOKUP($K542&amp;$B542,intermediate_page!$A$2:$K$1036,9,FALSE),"")</f>
        <v>-</v>
      </c>
      <c r="H542" s="9">
        <f>IFERROR(VLOOKUP($K542&amp;$B542,intermediate_page!$A$2:$K$1036,10,FALSE),"")</f>
        <v>0</v>
      </c>
      <c r="I542" s="9" t="str">
        <f>IFERROR(VLOOKUP($K542&amp;$B542,intermediate_page!$A$2:$K$1036,11,FALSE),"")</f>
        <v>-</v>
      </c>
      <c r="K542" s="1" t="str">
        <f>A542</f>
        <v>Nicaragua</v>
      </c>
    </row>
    <row r="543" ht="15.75" customHeight="1">
      <c r="B543" s="9">
        <v>2011.0</v>
      </c>
      <c r="C543" s="9">
        <f>IFERROR(VLOOKUP($K543&amp;$B543,intermediate_page!$A$2:$K$1036,5,FALSE),"")</f>
        <v>2576668</v>
      </c>
      <c r="D543" s="9">
        <f>IFERROR(VLOOKUP($K543&amp;$B543,intermediate_page!$A$2:$K$1036,6,FALSE),"")</f>
        <v>970</v>
      </c>
      <c r="E543" s="9">
        <f>IFERROR(VLOOKUP($K543&amp;$B543,intermediate_page!$A$2:$K$1036,7,FALSE),"")</f>
        <v>1171</v>
      </c>
      <c r="F543" s="9">
        <f>IFERROR(VLOOKUP($K543&amp;$B543,intermediate_page!$A$2:$K$1036,8,FALSE),"")</f>
        <v>1400</v>
      </c>
      <c r="G543" s="9" t="str">
        <f>IFERROR(VLOOKUP($K543&amp;$B543,intermediate_page!$A$2:$K$1036,9,FALSE),"")</f>
        <v>-</v>
      </c>
      <c r="H543" s="9">
        <f>IFERROR(VLOOKUP($K543&amp;$B543,intermediate_page!$A$2:$K$1036,10,FALSE),"")</f>
        <v>0</v>
      </c>
      <c r="I543" s="9" t="str">
        <f>IFERROR(VLOOKUP($K543&amp;$B543,intermediate_page!$A$2:$K$1036,11,FALSE),"")</f>
        <v>-</v>
      </c>
      <c r="K543" s="1" t="str">
        <f t="shared" ref="K543:K550" si="60">K542</f>
        <v>Nicaragua</v>
      </c>
    </row>
    <row r="544" ht="15.75" customHeight="1">
      <c r="B544" s="9">
        <v>2012.0</v>
      </c>
      <c r="C544" s="9">
        <f>IFERROR(VLOOKUP($K544&amp;$B544,intermediate_page!$A$2:$K$1036,5,FALSE),"")</f>
        <v>2611368</v>
      </c>
      <c r="D544" s="9">
        <f>IFERROR(VLOOKUP($K544&amp;$B544,intermediate_page!$A$2:$K$1036,6,FALSE),"")</f>
        <v>1300</v>
      </c>
      <c r="E544" s="9">
        <f>IFERROR(VLOOKUP($K544&amp;$B544,intermediate_page!$A$2:$K$1036,7,FALSE),"")</f>
        <v>1564</v>
      </c>
      <c r="F544" s="9">
        <f>IFERROR(VLOOKUP($K544&amp;$B544,intermediate_page!$A$2:$K$1036,8,FALSE),"")</f>
        <v>1800</v>
      </c>
      <c r="G544" s="9">
        <f>IFERROR(VLOOKUP($K544&amp;$B544,intermediate_page!$A$2:$K$1036,9,FALSE),"")</f>
        <v>0</v>
      </c>
      <c r="H544" s="9">
        <f>IFERROR(VLOOKUP($K544&amp;$B544,intermediate_page!$A$2:$K$1036,10,FALSE),"")</f>
        <v>0</v>
      </c>
      <c r="I544" s="9">
        <f>IFERROR(VLOOKUP($K544&amp;$B544,intermediate_page!$A$2:$K$1036,11,FALSE),"")</f>
        <v>1</v>
      </c>
      <c r="K544" s="1" t="str">
        <f t="shared" si="60"/>
        <v>Nicaragua</v>
      </c>
    </row>
    <row r="545" ht="15.75" customHeight="1">
      <c r="B545" s="9">
        <v>2013.0</v>
      </c>
      <c r="C545" s="9">
        <f>IFERROR(VLOOKUP($K545&amp;$B545,intermediate_page!$A$2:$K$1036,5,FALSE),"")</f>
        <v>2646258</v>
      </c>
      <c r="D545" s="9">
        <f>IFERROR(VLOOKUP($K545&amp;$B545,intermediate_page!$A$2:$K$1036,6,FALSE),"")</f>
        <v>1200</v>
      </c>
      <c r="E545" s="9">
        <f>IFERROR(VLOOKUP($K545&amp;$B545,intermediate_page!$A$2:$K$1036,7,FALSE),"")</f>
        <v>1471</v>
      </c>
      <c r="F545" s="9">
        <f>IFERROR(VLOOKUP($K545&amp;$B545,intermediate_page!$A$2:$K$1036,8,FALSE),"")</f>
        <v>1700</v>
      </c>
      <c r="G545" s="9">
        <f>IFERROR(VLOOKUP($K545&amp;$B545,intermediate_page!$A$2:$K$1036,9,FALSE),"")</f>
        <v>0</v>
      </c>
      <c r="H545" s="9">
        <f>IFERROR(VLOOKUP($K545&amp;$B545,intermediate_page!$A$2:$K$1036,10,FALSE),"")</f>
        <v>0</v>
      </c>
      <c r="I545" s="9">
        <f>IFERROR(VLOOKUP($K545&amp;$B545,intermediate_page!$A$2:$K$1036,11,FALSE),"")</f>
        <v>1</v>
      </c>
      <c r="K545" s="1" t="str">
        <f t="shared" si="60"/>
        <v>Nicaragua</v>
      </c>
    </row>
    <row r="546" ht="15.75" customHeight="1">
      <c r="B546" s="9">
        <v>2014.0</v>
      </c>
      <c r="C546" s="9">
        <f>IFERROR(VLOOKUP($K546&amp;$B546,intermediate_page!$A$2:$K$1036,5,FALSE),"")</f>
        <v>2681297</v>
      </c>
      <c r="D546" s="9">
        <f>IFERROR(VLOOKUP($K546&amp;$B546,intermediate_page!$A$2:$K$1036,6,FALSE),"")</f>
        <v>1200</v>
      </c>
      <c r="E546" s="9">
        <f>IFERROR(VLOOKUP($K546&amp;$B546,intermediate_page!$A$2:$K$1036,7,FALSE),"")</f>
        <v>1446</v>
      </c>
      <c r="F546" s="9">
        <f>IFERROR(VLOOKUP($K546&amp;$B546,intermediate_page!$A$2:$K$1036,8,FALSE),"")</f>
        <v>1700</v>
      </c>
      <c r="G546" s="9" t="str">
        <f>IFERROR(VLOOKUP($K546&amp;$B546,intermediate_page!$A$2:$K$1036,9,FALSE),"")</f>
        <v>-</v>
      </c>
      <c r="H546" s="9">
        <f>IFERROR(VLOOKUP($K546&amp;$B546,intermediate_page!$A$2:$K$1036,10,FALSE),"")</f>
        <v>0</v>
      </c>
      <c r="I546" s="9" t="str">
        <f>IFERROR(VLOOKUP($K546&amp;$B546,intermediate_page!$A$2:$K$1036,11,FALSE),"")</f>
        <v>-</v>
      </c>
      <c r="K546" s="1" t="str">
        <f t="shared" si="60"/>
        <v>Nicaragua</v>
      </c>
    </row>
    <row r="547" ht="15.75" customHeight="1">
      <c r="B547" s="9">
        <v>2015.0</v>
      </c>
      <c r="C547" s="9">
        <f>IFERROR(VLOOKUP($K547&amp;$B547,intermediate_page!$A$2:$K$1036,5,FALSE),"")</f>
        <v>2716435</v>
      </c>
      <c r="D547" s="9">
        <f>IFERROR(VLOOKUP($K547&amp;$B547,intermediate_page!$A$2:$K$1036,6,FALSE),"")</f>
        <v>2400</v>
      </c>
      <c r="E547" s="9">
        <f>IFERROR(VLOOKUP($K547&amp;$B547,intermediate_page!$A$2:$K$1036,7,FALSE),"")</f>
        <v>2886</v>
      </c>
      <c r="F547" s="9">
        <f>IFERROR(VLOOKUP($K547&amp;$B547,intermediate_page!$A$2:$K$1036,8,FALSE),"")</f>
        <v>3400</v>
      </c>
      <c r="G547" s="9">
        <f>IFERROR(VLOOKUP($K547&amp;$B547,intermediate_page!$A$2:$K$1036,9,FALSE),"")</f>
        <v>0</v>
      </c>
      <c r="H547" s="9">
        <f>IFERROR(VLOOKUP($K547&amp;$B547,intermediate_page!$A$2:$K$1036,10,FALSE),"")</f>
        <v>1</v>
      </c>
      <c r="I547" s="9">
        <f>IFERROR(VLOOKUP($K547&amp;$B547,intermediate_page!$A$2:$K$1036,11,FALSE),"")</f>
        <v>2</v>
      </c>
      <c r="K547" s="1" t="str">
        <f t="shared" si="60"/>
        <v>Nicaragua</v>
      </c>
    </row>
    <row r="548" ht="15.75" customHeight="1">
      <c r="B548" s="9">
        <v>2016.0</v>
      </c>
      <c r="C548" s="9">
        <f>IFERROR(VLOOKUP($K548&amp;$B548,intermediate_page!$A$2:$K$1036,5,FALSE),"")</f>
        <v>2751676</v>
      </c>
      <c r="D548" s="9">
        <f>IFERROR(VLOOKUP($K548&amp;$B548,intermediate_page!$A$2:$K$1036,6,FALSE),"")</f>
        <v>6600</v>
      </c>
      <c r="E548" s="9">
        <f>IFERROR(VLOOKUP($K548&amp;$B548,intermediate_page!$A$2:$K$1036,7,FALSE),"")</f>
        <v>7943</v>
      </c>
      <c r="F548" s="9">
        <f>IFERROR(VLOOKUP($K548&amp;$B548,intermediate_page!$A$2:$K$1036,8,FALSE),"")</f>
        <v>9400</v>
      </c>
      <c r="G548" s="9">
        <f>IFERROR(VLOOKUP($K548&amp;$B548,intermediate_page!$A$2:$K$1036,9,FALSE),"")</f>
        <v>1</v>
      </c>
      <c r="H548" s="9">
        <f>IFERROR(VLOOKUP($K548&amp;$B548,intermediate_page!$A$2:$K$1036,10,FALSE),"")</f>
        <v>6</v>
      </c>
      <c r="I548" s="9">
        <f>IFERROR(VLOOKUP($K548&amp;$B548,intermediate_page!$A$2:$K$1036,11,FALSE),"")</f>
        <v>10</v>
      </c>
      <c r="K548" s="1" t="str">
        <f t="shared" si="60"/>
        <v>Nicaragua</v>
      </c>
    </row>
    <row r="549" ht="15.75" customHeight="1">
      <c r="B549" s="9">
        <v>2017.0</v>
      </c>
      <c r="C549" s="9">
        <f>IFERROR(VLOOKUP($K549&amp;$B549,intermediate_page!$A$2:$K$1036,5,FALSE),"")</f>
        <v>2786983</v>
      </c>
      <c r="D549" s="9">
        <f>IFERROR(VLOOKUP($K549&amp;$B549,intermediate_page!$A$2:$K$1036,6,FALSE),"")</f>
        <v>12000</v>
      </c>
      <c r="E549" s="9">
        <f>IFERROR(VLOOKUP($K549&amp;$B549,intermediate_page!$A$2:$K$1036,7,FALSE),"")</f>
        <v>13866</v>
      </c>
      <c r="F549" s="9">
        <f>IFERROR(VLOOKUP($K549&amp;$B549,intermediate_page!$A$2:$K$1036,8,FALSE),"")</f>
        <v>16000</v>
      </c>
      <c r="G549" s="9">
        <f>IFERROR(VLOOKUP($K549&amp;$B549,intermediate_page!$A$2:$K$1036,9,FALSE),"")</f>
        <v>2</v>
      </c>
      <c r="H549" s="9">
        <f>IFERROR(VLOOKUP($K549&amp;$B549,intermediate_page!$A$2:$K$1036,10,FALSE),"")</f>
        <v>10</v>
      </c>
      <c r="I549" s="9">
        <f>IFERROR(VLOOKUP($K549&amp;$B549,intermediate_page!$A$2:$K$1036,11,FALSE),"")</f>
        <v>16</v>
      </c>
      <c r="K549" s="1" t="str">
        <f t="shared" si="60"/>
        <v>Nicaragua</v>
      </c>
    </row>
    <row r="550" ht="15.75" customHeight="1">
      <c r="B550" s="9">
        <v>2018.0</v>
      </c>
      <c r="C550" s="9">
        <f>IFERROR(VLOOKUP($K550&amp;$B550,intermediate_page!$A$2:$K$1036,5,FALSE),"")</f>
        <v>2822191</v>
      </c>
      <c r="D550" s="9">
        <f>IFERROR(VLOOKUP($K550&amp;$B550,intermediate_page!$A$2:$K$1036,6,FALSE),"")</f>
        <v>17000</v>
      </c>
      <c r="E550" s="9">
        <f>IFERROR(VLOOKUP($K550&amp;$B550,intermediate_page!$A$2:$K$1036,7,FALSE),"")</f>
        <v>20158</v>
      </c>
      <c r="F550" s="9">
        <f>IFERROR(VLOOKUP($K550&amp;$B550,intermediate_page!$A$2:$K$1036,8,FALSE),"")</f>
        <v>24000</v>
      </c>
      <c r="G550" s="9">
        <f>IFERROR(VLOOKUP($K550&amp;$B550,intermediate_page!$A$2:$K$1036,9,FALSE),"")</f>
        <v>3</v>
      </c>
      <c r="H550" s="9">
        <f>IFERROR(VLOOKUP($K550&amp;$B550,intermediate_page!$A$2:$K$1036,10,FALSE),"")</f>
        <v>10</v>
      </c>
      <c r="I550" s="9">
        <f>IFERROR(VLOOKUP($K550&amp;$B550,intermediate_page!$A$2:$K$1036,11,FALSE),"")</f>
        <v>18</v>
      </c>
      <c r="K550" s="1" t="str">
        <f t="shared" si="60"/>
        <v>Nicaragua</v>
      </c>
    </row>
    <row r="551" ht="15.75" customHeight="1">
      <c r="A551" s="25" t="s">
        <v>166</v>
      </c>
      <c r="B551" s="9">
        <v>2010.0</v>
      </c>
      <c r="C551" s="9">
        <f>IFERROR(VLOOKUP($K551&amp;$B551,intermediate_page!$A$2:$K$1036,5,FALSE),"")</f>
        <v>3524055</v>
      </c>
      <c r="D551" s="9">
        <f>IFERROR(VLOOKUP($K551&amp;$B551,intermediate_page!$A$2:$K$1036,6,FALSE),"")</f>
        <v>420</v>
      </c>
      <c r="E551" s="9">
        <f>IFERROR(VLOOKUP($K551&amp;$B551,intermediate_page!$A$2:$K$1036,7,FALSE),"")</f>
        <v>440</v>
      </c>
      <c r="F551" s="9">
        <f>IFERROR(VLOOKUP($K551&amp;$B551,intermediate_page!$A$2:$K$1036,8,FALSE),"")</f>
        <v>470</v>
      </c>
      <c r="G551" s="9" t="str">
        <f>IFERROR(VLOOKUP($K551&amp;$B551,intermediate_page!$A$2:$K$1036,9,FALSE),"")</f>
        <v>-</v>
      </c>
      <c r="H551" s="9">
        <f>IFERROR(VLOOKUP($K551&amp;$B551,intermediate_page!$A$2:$K$1036,10,FALSE),"")</f>
        <v>1</v>
      </c>
      <c r="I551" s="9" t="str">
        <f>IFERROR(VLOOKUP($K551&amp;$B551,intermediate_page!$A$2:$K$1036,11,FALSE),"")</f>
        <v>-</v>
      </c>
      <c r="K551" s="1" t="s">
        <v>82</v>
      </c>
    </row>
    <row r="552" ht="15.75" customHeight="1">
      <c r="B552" s="9">
        <v>2011.0</v>
      </c>
      <c r="C552" s="9">
        <f>IFERROR(VLOOKUP($K552&amp;$B552,intermediate_page!$A$2:$K$1036,5,FALSE),"")</f>
        <v>3585766</v>
      </c>
      <c r="D552" s="9">
        <f>IFERROR(VLOOKUP($K552&amp;$B552,intermediate_page!$A$2:$K$1036,6,FALSE),"")</f>
        <v>360</v>
      </c>
      <c r="E552" s="9">
        <f>IFERROR(VLOOKUP($K552&amp;$B552,intermediate_page!$A$2:$K$1036,7,FALSE),"")</f>
        <v>372</v>
      </c>
      <c r="F552" s="9">
        <f>IFERROR(VLOOKUP($K552&amp;$B552,intermediate_page!$A$2:$K$1036,8,FALSE),"")</f>
        <v>400</v>
      </c>
      <c r="G552" s="9" t="str">
        <f>IFERROR(VLOOKUP($K552&amp;$B552,intermediate_page!$A$2:$K$1036,9,FALSE),"")</f>
        <v>-</v>
      </c>
      <c r="H552" s="9">
        <f>IFERROR(VLOOKUP($K552&amp;$B552,intermediate_page!$A$2:$K$1036,10,FALSE),"")</f>
        <v>0</v>
      </c>
      <c r="I552" s="9" t="str">
        <f>IFERROR(VLOOKUP($K552&amp;$B552,intermediate_page!$A$2:$K$1036,11,FALSE),"")</f>
        <v>-</v>
      </c>
      <c r="K552" s="1" t="str">
        <f t="shared" ref="K552:K559" si="61">K551</f>
        <v>Panama</v>
      </c>
    </row>
    <row r="553" ht="15.75" customHeight="1">
      <c r="B553" s="9">
        <v>2012.0</v>
      </c>
      <c r="C553" s="9">
        <f>IFERROR(VLOOKUP($K553&amp;$B553,intermediate_page!$A$2:$K$1036,5,FALSE),"")</f>
        <v>3647832</v>
      </c>
      <c r="D553" s="9">
        <f>IFERROR(VLOOKUP($K553&amp;$B553,intermediate_page!$A$2:$K$1036,6,FALSE),"")</f>
        <v>860</v>
      </c>
      <c r="E553" s="9">
        <f>IFERROR(VLOOKUP($K553&amp;$B553,intermediate_page!$A$2:$K$1036,7,FALSE),"")</f>
        <v>888</v>
      </c>
      <c r="F553" s="9">
        <f>IFERROR(VLOOKUP($K553&amp;$B553,intermediate_page!$A$2:$K$1036,8,FALSE),"")</f>
        <v>950</v>
      </c>
      <c r="G553" s="9" t="str">
        <f>IFERROR(VLOOKUP($K553&amp;$B553,intermediate_page!$A$2:$K$1036,9,FALSE),"")</f>
        <v>-</v>
      </c>
      <c r="H553" s="9">
        <f>IFERROR(VLOOKUP($K553&amp;$B553,intermediate_page!$A$2:$K$1036,10,FALSE),"")</f>
        <v>1</v>
      </c>
      <c r="I553" s="9" t="str">
        <f>IFERROR(VLOOKUP($K553&amp;$B553,intermediate_page!$A$2:$K$1036,11,FALSE),"")</f>
        <v>-</v>
      </c>
      <c r="K553" s="1" t="str">
        <f t="shared" si="61"/>
        <v>Panama</v>
      </c>
    </row>
    <row r="554" ht="15.75" customHeight="1">
      <c r="B554" s="9">
        <v>2013.0</v>
      </c>
      <c r="C554" s="9">
        <f>IFERROR(VLOOKUP($K554&amp;$B554,intermediate_page!$A$2:$K$1036,5,FALSE),"")</f>
        <v>3710534</v>
      </c>
      <c r="D554" s="9">
        <f>IFERROR(VLOOKUP($K554&amp;$B554,intermediate_page!$A$2:$K$1036,6,FALSE),"")</f>
        <v>720</v>
      </c>
      <c r="E554" s="9">
        <f>IFERROR(VLOOKUP($K554&amp;$B554,intermediate_page!$A$2:$K$1036,7,FALSE),"")</f>
        <v>751</v>
      </c>
      <c r="F554" s="9">
        <f>IFERROR(VLOOKUP($K554&amp;$B554,intermediate_page!$A$2:$K$1036,8,FALSE),"")</f>
        <v>800</v>
      </c>
      <c r="G554" s="9" t="str">
        <f>IFERROR(VLOOKUP($K554&amp;$B554,intermediate_page!$A$2:$K$1036,9,FALSE),"")</f>
        <v>-</v>
      </c>
      <c r="H554" s="9">
        <f>IFERROR(VLOOKUP($K554&amp;$B554,intermediate_page!$A$2:$K$1036,10,FALSE),"")</f>
        <v>0</v>
      </c>
      <c r="I554" s="9" t="str">
        <f>IFERROR(VLOOKUP($K554&amp;$B554,intermediate_page!$A$2:$K$1036,11,FALSE),"")</f>
        <v>-</v>
      </c>
      <c r="K554" s="1" t="str">
        <f t="shared" si="61"/>
        <v>Panama</v>
      </c>
    </row>
    <row r="555" ht="15.75" customHeight="1">
      <c r="B555" s="9">
        <v>2014.0</v>
      </c>
      <c r="C555" s="9">
        <f>IFERROR(VLOOKUP($K555&amp;$B555,intermediate_page!$A$2:$K$1036,5,FALSE),"")</f>
        <v>3774253</v>
      </c>
      <c r="D555" s="9">
        <f>IFERROR(VLOOKUP($K555&amp;$B555,intermediate_page!$A$2:$K$1036,6,FALSE),"")</f>
        <v>960</v>
      </c>
      <c r="E555" s="9">
        <f>IFERROR(VLOOKUP($K555&amp;$B555,intermediate_page!$A$2:$K$1036,7,FALSE),"")</f>
        <v>1007</v>
      </c>
      <c r="F555" s="9">
        <f>IFERROR(VLOOKUP($K555&amp;$B555,intermediate_page!$A$2:$K$1036,8,FALSE),"")</f>
        <v>1100</v>
      </c>
      <c r="G555" s="9" t="str">
        <f>IFERROR(VLOOKUP($K555&amp;$B555,intermediate_page!$A$2:$K$1036,9,FALSE),"")</f>
        <v>-</v>
      </c>
      <c r="H555" s="9">
        <f>IFERROR(VLOOKUP($K555&amp;$B555,intermediate_page!$A$2:$K$1036,10,FALSE),"")</f>
        <v>0</v>
      </c>
      <c r="I555" s="9" t="str">
        <f>IFERROR(VLOOKUP($K555&amp;$B555,intermediate_page!$A$2:$K$1036,11,FALSE),"")</f>
        <v>-</v>
      </c>
      <c r="K555" s="1" t="str">
        <f t="shared" si="61"/>
        <v>Panama</v>
      </c>
    </row>
    <row r="556" ht="15.75" customHeight="1">
      <c r="B556" s="9">
        <v>2015.0</v>
      </c>
      <c r="C556" s="9">
        <f>IFERROR(VLOOKUP($K556&amp;$B556,intermediate_page!$A$2:$K$1036,5,FALSE),"")</f>
        <v>3839244</v>
      </c>
      <c r="D556" s="9">
        <f>IFERROR(VLOOKUP($K556&amp;$B556,intermediate_page!$A$2:$K$1036,6,FALSE),"")</f>
        <v>550</v>
      </c>
      <c r="E556" s="9">
        <f>IFERROR(VLOOKUP($K556&amp;$B556,intermediate_page!$A$2:$K$1036,7,FALSE),"")</f>
        <v>575</v>
      </c>
      <c r="F556" s="9">
        <f>IFERROR(VLOOKUP($K556&amp;$B556,intermediate_page!$A$2:$K$1036,8,FALSE),"")</f>
        <v>610</v>
      </c>
      <c r="G556" s="9" t="str">
        <f>IFERROR(VLOOKUP($K556&amp;$B556,intermediate_page!$A$2:$K$1036,9,FALSE),"")</f>
        <v>-</v>
      </c>
      <c r="H556" s="9">
        <f>IFERROR(VLOOKUP($K556&amp;$B556,intermediate_page!$A$2:$K$1036,10,FALSE),"")</f>
        <v>0</v>
      </c>
      <c r="I556" s="9" t="str">
        <f>IFERROR(VLOOKUP($K556&amp;$B556,intermediate_page!$A$2:$K$1036,11,FALSE),"")</f>
        <v>-</v>
      </c>
      <c r="K556" s="1" t="str">
        <f t="shared" si="61"/>
        <v>Panama</v>
      </c>
    </row>
    <row r="557" ht="15.75" customHeight="1">
      <c r="B557" s="9">
        <v>2016.0</v>
      </c>
      <c r="C557" s="9">
        <f>IFERROR(VLOOKUP($K557&amp;$B557,intermediate_page!$A$2:$K$1036,5,FALSE),"")</f>
        <v>3905593</v>
      </c>
      <c r="D557" s="9">
        <f>IFERROR(VLOOKUP($K557&amp;$B557,intermediate_page!$A$2:$K$1036,6,FALSE),"")</f>
        <v>780</v>
      </c>
      <c r="E557" s="9">
        <f>IFERROR(VLOOKUP($K557&amp;$B557,intermediate_page!$A$2:$K$1036,7,FALSE),"")</f>
        <v>809</v>
      </c>
      <c r="F557" s="9">
        <f>IFERROR(VLOOKUP($K557&amp;$B557,intermediate_page!$A$2:$K$1036,8,FALSE),"")</f>
        <v>860</v>
      </c>
      <c r="G557" s="9" t="str">
        <f>IFERROR(VLOOKUP($K557&amp;$B557,intermediate_page!$A$2:$K$1036,9,FALSE),"")</f>
        <v>-</v>
      </c>
      <c r="H557" s="9">
        <f>IFERROR(VLOOKUP($K557&amp;$B557,intermediate_page!$A$2:$K$1036,10,FALSE),"")</f>
        <v>0</v>
      </c>
      <c r="I557" s="9" t="str">
        <f>IFERROR(VLOOKUP($K557&amp;$B557,intermediate_page!$A$2:$K$1036,11,FALSE),"")</f>
        <v>-</v>
      </c>
      <c r="K557" s="1" t="str">
        <f t="shared" si="61"/>
        <v>Panama</v>
      </c>
    </row>
    <row r="558" ht="15.75" customHeight="1">
      <c r="B558" s="9">
        <v>2017.0</v>
      </c>
      <c r="C558" s="9">
        <f>IFERROR(VLOOKUP($K558&amp;$B558,intermediate_page!$A$2:$K$1036,5,FALSE),"")</f>
        <v>3973006</v>
      </c>
      <c r="D558" s="9">
        <f>IFERROR(VLOOKUP($K558&amp;$B558,intermediate_page!$A$2:$K$1036,6,FALSE),"")</f>
        <v>760</v>
      </c>
      <c r="E558" s="9">
        <f>IFERROR(VLOOKUP($K558&amp;$B558,intermediate_page!$A$2:$K$1036,7,FALSE),"")</f>
        <v>801</v>
      </c>
      <c r="F558" s="9">
        <f>IFERROR(VLOOKUP($K558&amp;$B558,intermediate_page!$A$2:$K$1036,8,FALSE),"")</f>
        <v>860</v>
      </c>
      <c r="G558" s="9" t="str">
        <f>IFERROR(VLOOKUP($K558&amp;$B558,intermediate_page!$A$2:$K$1036,9,FALSE),"")</f>
        <v>-</v>
      </c>
      <c r="H558" s="9">
        <f>IFERROR(VLOOKUP($K558&amp;$B558,intermediate_page!$A$2:$K$1036,10,FALSE),"")</f>
        <v>0</v>
      </c>
      <c r="I558" s="9" t="str">
        <f>IFERROR(VLOOKUP($K558&amp;$B558,intermediate_page!$A$2:$K$1036,11,FALSE),"")</f>
        <v>-</v>
      </c>
      <c r="K558" s="1" t="str">
        <f t="shared" si="61"/>
        <v>Panama</v>
      </c>
    </row>
    <row r="559" ht="15.75" customHeight="1">
      <c r="B559" s="9">
        <v>2018.0</v>
      </c>
      <c r="C559" s="9">
        <f>IFERROR(VLOOKUP($K559&amp;$B559,intermediate_page!$A$2:$K$1036,5,FALSE),"")</f>
        <v>4040827</v>
      </c>
      <c r="D559" s="9">
        <f>IFERROR(VLOOKUP($K559&amp;$B559,intermediate_page!$A$2:$K$1036,6,FALSE),"")</f>
        <v>750</v>
      </c>
      <c r="E559" s="9">
        <f>IFERROR(VLOOKUP($K559&amp;$B559,intermediate_page!$A$2:$K$1036,7,FALSE),"")</f>
        <v>786</v>
      </c>
      <c r="F559" s="9">
        <f>IFERROR(VLOOKUP($K559&amp;$B559,intermediate_page!$A$2:$K$1036,8,FALSE),"")</f>
        <v>840</v>
      </c>
      <c r="G559" s="9" t="str">
        <f>IFERROR(VLOOKUP($K559&amp;$B559,intermediate_page!$A$2:$K$1036,9,FALSE),"")</f>
        <v>-</v>
      </c>
      <c r="H559" s="9">
        <f>IFERROR(VLOOKUP($K559&amp;$B559,intermediate_page!$A$2:$K$1036,10,FALSE),"")</f>
        <v>0</v>
      </c>
      <c r="I559" s="9" t="str">
        <f>IFERROR(VLOOKUP($K559&amp;$B559,intermediate_page!$A$2:$K$1036,11,FALSE),"")</f>
        <v>-</v>
      </c>
      <c r="K559" s="1" t="str">
        <f t="shared" si="61"/>
        <v>Panama</v>
      </c>
    </row>
    <row r="560" ht="15.75" customHeight="1">
      <c r="A560" s="25" t="s">
        <v>167</v>
      </c>
      <c r="B560" s="9">
        <v>2010.0</v>
      </c>
      <c r="C560" s="29">
        <f>IFERROR(VLOOKUP($K560&amp;$B560,intermediate_page!$A$2:$K$1036,5,FALSE),"")</f>
        <v>224928</v>
      </c>
      <c r="D560" s="29" t="str">
        <f>IFERROR(VLOOKUP($K560&amp;$B560,intermediate_page!$A$2:$K$1036,6,FALSE),"")</f>
        <v>-</v>
      </c>
      <c r="E560" s="29">
        <f>IFERROR(VLOOKUP($K560&amp;$B560,intermediate_page!$A$2:$K$1036,7,FALSE),"")</f>
        <v>18</v>
      </c>
      <c r="F560" s="29" t="str">
        <f>IFERROR(VLOOKUP($K560&amp;$B560,intermediate_page!$A$2:$K$1036,8,FALSE),"")</f>
        <v>-</v>
      </c>
      <c r="G560" s="29" t="str">
        <f>IFERROR(VLOOKUP($K560&amp;$B560,intermediate_page!$A$2:$K$1036,9,FALSE),"")</f>
        <v>-</v>
      </c>
      <c r="H560" s="29">
        <f>IFERROR(VLOOKUP($K560&amp;$B560,intermediate_page!$A$2:$K$1036,10,FALSE),"")</f>
        <v>0</v>
      </c>
      <c r="I560" s="29" t="str">
        <f>IFERROR(VLOOKUP($K560&amp;$B560,intermediate_page!$A$2:$K$1036,11,FALSE),"")</f>
        <v>-</v>
      </c>
      <c r="K560" s="1" t="s">
        <v>83</v>
      </c>
    </row>
    <row r="561" ht="15.75" customHeight="1">
      <c r="B561" s="9">
        <v>2011.0</v>
      </c>
      <c r="C561" s="29">
        <f>IFERROR(VLOOKUP($K561&amp;$B561,intermediate_page!$A$2:$K$1036,5,FALSE),"")</f>
        <v>228023</v>
      </c>
      <c r="D561" s="29" t="str">
        <f>IFERROR(VLOOKUP($K561&amp;$B561,intermediate_page!$A$2:$K$1036,6,FALSE),"")</f>
        <v>-</v>
      </c>
      <c r="E561" s="29">
        <f>IFERROR(VLOOKUP($K561&amp;$B561,intermediate_page!$A$2:$K$1036,7,FALSE),"")</f>
        <v>1</v>
      </c>
      <c r="F561" s="29" t="str">
        <f>IFERROR(VLOOKUP($K561&amp;$B561,intermediate_page!$A$2:$K$1036,8,FALSE),"")</f>
        <v>-</v>
      </c>
      <c r="G561" s="29" t="str">
        <f>IFERROR(VLOOKUP($K561&amp;$B561,intermediate_page!$A$2:$K$1036,9,FALSE),"")</f>
        <v>-</v>
      </c>
      <c r="H561" s="29">
        <f>IFERROR(VLOOKUP($K561&amp;$B561,intermediate_page!$A$2:$K$1036,10,FALSE),"")</f>
        <v>0</v>
      </c>
      <c r="I561" s="29" t="str">
        <f>IFERROR(VLOOKUP($K561&amp;$B561,intermediate_page!$A$2:$K$1036,11,FALSE),"")</f>
        <v>-</v>
      </c>
      <c r="K561" s="1" t="str">
        <f t="shared" ref="K561:K568" si="62">K560</f>
        <v>Paraguay</v>
      </c>
    </row>
    <row r="562" ht="15.75" customHeight="1">
      <c r="B562" s="9">
        <v>2012.0</v>
      </c>
      <c r="C562" s="29">
        <f>IFERROR(VLOOKUP($K562&amp;$B562,intermediate_page!$A$2:$K$1036,5,FALSE),"")</f>
        <v>231174</v>
      </c>
      <c r="D562" s="29" t="str">
        <f>IFERROR(VLOOKUP($K562&amp;$B562,intermediate_page!$A$2:$K$1036,6,FALSE),"")</f>
        <v>-</v>
      </c>
      <c r="E562" s="29">
        <f>IFERROR(VLOOKUP($K562&amp;$B562,intermediate_page!$A$2:$K$1036,7,FALSE),"")</f>
        <v>0</v>
      </c>
      <c r="F562" s="29" t="str">
        <f>IFERROR(VLOOKUP($K562&amp;$B562,intermediate_page!$A$2:$K$1036,8,FALSE),"")</f>
        <v>-</v>
      </c>
      <c r="G562" s="29" t="str">
        <f>IFERROR(VLOOKUP($K562&amp;$B562,intermediate_page!$A$2:$K$1036,9,FALSE),"")</f>
        <v>-</v>
      </c>
      <c r="H562" s="29">
        <f>IFERROR(VLOOKUP($K562&amp;$B562,intermediate_page!$A$2:$K$1036,10,FALSE),"")</f>
        <v>0</v>
      </c>
      <c r="I562" s="29" t="str">
        <f>IFERROR(VLOOKUP($K562&amp;$B562,intermediate_page!$A$2:$K$1036,11,FALSE),"")</f>
        <v>-</v>
      </c>
      <c r="K562" s="1" t="str">
        <f t="shared" si="62"/>
        <v>Paraguay</v>
      </c>
    </row>
    <row r="563" ht="15.75" customHeight="1">
      <c r="B563" s="9">
        <v>2013.0</v>
      </c>
      <c r="C563" s="29">
        <f>IFERROR(VLOOKUP($K563&amp;$B563,intermediate_page!$A$2:$K$1036,5,FALSE),"")</f>
        <v>234369</v>
      </c>
      <c r="D563" s="29" t="str">
        <f>IFERROR(VLOOKUP($K563&amp;$B563,intermediate_page!$A$2:$K$1036,6,FALSE),"")</f>
        <v>-</v>
      </c>
      <c r="E563" s="29">
        <f>IFERROR(VLOOKUP($K563&amp;$B563,intermediate_page!$A$2:$K$1036,7,FALSE),"")</f>
        <v>0</v>
      </c>
      <c r="F563" s="29" t="str">
        <f>IFERROR(VLOOKUP($K563&amp;$B563,intermediate_page!$A$2:$K$1036,8,FALSE),"")</f>
        <v>-</v>
      </c>
      <c r="G563" s="29" t="str">
        <f>IFERROR(VLOOKUP($K563&amp;$B563,intermediate_page!$A$2:$K$1036,9,FALSE),"")</f>
        <v>-</v>
      </c>
      <c r="H563" s="29">
        <f>IFERROR(VLOOKUP($K563&amp;$B563,intermediate_page!$A$2:$K$1036,10,FALSE),"")</f>
        <v>0</v>
      </c>
      <c r="I563" s="29" t="str">
        <f>IFERROR(VLOOKUP($K563&amp;$B563,intermediate_page!$A$2:$K$1036,11,FALSE),"")</f>
        <v>-</v>
      </c>
      <c r="K563" s="1" t="str">
        <f t="shared" si="62"/>
        <v>Paraguay</v>
      </c>
    </row>
    <row r="564" ht="15.75" customHeight="1">
      <c r="B564" s="9">
        <v>2014.0</v>
      </c>
      <c r="C564" s="29">
        <f>IFERROR(VLOOKUP($K564&amp;$B564,intermediate_page!$A$2:$K$1036,5,FALSE),"")</f>
        <v>237582</v>
      </c>
      <c r="D564" s="29" t="str">
        <f>IFERROR(VLOOKUP($K564&amp;$B564,intermediate_page!$A$2:$K$1036,6,FALSE),"")</f>
        <v>-</v>
      </c>
      <c r="E564" s="29">
        <f>IFERROR(VLOOKUP($K564&amp;$B564,intermediate_page!$A$2:$K$1036,7,FALSE),"")</f>
        <v>0</v>
      </c>
      <c r="F564" s="29" t="str">
        <f>IFERROR(VLOOKUP($K564&amp;$B564,intermediate_page!$A$2:$K$1036,8,FALSE),"")</f>
        <v>-</v>
      </c>
      <c r="G564" s="29" t="str">
        <f>IFERROR(VLOOKUP($K564&amp;$B564,intermediate_page!$A$2:$K$1036,9,FALSE),"")</f>
        <v>-</v>
      </c>
      <c r="H564" s="29">
        <f>IFERROR(VLOOKUP($K564&amp;$B564,intermediate_page!$A$2:$K$1036,10,FALSE),"")</f>
        <v>0</v>
      </c>
      <c r="I564" s="29" t="str">
        <f>IFERROR(VLOOKUP($K564&amp;$B564,intermediate_page!$A$2:$K$1036,11,FALSE),"")</f>
        <v>-</v>
      </c>
      <c r="K564" s="1" t="str">
        <f t="shared" si="62"/>
        <v>Paraguay</v>
      </c>
    </row>
    <row r="565" ht="15.75" customHeight="1">
      <c r="B565" s="9">
        <v>2015.0</v>
      </c>
      <c r="C565" s="29">
        <f>IFERROR(VLOOKUP($K565&amp;$B565,intermediate_page!$A$2:$K$1036,5,FALSE),"")</f>
        <v>240794</v>
      </c>
      <c r="D565" s="29" t="str">
        <f>IFERROR(VLOOKUP($K565&amp;$B565,intermediate_page!$A$2:$K$1036,6,FALSE),"")</f>
        <v>-</v>
      </c>
      <c r="E565" s="29">
        <f>IFERROR(VLOOKUP($K565&amp;$B565,intermediate_page!$A$2:$K$1036,7,FALSE),"")</f>
        <v>0</v>
      </c>
      <c r="F565" s="29" t="str">
        <f>IFERROR(VLOOKUP($K565&amp;$B565,intermediate_page!$A$2:$K$1036,8,FALSE),"")</f>
        <v>-</v>
      </c>
      <c r="G565" s="29" t="str">
        <f>IFERROR(VLOOKUP($K565&amp;$B565,intermediate_page!$A$2:$K$1036,9,FALSE),"")</f>
        <v>-</v>
      </c>
      <c r="H565" s="29">
        <f>IFERROR(VLOOKUP($K565&amp;$B565,intermediate_page!$A$2:$K$1036,10,FALSE),"")</f>
        <v>0</v>
      </c>
      <c r="I565" s="29" t="str">
        <f>IFERROR(VLOOKUP($K565&amp;$B565,intermediate_page!$A$2:$K$1036,11,FALSE),"")</f>
        <v>-</v>
      </c>
      <c r="K565" s="1" t="str">
        <f t="shared" si="62"/>
        <v>Paraguay</v>
      </c>
    </row>
    <row r="566" ht="15.75" customHeight="1">
      <c r="B566" s="9">
        <v>2016.0</v>
      </c>
      <c r="C566" s="29">
        <f>IFERROR(VLOOKUP($K566&amp;$B566,intermediate_page!$A$2:$K$1036,5,FALSE),"")</f>
        <v>244003</v>
      </c>
      <c r="D566" s="29" t="str">
        <f>IFERROR(VLOOKUP($K566&amp;$B566,intermediate_page!$A$2:$K$1036,6,FALSE),"")</f>
        <v>-</v>
      </c>
      <c r="E566" s="29">
        <f>IFERROR(VLOOKUP($K566&amp;$B566,intermediate_page!$A$2:$K$1036,7,FALSE),"")</f>
        <v>0</v>
      </c>
      <c r="F566" s="29" t="str">
        <f>IFERROR(VLOOKUP($K566&amp;$B566,intermediate_page!$A$2:$K$1036,8,FALSE),"")</f>
        <v>-</v>
      </c>
      <c r="G566" s="29" t="str">
        <f>IFERROR(VLOOKUP($K566&amp;$B566,intermediate_page!$A$2:$K$1036,9,FALSE),"")</f>
        <v>-</v>
      </c>
      <c r="H566" s="29">
        <f>IFERROR(VLOOKUP($K566&amp;$B566,intermediate_page!$A$2:$K$1036,10,FALSE),"")</f>
        <v>0</v>
      </c>
      <c r="I566" s="29" t="str">
        <f>IFERROR(VLOOKUP($K566&amp;$B566,intermediate_page!$A$2:$K$1036,11,FALSE),"")</f>
        <v>-</v>
      </c>
      <c r="K566" s="1" t="str">
        <f t="shared" si="62"/>
        <v>Paraguay</v>
      </c>
    </row>
    <row r="567" ht="15.75" customHeight="1">
      <c r="B567" s="9">
        <v>2017.0</v>
      </c>
      <c r="C567" s="29">
        <f>IFERROR(VLOOKUP($K567&amp;$B567,intermediate_page!$A$2:$K$1036,5,FALSE),"")</f>
        <v>247214</v>
      </c>
      <c r="D567" s="29" t="str">
        <f>IFERROR(VLOOKUP($K567&amp;$B567,intermediate_page!$A$2:$K$1036,6,FALSE),"")</f>
        <v>-</v>
      </c>
      <c r="E567" s="29">
        <f>IFERROR(VLOOKUP($K567&amp;$B567,intermediate_page!$A$2:$K$1036,7,FALSE),"")</f>
        <v>0</v>
      </c>
      <c r="F567" s="29" t="str">
        <f>IFERROR(VLOOKUP($K567&amp;$B567,intermediate_page!$A$2:$K$1036,8,FALSE),"")</f>
        <v>-</v>
      </c>
      <c r="G567" s="29" t="str">
        <f>IFERROR(VLOOKUP($K567&amp;$B567,intermediate_page!$A$2:$K$1036,9,FALSE),"")</f>
        <v>-</v>
      </c>
      <c r="H567" s="29">
        <f>IFERROR(VLOOKUP($K567&amp;$B567,intermediate_page!$A$2:$K$1036,10,FALSE),"")</f>
        <v>0</v>
      </c>
      <c r="I567" s="29" t="str">
        <f>IFERROR(VLOOKUP($K567&amp;$B567,intermediate_page!$A$2:$K$1036,11,FALSE),"")</f>
        <v>-</v>
      </c>
      <c r="K567" s="1" t="str">
        <f t="shared" si="62"/>
        <v>Paraguay</v>
      </c>
    </row>
    <row r="568" ht="15.75" customHeight="1">
      <c r="B568" s="9">
        <v>2018.0</v>
      </c>
      <c r="C568" s="29">
        <f>IFERROR(VLOOKUP($K568&amp;$B568,intermediate_page!$A$2:$K$1036,5,FALSE),"")</f>
        <v>250418</v>
      </c>
      <c r="D568" s="29" t="str">
        <f>IFERROR(VLOOKUP($K568&amp;$B568,intermediate_page!$A$2:$K$1036,6,FALSE),"")</f>
        <v>-</v>
      </c>
      <c r="E568" s="29">
        <f>IFERROR(VLOOKUP($K568&amp;$B568,intermediate_page!$A$2:$K$1036,7,FALSE),"")</f>
        <v>0</v>
      </c>
      <c r="F568" s="29" t="str">
        <f>IFERROR(VLOOKUP($K568&amp;$B568,intermediate_page!$A$2:$K$1036,8,FALSE),"")</f>
        <v>-</v>
      </c>
      <c r="G568" s="29" t="str">
        <f>IFERROR(VLOOKUP($K568&amp;$B568,intermediate_page!$A$2:$K$1036,9,FALSE),"")</f>
        <v>-</v>
      </c>
      <c r="H568" s="29">
        <f>IFERROR(VLOOKUP($K568&amp;$B568,intermediate_page!$A$2:$K$1036,10,FALSE),"")</f>
        <v>0</v>
      </c>
      <c r="I568" s="29" t="str">
        <f>IFERROR(VLOOKUP($K568&amp;$B568,intermediate_page!$A$2:$K$1036,11,FALSE),"")</f>
        <v>-</v>
      </c>
      <c r="K568" s="1" t="str">
        <f t="shared" si="62"/>
        <v>Paraguay</v>
      </c>
    </row>
    <row r="569" ht="15.75" customHeight="1">
      <c r="A569" s="25" t="s">
        <v>168</v>
      </c>
      <c r="B569" s="9">
        <v>2010.0</v>
      </c>
      <c r="C569" s="9">
        <f>IFERROR(VLOOKUP($K569&amp;$B569,intermediate_page!$A$2:$K$1036,5,FALSE),"")</f>
        <v>11400969</v>
      </c>
      <c r="D569" s="9">
        <f>IFERROR(VLOOKUP($K569&amp;$B569,intermediate_page!$A$2:$K$1036,6,FALSE),"")</f>
        <v>33000</v>
      </c>
      <c r="E569" s="9">
        <f>IFERROR(VLOOKUP($K569&amp;$B569,intermediate_page!$A$2:$K$1036,7,FALSE),"")</f>
        <v>37849</v>
      </c>
      <c r="F569" s="9">
        <f>IFERROR(VLOOKUP($K569&amp;$B569,intermediate_page!$A$2:$K$1036,8,FALSE),"")</f>
        <v>43000</v>
      </c>
      <c r="G569" s="9" t="str">
        <f>IFERROR(VLOOKUP($K569&amp;$B569,intermediate_page!$A$2:$K$1036,9,FALSE),"")</f>
        <v>-</v>
      </c>
      <c r="H569" s="9">
        <f>IFERROR(VLOOKUP($K569&amp;$B569,intermediate_page!$A$2:$K$1036,10,FALSE),"")</f>
        <v>0</v>
      </c>
      <c r="I569" s="9" t="str">
        <f>IFERROR(VLOOKUP($K569&amp;$B569,intermediate_page!$A$2:$K$1036,11,FALSE),"")</f>
        <v>-</v>
      </c>
      <c r="K569" s="1" t="s">
        <v>84</v>
      </c>
    </row>
    <row r="570" ht="15.75" customHeight="1">
      <c r="B570" s="9">
        <v>2011.0</v>
      </c>
      <c r="C570" s="9">
        <f>IFERROR(VLOOKUP($K570&amp;$B570,intermediate_page!$A$2:$K$1036,5,FALSE),"")</f>
        <v>11493910</v>
      </c>
      <c r="D570" s="9">
        <f>IFERROR(VLOOKUP($K570&amp;$B570,intermediate_page!$A$2:$K$1036,6,FALSE),"")</f>
        <v>26000</v>
      </c>
      <c r="E570" s="9">
        <f>IFERROR(VLOOKUP($K570&amp;$B570,intermediate_page!$A$2:$K$1036,7,FALSE),"")</f>
        <v>30924</v>
      </c>
      <c r="F570" s="9">
        <f>IFERROR(VLOOKUP($K570&amp;$B570,intermediate_page!$A$2:$K$1036,8,FALSE),"")</f>
        <v>36000</v>
      </c>
      <c r="G570" s="9" t="str">
        <f>IFERROR(VLOOKUP($K570&amp;$B570,intermediate_page!$A$2:$K$1036,9,FALSE),"")</f>
        <v>-</v>
      </c>
      <c r="H570" s="9">
        <f>IFERROR(VLOOKUP($K570&amp;$B570,intermediate_page!$A$2:$K$1036,10,FALSE),"")</f>
        <v>1</v>
      </c>
      <c r="I570" s="9" t="str">
        <f>IFERROR(VLOOKUP($K570&amp;$B570,intermediate_page!$A$2:$K$1036,11,FALSE),"")</f>
        <v>-</v>
      </c>
      <c r="K570" s="1" t="str">
        <f t="shared" ref="K570:K577" si="63">K569</f>
        <v>Peru</v>
      </c>
    </row>
    <row r="571" ht="15.75" customHeight="1">
      <c r="B571" s="9">
        <v>2012.0</v>
      </c>
      <c r="C571" s="9">
        <f>IFERROR(VLOOKUP($K571&amp;$B571,intermediate_page!$A$2:$K$1036,5,FALSE),"")</f>
        <v>11589145</v>
      </c>
      <c r="D571" s="9">
        <f>IFERROR(VLOOKUP($K571&amp;$B571,intermediate_page!$A$2:$K$1036,6,FALSE),"")</f>
        <v>33000</v>
      </c>
      <c r="E571" s="9">
        <f>IFERROR(VLOOKUP($K571&amp;$B571,intermediate_page!$A$2:$K$1036,7,FALSE),"")</f>
        <v>40437</v>
      </c>
      <c r="F571" s="9">
        <f>IFERROR(VLOOKUP($K571&amp;$B571,intermediate_page!$A$2:$K$1036,8,FALSE),"")</f>
        <v>48000</v>
      </c>
      <c r="G571" s="9" t="str">
        <f>IFERROR(VLOOKUP($K571&amp;$B571,intermediate_page!$A$2:$K$1036,9,FALSE),"")</f>
        <v>-</v>
      </c>
      <c r="H571" s="9">
        <f>IFERROR(VLOOKUP($K571&amp;$B571,intermediate_page!$A$2:$K$1036,10,FALSE),"")</f>
        <v>7</v>
      </c>
      <c r="I571" s="9" t="str">
        <f>IFERROR(VLOOKUP($K571&amp;$B571,intermediate_page!$A$2:$K$1036,11,FALSE),"")</f>
        <v>-</v>
      </c>
      <c r="K571" s="1" t="str">
        <f t="shared" si="63"/>
        <v>Peru</v>
      </c>
    </row>
    <row r="572" ht="15.75" customHeight="1">
      <c r="B572" s="9">
        <v>2013.0</v>
      </c>
      <c r="C572" s="9">
        <f>IFERROR(VLOOKUP($K572&amp;$B572,intermediate_page!$A$2:$K$1036,5,FALSE),"")</f>
        <v>11694090</v>
      </c>
      <c r="D572" s="9">
        <f>IFERROR(VLOOKUP($K572&amp;$B572,intermediate_page!$A$2:$K$1036,6,FALSE),"")</f>
        <v>51000</v>
      </c>
      <c r="E572" s="9">
        <f>IFERROR(VLOOKUP($K572&amp;$B572,intermediate_page!$A$2:$K$1036,7,FALSE),"")</f>
        <v>62669</v>
      </c>
      <c r="F572" s="9">
        <f>IFERROR(VLOOKUP($K572&amp;$B572,intermediate_page!$A$2:$K$1036,8,FALSE),"")</f>
        <v>75000</v>
      </c>
      <c r="G572" s="9" t="str">
        <f>IFERROR(VLOOKUP($K572&amp;$B572,intermediate_page!$A$2:$K$1036,9,FALSE),"")</f>
        <v>-</v>
      </c>
      <c r="H572" s="9">
        <f>IFERROR(VLOOKUP($K572&amp;$B572,intermediate_page!$A$2:$K$1036,10,FALSE),"")</f>
        <v>4</v>
      </c>
      <c r="I572" s="9" t="str">
        <f>IFERROR(VLOOKUP($K572&amp;$B572,intermediate_page!$A$2:$K$1036,11,FALSE),"")</f>
        <v>-</v>
      </c>
      <c r="K572" s="1" t="str">
        <f t="shared" si="63"/>
        <v>Peru</v>
      </c>
    </row>
    <row r="573" ht="15.75" customHeight="1">
      <c r="B573" s="9">
        <v>2014.0</v>
      </c>
      <c r="C573" s="9">
        <f>IFERROR(VLOOKUP($K573&amp;$B573,intermediate_page!$A$2:$K$1036,5,FALSE),"")</f>
        <v>11818354</v>
      </c>
      <c r="D573" s="9">
        <f>IFERROR(VLOOKUP($K573&amp;$B573,intermediate_page!$A$2:$K$1036,6,FALSE),"")</f>
        <v>69000</v>
      </c>
      <c r="E573" s="9">
        <f>IFERROR(VLOOKUP($K573&amp;$B573,intermediate_page!$A$2:$K$1036,7,FALSE),"")</f>
        <v>83936</v>
      </c>
      <c r="F573" s="9">
        <f>IFERROR(VLOOKUP($K573&amp;$B573,intermediate_page!$A$2:$K$1036,8,FALSE),"")</f>
        <v>100000</v>
      </c>
      <c r="G573" s="9" t="str">
        <f>IFERROR(VLOOKUP($K573&amp;$B573,intermediate_page!$A$2:$K$1036,9,FALSE),"")</f>
        <v>-</v>
      </c>
      <c r="H573" s="9">
        <f>IFERROR(VLOOKUP($K573&amp;$B573,intermediate_page!$A$2:$K$1036,10,FALSE),"")</f>
        <v>4</v>
      </c>
      <c r="I573" s="9" t="str">
        <f>IFERROR(VLOOKUP($K573&amp;$B573,intermediate_page!$A$2:$K$1036,11,FALSE),"")</f>
        <v>-</v>
      </c>
      <c r="K573" s="1" t="str">
        <f t="shared" si="63"/>
        <v>Peru</v>
      </c>
    </row>
    <row r="574" ht="15.75" customHeight="1">
      <c r="B574" s="9">
        <v>2015.0</v>
      </c>
      <c r="C574" s="9">
        <f>IFERROR(VLOOKUP($K574&amp;$B574,intermediate_page!$A$2:$K$1036,5,FALSE),"")</f>
        <v>11967748</v>
      </c>
      <c r="D574" s="9">
        <f>IFERROR(VLOOKUP($K574&amp;$B574,intermediate_page!$A$2:$K$1036,6,FALSE),"")</f>
        <v>76000</v>
      </c>
      <c r="E574" s="9">
        <f>IFERROR(VLOOKUP($K574&amp;$B574,intermediate_page!$A$2:$K$1036,7,FALSE),"")</f>
        <v>93936</v>
      </c>
      <c r="F574" s="9">
        <f>IFERROR(VLOOKUP($K574&amp;$B574,intermediate_page!$A$2:$K$1036,8,FALSE),"")</f>
        <v>113000</v>
      </c>
      <c r="G574" s="9" t="str">
        <f>IFERROR(VLOOKUP($K574&amp;$B574,intermediate_page!$A$2:$K$1036,9,FALSE),"")</f>
        <v>-</v>
      </c>
      <c r="H574" s="9">
        <f>IFERROR(VLOOKUP($K574&amp;$B574,intermediate_page!$A$2:$K$1036,10,FALSE),"")</f>
        <v>5</v>
      </c>
      <c r="I574" s="9" t="str">
        <f>IFERROR(VLOOKUP($K574&amp;$B574,intermediate_page!$A$2:$K$1036,11,FALSE),"")</f>
        <v>-</v>
      </c>
      <c r="K574" s="1" t="str">
        <f t="shared" si="63"/>
        <v>Peru</v>
      </c>
    </row>
    <row r="575" ht="15.75" customHeight="1">
      <c r="B575" s="9">
        <v>2016.0</v>
      </c>
      <c r="C575" s="9">
        <f>IFERROR(VLOOKUP($K575&amp;$B575,intermediate_page!$A$2:$K$1036,5,FALSE),"")</f>
        <v>12146571</v>
      </c>
      <c r="D575" s="9">
        <f>IFERROR(VLOOKUP($K575&amp;$B575,intermediate_page!$A$2:$K$1036,6,FALSE),"")</f>
        <v>60000</v>
      </c>
      <c r="E575" s="9">
        <f>IFERROR(VLOOKUP($K575&amp;$B575,intermediate_page!$A$2:$K$1036,7,FALSE),"")</f>
        <v>72836</v>
      </c>
      <c r="F575" s="9">
        <f>IFERROR(VLOOKUP($K575&amp;$B575,intermediate_page!$A$2:$K$1036,8,FALSE),"")</f>
        <v>87000</v>
      </c>
      <c r="G575" s="9" t="str">
        <f>IFERROR(VLOOKUP($K575&amp;$B575,intermediate_page!$A$2:$K$1036,9,FALSE),"")</f>
        <v>-</v>
      </c>
      <c r="H575" s="9">
        <f>IFERROR(VLOOKUP($K575&amp;$B575,intermediate_page!$A$2:$K$1036,10,FALSE),"")</f>
        <v>7</v>
      </c>
      <c r="I575" s="9" t="str">
        <f>IFERROR(VLOOKUP($K575&amp;$B575,intermediate_page!$A$2:$K$1036,11,FALSE),"")</f>
        <v>-</v>
      </c>
      <c r="K575" s="1" t="str">
        <f t="shared" si="63"/>
        <v>Peru</v>
      </c>
    </row>
    <row r="576" ht="15.75" customHeight="1">
      <c r="B576" s="9">
        <v>2017.0</v>
      </c>
      <c r="C576" s="9">
        <f>IFERROR(VLOOKUP($K576&amp;$B576,intermediate_page!$A$2:$K$1036,5,FALSE),"")</f>
        <v>12350062</v>
      </c>
      <c r="D576" s="9">
        <f>IFERROR(VLOOKUP($K576&amp;$B576,intermediate_page!$A$2:$K$1036,6,FALSE),"")</f>
        <v>59000</v>
      </c>
      <c r="E576" s="9">
        <f>IFERROR(VLOOKUP($K576&amp;$B576,intermediate_page!$A$2:$K$1036,7,FALSE),"")</f>
        <v>72518</v>
      </c>
      <c r="F576" s="9">
        <f>IFERROR(VLOOKUP($K576&amp;$B576,intermediate_page!$A$2:$K$1036,8,FALSE),"")</f>
        <v>86000</v>
      </c>
      <c r="G576" s="9" t="str">
        <f>IFERROR(VLOOKUP($K576&amp;$B576,intermediate_page!$A$2:$K$1036,9,FALSE),"")</f>
        <v>-</v>
      </c>
      <c r="H576" s="9">
        <f>IFERROR(VLOOKUP($K576&amp;$B576,intermediate_page!$A$2:$K$1036,10,FALSE),"")</f>
        <v>10</v>
      </c>
      <c r="I576" s="9" t="str">
        <f>IFERROR(VLOOKUP($K576&amp;$B576,intermediate_page!$A$2:$K$1036,11,FALSE),"")</f>
        <v>-</v>
      </c>
      <c r="K576" s="1" t="str">
        <f t="shared" si="63"/>
        <v>Peru</v>
      </c>
    </row>
    <row r="577" ht="15.75" customHeight="1">
      <c r="B577" s="9">
        <v>2018.0</v>
      </c>
      <c r="C577" s="9">
        <f>IFERROR(VLOOKUP($K577&amp;$B577,intermediate_page!$A$2:$K$1036,5,FALSE),"")</f>
        <v>12564103</v>
      </c>
      <c r="D577" s="9">
        <f>IFERROR(VLOOKUP($K577&amp;$B577,intermediate_page!$A$2:$K$1036,6,FALSE),"")</f>
        <v>48000</v>
      </c>
      <c r="E577" s="9">
        <f>IFERROR(VLOOKUP($K577&amp;$B577,intermediate_page!$A$2:$K$1036,7,FALSE),"")</f>
        <v>58455</v>
      </c>
      <c r="F577" s="9">
        <f>IFERROR(VLOOKUP($K577&amp;$B577,intermediate_page!$A$2:$K$1036,8,FALSE),"")</f>
        <v>70000</v>
      </c>
      <c r="G577" s="9" t="str">
        <f>IFERROR(VLOOKUP($K577&amp;$B577,intermediate_page!$A$2:$K$1036,9,FALSE),"")</f>
        <v>-</v>
      </c>
      <c r="H577" s="9">
        <f>IFERROR(VLOOKUP($K577&amp;$B577,intermediate_page!$A$2:$K$1036,10,FALSE),"")</f>
        <v>4</v>
      </c>
      <c r="I577" s="9" t="str">
        <f>IFERROR(VLOOKUP($K577&amp;$B577,intermediate_page!$A$2:$K$1036,11,FALSE),"")</f>
        <v>-</v>
      </c>
      <c r="K577" s="1" t="str">
        <f t="shared" si="63"/>
        <v>Peru</v>
      </c>
    </row>
    <row r="578" ht="15.75" customHeight="1">
      <c r="A578" s="25" t="s">
        <v>169</v>
      </c>
      <c r="B578" s="9">
        <v>2010.0</v>
      </c>
      <c r="C578" s="9">
        <f>IFERROR(VLOOKUP($K578&amp;$B578,intermediate_page!$A$2:$K$1036,5,FALSE),"")</f>
        <v>78151</v>
      </c>
      <c r="D578" s="9" t="str">
        <f>IFERROR(VLOOKUP($K578&amp;$B578,intermediate_page!$A$2:$K$1036,6,FALSE),"")</f>
        <v>-</v>
      </c>
      <c r="E578" s="9">
        <f>IFERROR(VLOOKUP($K578&amp;$B578,intermediate_page!$A$2:$K$1036,7,FALSE),"")</f>
        <v>1823</v>
      </c>
      <c r="F578" s="9" t="str">
        <f>IFERROR(VLOOKUP($K578&amp;$B578,intermediate_page!$A$2:$K$1036,8,FALSE),"")</f>
        <v>-</v>
      </c>
      <c r="G578" s="9" t="str">
        <f>IFERROR(VLOOKUP($K578&amp;$B578,intermediate_page!$A$2:$K$1036,9,FALSE),"")</f>
        <v>-</v>
      </c>
      <c r="H578" s="9">
        <f>IFERROR(VLOOKUP($K578&amp;$B578,intermediate_page!$A$2:$K$1036,10,FALSE),"")</f>
        <v>1</v>
      </c>
      <c r="I578" s="9" t="str">
        <f>IFERROR(VLOOKUP($K578&amp;$B578,intermediate_page!$A$2:$K$1036,11,FALSE),"")</f>
        <v>-</v>
      </c>
      <c r="K578" s="1" t="s">
        <v>85</v>
      </c>
    </row>
    <row r="579" ht="15.75" customHeight="1">
      <c r="B579" s="9">
        <v>2011.0</v>
      </c>
      <c r="C579" s="9">
        <f>IFERROR(VLOOKUP($K579&amp;$B579,intermediate_page!$A$2:$K$1036,5,FALSE),"")</f>
        <v>79045</v>
      </c>
      <c r="D579" s="9" t="str">
        <f>IFERROR(VLOOKUP($K579&amp;$B579,intermediate_page!$A$2:$K$1036,6,FALSE),"")</f>
        <v>-</v>
      </c>
      <c r="E579" s="9">
        <f>IFERROR(VLOOKUP($K579&amp;$B579,intermediate_page!$A$2:$K$1036,7,FALSE),"")</f>
        <v>771</v>
      </c>
      <c r="F579" s="9" t="str">
        <f>IFERROR(VLOOKUP($K579&amp;$B579,intermediate_page!$A$2:$K$1036,8,FALSE),"")</f>
        <v>-</v>
      </c>
      <c r="G579" s="9" t="str">
        <f>IFERROR(VLOOKUP($K579&amp;$B579,intermediate_page!$A$2:$K$1036,9,FALSE),"")</f>
        <v>-</v>
      </c>
      <c r="H579" s="9">
        <f>IFERROR(VLOOKUP($K579&amp;$B579,intermediate_page!$A$2:$K$1036,10,FALSE),"")</f>
        <v>1</v>
      </c>
      <c r="I579" s="9" t="str">
        <f>IFERROR(VLOOKUP($K579&amp;$B579,intermediate_page!$A$2:$K$1036,11,FALSE),"")</f>
        <v>-</v>
      </c>
      <c r="K579" s="1" t="str">
        <f t="shared" ref="K579:K586" si="64">K578</f>
        <v>Suriname</v>
      </c>
    </row>
    <row r="580" ht="15.75" customHeight="1">
      <c r="B580" s="9">
        <v>2012.0</v>
      </c>
      <c r="C580" s="9">
        <f>IFERROR(VLOOKUP($K580&amp;$B580,intermediate_page!$A$2:$K$1036,5,FALSE),"")</f>
        <v>79942</v>
      </c>
      <c r="D580" s="9" t="str">
        <f>IFERROR(VLOOKUP($K580&amp;$B580,intermediate_page!$A$2:$K$1036,6,FALSE),"")</f>
        <v>-</v>
      </c>
      <c r="E580" s="9">
        <f>IFERROR(VLOOKUP($K580&amp;$B580,intermediate_page!$A$2:$K$1036,7,FALSE),"")</f>
        <v>554</v>
      </c>
      <c r="F580" s="9" t="str">
        <f>IFERROR(VLOOKUP($K580&amp;$B580,intermediate_page!$A$2:$K$1036,8,FALSE),"")</f>
        <v>-</v>
      </c>
      <c r="G580" s="9" t="str">
        <f>IFERROR(VLOOKUP($K580&amp;$B580,intermediate_page!$A$2:$K$1036,9,FALSE),"")</f>
        <v>-</v>
      </c>
      <c r="H580" s="9">
        <f>IFERROR(VLOOKUP($K580&amp;$B580,intermediate_page!$A$2:$K$1036,10,FALSE),"")</f>
        <v>0</v>
      </c>
      <c r="I580" s="9" t="str">
        <f>IFERROR(VLOOKUP($K580&amp;$B580,intermediate_page!$A$2:$K$1036,11,FALSE),"")</f>
        <v>-</v>
      </c>
      <c r="K580" s="1" t="str">
        <f t="shared" si="64"/>
        <v>Suriname</v>
      </c>
    </row>
    <row r="581" ht="15.75" customHeight="1">
      <c r="B581" s="9">
        <v>2013.0</v>
      </c>
      <c r="C581" s="9">
        <f>IFERROR(VLOOKUP($K581&amp;$B581,intermediate_page!$A$2:$K$1036,5,FALSE),"")</f>
        <v>80835</v>
      </c>
      <c r="D581" s="9" t="str">
        <f>IFERROR(VLOOKUP($K581&amp;$B581,intermediate_page!$A$2:$K$1036,6,FALSE),"")</f>
        <v>-</v>
      </c>
      <c r="E581" s="9">
        <f>IFERROR(VLOOKUP($K581&amp;$B581,intermediate_page!$A$2:$K$1036,7,FALSE),"")</f>
        <v>729</v>
      </c>
      <c r="F581" s="9" t="str">
        <f>IFERROR(VLOOKUP($K581&amp;$B581,intermediate_page!$A$2:$K$1036,8,FALSE),"")</f>
        <v>-</v>
      </c>
      <c r="G581" s="9" t="str">
        <f>IFERROR(VLOOKUP($K581&amp;$B581,intermediate_page!$A$2:$K$1036,9,FALSE),"")</f>
        <v>-</v>
      </c>
      <c r="H581" s="9">
        <f>IFERROR(VLOOKUP($K581&amp;$B581,intermediate_page!$A$2:$K$1036,10,FALSE),"")</f>
        <v>1</v>
      </c>
      <c r="I581" s="9" t="str">
        <f>IFERROR(VLOOKUP($K581&amp;$B581,intermediate_page!$A$2:$K$1036,11,FALSE),"")</f>
        <v>-</v>
      </c>
      <c r="K581" s="1" t="str">
        <f t="shared" si="64"/>
        <v>Suriname</v>
      </c>
    </row>
    <row r="582" ht="15.75" customHeight="1">
      <c r="B582" s="9">
        <v>2014.0</v>
      </c>
      <c r="C582" s="9">
        <f>IFERROR(VLOOKUP($K582&amp;$B582,intermediate_page!$A$2:$K$1036,5,FALSE),"")</f>
        <v>81719</v>
      </c>
      <c r="D582" s="9" t="str">
        <f>IFERROR(VLOOKUP($K582&amp;$B582,intermediate_page!$A$2:$K$1036,6,FALSE),"")</f>
        <v>-</v>
      </c>
      <c r="E582" s="9">
        <f>IFERROR(VLOOKUP($K582&amp;$B582,intermediate_page!$A$2:$K$1036,7,FALSE),"")</f>
        <v>401</v>
      </c>
      <c r="F582" s="9" t="str">
        <f>IFERROR(VLOOKUP($K582&amp;$B582,intermediate_page!$A$2:$K$1036,8,FALSE),"")</f>
        <v>-</v>
      </c>
      <c r="G582" s="9" t="str">
        <f>IFERROR(VLOOKUP($K582&amp;$B582,intermediate_page!$A$2:$K$1036,9,FALSE),"")</f>
        <v>-</v>
      </c>
      <c r="H582" s="9">
        <f>IFERROR(VLOOKUP($K582&amp;$B582,intermediate_page!$A$2:$K$1036,10,FALSE),"")</f>
        <v>1</v>
      </c>
      <c r="I582" s="9" t="str">
        <f>IFERROR(VLOOKUP($K582&amp;$B582,intermediate_page!$A$2:$K$1036,11,FALSE),"")</f>
        <v>-</v>
      </c>
      <c r="K582" s="1" t="str">
        <f t="shared" si="64"/>
        <v>Suriname</v>
      </c>
    </row>
    <row r="583" ht="15.75" customHeight="1">
      <c r="B583" s="9">
        <v>2015.0</v>
      </c>
      <c r="C583" s="9">
        <f>IFERROR(VLOOKUP($K583&amp;$B583,intermediate_page!$A$2:$K$1036,5,FALSE),"")</f>
        <v>82584</v>
      </c>
      <c r="D583" s="9" t="str">
        <f>IFERROR(VLOOKUP($K583&amp;$B583,intermediate_page!$A$2:$K$1036,6,FALSE),"")</f>
        <v>-</v>
      </c>
      <c r="E583" s="9">
        <f>IFERROR(VLOOKUP($K583&amp;$B583,intermediate_page!$A$2:$K$1036,7,FALSE),"")</f>
        <v>81</v>
      </c>
      <c r="F583" s="9" t="str">
        <f>IFERROR(VLOOKUP($K583&amp;$B583,intermediate_page!$A$2:$K$1036,8,FALSE),"")</f>
        <v>-</v>
      </c>
      <c r="G583" s="9" t="str">
        <f>IFERROR(VLOOKUP($K583&amp;$B583,intermediate_page!$A$2:$K$1036,9,FALSE),"")</f>
        <v>-</v>
      </c>
      <c r="H583" s="9">
        <f>IFERROR(VLOOKUP($K583&amp;$B583,intermediate_page!$A$2:$K$1036,10,FALSE),"")</f>
        <v>0</v>
      </c>
      <c r="I583" s="9" t="str">
        <f>IFERROR(VLOOKUP($K583&amp;$B583,intermediate_page!$A$2:$K$1036,11,FALSE),"")</f>
        <v>-</v>
      </c>
      <c r="K583" s="1" t="str">
        <f t="shared" si="64"/>
        <v>Suriname</v>
      </c>
    </row>
    <row r="584" ht="15.75" customHeight="1">
      <c r="B584" s="9">
        <v>2016.0</v>
      </c>
      <c r="C584" s="9">
        <f>IFERROR(VLOOKUP($K584&amp;$B584,intermediate_page!$A$2:$K$1036,5,FALSE),"")</f>
        <v>83433</v>
      </c>
      <c r="D584" s="9" t="str">
        <f>IFERROR(VLOOKUP($K584&amp;$B584,intermediate_page!$A$2:$K$1036,6,FALSE),"")</f>
        <v>-</v>
      </c>
      <c r="E584" s="9">
        <f>IFERROR(VLOOKUP($K584&amp;$B584,intermediate_page!$A$2:$K$1036,7,FALSE),"")</f>
        <v>76</v>
      </c>
      <c r="F584" s="9" t="str">
        <f>IFERROR(VLOOKUP($K584&amp;$B584,intermediate_page!$A$2:$K$1036,8,FALSE),"")</f>
        <v>-</v>
      </c>
      <c r="G584" s="9" t="str">
        <f>IFERROR(VLOOKUP($K584&amp;$B584,intermediate_page!$A$2:$K$1036,9,FALSE),"")</f>
        <v>-</v>
      </c>
      <c r="H584" s="9">
        <f>IFERROR(VLOOKUP($K584&amp;$B584,intermediate_page!$A$2:$K$1036,10,FALSE),"")</f>
        <v>0</v>
      </c>
      <c r="I584" s="9" t="str">
        <f>IFERROR(VLOOKUP($K584&amp;$B584,intermediate_page!$A$2:$K$1036,11,FALSE),"")</f>
        <v>-</v>
      </c>
      <c r="K584" s="1" t="str">
        <f t="shared" si="64"/>
        <v>Suriname</v>
      </c>
    </row>
    <row r="585" ht="15.75" customHeight="1">
      <c r="B585" s="9">
        <v>2017.0</v>
      </c>
      <c r="C585" s="9">
        <f>IFERROR(VLOOKUP($K585&amp;$B585,intermediate_page!$A$2:$K$1036,5,FALSE),"")</f>
        <v>84262</v>
      </c>
      <c r="D585" s="9" t="str">
        <f>IFERROR(VLOOKUP($K585&amp;$B585,intermediate_page!$A$2:$K$1036,6,FALSE),"")</f>
        <v>-</v>
      </c>
      <c r="E585" s="9">
        <f>IFERROR(VLOOKUP($K585&amp;$B585,intermediate_page!$A$2:$K$1036,7,FALSE),"")</f>
        <v>40</v>
      </c>
      <c r="F585" s="9" t="str">
        <f>IFERROR(VLOOKUP($K585&amp;$B585,intermediate_page!$A$2:$K$1036,8,FALSE),"")</f>
        <v>-</v>
      </c>
      <c r="G585" s="9" t="str">
        <f>IFERROR(VLOOKUP($K585&amp;$B585,intermediate_page!$A$2:$K$1036,9,FALSE),"")</f>
        <v>-</v>
      </c>
      <c r="H585" s="9">
        <f>IFERROR(VLOOKUP($K585&amp;$B585,intermediate_page!$A$2:$K$1036,10,FALSE),"")</f>
        <v>1</v>
      </c>
      <c r="I585" s="9" t="str">
        <f>IFERROR(VLOOKUP($K585&amp;$B585,intermediate_page!$A$2:$K$1036,11,FALSE),"")</f>
        <v>-</v>
      </c>
      <c r="K585" s="1" t="str">
        <f t="shared" si="64"/>
        <v>Suriname</v>
      </c>
    </row>
    <row r="586" ht="15.75" customHeight="1">
      <c r="B586" s="9">
        <v>2018.0</v>
      </c>
      <c r="C586" s="9">
        <f>IFERROR(VLOOKUP($K586&amp;$B586,intermediate_page!$A$2:$K$1036,5,FALSE),"")</f>
        <v>85073</v>
      </c>
      <c r="D586" s="9" t="str">
        <f>IFERROR(VLOOKUP($K586&amp;$B586,intermediate_page!$A$2:$K$1036,6,FALSE),"")</f>
        <v>-</v>
      </c>
      <c r="E586" s="9">
        <f>IFERROR(VLOOKUP($K586&amp;$B586,intermediate_page!$A$2:$K$1036,7,FALSE),"")</f>
        <v>29</v>
      </c>
      <c r="F586" s="9" t="str">
        <f>IFERROR(VLOOKUP($K586&amp;$B586,intermediate_page!$A$2:$K$1036,8,FALSE),"")</f>
        <v>-</v>
      </c>
      <c r="G586" s="9" t="str">
        <f>IFERROR(VLOOKUP($K586&amp;$B586,intermediate_page!$A$2:$K$1036,9,FALSE),"")</f>
        <v>-</v>
      </c>
      <c r="H586" s="9">
        <f>IFERROR(VLOOKUP($K586&amp;$B586,intermediate_page!$A$2:$K$1036,10,FALSE),"")</f>
        <v>0</v>
      </c>
      <c r="I586" s="9" t="str">
        <f>IFERROR(VLOOKUP($K586&amp;$B586,intermediate_page!$A$2:$K$1036,11,FALSE),"")</f>
        <v>-</v>
      </c>
      <c r="K586" s="1" t="str">
        <f t="shared" si="64"/>
        <v>Suriname</v>
      </c>
    </row>
    <row r="587" ht="15.75" customHeight="1">
      <c r="A587" s="1" t="s">
        <v>86</v>
      </c>
      <c r="B587" s="9">
        <v>2010.0</v>
      </c>
      <c r="C587" s="9">
        <f>IFERROR(VLOOKUP($K587&amp;$B587,intermediate_page!$A$2:$K$1036,5,FALSE),"")</f>
        <v>14219971</v>
      </c>
      <c r="D587" s="9">
        <f>IFERROR(VLOOKUP($K587&amp;$B587,intermediate_page!$A$2:$K$1036,6,FALSE),"")</f>
        <v>48000</v>
      </c>
      <c r="E587" s="9">
        <f>IFERROR(VLOOKUP($K587&amp;$B587,intermediate_page!$A$2:$K$1036,7,FALSE),"")</f>
        <v>57926</v>
      </c>
      <c r="F587" s="9">
        <f>IFERROR(VLOOKUP($K587&amp;$B587,intermediate_page!$A$2:$K$1036,8,FALSE),"")</f>
        <v>74000</v>
      </c>
      <c r="G587" s="9">
        <f>IFERROR(VLOOKUP($K587&amp;$B587,intermediate_page!$A$2:$K$1036,9,FALSE),"")</f>
        <v>8</v>
      </c>
      <c r="H587" s="9">
        <f>IFERROR(VLOOKUP($K587&amp;$B587,intermediate_page!$A$2:$K$1036,10,FALSE),"")</f>
        <v>53</v>
      </c>
      <c r="I587" s="9">
        <f>IFERROR(VLOOKUP($K587&amp;$B587,intermediate_page!$A$2:$K$1036,11,FALSE),"")</f>
        <v>91</v>
      </c>
      <c r="K587" s="1" t="str">
        <f>A587</f>
        <v>Venezuela (Bolivarian Republic of)</v>
      </c>
    </row>
    <row r="588" ht="15.75" customHeight="1">
      <c r="B588" s="9">
        <v>2011.0</v>
      </c>
      <c r="C588" s="9">
        <f>IFERROR(VLOOKUP($K588&amp;$B588,intermediate_page!$A$2:$K$1036,5,FALSE),"")</f>
        <v>14443936</v>
      </c>
      <c r="D588" s="9">
        <f>IFERROR(VLOOKUP($K588&amp;$B588,intermediate_page!$A$2:$K$1036,6,FALSE),"")</f>
        <v>48000</v>
      </c>
      <c r="E588" s="9">
        <f>IFERROR(VLOOKUP($K588&amp;$B588,intermediate_page!$A$2:$K$1036,7,FALSE),"")</f>
        <v>53539</v>
      </c>
      <c r="F588" s="9">
        <f>IFERROR(VLOOKUP($K588&amp;$B588,intermediate_page!$A$2:$K$1036,8,FALSE),"")</f>
        <v>62000</v>
      </c>
      <c r="G588" s="9">
        <f>IFERROR(VLOOKUP($K588&amp;$B588,intermediate_page!$A$2:$K$1036,9,FALSE),"")</f>
        <v>8</v>
      </c>
      <c r="H588" s="9">
        <f>IFERROR(VLOOKUP($K588&amp;$B588,intermediate_page!$A$2:$K$1036,10,FALSE),"")</f>
        <v>47</v>
      </c>
      <c r="I588" s="9">
        <f>IFERROR(VLOOKUP($K588&amp;$B588,intermediate_page!$A$2:$K$1036,11,FALSE),"")</f>
        <v>77</v>
      </c>
      <c r="K588" s="1" t="str">
        <f t="shared" ref="K588:K595" si="65">K587</f>
        <v>Venezuela (Bolivarian Republic of)</v>
      </c>
    </row>
    <row r="589" ht="15.75" customHeight="1">
      <c r="B589" s="9">
        <v>2012.0</v>
      </c>
      <c r="C589" s="9">
        <f>IFERROR(VLOOKUP($K589&amp;$B589,intermediate_page!$A$2:$K$1036,5,FALSE),"")</f>
        <v>14680413</v>
      </c>
      <c r="D589" s="9">
        <f>IFERROR(VLOOKUP($K589&amp;$B589,intermediate_page!$A$2:$K$1036,6,FALSE),"")</f>
        <v>55000</v>
      </c>
      <c r="E589" s="9">
        <f>IFERROR(VLOOKUP($K589&amp;$B589,intermediate_page!$A$2:$K$1036,7,FALSE),"")</f>
        <v>61768</v>
      </c>
      <c r="F589" s="9">
        <f>IFERROR(VLOOKUP($K589&amp;$B589,intermediate_page!$A$2:$K$1036,8,FALSE),"")</f>
        <v>71000</v>
      </c>
      <c r="G589" s="9">
        <f>IFERROR(VLOOKUP($K589&amp;$B589,intermediate_page!$A$2:$K$1036,9,FALSE),"")</f>
        <v>9</v>
      </c>
      <c r="H589" s="9">
        <f>IFERROR(VLOOKUP($K589&amp;$B589,intermediate_page!$A$2:$K$1036,10,FALSE),"")</f>
        <v>56</v>
      </c>
      <c r="I589" s="9">
        <f>IFERROR(VLOOKUP($K589&amp;$B589,intermediate_page!$A$2:$K$1036,11,FALSE),"")</f>
        <v>92</v>
      </c>
      <c r="K589" s="1" t="str">
        <f t="shared" si="65"/>
        <v>Venezuela (Bolivarian Republic of)</v>
      </c>
    </row>
    <row r="590" ht="15.75" customHeight="1">
      <c r="B590" s="9">
        <v>2013.0</v>
      </c>
      <c r="C590" s="9">
        <f>IFERROR(VLOOKUP($K590&amp;$B590,intermediate_page!$A$2:$K$1036,5,FALSE),"")</f>
        <v>14890523</v>
      </c>
      <c r="D590" s="9">
        <f>IFERROR(VLOOKUP($K590&amp;$B590,intermediate_page!$A$2:$K$1036,6,FALSE),"")</f>
        <v>82000</v>
      </c>
      <c r="E590" s="9">
        <f>IFERROR(VLOOKUP($K590&amp;$B590,intermediate_page!$A$2:$K$1036,7,FALSE),"")</f>
        <v>91924</v>
      </c>
      <c r="F590" s="9">
        <f>IFERROR(VLOOKUP($K590&amp;$B590,intermediate_page!$A$2:$K$1036,8,FALSE),"")</f>
        <v>106000</v>
      </c>
      <c r="G590" s="9">
        <f>IFERROR(VLOOKUP($K590&amp;$B590,intermediate_page!$A$2:$K$1036,9,FALSE),"")</f>
        <v>13</v>
      </c>
      <c r="H590" s="9">
        <f>IFERROR(VLOOKUP($K590&amp;$B590,intermediate_page!$A$2:$K$1036,10,FALSE),"")</f>
        <v>104</v>
      </c>
      <c r="I590" s="9">
        <f>IFERROR(VLOOKUP($K590&amp;$B590,intermediate_page!$A$2:$K$1036,11,FALSE),"")</f>
        <v>170</v>
      </c>
      <c r="K590" s="1" t="str">
        <f t="shared" si="65"/>
        <v>Venezuela (Bolivarian Republic of)</v>
      </c>
    </row>
    <row r="591" ht="15.75" customHeight="1">
      <c r="B591" s="9">
        <v>2014.0</v>
      </c>
      <c r="C591" s="9">
        <f>IFERROR(VLOOKUP($K591&amp;$B591,intermediate_page!$A$2:$K$1036,5,FALSE),"")</f>
        <v>15021486</v>
      </c>
      <c r="D591" s="9">
        <f>IFERROR(VLOOKUP($K591&amp;$B591,intermediate_page!$A$2:$K$1036,6,FALSE),"")</f>
        <v>94000</v>
      </c>
      <c r="E591" s="9">
        <f>IFERROR(VLOOKUP($K591&amp;$B591,intermediate_page!$A$2:$K$1036,7,FALSE),"")</f>
        <v>105721</v>
      </c>
      <c r="F591" s="9">
        <f>IFERROR(VLOOKUP($K591&amp;$B591,intermediate_page!$A$2:$K$1036,8,FALSE),"")</f>
        <v>122000</v>
      </c>
      <c r="G591" s="9">
        <f>IFERROR(VLOOKUP($K591&amp;$B591,intermediate_page!$A$2:$K$1036,9,FALSE),"")</f>
        <v>15</v>
      </c>
      <c r="H591" s="9">
        <f>IFERROR(VLOOKUP($K591&amp;$B591,intermediate_page!$A$2:$K$1036,10,FALSE),"")</f>
        <v>110</v>
      </c>
      <c r="I591" s="9">
        <f>IFERROR(VLOOKUP($K591&amp;$B591,intermediate_page!$A$2:$K$1036,11,FALSE),"")</f>
        <v>180</v>
      </c>
      <c r="K591" s="1" t="str">
        <f t="shared" si="65"/>
        <v>Venezuela (Bolivarian Republic of)</v>
      </c>
    </row>
    <row r="592" ht="15.75" customHeight="1">
      <c r="B592" s="9">
        <v>2015.0</v>
      </c>
      <c r="C592" s="9">
        <f>IFERROR(VLOOKUP($K592&amp;$B592,intermediate_page!$A$2:$K$1036,5,FALSE),"")</f>
        <v>15040913</v>
      </c>
      <c r="D592" s="9">
        <f>IFERROR(VLOOKUP($K592&amp;$B592,intermediate_page!$A$2:$K$1036,6,FALSE),"")</f>
        <v>142000</v>
      </c>
      <c r="E592" s="9">
        <f>IFERROR(VLOOKUP($K592&amp;$B592,intermediate_page!$A$2:$K$1036,7,FALSE),"")</f>
        <v>158987</v>
      </c>
      <c r="F592" s="9">
        <f>IFERROR(VLOOKUP($K592&amp;$B592,intermediate_page!$A$2:$K$1036,8,FALSE),"")</f>
        <v>182000</v>
      </c>
      <c r="G592" s="9">
        <f>IFERROR(VLOOKUP($K592&amp;$B592,intermediate_page!$A$2:$K$1036,9,FALSE),"")</f>
        <v>25</v>
      </c>
      <c r="H592" s="9">
        <f>IFERROR(VLOOKUP($K592&amp;$B592,intermediate_page!$A$2:$K$1036,10,FALSE),"")</f>
        <v>149</v>
      </c>
      <c r="I592" s="9">
        <f>IFERROR(VLOOKUP($K592&amp;$B592,intermediate_page!$A$2:$K$1036,11,FALSE),"")</f>
        <v>240</v>
      </c>
      <c r="K592" s="1" t="str">
        <f t="shared" si="65"/>
        <v>Venezuela (Bolivarian Republic of)</v>
      </c>
    </row>
    <row r="593" ht="15.75" customHeight="1">
      <c r="B593" s="9">
        <v>2016.0</v>
      </c>
      <c r="C593" s="9">
        <f>IFERROR(VLOOKUP($K593&amp;$B593,intermediate_page!$A$2:$K$1036,5,FALSE),"")</f>
        <v>14925624</v>
      </c>
      <c r="D593" s="9">
        <f>IFERROR(VLOOKUP($K593&amp;$B593,intermediate_page!$A$2:$K$1036,6,FALSE),"")</f>
        <v>251000</v>
      </c>
      <c r="E593" s="9">
        <f>IFERROR(VLOOKUP($K593&amp;$B593,intermediate_page!$A$2:$K$1036,7,FALSE),"")</f>
        <v>280468</v>
      </c>
      <c r="F593" s="9">
        <f>IFERROR(VLOOKUP($K593&amp;$B593,intermediate_page!$A$2:$K$1036,8,FALSE),"")</f>
        <v>321000</v>
      </c>
      <c r="G593" s="9">
        <f>IFERROR(VLOOKUP($K593&amp;$B593,intermediate_page!$A$2:$K$1036,9,FALSE),"")</f>
        <v>44</v>
      </c>
      <c r="H593" s="9">
        <f>IFERROR(VLOOKUP($K593&amp;$B593,intermediate_page!$A$2:$K$1036,10,FALSE),"")</f>
        <v>260</v>
      </c>
      <c r="I593" s="9">
        <f>IFERROR(VLOOKUP($K593&amp;$B593,intermediate_page!$A$2:$K$1036,11,FALSE),"")</f>
        <v>420</v>
      </c>
      <c r="K593" s="1" t="str">
        <f t="shared" si="65"/>
        <v>Venezuela (Bolivarian Republic of)</v>
      </c>
    </row>
    <row r="594" ht="15.75" customHeight="1">
      <c r="B594" s="9">
        <v>2017.0</v>
      </c>
      <c r="C594" s="9">
        <f>IFERROR(VLOOKUP($K594&amp;$B594,intermediate_page!$A$2:$K$1036,5,FALSE),"")</f>
        <v>14701240</v>
      </c>
      <c r="D594" s="9">
        <f>IFERROR(VLOOKUP($K594&amp;$B594,intermediate_page!$A$2:$K$1036,6,FALSE),"")</f>
        <v>428000</v>
      </c>
      <c r="E594" s="9">
        <f>IFERROR(VLOOKUP($K594&amp;$B594,intermediate_page!$A$2:$K$1036,7,FALSE),"")</f>
        <v>479761</v>
      </c>
      <c r="F594" s="9">
        <f>IFERROR(VLOOKUP($K594&amp;$B594,intermediate_page!$A$2:$K$1036,8,FALSE),"")</f>
        <v>549000</v>
      </c>
      <c r="G594" s="9">
        <f>IFERROR(VLOOKUP($K594&amp;$B594,intermediate_page!$A$2:$K$1036,9,FALSE),"")</f>
        <v>78</v>
      </c>
      <c r="H594" s="9">
        <f>IFERROR(VLOOKUP($K594&amp;$B594,intermediate_page!$A$2:$K$1036,10,FALSE),"")</f>
        <v>421</v>
      </c>
      <c r="I594" s="9">
        <f>IFERROR(VLOOKUP($K594&amp;$B594,intermediate_page!$A$2:$K$1036,11,FALSE),"")</f>
        <v>680</v>
      </c>
      <c r="K594" s="1" t="str">
        <f t="shared" si="65"/>
        <v>Venezuela (Bolivarian Republic of)</v>
      </c>
    </row>
    <row r="595" ht="15.75" customHeight="1">
      <c r="B595" s="9">
        <v>2018.0</v>
      </c>
      <c r="C595" s="9">
        <f>IFERROR(VLOOKUP($K595&amp;$B595,intermediate_page!$A$2:$K$1036,5,FALSE),"")</f>
        <v>14443558</v>
      </c>
      <c r="D595" s="9">
        <f>IFERROR(VLOOKUP($K595&amp;$B595,intermediate_page!$A$2:$K$1036,6,FALSE),"")</f>
        <v>422000</v>
      </c>
      <c r="E595" s="9">
        <f>IFERROR(VLOOKUP($K595&amp;$B595,intermediate_page!$A$2:$K$1036,7,FALSE),"")</f>
        <v>471995</v>
      </c>
      <c r="F595" s="9">
        <f>IFERROR(VLOOKUP($K595&amp;$B595,intermediate_page!$A$2:$K$1036,8,FALSE),"")</f>
        <v>541000</v>
      </c>
      <c r="G595" s="9">
        <f>IFERROR(VLOOKUP($K595&amp;$B595,intermediate_page!$A$2:$K$1036,9,FALSE),"")</f>
        <v>75</v>
      </c>
      <c r="H595" s="9">
        <f>IFERROR(VLOOKUP($K595&amp;$B595,intermediate_page!$A$2:$K$1036,10,FALSE),"")</f>
        <v>423</v>
      </c>
      <c r="I595" s="9">
        <f>IFERROR(VLOOKUP($K595&amp;$B595,intermediate_page!$A$2:$K$1036,11,FALSE),"")</f>
        <v>680</v>
      </c>
      <c r="K595" s="1" t="str">
        <f t="shared" si="65"/>
        <v>Venezuela (Bolivarian Republic of)</v>
      </c>
    </row>
    <row r="596" ht="15.75" customHeight="1">
      <c r="A596" s="27" t="s">
        <v>170</v>
      </c>
      <c r="B596" s="28"/>
      <c r="C596" s="9" t="str">
        <f>IFERROR(VLOOKUP($K596&amp;$B596,intermediate_page!$A$2:$K$1036,5,FALSE),"")</f>
        <v/>
      </c>
      <c r="D596" s="9" t="str">
        <f>IFERROR(VLOOKUP($K596&amp;$B596,intermediate_page!$A$2:$K$1036,6,FALSE),"")</f>
        <v/>
      </c>
      <c r="E596" s="9" t="str">
        <f>IFERROR(VLOOKUP($K596&amp;$B596,intermediate_page!$A$2:$K$1036,7,FALSE),"")</f>
        <v/>
      </c>
      <c r="F596" s="9" t="str">
        <f>IFERROR(VLOOKUP($K596&amp;$B596,intermediate_page!$A$2:$K$1036,8,FALSE),"")</f>
        <v/>
      </c>
      <c r="G596" s="9" t="str">
        <f>IFERROR(VLOOKUP($K596&amp;$B596,intermediate_page!$A$2:$K$1036,9,FALSE),"")</f>
        <v/>
      </c>
      <c r="H596" s="9" t="str">
        <f>IFERROR(VLOOKUP($K596&amp;$B596,intermediate_page!$A$2:$K$1036,10,FALSE),"")</f>
        <v/>
      </c>
      <c r="I596" s="9" t="str">
        <f>IFERROR(VLOOKUP($K596&amp;$B596,intermediate_page!$A$2:$K$1036,11,FALSE),"")</f>
        <v/>
      </c>
      <c r="K596" s="1" t="str">
        <f t="shared" ref="K596:K597" si="66">A596</f>
        <v>EASTERN MEDITERRANEAN</v>
      </c>
    </row>
    <row r="597" ht="15.75" customHeight="1">
      <c r="A597" s="1" t="s">
        <v>88</v>
      </c>
      <c r="B597" s="9">
        <v>2010.0</v>
      </c>
      <c r="C597" s="9">
        <f>IFERROR(VLOOKUP($K597&amp;$B597,intermediate_page!$A$2:$K$1036,5,FALSE),"")</f>
        <v>22496454</v>
      </c>
      <c r="D597" s="9">
        <f>IFERROR(VLOOKUP($K597&amp;$B597,intermediate_page!$A$2:$K$1036,6,FALSE),"")</f>
        <v>171000</v>
      </c>
      <c r="E597" s="9">
        <f>IFERROR(VLOOKUP($K597&amp;$B597,intermediate_page!$A$2:$K$1036,7,FALSE),"")</f>
        <v>339820</v>
      </c>
      <c r="F597" s="9">
        <f>IFERROR(VLOOKUP($K597&amp;$B597,intermediate_page!$A$2:$K$1036,8,FALSE),"")</f>
        <v>571000</v>
      </c>
      <c r="G597" s="9">
        <f>IFERROR(VLOOKUP($K597&amp;$B597,intermediate_page!$A$2:$K$1036,9,FALSE),"")</f>
        <v>54</v>
      </c>
      <c r="H597" s="9">
        <f>IFERROR(VLOOKUP($K597&amp;$B597,intermediate_page!$A$2:$K$1036,10,FALSE),"")</f>
        <v>192</v>
      </c>
      <c r="I597" s="9">
        <f>IFERROR(VLOOKUP($K597&amp;$B597,intermediate_page!$A$2:$K$1036,11,FALSE),"")</f>
        <v>400</v>
      </c>
      <c r="K597" s="1" t="str">
        <f t="shared" si="66"/>
        <v>Afghanistan</v>
      </c>
    </row>
    <row r="598" ht="15.75" customHeight="1">
      <c r="B598" s="9">
        <v>2011.0</v>
      </c>
      <c r="C598" s="9">
        <f>IFERROR(VLOOKUP($K598&amp;$B598,intermediate_page!$A$2:$K$1036,5,FALSE),"")</f>
        <v>23214771</v>
      </c>
      <c r="D598" s="9">
        <f>IFERROR(VLOOKUP($K598&amp;$B598,intermediate_page!$A$2:$K$1036,6,FALSE),"")</f>
        <v>204000</v>
      </c>
      <c r="E598" s="9">
        <f>IFERROR(VLOOKUP($K598&amp;$B598,intermediate_page!$A$2:$K$1036,7,FALSE),"")</f>
        <v>438076</v>
      </c>
      <c r="F598" s="9">
        <f>IFERROR(VLOOKUP($K598&amp;$B598,intermediate_page!$A$2:$K$1036,8,FALSE),"")</f>
        <v>736000</v>
      </c>
      <c r="G598" s="9">
        <f>IFERROR(VLOOKUP($K598&amp;$B598,intermediate_page!$A$2:$K$1036,9,FALSE),"")</f>
        <v>65</v>
      </c>
      <c r="H598" s="9">
        <f>IFERROR(VLOOKUP($K598&amp;$B598,intermediate_page!$A$2:$K$1036,10,FALSE),"")</f>
        <v>232</v>
      </c>
      <c r="I598" s="9">
        <f>IFERROR(VLOOKUP($K598&amp;$B598,intermediate_page!$A$2:$K$1036,11,FALSE),"")</f>
        <v>480</v>
      </c>
      <c r="K598" s="1" t="str">
        <f t="shared" ref="K598:K605" si="67">K597</f>
        <v>Afghanistan</v>
      </c>
    </row>
    <row r="599" ht="15.75" customHeight="1">
      <c r="B599" s="9">
        <v>2012.0</v>
      </c>
      <c r="C599" s="9">
        <f>IFERROR(VLOOKUP($K599&amp;$B599,intermediate_page!$A$2:$K$1036,5,FALSE),"")</f>
        <v>24019470</v>
      </c>
      <c r="D599" s="9">
        <f>IFERROR(VLOOKUP($K599&amp;$B599,intermediate_page!$A$2:$K$1036,6,FALSE),"")</f>
        <v>126000</v>
      </c>
      <c r="E599" s="9">
        <f>IFERROR(VLOOKUP($K599&amp;$B599,intermediate_page!$A$2:$K$1036,7,FALSE),"")</f>
        <v>267829</v>
      </c>
      <c r="F599" s="9">
        <f>IFERROR(VLOOKUP($K599&amp;$B599,intermediate_page!$A$2:$K$1036,8,FALSE),"")</f>
        <v>467000</v>
      </c>
      <c r="G599" s="9">
        <f>IFERROR(VLOOKUP($K599&amp;$B599,intermediate_page!$A$2:$K$1036,9,FALSE),"")</f>
        <v>33</v>
      </c>
      <c r="H599" s="9">
        <f>IFERROR(VLOOKUP($K599&amp;$B599,intermediate_page!$A$2:$K$1036,10,FALSE),"")</f>
        <v>113</v>
      </c>
      <c r="I599" s="9">
        <f>IFERROR(VLOOKUP($K599&amp;$B599,intermediate_page!$A$2:$K$1036,11,FALSE),"")</f>
        <v>240</v>
      </c>
      <c r="K599" s="1" t="str">
        <f t="shared" si="67"/>
        <v>Afghanistan</v>
      </c>
    </row>
    <row r="600" ht="15.75" customHeight="1">
      <c r="B600" s="9">
        <v>2013.0</v>
      </c>
      <c r="C600" s="9">
        <f>IFERROR(VLOOKUP($K600&amp;$B600,intermediate_page!$A$2:$K$1036,5,FALSE),"")</f>
        <v>24873691</v>
      </c>
      <c r="D600" s="9">
        <f>IFERROR(VLOOKUP($K600&amp;$B600,intermediate_page!$A$2:$K$1036,6,FALSE),"")</f>
        <v>126000</v>
      </c>
      <c r="E600" s="9">
        <f>IFERROR(VLOOKUP($K600&amp;$B600,intermediate_page!$A$2:$K$1036,7,FALSE),"")</f>
        <v>224236</v>
      </c>
      <c r="F600" s="9">
        <f>IFERROR(VLOOKUP($K600&amp;$B600,intermediate_page!$A$2:$K$1036,8,FALSE),"")</f>
        <v>370000</v>
      </c>
      <c r="G600" s="9">
        <f>IFERROR(VLOOKUP($K600&amp;$B600,intermediate_page!$A$2:$K$1036,9,FALSE),"")</f>
        <v>34</v>
      </c>
      <c r="H600" s="9">
        <f>IFERROR(VLOOKUP($K600&amp;$B600,intermediate_page!$A$2:$K$1036,10,FALSE),"")</f>
        <v>103</v>
      </c>
      <c r="I600" s="9">
        <f>IFERROR(VLOOKUP($K600&amp;$B600,intermediate_page!$A$2:$K$1036,11,FALSE),"")</f>
        <v>210</v>
      </c>
      <c r="K600" s="1" t="str">
        <f t="shared" si="67"/>
        <v>Afghanistan</v>
      </c>
    </row>
    <row r="601" ht="15.75" customHeight="1">
      <c r="B601" s="9">
        <v>2014.0</v>
      </c>
      <c r="C601" s="9">
        <f>IFERROR(VLOOKUP($K601&amp;$B601,intermediate_page!$A$2:$K$1036,5,FALSE),"")</f>
        <v>25722516</v>
      </c>
      <c r="D601" s="9">
        <f>IFERROR(VLOOKUP($K601&amp;$B601,intermediate_page!$A$2:$K$1036,6,FALSE),"")</f>
        <v>220000</v>
      </c>
      <c r="E601" s="9">
        <f>IFERROR(VLOOKUP($K601&amp;$B601,intermediate_page!$A$2:$K$1036,7,FALSE),"")</f>
        <v>325811</v>
      </c>
      <c r="F601" s="9">
        <f>IFERROR(VLOOKUP($K601&amp;$B601,intermediate_page!$A$2:$K$1036,8,FALSE),"")</f>
        <v>461000</v>
      </c>
      <c r="G601" s="9">
        <f>IFERROR(VLOOKUP($K601&amp;$B601,intermediate_page!$A$2:$K$1036,9,FALSE),"")</f>
        <v>54</v>
      </c>
      <c r="H601" s="9">
        <f>IFERROR(VLOOKUP($K601&amp;$B601,intermediate_page!$A$2:$K$1036,10,FALSE),"")</f>
        <v>156</v>
      </c>
      <c r="I601" s="9">
        <f>IFERROR(VLOOKUP($K601&amp;$B601,intermediate_page!$A$2:$K$1036,11,FALSE),"")</f>
        <v>290</v>
      </c>
      <c r="K601" s="1" t="str">
        <f t="shared" si="67"/>
        <v>Afghanistan</v>
      </c>
    </row>
    <row r="602" ht="15.75" customHeight="1">
      <c r="B602" s="9">
        <v>2015.0</v>
      </c>
      <c r="C602" s="9">
        <f>IFERROR(VLOOKUP($K602&amp;$B602,intermediate_page!$A$2:$K$1036,5,FALSE),"")</f>
        <v>26526314</v>
      </c>
      <c r="D602" s="9">
        <f>IFERROR(VLOOKUP($K602&amp;$B602,intermediate_page!$A$2:$K$1036,6,FALSE),"")</f>
        <v>263000</v>
      </c>
      <c r="E602" s="9">
        <f>IFERROR(VLOOKUP($K602&amp;$B602,intermediate_page!$A$2:$K$1036,7,FALSE),"")</f>
        <v>395552</v>
      </c>
      <c r="F602" s="9">
        <f>IFERROR(VLOOKUP($K602&amp;$B602,intermediate_page!$A$2:$K$1036,8,FALSE),"")</f>
        <v>561000</v>
      </c>
      <c r="G602" s="9">
        <f>IFERROR(VLOOKUP($K602&amp;$B602,intermediate_page!$A$2:$K$1036,9,FALSE),"")</f>
        <v>66</v>
      </c>
      <c r="H602" s="9">
        <f>IFERROR(VLOOKUP($K602&amp;$B602,intermediate_page!$A$2:$K$1036,10,FALSE),"")</f>
        <v>187</v>
      </c>
      <c r="I602" s="9">
        <f>IFERROR(VLOOKUP($K602&amp;$B602,intermediate_page!$A$2:$K$1036,11,FALSE),"")</f>
        <v>340</v>
      </c>
      <c r="K602" s="1" t="str">
        <f t="shared" si="67"/>
        <v>Afghanistan</v>
      </c>
    </row>
    <row r="603" ht="15.75" customHeight="1">
      <c r="B603" s="9">
        <v>2016.0</v>
      </c>
      <c r="C603" s="9">
        <f>IFERROR(VLOOKUP($K603&amp;$B603,intermediate_page!$A$2:$K$1036,5,FALSE),"")</f>
        <v>27273556</v>
      </c>
      <c r="D603" s="9">
        <f>IFERROR(VLOOKUP($K603&amp;$B603,intermediate_page!$A$2:$K$1036,6,FALSE),"")</f>
        <v>506000</v>
      </c>
      <c r="E603" s="9">
        <f>IFERROR(VLOOKUP($K603&amp;$B603,intermediate_page!$A$2:$K$1036,7,FALSE),"")</f>
        <v>712132</v>
      </c>
      <c r="F603" s="9">
        <f>IFERROR(VLOOKUP($K603&amp;$B603,intermediate_page!$A$2:$K$1036,8,FALSE),"")</f>
        <v>975000</v>
      </c>
      <c r="G603" s="9">
        <f>IFERROR(VLOOKUP($K603&amp;$B603,intermediate_page!$A$2:$K$1036,9,FALSE),"")</f>
        <v>120</v>
      </c>
      <c r="H603" s="9">
        <f>IFERROR(VLOOKUP($K603&amp;$B603,intermediate_page!$A$2:$K$1036,10,FALSE),"")</f>
        <v>341</v>
      </c>
      <c r="I603" s="9">
        <f>IFERROR(VLOOKUP($K603&amp;$B603,intermediate_page!$A$2:$K$1036,11,FALSE),"")</f>
        <v>610</v>
      </c>
      <c r="K603" s="1" t="str">
        <f t="shared" si="67"/>
        <v>Afghanistan</v>
      </c>
    </row>
    <row r="604" ht="15.75" customHeight="1">
      <c r="B604" s="9">
        <v>2017.0</v>
      </c>
      <c r="C604" s="9">
        <f>IFERROR(VLOOKUP($K604&amp;$B604,intermediate_page!$A$2:$K$1036,5,FALSE),"")</f>
        <v>27977405</v>
      </c>
      <c r="D604" s="9">
        <f>IFERROR(VLOOKUP($K604&amp;$B604,intermediate_page!$A$2:$K$1036,6,FALSE),"")</f>
        <v>573000</v>
      </c>
      <c r="E604" s="9">
        <f>IFERROR(VLOOKUP($K604&amp;$B604,intermediate_page!$A$2:$K$1036,7,FALSE),"")</f>
        <v>757412</v>
      </c>
      <c r="F604" s="9">
        <f>IFERROR(VLOOKUP($K604&amp;$B604,intermediate_page!$A$2:$K$1036,8,FALSE),"")</f>
        <v>982000</v>
      </c>
      <c r="G604" s="9">
        <f>IFERROR(VLOOKUP($K604&amp;$B604,intermediate_page!$A$2:$K$1036,9,FALSE),"")</f>
        <v>140</v>
      </c>
      <c r="H604" s="9">
        <f>IFERROR(VLOOKUP($K604&amp;$B604,intermediate_page!$A$2:$K$1036,10,FALSE),"")</f>
        <v>353</v>
      </c>
      <c r="I604" s="9">
        <f>IFERROR(VLOOKUP($K604&amp;$B604,intermediate_page!$A$2:$K$1036,11,FALSE),"")</f>
        <v>620</v>
      </c>
      <c r="K604" s="1" t="str">
        <f t="shared" si="67"/>
        <v>Afghanistan</v>
      </c>
    </row>
    <row r="605" ht="15.75" customHeight="1">
      <c r="B605" s="9">
        <v>2018.0</v>
      </c>
      <c r="C605" s="9">
        <f>IFERROR(VLOOKUP($K605&amp;$B605,intermediate_page!$A$2:$K$1036,5,FALSE),"")</f>
        <v>28652489</v>
      </c>
      <c r="D605" s="9">
        <f>IFERROR(VLOOKUP($K605&amp;$B605,intermediate_page!$A$2:$K$1036,6,FALSE),"")</f>
        <v>633000</v>
      </c>
      <c r="E605" s="9">
        <f>IFERROR(VLOOKUP($K605&amp;$B605,intermediate_page!$A$2:$K$1036,7,FALSE),"")</f>
        <v>831091</v>
      </c>
      <c r="F605" s="9">
        <f>IFERROR(VLOOKUP($K605&amp;$B605,intermediate_page!$A$2:$K$1036,8,FALSE),"")</f>
        <v>1068000</v>
      </c>
      <c r="G605" s="9">
        <f>IFERROR(VLOOKUP($K605&amp;$B605,intermediate_page!$A$2:$K$1036,9,FALSE),"")</f>
        <v>140</v>
      </c>
      <c r="H605" s="9">
        <f>IFERROR(VLOOKUP($K605&amp;$B605,intermediate_page!$A$2:$K$1036,10,FALSE),"")</f>
        <v>383</v>
      </c>
      <c r="I605" s="9">
        <f>IFERROR(VLOOKUP($K605&amp;$B605,intermediate_page!$A$2:$K$1036,11,FALSE),"")</f>
        <v>670</v>
      </c>
      <c r="K605" s="1" t="str">
        <f t="shared" si="67"/>
        <v>Afghanistan</v>
      </c>
    </row>
    <row r="606" ht="15.75" customHeight="1">
      <c r="A606" s="25" t="s">
        <v>171</v>
      </c>
      <c r="B606" s="9">
        <v>2010.0</v>
      </c>
      <c r="C606" s="9">
        <f>IFERROR(VLOOKUP($K606&amp;$B606,intermediate_page!$A$2:$K$1036,5,FALSE),"")</f>
        <v>630077</v>
      </c>
      <c r="D606" s="9" t="str">
        <f>IFERROR(VLOOKUP($K606&amp;$B606,intermediate_page!$A$2:$K$1036,6,FALSE),"")</f>
        <v>-</v>
      </c>
      <c r="E606" s="9">
        <f>IFERROR(VLOOKUP($K606&amp;$B606,intermediate_page!$A$2:$K$1036,7,FALSE),"")</f>
        <v>1010</v>
      </c>
      <c r="F606" s="9" t="str">
        <f>IFERROR(VLOOKUP($K606&amp;$B606,intermediate_page!$A$2:$K$1036,8,FALSE),"")</f>
        <v>-</v>
      </c>
      <c r="G606" s="9" t="str">
        <f>IFERROR(VLOOKUP($K606&amp;$B606,intermediate_page!$A$2:$K$1036,9,FALSE),"")</f>
        <v>-</v>
      </c>
      <c r="H606" s="9">
        <f>IFERROR(VLOOKUP($K606&amp;$B606,intermediate_page!$A$2:$K$1036,10,FALSE),"")</f>
        <v>0</v>
      </c>
      <c r="I606" s="9" t="str">
        <f>IFERROR(VLOOKUP($K606&amp;$B606,intermediate_page!$A$2:$K$1036,11,FALSE),"")</f>
        <v>-</v>
      </c>
      <c r="K606" s="1" t="s">
        <v>89</v>
      </c>
    </row>
    <row r="607" ht="15.75" customHeight="1">
      <c r="B607" s="9">
        <v>2011.0</v>
      </c>
      <c r="C607" s="9">
        <f>IFERROR(VLOOKUP($K607&amp;$B607,intermediate_page!$A$2:$K$1036,5,FALSE),"")</f>
        <v>640184</v>
      </c>
      <c r="D607" s="9">
        <f>IFERROR(VLOOKUP($K607&amp;$B607,intermediate_page!$A$2:$K$1036,6,FALSE),"")</f>
        <v>1700</v>
      </c>
      <c r="E607" s="9">
        <f>IFERROR(VLOOKUP($K607&amp;$B607,intermediate_page!$A$2:$K$1036,7,FALSE),"")</f>
        <v>2189</v>
      </c>
      <c r="F607" s="9">
        <f>IFERROR(VLOOKUP($K607&amp;$B607,intermediate_page!$A$2:$K$1036,8,FALSE),"")</f>
        <v>2700</v>
      </c>
      <c r="G607" s="9" t="str">
        <f>IFERROR(VLOOKUP($K607&amp;$B607,intermediate_page!$A$2:$K$1036,9,FALSE),"")</f>
        <v>-</v>
      </c>
      <c r="H607" s="9">
        <f>IFERROR(VLOOKUP($K607&amp;$B607,intermediate_page!$A$2:$K$1036,10,FALSE),"")</f>
        <v>0</v>
      </c>
      <c r="I607" s="9" t="str">
        <f>IFERROR(VLOOKUP($K607&amp;$B607,intermediate_page!$A$2:$K$1036,11,FALSE),"")</f>
        <v>-</v>
      </c>
      <c r="K607" s="1" t="str">
        <f t="shared" ref="K607:K614" si="68">K606</f>
        <v>Djibouti</v>
      </c>
    </row>
    <row r="608" ht="15.75" customHeight="1">
      <c r="B608" s="9">
        <v>2012.0</v>
      </c>
      <c r="C608" s="9">
        <f>IFERROR(VLOOKUP($K608&amp;$B608,intermediate_page!$A$2:$K$1036,5,FALSE),"")</f>
        <v>651032</v>
      </c>
      <c r="D608" s="9">
        <f>IFERROR(VLOOKUP($K608&amp;$B608,intermediate_page!$A$2:$K$1036,6,FALSE),"")</f>
        <v>1700</v>
      </c>
      <c r="E608" s="9">
        <f>IFERROR(VLOOKUP($K608&amp;$B608,intermediate_page!$A$2:$K$1036,7,FALSE),"")</f>
        <v>2153</v>
      </c>
      <c r="F608" s="9">
        <f>IFERROR(VLOOKUP($K608&amp;$B608,intermediate_page!$A$2:$K$1036,8,FALSE),"")</f>
        <v>2600</v>
      </c>
      <c r="G608" s="9" t="str">
        <f>IFERROR(VLOOKUP($K608&amp;$B608,intermediate_page!$A$2:$K$1036,9,FALSE),"")</f>
        <v>-</v>
      </c>
      <c r="H608" s="9">
        <f>IFERROR(VLOOKUP($K608&amp;$B608,intermediate_page!$A$2:$K$1036,10,FALSE),"")</f>
        <v>0</v>
      </c>
      <c r="I608" s="9" t="str">
        <f>IFERROR(VLOOKUP($K608&amp;$B608,intermediate_page!$A$2:$K$1036,11,FALSE),"")</f>
        <v>-</v>
      </c>
      <c r="K608" s="1" t="str">
        <f t="shared" si="68"/>
        <v>Djibouti</v>
      </c>
    </row>
    <row r="609" ht="15.75" customHeight="1">
      <c r="B609" s="9">
        <v>2013.0</v>
      </c>
      <c r="C609" s="9">
        <f>IFERROR(VLOOKUP($K609&amp;$B609,intermediate_page!$A$2:$K$1036,5,FALSE),"")</f>
        <v>662401</v>
      </c>
      <c r="D609" s="9" t="str">
        <f>IFERROR(VLOOKUP($K609&amp;$B609,intermediate_page!$A$2:$K$1036,6,FALSE),"")</f>
        <v>-</v>
      </c>
      <c r="E609" s="9">
        <f>IFERROR(VLOOKUP($K609&amp;$B609,intermediate_page!$A$2:$K$1036,7,FALSE),"")</f>
        <v>1684</v>
      </c>
      <c r="F609" s="9" t="str">
        <f>IFERROR(VLOOKUP($K609&amp;$B609,intermediate_page!$A$2:$K$1036,8,FALSE),"")</f>
        <v>-</v>
      </c>
      <c r="G609" s="9" t="str">
        <f>IFERROR(VLOOKUP($K609&amp;$B609,intermediate_page!$A$2:$K$1036,9,FALSE),"")</f>
        <v>-</v>
      </c>
      <c r="H609" s="9">
        <f>IFERROR(VLOOKUP($K609&amp;$B609,intermediate_page!$A$2:$K$1036,10,FALSE),"")</f>
        <v>17</v>
      </c>
      <c r="I609" s="9" t="str">
        <f>IFERROR(VLOOKUP($K609&amp;$B609,intermediate_page!$A$2:$K$1036,11,FALSE),"")</f>
        <v>-</v>
      </c>
      <c r="K609" s="1" t="str">
        <f t="shared" si="68"/>
        <v>Djibouti</v>
      </c>
    </row>
    <row r="610" ht="15.75" customHeight="1">
      <c r="B610" s="9">
        <v>2014.0</v>
      </c>
      <c r="C610" s="9">
        <f>IFERROR(VLOOKUP($K610&amp;$B610,intermediate_page!$A$2:$K$1036,5,FALSE),"")</f>
        <v>673958</v>
      </c>
      <c r="D610" s="9" t="str">
        <f>IFERROR(VLOOKUP($K610&amp;$B610,intermediate_page!$A$2:$K$1036,6,FALSE),"")</f>
        <v>-</v>
      </c>
      <c r="E610" s="9">
        <f>IFERROR(VLOOKUP($K610&amp;$B610,intermediate_page!$A$2:$K$1036,7,FALSE),"")</f>
        <v>9439</v>
      </c>
      <c r="F610" s="9" t="str">
        <f>IFERROR(VLOOKUP($K610&amp;$B610,intermediate_page!$A$2:$K$1036,8,FALSE),"")</f>
        <v>-</v>
      </c>
      <c r="G610" s="9" t="str">
        <f>IFERROR(VLOOKUP($K610&amp;$B610,intermediate_page!$A$2:$K$1036,9,FALSE),"")</f>
        <v>-</v>
      </c>
      <c r="H610" s="9">
        <f>IFERROR(VLOOKUP($K610&amp;$B610,intermediate_page!$A$2:$K$1036,10,FALSE),"")</f>
        <v>28</v>
      </c>
      <c r="I610" s="9" t="str">
        <f>IFERROR(VLOOKUP($K610&amp;$B610,intermediate_page!$A$2:$K$1036,11,FALSE),"")</f>
        <v>-</v>
      </c>
      <c r="K610" s="1" t="str">
        <f t="shared" si="68"/>
        <v>Djibouti</v>
      </c>
    </row>
    <row r="611" ht="15.75" customHeight="1">
      <c r="B611" s="9">
        <v>2015.0</v>
      </c>
      <c r="C611" s="9">
        <f>IFERROR(VLOOKUP($K611&amp;$B611,intermediate_page!$A$2:$K$1036,5,FALSE),"")</f>
        <v>685425</v>
      </c>
      <c r="D611" s="9" t="str">
        <f>IFERROR(VLOOKUP($K611&amp;$B611,intermediate_page!$A$2:$K$1036,6,FALSE),"")</f>
        <v>-</v>
      </c>
      <c r="E611" s="9">
        <f>IFERROR(VLOOKUP($K611&amp;$B611,intermediate_page!$A$2:$K$1036,7,FALSE),"")</f>
        <v>9473</v>
      </c>
      <c r="F611" s="9" t="str">
        <f>IFERROR(VLOOKUP($K611&amp;$B611,intermediate_page!$A$2:$K$1036,8,FALSE),"")</f>
        <v>-</v>
      </c>
      <c r="G611" s="9" t="str">
        <f>IFERROR(VLOOKUP($K611&amp;$B611,intermediate_page!$A$2:$K$1036,9,FALSE),"")</f>
        <v>-</v>
      </c>
      <c r="H611" s="9">
        <f>IFERROR(VLOOKUP($K611&amp;$B611,intermediate_page!$A$2:$K$1036,10,FALSE),"")</f>
        <v>23</v>
      </c>
      <c r="I611" s="9" t="str">
        <f>IFERROR(VLOOKUP($K611&amp;$B611,intermediate_page!$A$2:$K$1036,11,FALSE),"")</f>
        <v>-</v>
      </c>
      <c r="K611" s="1" t="str">
        <f t="shared" si="68"/>
        <v>Djibouti</v>
      </c>
    </row>
    <row r="612" ht="15.75" customHeight="1">
      <c r="B612" s="9">
        <v>2016.0</v>
      </c>
      <c r="C612" s="9">
        <f>IFERROR(VLOOKUP($K612&amp;$B612,intermediate_page!$A$2:$K$1036,5,FALSE),"")</f>
        <v>696763</v>
      </c>
      <c r="D612" s="9" t="str">
        <f>IFERROR(VLOOKUP($K612&amp;$B612,intermediate_page!$A$2:$K$1036,6,FALSE),"")</f>
        <v>-</v>
      </c>
      <c r="E612" s="9">
        <f>IFERROR(VLOOKUP($K612&amp;$B612,intermediate_page!$A$2:$K$1036,7,FALSE),"")</f>
        <v>13804</v>
      </c>
      <c r="F612" s="9" t="str">
        <f>IFERROR(VLOOKUP($K612&amp;$B612,intermediate_page!$A$2:$K$1036,8,FALSE),"")</f>
        <v>-</v>
      </c>
      <c r="G612" s="9" t="str">
        <f>IFERROR(VLOOKUP($K612&amp;$B612,intermediate_page!$A$2:$K$1036,9,FALSE),"")</f>
        <v>-</v>
      </c>
      <c r="H612" s="9">
        <f>IFERROR(VLOOKUP($K612&amp;$B612,intermediate_page!$A$2:$K$1036,10,FALSE),"")</f>
        <v>5</v>
      </c>
      <c r="I612" s="9" t="str">
        <f>IFERROR(VLOOKUP($K612&amp;$B612,intermediate_page!$A$2:$K$1036,11,FALSE),"")</f>
        <v>-</v>
      </c>
      <c r="K612" s="1" t="str">
        <f t="shared" si="68"/>
        <v>Djibouti</v>
      </c>
    </row>
    <row r="613" ht="15.75" customHeight="1">
      <c r="B613" s="9">
        <v>2017.0</v>
      </c>
      <c r="C613" s="9">
        <f>IFERROR(VLOOKUP($K613&amp;$B613,intermediate_page!$A$2:$K$1036,5,FALSE),"")</f>
        <v>707999</v>
      </c>
      <c r="D613" s="9" t="str">
        <f>IFERROR(VLOOKUP($K613&amp;$B613,intermediate_page!$A$2:$K$1036,6,FALSE),"")</f>
        <v>-</v>
      </c>
      <c r="E613" s="9">
        <f>IFERROR(VLOOKUP($K613&amp;$B613,intermediate_page!$A$2:$K$1036,7,FALSE),"")</f>
        <v>14671</v>
      </c>
      <c r="F613" s="9" t="str">
        <f>IFERROR(VLOOKUP($K613&amp;$B613,intermediate_page!$A$2:$K$1036,8,FALSE),"")</f>
        <v>-</v>
      </c>
      <c r="G613" s="9" t="str">
        <f>IFERROR(VLOOKUP($K613&amp;$B613,intermediate_page!$A$2:$K$1036,9,FALSE),"")</f>
        <v>-</v>
      </c>
      <c r="H613" s="9">
        <f>IFERROR(VLOOKUP($K613&amp;$B613,intermediate_page!$A$2:$K$1036,10,FALSE),"")</f>
        <v>0</v>
      </c>
      <c r="I613" s="9" t="str">
        <f>IFERROR(VLOOKUP($K613&amp;$B613,intermediate_page!$A$2:$K$1036,11,FALSE),"")</f>
        <v>-</v>
      </c>
      <c r="K613" s="1" t="str">
        <f t="shared" si="68"/>
        <v>Djibouti</v>
      </c>
    </row>
    <row r="614" ht="15.75" customHeight="1">
      <c r="B614" s="9">
        <v>2018.0</v>
      </c>
      <c r="C614" s="9">
        <f>IFERROR(VLOOKUP($K614&amp;$B614,intermediate_page!$A$2:$K$1036,5,FALSE),"")</f>
        <v>719115</v>
      </c>
      <c r="D614" s="9" t="str">
        <f>IFERROR(VLOOKUP($K614&amp;$B614,intermediate_page!$A$2:$K$1036,6,FALSE),"")</f>
        <v>-</v>
      </c>
      <c r="E614" s="9">
        <f>IFERROR(VLOOKUP($K614&amp;$B614,intermediate_page!$A$2:$K$1036,7,FALSE),"")</f>
        <v>25319</v>
      </c>
      <c r="F614" s="9" t="str">
        <f>IFERROR(VLOOKUP($K614&amp;$B614,intermediate_page!$A$2:$K$1036,8,FALSE),"")</f>
        <v>-</v>
      </c>
      <c r="G614" s="9" t="str">
        <f>IFERROR(VLOOKUP($K614&amp;$B614,intermediate_page!$A$2:$K$1036,9,FALSE),"")</f>
        <v>-</v>
      </c>
      <c r="H614" s="9">
        <f>IFERROR(VLOOKUP($K614&amp;$B614,intermediate_page!$A$2:$K$1036,10,FALSE),"")</f>
        <v>0</v>
      </c>
      <c r="I614" s="9" t="str">
        <f>IFERROR(VLOOKUP($K614&amp;$B614,intermediate_page!$A$2:$K$1036,11,FALSE),"")</f>
        <v>-</v>
      </c>
      <c r="K614" s="1" t="str">
        <f t="shared" si="68"/>
        <v>Djibouti</v>
      </c>
    </row>
    <row r="615" ht="15.75" customHeight="1">
      <c r="A615" s="25" t="s">
        <v>172</v>
      </c>
      <c r="B615" s="9">
        <v>2010.0</v>
      </c>
      <c r="C615" s="9">
        <f>IFERROR(VLOOKUP($K615&amp;$B615,intermediate_page!$A$2:$K$1036,5,FALSE),"")</f>
        <v>82761244</v>
      </c>
      <c r="D615" s="9" t="str">
        <f>IFERROR(VLOOKUP($K615&amp;$B615,intermediate_page!$A$2:$K$1036,6,FALSE),"")</f>
        <v>-</v>
      </c>
      <c r="E615" s="9">
        <f>IFERROR(VLOOKUP($K615&amp;$B615,intermediate_page!$A$2:$K$1036,7,FALSE),"")</f>
        <v>0</v>
      </c>
      <c r="F615" s="9" t="str">
        <f>IFERROR(VLOOKUP($K615&amp;$B615,intermediate_page!$A$2:$K$1036,8,FALSE),"")</f>
        <v>-</v>
      </c>
      <c r="G615" s="9" t="str">
        <f>IFERROR(VLOOKUP($K615&amp;$B615,intermediate_page!$A$2:$K$1036,9,FALSE),"")</f>
        <v>-</v>
      </c>
      <c r="H615" s="9">
        <f>IFERROR(VLOOKUP($K615&amp;$B615,intermediate_page!$A$2:$K$1036,10,FALSE),"")</f>
        <v>0</v>
      </c>
      <c r="I615" s="9" t="str">
        <f>IFERROR(VLOOKUP($K615&amp;$B615,intermediate_page!$A$2:$K$1036,11,FALSE),"")</f>
        <v>-</v>
      </c>
      <c r="K615" s="1" t="s">
        <v>90</v>
      </c>
    </row>
    <row r="616" ht="15.75" customHeight="1">
      <c r="B616" s="9">
        <v>2011.0</v>
      </c>
      <c r="C616" s="9">
        <f>IFERROR(VLOOKUP($K616&amp;$B616,intermediate_page!$A$2:$K$1036,5,FALSE),"")</f>
        <v>84529251</v>
      </c>
      <c r="D616" s="9" t="str">
        <f>IFERROR(VLOOKUP($K616&amp;$B616,intermediate_page!$A$2:$K$1036,6,FALSE),"")</f>
        <v>-</v>
      </c>
      <c r="E616" s="9">
        <f>IFERROR(VLOOKUP($K616&amp;$B616,intermediate_page!$A$2:$K$1036,7,FALSE),"")</f>
        <v>0</v>
      </c>
      <c r="F616" s="9" t="str">
        <f>IFERROR(VLOOKUP($K616&amp;$B616,intermediate_page!$A$2:$K$1036,8,FALSE),"")</f>
        <v>-</v>
      </c>
      <c r="G616" s="9" t="str">
        <f>IFERROR(VLOOKUP($K616&amp;$B616,intermediate_page!$A$2:$K$1036,9,FALSE),"")</f>
        <v>-</v>
      </c>
      <c r="H616" s="9">
        <f>IFERROR(VLOOKUP($K616&amp;$B616,intermediate_page!$A$2:$K$1036,10,FALSE),"")</f>
        <v>0</v>
      </c>
      <c r="I616" s="9" t="str">
        <f>IFERROR(VLOOKUP($K616&amp;$B616,intermediate_page!$A$2:$K$1036,11,FALSE),"")</f>
        <v>-</v>
      </c>
      <c r="K616" s="1" t="str">
        <f t="shared" ref="K616:K623" si="69">K615</f>
        <v>Egypt</v>
      </c>
    </row>
    <row r="617" ht="15.75" customHeight="1">
      <c r="B617" s="9">
        <v>2012.0</v>
      </c>
      <c r="C617" s="9">
        <f>IFERROR(VLOOKUP($K617&amp;$B617,intermediate_page!$A$2:$K$1036,5,FALSE),"")</f>
        <v>86422240</v>
      </c>
      <c r="D617" s="9" t="str">
        <f>IFERROR(VLOOKUP($K617&amp;$B617,intermediate_page!$A$2:$K$1036,6,FALSE),"")</f>
        <v>-</v>
      </c>
      <c r="E617" s="9">
        <f>IFERROR(VLOOKUP($K617&amp;$B617,intermediate_page!$A$2:$K$1036,7,FALSE),"")</f>
        <v>0</v>
      </c>
      <c r="F617" s="9" t="str">
        <f>IFERROR(VLOOKUP($K617&amp;$B617,intermediate_page!$A$2:$K$1036,8,FALSE),"")</f>
        <v>-</v>
      </c>
      <c r="G617" s="9" t="str">
        <f>IFERROR(VLOOKUP($K617&amp;$B617,intermediate_page!$A$2:$K$1036,9,FALSE),"")</f>
        <v>-</v>
      </c>
      <c r="H617" s="9">
        <f>IFERROR(VLOOKUP($K617&amp;$B617,intermediate_page!$A$2:$K$1036,10,FALSE),"")</f>
        <v>0</v>
      </c>
      <c r="I617" s="9" t="str">
        <f>IFERROR(VLOOKUP($K617&amp;$B617,intermediate_page!$A$2:$K$1036,11,FALSE),"")</f>
        <v>-</v>
      </c>
      <c r="K617" s="1" t="str">
        <f t="shared" si="69"/>
        <v>Egypt</v>
      </c>
    </row>
    <row r="618" ht="15.75" customHeight="1">
      <c r="B618" s="9">
        <v>2013.0</v>
      </c>
      <c r="C618" s="9">
        <f>IFERROR(VLOOKUP($K618&amp;$B618,intermediate_page!$A$2:$K$1036,5,FALSE),"")</f>
        <v>88404652</v>
      </c>
      <c r="D618" s="9" t="str">
        <f>IFERROR(VLOOKUP($K618&amp;$B618,intermediate_page!$A$2:$K$1036,6,FALSE),"")</f>
        <v>-</v>
      </c>
      <c r="E618" s="9">
        <f>IFERROR(VLOOKUP($K618&amp;$B618,intermediate_page!$A$2:$K$1036,7,FALSE),"")</f>
        <v>0</v>
      </c>
      <c r="F618" s="9" t="str">
        <f>IFERROR(VLOOKUP($K618&amp;$B618,intermediate_page!$A$2:$K$1036,8,FALSE),"")</f>
        <v>-</v>
      </c>
      <c r="G618" s="9" t="str">
        <f>IFERROR(VLOOKUP($K618&amp;$B618,intermediate_page!$A$2:$K$1036,9,FALSE),"")</f>
        <v>-</v>
      </c>
      <c r="H618" s="9">
        <f>IFERROR(VLOOKUP($K618&amp;$B618,intermediate_page!$A$2:$K$1036,10,FALSE),"")</f>
        <v>0</v>
      </c>
      <c r="I618" s="9" t="str">
        <f>IFERROR(VLOOKUP($K618&amp;$B618,intermediate_page!$A$2:$K$1036,11,FALSE),"")</f>
        <v>-</v>
      </c>
      <c r="K618" s="1" t="str">
        <f t="shared" si="69"/>
        <v>Egypt</v>
      </c>
    </row>
    <row r="619" ht="15.75" customHeight="1">
      <c r="B619" s="9">
        <v>2014.0</v>
      </c>
      <c r="C619" s="9">
        <f>IFERROR(VLOOKUP($K619&amp;$B619,intermediate_page!$A$2:$K$1036,5,FALSE),"")</f>
        <v>90424668</v>
      </c>
      <c r="D619" s="9" t="str">
        <f>IFERROR(VLOOKUP($K619&amp;$B619,intermediate_page!$A$2:$K$1036,6,FALSE),"")</f>
        <v>-</v>
      </c>
      <c r="E619" s="9">
        <f>IFERROR(VLOOKUP($K619&amp;$B619,intermediate_page!$A$2:$K$1036,7,FALSE),"")</f>
        <v>0</v>
      </c>
      <c r="F619" s="9" t="str">
        <f>IFERROR(VLOOKUP($K619&amp;$B619,intermediate_page!$A$2:$K$1036,8,FALSE),"")</f>
        <v>-</v>
      </c>
      <c r="G619" s="9" t="str">
        <f>IFERROR(VLOOKUP($K619&amp;$B619,intermediate_page!$A$2:$K$1036,9,FALSE),"")</f>
        <v>-</v>
      </c>
      <c r="H619" s="9">
        <f>IFERROR(VLOOKUP($K619&amp;$B619,intermediate_page!$A$2:$K$1036,10,FALSE),"")</f>
        <v>0</v>
      </c>
      <c r="I619" s="9" t="str">
        <f>IFERROR(VLOOKUP($K619&amp;$B619,intermediate_page!$A$2:$K$1036,11,FALSE),"")</f>
        <v>-</v>
      </c>
      <c r="K619" s="1" t="str">
        <f t="shared" si="69"/>
        <v>Egypt</v>
      </c>
    </row>
    <row r="620" ht="15.75" customHeight="1">
      <c r="B620" s="9">
        <v>2015.0</v>
      </c>
      <c r="C620" s="9">
        <f>IFERROR(VLOOKUP($K620&amp;$B620,intermediate_page!$A$2:$K$1036,5,FALSE),"")</f>
        <v>92442549</v>
      </c>
      <c r="D620" s="9" t="str">
        <f>IFERROR(VLOOKUP($K620&amp;$B620,intermediate_page!$A$2:$K$1036,6,FALSE),"")</f>
        <v>-</v>
      </c>
      <c r="E620" s="9">
        <f>IFERROR(VLOOKUP($K620&amp;$B620,intermediate_page!$A$2:$K$1036,7,FALSE),"")</f>
        <v>0</v>
      </c>
      <c r="F620" s="9" t="str">
        <f>IFERROR(VLOOKUP($K620&amp;$B620,intermediate_page!$A$2:$K$1036,8,FALSE),"")</f>
        <v>-</v>
      </c>
      <c r="G620" s="9" t="str">
        <f>IFERROR(VLOOKUP($K620&amp;$B620,intermediate_page!$A$2:$K$1036,9,FALSE),"")</f>
        <v>-</v>
      </c>
      <c r="H620" s="9">
        <f>IFERROR(VLOOKUP($K620&amp;$B620,intermediate_page!$A$2:$K$1036,10,FALSE),"")</f>
        <v>0</v>
      </c>
      <c r="I620" s="9" t="str">
        <f>IFERROR(VLOOKUP($K620&amp;$B620,intermediate_page!$A$2:$K$1036,11,FALSE),"")</f>
        <v>-</v>
      </c>
      <c r="K620" s="1" t="str">
        <f t="shared" si="69"/>
        <v>Egypt</v>
      </c>
    </row>
    <row r="621" ht="15.75" customHeight="1">
      <c r="B621" s="9">
        <v>2016.0</v>
      </c>
      <c r="C621" s="9">
        <f>IFERROR(VLOOKUP($K621&amp;$B621,intermediate_page!$A$2:$K$1036,5,FALSE),"")</f>
        <v>94447071</v>
      </c>
      <c r="D621" s="9" t="str">
        <f>IFERROR(VLOOKUP($K621&amp;$B621,intermediate_page!$A$2:$K$1036,6,FALSE),"")</f>
        <v>-</v>
      </c>
      <c r="E621" s="9">
        <f>IFERROR(VLOOKUP($K621&amp;$B621,intermediate_page!$A$2:$K$1036,7,FALSE),"")</f>
        <v>0</v>
      </c>
      <c r="F621" s="9" t="str">
        <f>IFERROR(VLOOKUP($K621&amp;$B621,intermediate_page!$A$2:$K$1036,8,FALSE),"")</f>
        <v>-</v>
      </c>
      <c r="G621" s="9" t="str">
        <f>IFERROR(VLOOKUP($K621&amp;$B621,intermediate_page!$A$2:$K$1036,9,FALSE),"")</f>
        <v>-</v>
      </c>
      <c r="H621" s="9">
        <f>IFERROR(VLOOKUP($K621&amp;$B621,intermediate_page!$A$2:$K$1036,10,FALSE),"")</f>
        <v>0</v>
      </c>
      <c r="I621" s="9" t="str">
        <f>IFERROR(VLOOKUP($K621&amp;$B621,intermediate_page!$A$2:$K$1036,11,FALSE),"")</f>
        <v>-</v>
      </c>
      <c r="K621" s="1" t="str">
        <f t="shared" si="69"/>
        <v>Egypt</v>
      </c>
    </row>
    <row r="622" ht="15.75" customHeight="1">
      <c r="B622" s="9">
        <v>2017.0</v>
      </c>
      <c r="C622" s="9">
        <f>IFERROR(VLOOKUP($K622&amp;$B622,intermediate_page!$A$2:$K$1036,5,FALSE),"")</f>
        <v>96442590</v>
      </c>
      <c r="D622" s="9" t="str">
        <f>IFERROR(VLOOKUP($K622&amp;$B622,intermediate_page!$A$2:$K$1036,6,FALSE),"")</f>
        <v>-</v>
      </c>
      <c r="E622" s="9">
        <f>IFERROR(VLOOKUP($K622&amp;$B622,intermediate_page!$A$2:$K$1036,7,FALSE),"")</f>
        <v>0</v>
      </c>
      <c r="F622" s="9" t="str">
        <f>IFERROR(VLOOKUP($K622&amp;$B622,intermediate_page!$A$2:$K$1036,8,FALSE),"")</f>
        <v>-</v>
      </c>
      <c r="G622" s="9" t="str">
        <f>IFERROR(VLOOKUP($K622&amp;$B622,intermediate_page!$A$2:$K$1036,9,FALSE),"")</f>
        <v>-</v>
      </c>
      <c r="H622" s="9">
        <f>IFERROR(VLOOKUP($K622&amp;$B622,intermediate_page!$A$2:$K$1036,10,FALSE),"")</f>
        <v>0</v>
      </c>
      <c r="I622" s="9" t="str">
        <f>IFERROR(VLOOKUP($K622&amp;$B622,intermediate_page!$A$2:$K$1036,11,FALSE),"")</f>
        <v>-</v>
      </c>
      <c r="K622" s="1" t="str">
        <f t="shared" si="69"/>
        <v>Egypt</v>
      </c>
    </row>
    <row r="623" ht="15.75" customHeight="1">
      <c r="B623" s="9">
        <v>2018.0</v>
      </c>
      <c r="C623" s="9">
        <f>IFERROR(VLOOKUP($K623&amp;$B623,intermediate_page!$A$2:$K$1036,5,FALSE),"")</f>
        <v>98423602</v>
      </c>
      <c r="D623" s="9" t="str">
        <f>IFERROR(VLOOKUP($K623&amp;$B623,intermediate_page!$A$2:$K$1036,6,FALSE),"")</f>
        <v>-</v>
      </c>
      <c r="E623" s="9">
        <f>IFERROR(VLOOKUP($K623&amp;$B623,intermediate_page!$A$2:$K$1036,7,FALSE),"")</f>
        <v>0</v>
      </c>
      <c r="F623" s="9" t="str">
        <f>IFERROR(VLOOKUP($K623&amp;$B623,intermediate_page!$A$2:$K$1036,8,FALSE),"")</f>
        <v>-</v>
      </c>
      <c r="G623" s="9" t="str">
        <f>IFERROR(VLOOKUP($K623&amp;$B623,intermediate_page!$A$2:$K$1036,9,FALSE),"")</f>
        <v>-</v>
      </c>
      <c r="H623" s="9">
        <f>IFERROR(VLOOKUP($K623&amp;$B623,intermediate_page!$A$2:$K$1036,10,FALSE),"")</f>
        <v>0</v>
      </c>
      <c r="I623" s="9" t="str">
        <f>IFERROR(VLOOKUP($K623&amp;$B623,intermediate_page!$A$2:$K$1036,11,FALSE),"")</f>
        <v>-</v>
      </c>
      <c r="K623" s="1" t="str">
        <f t="shared" si="69"/>
        <v>Egypt</v>
      </c>
    </row>
    <row r="624" ht="15.75" customHeight="1">
      <c r="A624" s="25" t="s">
        <v>173</v>
      </c>
      <c r="B624" s="9">
        <v>2010.0</v>
      </c>
      <c r="C624" s="9">
        <f>IFERROR(VLOOKUP($K624&amp;$B624,intermediate_page!$A$2:$K$1036,5,FALSE),"")</f>
        <v>753410</v>
      </c>
      <c r="D624" s="9" t="str">
        <f>IFERROR(VLOOKUP($K624&amp;$B624,intermediate_page!$A$2:$K$1036,6,FALSE),"")</f>
        <v>-</v>
      </c>
      <c r="E624" s="9">
        <f>IFERROR(VLOOKUP($K624&amp;$B624,intermediate_page!$A$2:$K$1036,7,FALSE),"")</f>
        <v>1847</v>
      </c>
      <c r="F624" s="9" t="str">
        <f>IFERROR(VLOOKUP($K624&amp;$B624,intermediate_page!$A$2:$K$1036,8,FALSE),"")</f>
        <v>-</v>
      </c>
      <c r="G624" s="9" t="str">
        <f>IFERROR(VLOOKUP($K624&amp;$B624,intermediate_page!$A$2:$K$1036,9,FALSE),"")</f>
        <v>-</v>
      </c>
      <c r="H624" s="9">
        <f>IFERROR(VLOOKUP($K624&amp;$B624,intermediate_page!$A$2:$K$1036,10,FALSE),"")</f>
        <v>0</v>
      </c>
      <c r="I624" s="9" t="str">
        <f>IFERROR(VLOOKUP($K624&amp;$B624,intermediate_page!$A$2:$K$1036,11,FALSE),"")</f>
        <v>-</v>
      </c>
      <c r="K624" s="1" t="s">
        <v>91</v>
      </c>
    </row>
    <row r="625" ht="15.75" customHeight="1">
      <c r="B625" s="9">
        <v>2011.0</v>
      </c>
      <c r="C625" s="9">
        <f>IFERROR(VLOOKUP($K625&amp;$B625,intermediate_page!$A$2:$K$1036,5,FALSE),"")</f>
        <v>762321</v>
      </c>
      <c r="D625" s="9" t="str">
        <f>IFERROR(VLOOKUP($K625&amp;$B625,intermediate_page!$A$2:$K$1036,6,FALSE),"")</f>
        <v>-</v>
      </c>
      <c r="E625" s="9">
        <f>IFERROR(VLOOKUP($K625&amp;$B625,intermediate_page!$A$2:$K$1036,7,FALSE),"")</f>
        <v>1632</v>
      </c>
      <c r="F625" s="9" t="str">
        <f>IFERROR(VLOOKUP($K625&amp;$B625,intermediate_page!$A$2:$K$1036,8,FALSE),"")</f>
        <v>-</v>
      </c>
      <c r="G625" s="9" t="str">
        <f>IFERROR(VLOOKUP($K625&amp;$B625,intermediate_page!$A$2:$K$1036,9,FALSE),"")</f>
        <v>-</v>
      </c>
      <c r="H625" s="9">
        <f>IFERROR(VLOOKUP($K625&amp;$B625,intermediate_page!$A$2:$K$1036,10,FALSE),"")</f>
        <v>0</v>
      </c>
      <c r="I625" s="9" t="str">
        <f>IFERROR(VLOOKUP($K625&amp;$B625,intermediate_page!$A$2:$K$1036,11,FALSE),"")</f>
        <v>-</v>
      </c>
      <c r="K625" s="1" t="str">
        <f t="shared" ref="K625:K632" si="70">K624</f>
        <v>Iran (Islamic Republic of)</v>
      </c>
    </row>
    <row r="626" ht="15.75" customHeight="1">
      <c r="B626" s="9">
        <v>2012.0</v>
      </c>
      <c r="C626" s="9">
        <f>IFERROR(VLOOKUP($K626&amp;$B626,intermediate_page!$A$2:$K$1036,5,FALSE),"")</f>
        <v>771564</v>
      </c>
      <c r="D626" s="9" t="str">
        <f>IFERROR(VLOOKUP($K626&amp;$B626,intermediate_page!$A$2:$K$1036,6,FALSE),"")</f>
        <v>-</v>
      </c>
      <c r="E626" s="9">
        <f>IFERROR(VLOOKUP($K626&amp;$B626,intermediate_page!$A$2:$K$1036,7,FALSE),"")</f>
        <v>756</v>
      </c>
      <c r="F626" s="9" t="str">
        <f>IFERROR(VLOOKUP($K626&amp;$B626,intermediate_page!$A$2:$K$1036,8,FALSE),"")</f>
        <v>-</v>
      </c>
      <c r="G626" s="9" t="str">
        <f>IFERROR(VLOOKUP($K626&amp;$B626,intermediate_page!$A$2:$K$1036,9,FALSE),"")</f>
        <v>-</v>
      </c>
      <c r="H626" s="9">
        <f>IFERROR(VLOOKUP($K626&amp;$B626,intermediate_page!$A$2:$K$1036,10,FALSE),"")</f>
        <v>0</v>
      </c>
      <c r="I626" s="9" t="str">
        <f>IFERROR(VLOOKUP($K626&amp;$B626,intermediate_page!$A$2:$K$1036,11,FALSE),"")</f>
        <v>-</v>
      </c>
      <c r="K626" s="1" t="str">
        <f t="shared" si="70"/>
        <v>Iran (Islamic Republic of)</v>
      </c>
    </row>
    <row r="627" ht="15.75" customHeight="1">
      <c r="B627" s="9">
        <v>2013.0</v>
      </c>
      <c r="C627" s="9">
        <f>IFERROR(VLOOKUP($K627&amp;$B627,intermediate_page!$A$2:$K$1036,5,FALSE),"")</f>
        <v>781186</v>
      </c>
      <c r="D627" s="9" t="str">
        <f>IFERROR(VLOOKUP($K627&amp;$B627,intermediate_page!$A$2:$K$1036,6,FALSE),"")</f>
        <v>-</v>
      </c>
      <c r="E627" s="9">
        <f>IFERROR(VLOOKUP($K627&amp;$B627,intermediate_page!$A$2:$K$1036,7,FALSE),"")</f>
        <v>479</v>
      </c>
      <c r="F627" s="9" t="str">
        <f>IFERROR(VLOOKUP($K627&amp;$B627,intermediate_page!$A$2:$K$1036,8,FALSE),"")</f>
        <v>-</v>
      </c>
      <c r="G627" s="9" t="str">
        <f>IFERROR(VLOOKUP($K627&amp;$B627,intermediate_page!$A$2:$K$1036,9,FALSE),"")</f>
        <v>-</v>
      </c>
      <c r="H627" s="9">
        <f>IFERROR(VLOOKUP($K627&amp;$B627,intermediate_page!$A$2:$K$1036,10,FALSE),"")</f>
        <v>0</v>
      </c>
      <c r="I627" s="9" t="str">
        <f>IFERROR(VLOOKUP($K627&amp;$B627,intermediate_page!$A$2:$K$1036,11,FALSE),"")</f>
        <v>-</v>
      </c>
      <c r="K627" s="1" t="str">
        <f t="shared" si="70"/>
        <v>Iran (Islamic Republic of)</v>
      </c>
    </row>
    <row r="628" ht="15.75" customHeight="1">
      <c r="B628" s="9">
        <v>2014.0</v>
      </c>
      <c r="C628" s="9">
        <f>IFERROR(VLOOKUP($K628&amp;$B628,intermediate_page!$A$2:$K$1036,5,FALSE),"")</f>
        <v>791235</v>
      </c>
      <c r="D628" s="9" t="str">
        <f>IFERROR(VLOOKUP($K628&amp;$B628,intermediate_page!$A$2:$K$1036,6,FALSE),"")</f>
        <v>-</v>
      </c>
      <c r="E628" s="9">
        <f>IFERROR(VLOOKUP($K628&amp;$B628,intermediate_page!$A$2:$K$1036,7,FALSE),"")</f>
        <v>358</v>
      </c>
      <c r="F628" s="9" t="str">
        <f>IFERROR(VLOOKUP($K628&amp;$B628,intermediate_page!$A$2:$K$1036,8,FALSE),"")</f>
        <v>-</v>
      </c>
      <c r="G628" s="9" t="str">
        <f>IFERROR(VLOOKUP($K628&amp;$B628,intermediate_page!$A$2:$K$1036,9,FALSE),"")</f>
        <v>-</v>
      </c>
      <c r="H628" s="9">
        <f>IFERROR(VLOOKUP($K628&amp;$B628,intermediate_page!$A$2:$K$1036,10,FALSE),"")</f>
        <v>0</v>
      </c>
      <c r="I628" s="9" t="str">
        <f>IFERROR(VLOOKUP($K628&amp;$B628,intermediate_page!$A$2:$K$1036,11,FALSE),"")</f>
        <v>-</v>
      </c>
      <c r="K628" s="1" t="str">
        <f t="shared" si="70"/>
        <v>Iran (Islamic Republic of)</v>
      </c>
    </row>
    <row r="629" ht="15.75" customHeight="1">
      <c r="B629" s="9">
        <v>2015.0</v>
      </c>
      <c r="C629" s="9">
        <f>IFERROR(VLOOKUP($K629&amp;$B629,intermediate_page!$A$2:$K$1036,5,FALSE),"")</f>
        <v>801719</v>
      </c>
      <c r="D629" s="9" t="str">
        <f>IFERROR(VLOOKUP($K629&amp;$B629,intermediate_page!$A$2:$K$1036,6,FALSE),"")</f>
        <v>-</v>
      </c>
      <c r="E629" s="9">
        <f>IFERROR(VLOOKUP($K629&amp;$B629,intermediate_page!$A$2:$K$1036,7,FALSE),"")</f>
        <v>167</v>
      </c>
      <c r="F629" s="9" t="str">
        <f>IFERROR(VLOOKUP($K629&amp;$B629,intermediate_page!$A$2:$K$1036,8,FALSE),"")</f>
        <v>-</v>
      </c>
      <c r="G629" s="9" t="str">
        <f>IFERROR(VLOOKUP($K629&amp;$B629,intermediate_page!$A$2:$K$1036,9,FALSE),"")</f>
        <v>-</v>
      </c>
      <c r="H629" s="9">
        <f>IFERROR(VLOOKUP($K629&amp;$B629,intermediate_page!$A$2:$K$1036,10,FALSE),"")</f>
        <v>0</v>
      </c>
      <c r="I629" s="9" t="str">
        <f>IFERROR(VLOOKUP($K629&amp;$B629,intermediate_page!$A$2:$K$1036,11,FALSE),"")</f>
        <v>-</v>
      </c>
      <c r="K629" s="1" t="str">
        <f t="shared" si="70"/>
        <v>Iran (Islamic Republic of)</v>
      </c>
    </row>
    <row r="630" ht="15.75" customHeight="1">
      <c r="B630" s="9">
        <v>2016.0</v>
      </c>
      <c r="C630" s="9">
        <f>IFERROR(VLOOKUP($K630&amp;$B630,intermediate_page!$A$2:$K$1036,5,FALSE),"")</f>
        <v>812666</v>
      </c>
      <c r="D630" s="9" t="str">
        <f>IFERROR(VLOOKUP($K630&amp;$B630,intermediate_page!$A$2:$K$1036,6,FALSE),"")</f>
        <v>-</v>
      </c>
      <c r="E630" s="9">
        <f>IFERROR(VLOOKUP($K630&amp;$B630,intermediate_page!$A$2:$K$1036,7,FALSE),"")</f>
        <v>81</v>
      </c>
      <c r="F630" s="9" t="str">
        <f>IFERROR(VLOOKUP($K630&amp;$B630,intermediate_page!$A$2:$K$1036,8,FALSE),"")</f>
        <v>-</v>
      </c>
      <c r="G630" s="9" t="str">
        <f>IFERROR(VLOOKUP($K630&amp;$B630,intermediate_page!$A$2:$K$1036,9,FALSE),"")</f>
        <v>-</v>
      </c>
      <c r="H630" s="9">
        <f>IFERROR(VLOOKUP($K630&amp;$B630,intermediate_page!$A$2:$K$1036,10,FALSE),"")</f>
        <v>0</v>
      </c>
      <c r="I630" s="9" t="str">
        <f>IFERROR(VLOOKUP($K630&amp;$B630,intermediate_page!$A$2:$K$1036,11,FALSE),"")</f>
        <v>-</v>
      </c>
      <c r="K630" s="1" t="str">
        <f t="shared" si="70"/>
        <v>Iran (Islamic Republic of)</v>
      </c>
    </row>
    <row r="631" ht="15.75" customHeight="1">
      <c r="B631" s="9">
        <v>2017.0</v>
      </c>
      <c r="C631" s="9">
        <f>IFERROR(VLOOKUP($K631&amp;$B631,intermediate_page!$A$2:$K$1036,5,FALSE),"")</f>
        <v>823680</v>
      </c>
      <c r="D631" s="9" t="str">
        <f>IFERROR(VLOOKUP($K631&amp;$B631,intermediate_page!$A$2:$K$1036,6,FALSE),"")</f>
        <v>-</v>
      </c>
      <c r="E631" s="9">
        <f>IFERROR(VLOOKUP($K631&amp;$B631,intermediate_page!$A$2:$K$1036,7,FALSE),"")</f>
        <v>60</v>
      </c>
      <c r="F631" s="9" t="str">
        <f>IFERROR(VLOOKUP($K631&amp;$B631,intermediate_page!$A$2:$K$1036,8,FALSE),"")</f>
        <v>-</v>
      </c>
      <c r="G631" s="9" t="str">
        <f>IFERROR(VLOOKUP($K631&amp;$B631,intermediate_page!$A$2:$K$1036,9,FALSE),"")</f>
        <v>-</v>
      </c>
      <c r="H631" s="9">
        <f>IFERROR(VLOOKUP($K631&amp;$B631,intermediate_page!$A$2:$K$1036,10,FALSE),"")</f>
        <v>0</v>
      </c>
      <c r="I631" s="9" t="str">
        <f>IFERROR(VLOOKUP($K631&amp;$B631,intermediate_page!$A$2:$K$1036,11,FALSE),"")</f>
        <v>-</v>
      </c>
      <c r="K631" s="1" t="str">
        <f t="shared" si="70"/>
        <v>Iran (Islamic Republic of)</v>
      </c>
    </row>
    <row r="632" ht="15.75" customHeight="1">
      <c r="B632" s="9">
        <v>2018.0</v>
      </c>
      <c r="C632" s="9">
        <f>IFERROR(VLOOKUP($K632&amp;$B632,intermediate_page!$A$2:$K$1036,5,FALSE),"")</f>
        <v>835180</v>
      </c>
      <c r="D632" s="9" t="str">
        <f>IFERROR(VLOOKUP($K632&amp;$B632,intermediate_page!$A$2:$K$1036,6,FALSE),"")</f>
        <v>-</v>
      </c>
      <c r="E632" s="9">
        <f>IFERROR(VLOOKUP($K632&amp;$B632,intermediate_page!$A$2:$K$1036,7,FALSE),"")</f>
        <v>0</v>
      </c>
      <c r="F632" s="9" t="str">
        <f>IFERROR(VLOOKUP($K632&amp;$B632,intermediate_page!$A$2:$K$1036,8,FALSE),"")</f>
        <v>-</v>
      </c>
      <c r="G632" s="9" t="str">
        <f>IFERROR(VLOOKUP($K632&amp;$B632,intermediate_page!$A$2:$K$1036,9,FALSE),"")</f>
        <v>-</v>
      </c>
      <c r="H632" s="9">
        <f>IFERROR(VLOOKUP($K632&amp;$B632,intermediate_page!$A$2:$K$1036,10,FALSE),"")</f>
        <v>0</v>
      </c>
      <c r="I632" s="9" t="str">
        <f>IFERROR(VLOOKUP($K632&amp;$B632,intermediate_page!$A$2:$K$1036,11,FALSE),"")</f>
        <v>-</v>
      </c>
      <c r="K632" s="1" t="str">
        <f t="shared" si="70"/>
        <v>Iran (Islamic Republic of)</v>
      </c>
    </row>
    <row r="633" ht="15.75" customHeight="1">
      <c r="A633" s="25" t="s">
        <v>174</v>
      </c>
      <c r="B633" s="9">
        <v>2010.0</v>
      </c>
      <c r="C633" s="9">
        <f>IFERROR(VLOOKUP($K633&amp;$B633,intermediate_page!$A$2:$K$1036,5,FALSE),"")</f>
        <v>3866457</v>
      </c>
      <c r="D633" s="9" t="str">
        <f>IFERROR(VLOOKUP($K633&amp;$B633,intermediate_page!$A$2:$K$1036,6,FALSE),"")</f>
        <v>-</v>
      </c>
      <c r="E633" s="9">
        <f>IFERROR(VLOOKUP($K633&amp;$B633,intermediate_page!$A$2:$K$1036,7,FALSE),"")</f>
        <v>0</v>
      </c>
      <c r="F633" s="9" t="str">
        <f>IFERROR(VLOOKUP($K633&amp;$B633,intermediate_page!$A$2:$K$1036,8,FALSE),"")</f>
        <v>-</v>
      </c>
      <c r="G633" s="9" t="str">
        <f>IFERROR(VLOOKUP($K633&amp;$B633,intermediate_page!$A$2:$K$1036,9,FALSE),"")</f>
        <v>-</v>
      </c>
      <c r="H633" s="9">
        <f>IFERROR(VLOOKUP($K633&amp;$B633,intermediate_page!$A$2:$K$1036,10,FALSE),"")</f>
        <v>0</v>
      </c>
      <c r="I633" s="9" t="str">
        <f>IFERROR(VLOOKUP($K633&amp;$B633,intermediate_page!$A$2:$K$1036,11,FALSE),"")</f>
        <v>-</v>
      </c>
      <c r="K633" s="1" t="s">
        <v>92</v>
      </c>
    </row>
    <row r="634" ht="15.75" customHeight="1">
      <c r="B634" s="9">
        <v>2011.0</v>
      </c>
      <c r="C634" s="9">
        <f>IFERROR(VLOOKUP($K634&amp;$B634,intermediate_page!$A$2:$K$1036,5,FALSE),"")</f>
        <v>3994289</v>
      </c>
      <c r="D634" s="9" t="str">
        <f>IFERROR(VLOOKUP($K634&amp;$B634,intermediate_page!$A$2:$K$1036,6,FALSE),"")</f>
        <v>-</v>
      </c>
      <c r="E634" s="9">
        <f>IFERROR(VLOOKUP($K634&amp;$B634,intermediate_page!$A$2:$K$1036,7,FALSE),"")</f>
        <v>0</v>
      </c>
      <c r="F634" s="9" t="str">
        <f>IFERROR(VLOOKUP($K634&amp;$B634,intermediate_page!$A$2:$K$1036,8,FALSE),"")</f>
        <v>-</v>
      </c>
      <c r="G634" s="9" t="str">
        <f>IFERROR(VLOOKUP($K634&amp;$B634,intermediate_page!$A$2:$K$1036,9,FALSE),"")</f>
        <v>-</v>
      </c>
      <c r="H634" s="9">
        <f>IFERROR(VLOOKUP($K634&amp;$B634,intermediate_page!$A$2:$K$1036,10,FALSE),"")</f>
        <v>0</v>
      </c>
      <c r="I634" s="9" t="str">
        <f>IFERROR(VLOOKUP($K634&amp;$B634,intermediate_page!$A$2:$K$1036,11,FALSE),"")</f>
        <v>-</v>
      </c>
      <c r="K634" s="1" t="str">
        <f t="shared" ref="K634:K641" si="71">K633</f>
        <v>Iraq</v>
      </c>
    </row>
    <row r="635" ht="15.75" customHeight="1">
      <c r="B635" s="9">
        <v>2012.0</v>
      </c>
      <c r="C635" s="9">
        <f>IFERROR(VLOOKUP($K635&amp;$B635,intermediate_page!$A$2:$K$1036,5,FALSE),"")</f>
        <v>4145701</v>
      </c>
      <c r="D635" s="9" t="str">
        <f>IFERROR(VLOOKUP($K635&amp;$B635,intermediate_page!$A$2:$K$1036,6,FALSE),"")</f>
        <v>-</v>
      </c>
      <c r="E635" s="9">
        <f>IFERROR(VLOOKUP($K635&amp;$B635,intermediate_page!$A$2:$K$1036,7,FALSE),"")</f>
        <v>0</v>
      </c>
      <c r="F635" s="9" t="str">
        <f>IFERROR(VLOOKUP($K635&amp;$B635,intermediate_page!$A$2:$K$1036,8,FALSE),"")</f>
        <v>-</v>
      </c>
      <c r="G635" s="9" t="str">
        <f>IFERROR(VLOOKUP($K635&amp;$B635,intermediate_page!$A$2:$K$1036,9,FALSE),"")</f>
        <v>-</v>
      </c>
      <c r="H635" s="9">
        <f>IFERROR(VLOOKUP($K635&amp;$B635,intermediate_page!$A$2:$K$1036,10,FALSE),"")</f>
        <v>0</v>
      </c>
      <c r="I635" s="9" t="str">
        <f>IFERROR(VLOOKUP($K635&amp;$B635,intermediate_page!$A$2:$K$1036,11,FALSE),"")</f>
        <v>-</v>
      </c>
      <c r="K635" s="1" t="str">
        <f t="shared" si="71"/>
        <v>Iraq</v>
      </c>
    </row>
    <row r="636" ht="15.75" customHeight="1">
      <c r="B636" s="9">
        <v>2013.0</v>
      </c>
      <c r="C636" s="9">
        <f>IFERROR(VLOOKUP($K636&amp;$B636,intermediate_page!$A$2:$K$1036,5,FALSE),"")</f>
        <v>4310417</v>
      </c>
      <c r="D636" s="9" t="str">
        <f>IFERROR(VLOOKUP($K636&amp;$B636,intermediate_page!$A$2:$K$1036,6,FALSE),"")</f>
        <v>-</v>
      </c>
      <c r="E636" s="9">
        <f>IFERROR(VLOOKUP($K636&amp;$B636,intermediate_page!$A$2:$K$1036,7,FALSE),"")</f>
        <v>0</v>
      </c>
      <c r="F636" s="9" t="str">
        <f>IFERROR(VLOOKUP($K636&amp;$B636,intermediate_page!$A$2:$K$1036,8,FALSE),"")</f>
        <v>-</v>
      </c>
      <c r="G636" s="9" t="str">
        <f>IFERROR(VLOOKUP($K636&amp;$B636,intermediate_page!$A$2:$K$1036,9,FALSE),"")</f>
        <v>-</v>
      </c>
      <c r="H636" s="9">
        <f>IFERROR(VLOOKUP($K636&amp;$B636,intermediate_page!$A$2:$K$1036,10,FALSE),"")</f>
        <v>0</v>
      </c>
      <c r="I636" s="9" t="str">
        <f>IFERROR(VLOOKUP($K636&amp;$B636,intermediate_page!$A$2:$K$1036,11,FALSE),"")</f>
        <v>-</v>
      </c>
      <c r="K636" s="1" t="str">
        <f t="shared" si="71"/>
        <v>Iraq</v>
      </c>
    </row>
    <row r="637" ht="15.75" customHeight="1">
      <c r="B637" s="9">
        <v>2014.0</v>
      </c>
      <c r="C637" s="9">
        <f>IFERROR(VLOOKUP($K637&amp;$B637,intermediate_page!$A$2:$K$1036,5,FALSE),"")</f>
        <v>4473553</v>
      </c>
      <c r="D637" s="9" t="str">
        <f>IFERROR(VLOOKUP($K637&amp;$B637,intermediate_page!$A$2:$K$1036,6,FALSE),"")</f>
        <v>-</v>
      </c>
      <c r="E637" s="9">
        <f>IFERROR(VLOOKUP($K637&amp;$B637,intermediate_page!$A$2:$K$1036,7,FALSE),"")</f>
        <v>0</v>
      </c>
      <c r="F637" s="9" t="str">
        <f>IFERROR(VLOOKUP($K637&amp;$B637,intermediate_page!$A$2:$K$1036,8,FALSE),"")</f>
        <v>-</v>
      </c>
      <c r="G637" s="9" t="str">
        <f>IFERROR(VLOOKUP($K637&amp;$B637,intermediate_page!$A$2:$K$1036,9,FALSE),"")</f>
        <v>-</v>
      </c>
      <c r="H637" s="9">
        <f>IFERROR(VLOOKUP($K637&amp;$B637,intermediate_page!$A$2:$K$1036,10,FALSE),"")</f>
        <v>0</v>
      </c>
      <c r="I637" s="9" t="str">
        <f>IFERROR(VLOOKUP($K637&amp;$B637,intermediate_page!$A$2:$K$1036,11,FALSE),"")</f>
        <v>-</v>
      </c>
      <c r="K637" s="1" t="str">
        <f t="shared" si="71"/>
        <v>Iraq</v>
      </c>
    </row>
    <row r="638" ht="15.75" customHeight="1">
      <c r="B638" s="9">
        <v>2015.0</v>
      </c>
      <c r="C638" s="9">
        <f>IFERROR(VLOOKUP($K638&amp;$B638,intermediate_page!$A$2:$K$1036,5,FALSE),"")</f>
        <v>4624394</v>
      </c>
      <c r="D638" s="9" t="str">
        <f>IFERROR(VLOOKUP($K638&amp;$B638,intermediate_page!$A$2:$K$1036,6,FALSE),"")</f>
        <v>-</v>
      </c>
      <c r="E638" s="9">
        <f>IFERROR(VLOOKUP($K638&amp;$B638,intermediate_page!$A$2:$K$1036,7,FALSE),"")</f>
        <v>0</v>
      </c>
      <c r="F638" s="9" t="str">
        <f>IFERROR(VLOOKUP($K638&amp;$B638,intermediate_page!$A$2:$K$1036,8,FALSE),"")</f>
        <v>-</v>
      </c>
      <c r="G638" s="9" t="str">
        <f>IFERROR(VLOOKUP($K638&amp;$B638,intermediate_page!$A$2:$K$1036,9,FALSE),"")</f>
        <v>-</v>
      </c>
      <c r="H638" s="9">
        <f>IFERROR(VLOOKUP($K638&amp;$B638,intermediate_page!$A$2:$K$1036,10,FALSE),"")</f>
        <v>0</v>
      </c>
      <c r="I638" s="9" t="str">
        <f>IFERROR(VLOOKUP($K638&amp;$B638,intermediate_page!$A$2:$K$1036,11,FALSE),"")</f>
        <v>-</v>
      </c>
      <c r="K638" s="1" t="str">
        <f t="shared" si="71"/>
        <v>Iraq</v>
      </c>
    </row>
    <row r="639" ht="15.75" customHeight="1">
      <c r="B639" s="9">
        <v>2016.0</v>
      </c>
      <c r="C639" s="9">
        <f>IFERROR(VLOOKUP($K639&amp;$B639,intermediate_page!$A$2:$K$1036,5,FALSE),"")</f>
        <v>4759382</v>
      </c>
      <c r="D639" s="9" t="str">
        <f>IFERROR(VLOOKUP($K639&amp;$B639,intermediate_page!$A$2:$K$1036,6,FALSE),"")</f>
        <v>-</v>
      </c>
      <c r="E639" s="9">
        <f>IFERROR(VLOOKUP($K639&amp;$B639,intermediate_page!$A$2:$K$1036,7,FALSE),"")</f>
        <v>0</v>
      </c>
      <c r="F639" s="9" t="str">
        <f>IFERROR(VLOOKUP($K639&amp;$B639,intermediate_page!$A$2:$K$1036,8,FALSE),"")</f>
        <v>-</v>
      </c>
      <c r="G639" s="9" t="str">
        <f>IFERROR(VLOOKUP($K639&amp;$B639,intermediate_page!$A$2:$K$1036,9,FALSE),"")</f>
        <v>-</v>
      </c>
      <c r="H639" s="9">
        <f>IFERROR(VLOOKUP($K639&amp;$B639,intermediate_page!$A$2:$K$1036,10,FALSE),"")</f>
        <v>0</v>
      </c>
      <c r="I639" s="9" t="str">
        <f>IFERROR(VLOOKUP($K639&amp;$B639,intermediate_page!$A$2:$K$1036,11,FALSE),"")</f>
        <v>-</v>
      </c>
      <c r="K639" s="1" t="str">
        <f t="shared" si="71"/>
        <v>Iraq</v>
      </c>
    </row>
    <row r="640" ht="15.75" customHeight="1">
      <c r="B640" s="9">
        <v>2017.0</v>
      </c>
      <c r="C640" s="9">
        <f>IFERROR(VLOOKUP($K640&amp;$B640,intermediate_page!$A$2:$K$1036,5,FALSE),"")</f>
        <v>4881862</v>
      </c>
      <c r="D640" s="9" t="str">
        <f>IFERROR(VLOOKUP($K640&amp;$B640,intermediate_page!$A$2:$K$1036,6,FALSE),"")</f>
        <v>-</v>
      </c>
      <c r="E640" s="9">
        <f>IFERROR(VLOOKUP($K640&amp;$B640,intermediate_page!$A$2:$K$1036,7,FALSE),"")</f>
        <v>0</v>
      </c>
      <c r="F640" s="9" t="str">
        <f>IFERROR(VLOOKUP($K640&amp;$B640,intermediate_page!$A$2:$K$1036,8,FALSE),"")</f>
        <v>-</v>
      </c>
      <c r="G640" s="9" t="str">
        <f>IFERROR(VLOOKUP($K640&amp;$B640,intermediate_page!$A$2:$K$1036,9,FALSE),"")</f>
        <v>-</v>
      </c>
      <c r="H640" s="9">
        <f>IFERROR(VLOOKUP($K640&amp;$B640,intermediate_page!$A$2:$K$1036,10,FALSE),"")</f>
        <v>0</v>
      </c>
      <c r="I640" s="9" t="str">
        <f>IFERROR(VLOOKUP($K640&amp;$B640,intermediate_page!$A$2:$K$1036,11,FALSE),"")</f>
        <v>-</v>
      </c>
      <c r="K640" s="1" t="str">
        <f t="shared" si="71"/>
        <v>Iraq</v>
      </c>
    </row>
    <row r="641" ht="15.75" customHeight="1">
      <c r="B641" s="9">
        <v>2018.0</v>
      </c>
      <c r="C641" s="9">
        <f>IFERROR(VLOOKUP($K641&amp;$B641,intermediate_page!$A$2:$K$1036,5,FALSE),"")</f>
        <v>4996368</v>
      </c>
      <c r="D641" s="9" t="str">
        <f>IFERROR(VLOOKUP($K641&amp;$B641,intermediate_page!$A$2:$K$1036,6,FALSE),"")</f>
        <v>-</v>
      </c>
      <c r="E641" s="9">
        <f>IFERROR(VLOOKUP($K641&amp;$B641,intermediate_page!$A$2:$K$1036,7,FALSE),"")</f>
        <v>0</v>
      </c>
      <c r="F641" s="9" t="str">
        <f>IFERROR(VLOOKUP($K641&amp;$B641,intermediate_page!$A$2:$K$1036,8,FALSE),"")</f>
        <v>-</v>
      </c>
      <c r="G641" s="9" t="str">
        <f>IFERROR(VLOOKUP($K641&amp;$B641,intermediate_page!$A$2:$K$1036,9,FALSE),"")</f>
        <v>-</v>
      </c>
      <c r="H641" s="9">
        <f>IFERROR(VLOOKUP($K641&amp;$B641,intermediate_page!$A$2:$K$1036,10,FALSE),"")</f>
        <v>0</v>
      </c>
      <c r="I641" s="9" t="str">
        <f>IFERROR(VLOOKUP($K641&amp;$B641,intermediate_page!$A$2:$K$1036,11,FALSE),"")</f>
        <v>-</v>
      </c>
      <c r="K641" s="1" t="str">
        <f t="shared" si="71"/>
        <v>Iraq</v>
      </c>
    </row>
    <row r="642" ht="15.75" customHeight="1">
      <c r="A642" s="25" t="s">
        <v>175</v>
      </c>
      <c r="B642" s="9">
        <v>2010.0</v>
      </c>
      <c r="C642" s="29">
        <f>IFERROR(VLOOKUP($K642&amp;$B642,intermediate_page!$A$2:$K$1036,5,FALSE),"")</f>
        <v>32343384</v>
      </c>
      <c r="D642" s="29" t="str">
        <f>IFERROR(VLOOKUP($K642&amp;$B642,intermediate_page!$A$2:$K$1036,6,FALSE),"")</f>
        <v>-</v>
      </c>
      <c r="E642" s="29">
        <f>IFERROR(VLOOKUP($K642&amp;$B642,intermediate_page!$A$2:$K$1036,7,FALSE),"")</f>
        <v>0</v>
      </c>
      <c r="F642" s="29" t="str">
        <f>IFERROR(VLOOKUP($K642&amp;$B642,intermediate_page!$A$2:$K$1036,8,FALSE),"")</f>
        <v>-</v>
      </c>
      <c r="G642" s="29" t="str">
        <f>IFERROR(VLOOKUP($K642&amp;$B642,intermediate_page!$A$2:$K$1036,9,FALSE),"")</f>
        <v>-</v>
      </c>
      <c r="H642" s="29">
        <f>IFERROR(VLOOKUP($K642&amp;$B642,intermediate_page!$A$2:$K$1036,10,FALSE),"")</f>
        <v>0</v>
      </c>
      <c r="I642" s="29" t="str">
        <f>IFERROR(VLOOKUP($K642&amp;$B642,intermediate_page!$A$2:$K$1036,11,FALSE),"")</f>
        <v>-</v>
      </c>
      <c r="K642" s="1" t="s">
        <v>93</v>
      </c>
    </row>
    <row r="643" ht="15.75" customHeight="1">
      <c r="B643" s="9">
        <v>2011.0</v>
      </c>
      <c r="C643" s="29">
        <f>IFERROR(VLOOKUP($K643&amp;$B643,intermediate_page!$A$2:$K$1036,5,FALSE),"")</f>
        <v>32781860</v>
      </c>
      <c r="D643" s="29" t="str">
        <f>IFERROR(VLOOKUP($K643&amp;$B643,intermediate_page!$A$2:$K$1036,6,FALSE),"")</f>
        <v>-</v>
      </c>
      <c r="E643" s="29">
        <f>IFERROR(VLOOKUP($K643&amp;$B643,intermediate_page!$A$2:$K$1036,7,FALSE),"")</f>
        <v>0</v>
      </c>
      <c r="F643" s="29" t="str">
        <f>IFERROR(VLOOKUP($K643&amp;$B643,intermediate_page!$A$2:$K$1036,8,FALSE),"")</f>
        <v>-</v>
      </c>
      <c r="G643" s="29" t="str">
        <f>IFERROR(VLOOKUP($K643&amp;$B643,intermediate_page!$A$2:$K$1036,9,FALSE),"")</f>
        <v>-</v>
      </c>
      <c r="H643" s="29">
        <f>IFERROR(VLOOKUP($K643&amp;$B643,intermediate_page!$A$2:$K$1036,10,FALSE),"")</f>
        <v>0</v>
      </c>
      <c r="I643" s="29" t="str">
        <f>IFERROR(VLOOKUP($K643&amp;$B643,intermediate_page!$A$2:$K$1036,11,FALSE),"")</f>
        <v>-</v>
      </c>
      <c r="K643" s="1" t="s">
        <v>93</v>
      </c>
    </row>
    <row r="644" ht="15.75" customHeight="1">
      <c r="B644" s="9">
        <v>2012.0</v>
      </c>
      <c r="C644" s="29">
        <f>IFERROR(VLOOKUP($K644&amp;$B644,intermediate_page!$A$2:$K$1036,5,FALSE),"")</f>
        <v>33241898</v>
      </c>
      <c r="D644" s="29" t="str">
        <f>IFERROR(VLOOKUP($K644&amp;$B644,intermediate_page!$A$2:$K$1036,6,FALSE),"")</f>
        <v>-</v>
      </c>
      <c r="E644" s="29">
        <f>IFERROR(VLOOKUP($K644&amp;$B644,intermediate_page!$A$2:$K$1036,7,FALSE),"")</f>
        <v>0</v>
      </c>
      <c r="F644" s="29" t="str">
        <f>IFERROR(VLOOKUP($K644&amp;$B644,intermediate_page!$A$2:$K$1036,8,FALSE),"")</f>
        <v>-</v>
      </c>
      <c r="G644" s="29" t="str">
        <f>IFERROR(VLOOKUP($K644&amp;$B644,intermediate_page!$A$2:$K$1036,9,FALSE),"")</f>
        <v>-</v>
      </c>
      <c r="H644" s="29">
        <f>IFERROR(VLOOKUP($K644&amp;$B644,intermediate_page!$A$2:$K$1036,10,FALSE),"")</f>
        <v>0</v>
      </c>
      <c r="I644" s="29" t="str">
        <f>IFERROR(VLOOKUP($K644&amp;$B644,intermediate_page!$A$2:$K$1036,11,FALSE),"")</f>
        <v>-</v>
      </c>
      <c r="K644" s="1" t="s">
        <v>93</v>
      </c>
    </row>
    <row r="645" ht="15.75" customHeight="1">
      <c r="B645" s="9">
        <v>2013.0</v>
      </c>
      <c r="C645" s="29">
        <f>IFERROR(VLOOKUP($K645&amp;$B645,intermediate_page!$A$2:$K$1036,5,FALSE),"")</f>
        <v>33715705</v>
      </c>
      <c r="D645" s="29" t="str">
        <f>IFERROR(VLOOKUP($K645&amp;$B645,intermediate_page!$A$2:$K$1036,6,FALSE),"")</f>
        <v>-</v>
      </c>
      <c r="E645" s="29">
        <f>IFERROR(VLOOKUP($K645&amp;$B645,intermediate_page!$A$2:$K$1036,7,FALSE),"")</f>
        <v>0</v>
      </c>
      <c r="F645" s="29" t="str">
        <f>IFERROR(VLOOKUP($K645&amp;$B645,intermediate_page!$A$2:$K$1036,8,FALSE),"")</f>
        <v>-</v>
      </c>
      <c r="G645" s="29" t="str">
        <f>IFERROR(VLOOKUP($K645&amp;$B645,intermediate_page!$A$2:$K$1036,9,FALSE),"")</f>
        <v>-</v>
      </c>
      <c r="H645" s="29">
        <f>IFERROR(VLOOKUP($K645&amp;$B645,intermediate_page!$A$2:$K$1036,10,FALSE),"")</f>
        <v>0</v>
      </c>
      <c r="I645" s="29" t="str">
        <f>IFERROR(VLOOKUP($K645&amp;$B645,intermediate_page!$A$2:$K$1036,11,FALSE),"")</f>
        <v>-</v>
      </c>
      <c r="K645" s="1" t="s">
        <v>93</v>
      </c>
    </row>
    <row r="646" ht="15.75" customHeight="1">
      <c r="B646" s="9">
        <v>2014.0</v>
      </c>
      <c r="C646" s="29">
        <f>IFERROR(VLOOKUP($K646&amp;$B646,intermediate_page!$A$2:$K$1036,5,FALSE),"")</f>
        <v>34192358</v>
      </c>
      <c r="D646" s="29" t="str">
        <f>IFERROR(VLOOKUP($K646&amp;$B646,intermediate_page!$A$2:$K$1036,6,FALSE),"")</f>
        <v>-</v>
      </c>
      <c r="E646" s="29">
        <f>IFERROR(VLOOKUP($K646&amp;$B646,intermediate_page!$A$2:$K$1036,7,FALSE),"")</f>
        <v>0</v>
      </c>
      <c r="F646" s="29" t="str">
        <f>IFERROR(VLOOKUP($K646&amp;$B646,intermediate_page!$A$2:$K$1036,8,FALSE),"")</f>
        <v>-</v>
      </c>
      <c r="G646" s="29" t="str">
        <f>IFERROR(VLOOKUP($K646&amp;$B646,intermediate_page!$A$2:$K$1036,9,FALSE),"")</f>
        <v>-</v>
      </c>
      <c r="H646" s="29">
        <f>IFERROR(VLOOKUP($K646&amp;$B646,intermediate_page!$A$2:$K$1036,10,FALSE),"")</f>
        <v>0</v>
      </c>
      <c r="I646" s="29" t="str">
        <f>IFERROR(VLOOKUP($K646&amp;$B646,intermediate_page!$A$2:$K$1036,11,FALSE),"")</f>
        <v>-</v>
      </c>
      <c r="K646" s="1" t="s">
        <v>93</v>
      </c>
    </row>
    <row r="647" ht="15.75" customHeight="1">
      <c r="B647" s="9">
        <v>2015.0</v>
      </c>
      <c r="C647" s="29">
        <f>IFERROR(VLOOKUP($K647&amp;$B647,intermediate_page!$A$2:$K$1036,5,FALSE),"")</f>
        <v>34663608</v>
      </c>
      <c r="D647" s="29" t="str">
        <f>IFERROR(VLOOKUP($K647&amp;$B647,intermediate_page!$A$2:$K$1036,6,FALSE),"")</f>
        <v>-</v>
      </c>
      <c r="E647" s="29">
        <f>IFERROR(VLOOKUP($K647&amp;$B647,intermediate_page!$A$2:$K$1036,7,FALSE),"")</f>
        <v>0</v>
      </c>
      <c r="F647" s="29" t="str">
        <f>IFERROR(VLOOKUP($K647&amp;$B647,intermediate_page!$A$2:$K$1036,8,FALSE),"")</f>
        <v>-</v>
      </c>
      <c r="G647" s="29" t="str">
        <f>IFERROR(VLOOKUP($K647&amp;$B647,intermediate_page!$A$2:$K$1036,9,FALSE),"")</f>
        <v>-</v>
      </c>
      <c r="H647" s="29">
        <f>IFERROR(VLOOKUP($K647&amp;$B647,intermediate_page!$A$2:$K$1036,10,FALSE),"")</f>
        <v>0</v>
      </c>
      <c r="I647" s="29" t="str">
        <f>IFERROR(VLOOKUP($K647&amp;$B647,intermediate_page!$A$2:$K$1036,11,FALSE),"")</f>
        <v>-</v>
      </c>
      <c r="K647" s="1" t="s">
        <v>93</v>
      </c>
    </row>
    <row r="648" ht="15.75" customHeight="1">
      <c r="B648" s="9">
        <v>2016.0</v>
      </c>
      <c r="C648" s="29">
        <f>IFERROR(VLOOKUP($K648&amp;$B648,intermediate_page!$A$2:$K$1036,5,FALSE),"")</f>
        <v>35126274</v>
      </c>
      <c r="D648" s="29" t="str">
        <f>IFERROR(VLOOKUP($K648&amp;$B648,intermediate_page!$A$2:$K$1036,6,FALSE),"")</f>
        <v>-</v>
      </c>
      <c r="E648" s="29">
        <f>IFERROR(VLOOKUP($K648&amp;$B648,intermediate_page!$A$2:$K$1036,7,FALSE),"")</f>
        <v>0</v>
      </c>
      <c r="F648" s="29" t="str">
        <f>IFERROR(VLOOKUP($K648&amp;$B648,intermediate_page!$A$2:$K$1036,8,FALSE),"")</f>
        <v>-</v>
      </c>
      <c r="G648" s="29" t="str">
        <f>IFERROR(VLOOKUP($K648&amp;$B648,intermediate_page!$A$2:$K$1036,9,FALSE),"")</f>
        <v>-</v>
      </c>
      <c r="H648" s="29">
        <f>IFERROR(VLOOKUP($K648&amp;$B648,intermediate_page!$A$2:$K$1036,10,FALSE),"")</f>
        <v>0</v>
      </c>
      <c r="I648" s="29" t="str">
        <f>IFERROR(VLOOKUP($K648&amp;$B648,intermediate_page!$A$2:$K$1036,11,FALSE),"")</f>
        <v>-</v>
      </c>
      <c r="K648" s="1" t="s">
        <v>93</v>
      </c>
    </row>
    <row r="649" ht="15.75" customHeight="1">
      <c r="B649" s="9">
        <v>2017.0</v>
      </c>
      <c r="C649" s="29">
        <f>IFERROR(VLOOKUP($K649&amp;$B649,intermediate_page!$A$2:$K$1036,5,FALSE),"")</f>
        <v>35581257</v>
      </c>
      <c r="D649" s="29" t="str">
        <f>IFERROR(VLOOKUP($K649&amp;$B649,intermediate_page!$A$2:$K$1036,6,FALSE),"")</f>
        <v>-</v>
      </c>
      <c r="E649" s="29">
        <f>IFERROR(VLOOKUP($K649&amp;$B649,intermediate_page!$A$2:$K$1036,7,FALSE),"")</f>
        <v>0</v>
      </c>
      <c r="F649" s="29" t="str">
        <f>IFERROR(VLOOKUP($K649&amp;$B649,intermediate_page!$A$2:$K$1036,8,FALSE),"")</f>
        <v>-</v>
      </c>
      <c r="G649" s="29" t="str">
        <f>IFERROR(VLOOKUP($K649&amp;$B649,intermediate_page!$A$2:$K$1036,9,FALSE),"")</f>
        <v>-</v>
      </c>
      <c r="H649" s="29">
        <f>IFERROR(VLOOKUP($K649&amp;$B649,intermediate_page!$A$2:$K$1036,10,FALSE),"")</f>
        <v>0</v>
      </c>
      <c r="I649" s="29" t="str">
        <f>IFERROR(VLOOKUP($K649&amp;$B649,intermediate_page!$A$2:$K$1036,11,FALSE),"")</f>
        <v>-</v>
      </c>
      <c r="K649" s="1" t="s">
        <v>93</v>
      </c>
    </row>
    <row r="650" ht="15.75" customHeight="1">
      <c r="B650" s="9">
        <v>2018.0</v>
      </c>
      <c r="C650" s="29">
        <f>IFERROR(VLOOKUP($K650&amp;$B650,intermediate_page!$A$2:$K$1036,5,FALSE),"")</f>
        <v>36029089</v>
      </c>
      <c r="D650" s="29" t="str">
        <f>IFERROR(VLOOKUP($K650&amp;$B650,intermediate_page!$A$2:$K$1036,6,FALSE),"")</f>
        <v>-</v>
      </c>
      <c r="E650" s="29">
        <f>IFERROR(VLOOKUP($K650&amp;$B650,intermediate_page!$A$2:$K$1036,7,FALSE),"")</f>
        <v>0</v>
      </c>
      <c r="F650" s="29" t="str">
        <f>IFERROR(VLOOKUP($K650&amp;$B650,intermediate_page!$A$2:$K$1036,8,FALSE),"")</f>
        <v>-</v>
      </c>
      <c r="G650" s="29" t="str">
        <f>IFERROR(VLOOKUP($K650&amp;$B650,intermediate_page!$A$2:$K$1036,9,FALSE),"")</f>
        <v>-</v>
      </c>
      <c r="H650" s="29">
        <f>IFERROR(VLOOKUP($K650&amp;$B650,intermediate_page!$A$2:$K$1036,10,FALSE),"")</f>
        <v>0</v>
      </c>
      <c r="I650" s="29" t="str">
        <f>IFERROR(VLOOKUP($K650&amp;$B650,intermediate_page!$A$2:$K$1036,11,FALSE),"")</f>
        <v>-</v>
      </c>
      <c r="K650" s="1" t="s">
        <v>93</v>
      </c>
    </row>
    <row r="651" ht="15.75" customHeight="1">
      <c r="A651" s="25" t="s">
        <v>176</v>
      </c>
      <c r="B651" s="9">
        <v>2010.0</v>
      </c>
      <c r="C651" s="9">
        <f>IFERROR(VLOOKUP($K651&amp;$B651,intermediate_page!$A$2:$K$1036,5,FALSE),"")</f>
        <v>3041435</v>
      </c>
      <c r="D651" s="9" t="str">
        <f>IFERROR(VLOOKUP($K651&amp;$B651,intermediate_page!$A$2:$K$1036,6,FALSE),"")</f>
        <v>-</v>
      </c>
      <c r="E651" s="9">
        <f>IFERROR(VLOOKUP($K651&amp;$B651,intermediate_page!$A$2:$K$1036,7,FALSE),"")</f>
        <v>7</v>
      </c>
      <c r="F651" s="9" t="str">
        <f>IFERROR(VLOOKUP($K651&amp;$B651,intermediate_page!$A$2:$K$1036,8,FALSE),"")</f>
        <v>-</v>
      </c>
      <c r="G651" s="9" t="str">
        <f>IFERROR(VLOOKUP($K651&amp;$B651,intermediate_page!$A$2:$K$1036,9,FALSE),"")</f>
        <v>-</v>
      </c>
      <c r="H651" s="9">
        <f>IFERROR(VLOOKUP($K651&amp;$B651,intermediate_page!$A$2:$K$1036,10,FALSE),"")</f>
        <v>0</v>
      </c>
      <c r="I651" s="9" t="str">
        <f>IFERROR(VLOOKUP($K651&amp;$B651,intermediate_page!$A$2:$K$1036,11,FALSE),"")</f>
        <v>-</v>
      </c>
      <c r="K651" s="1" t="s">
        <v>94</v>
      </c>
    </row>
    <row r="652" ht="15.75" customHeight="1">
      <c r="B652" s="9">
        <v>2011.0</v>
      </c>
      <c r="C652" s="9">
        <f>IFERROR(VLOOKUP($K652&amp;$B652,intermediate_page!$A$2:$K$1036,5,FALSE),"")</f>
        <v>3251102</v>
      </c>
      <c r="D652" s="9" t="str">
        <f>IFERROR(VLOOKUP($K652&amp;$B652,intermediate_page!$A$2:$K$1036,6,FALSE),"")</f>
        <v>-</v>
      </c>
      <c r="E652" s="9">
        <f>IFERROR(VLOOKUP($K652&amp;$B652,intermediate_page!$A$2:$K$1036,7,FALSE),"")</f>
        <v>0</v>
      </c>
      <c r="F652" s="9" t="str">
        <f>IFERROR(VLOOKUP($K652&amp;$B652,intermediate_page!$A$2:$K$1036,8,FALSE),"")</f>
        <v>-</v>
      </c>
      <c r="G652" s="9" t="str">
        <f>IFERROR(VLOOKUP($K652&amp;$B652,intermediate_page!$A$2:$K$1036,9,FALSE),"")</f>
        <v>-</v>
      </c>
      <c r="H652" s="9">
        <f>IFERROR(VLOOKUP($K652&amp;$B652,intermediate_page!$A$2:$K$1036,10,FALSE),"")</f>
        <v>0</v>
      </c>
      <c r="I652" s="9" t="str">
        <f>IFERROR(VLOOKUP($K652&amp;$B652,intermediate_page!$A$2:$K$1036,11,FALSE),"")</f>
        <v>-</v>
      </c>
      <c r="K652" s="1" t="str">
        <f t="shared" ref="K652:K659" si="72">K651</f>
        <v>Oman</v>
      </c>
    </row>
    <row r="653" ht="15.75" customHeight="1">
      <c r="B653" s="9">
        <v>2012.0</v>
      </c>
      <c r="C653" s="9">
        <f>IFERROR(VLOOKUP($K653&amp;$B653,intermediate_page!$A$2:$K$1036,5,FALSE),"")</f>
        <v>3498031</v>
      </c>
      <c r="D653" s="9" t="str">
        <f>IFERROR(VLOOKUP($K653&amp;$B653,intermediate_page!$A$2:$K$1036,6,FALSE),"")</f>
        <v>-</v>
      </c>
      <c r="E653" s="9">
        <f>IFERROR(VLOOKUP($K653&amp;$B653,intermediate_page!$A$2:$K$1036,7,FALSE),"")</f>
        <v>0</v>
      </c>
      <c r="F653" s="9" t="str">
        <f>IFERROR(VLOOKUP($K653&amp;$B653,intermediate_page!$A$2:$K$1036,8,FALSE),"")</f>
        <v>-</v>
      </c>
      <c r="G653" s="9" t="str">
        <f>IFERROR(VLOOKUP($K653&amp;$B653,intermediate_page!$A$2:$K$1036,9,FALSE),"")</f>
        <v>-</v>
      </c>
      <c r="H653" s="9">
        <f>IFERROR(VLOOKUP($K653&amp;$B653,intermediate_page!$A$2:$K$1036,10,FALSE),"")</f>
        <v>0</v>
      </c>
      <c r="I653" s="9" t="str">
        <f>IFERROR(VLOOKUP($K653&amp;$B653,intermediate_page!$A$2:$K$1036,11,FALSE),"")</f>
        <v>-</v>
      </c>
      <c r="K653" s="1" t="str">
        <f t="shared" si="72"/>
        <v>Oman</v>
      </c>
    </row>
    <row r="654" ht="15.75" customHeight="1">
      <c r="B654" s="9">
        <v>2013.0</v>
      </c>
      <c r="C654" s="9">
        <f>IFERROR(VLOOKUP($K654&amp;$B654,intermediate_page!$A$2:$K$1036,5,FALSE),"")</f>
        <v>3764805</v>
      </c>
      <c r="D654" s="9" t="str">
        <f>IFERROR(VLOOKUP($K654&amp;$B654,intermediate_page!$A$2:$K$1036,6,FALSE),"")</f>
        <v>-</v>
      </c>
      <c r="E654" s="9">
        <f>IFERROR(VLOOKUP($K654&amp;$B654,intermediate_page!$A$2:$K$1036,7,FALSE),"")</f>
        <v>0</v>
      </c>
      <c r="F654" s="9" t="str">
        <f>IFERROR(VLOOKUP($K654&amp;$B654,intermediate_page!$A$2:$K$1036,8,FALSE),"")</f>
        <v>-</v>
      </c>
      <c r="G654" s="9" t="str">
        <f>IFERROR(VLOOKUP($K654&amp;$B654,intermediate_page!$A$2:$K$1036,9,FALSE),"")</f>
        <v>-</v>
      </c>
      <c r="H654" s="9">
        <f>IFERROR(VLOOKUP($K654&amp;$B654,intermediate_page!$A$2:$K$1036,10,FALSE),"")</f>
        <v>0</v>
      </c>
      <c r="I654" s="9" t="str">
        <f>IFERROR(VLOOKUP($K654&amp;$B654,intermediate_page!$A$2:$K$1036,11,FALSE),"")</f>
        <v>-</v>
      </c>
      <c r="K654" s="1" t="str">
        <f t="shared" si="72"/>
        <v>Oman</v>
      </c>
    </row>
    <row r="655" ht="15.75" customHeight="1">
      <c r="B655" s="9">
        <v>2014.0</v>
      </c>
      <c r="C655" s="9">
        <f>IFERROR(VLOOKUP($K655&amp;$B655,intermediate_page!$A$2:$K$1036,5,FALSE),"")</f>
        <v>4027255</v>
      </c>
      <c r="D655" s="9" t="str">
        <f>IFERROR(VLOOKUP($K655&amp;$B655,intermediate_page!$A$2:$K$1036,6,FALSE),"")</f>
        <v>-</v>
      </c>
      <c r="E655" s="9">
        <f>IFERROR(VLOOKUP($K655&amp;$B655,intermediate_page!$A$2:$K$1036,7,FALSE),"")</f>
        <v>0</v>
      </c>
      <c r="F655" s="9" t="str">
        <f>IFERROR(VLOOKUP($K655&amp;$B655,intermediate_page!$A$2:$K$1036,8,FALSE),"")</f>
        <v>-</v>
      </c>
      <c r="G655" s="9" t="str">
        <f>IFERROR(VLOOKUP($K655&amp;$B655,intermediate_page!$A$2:$K$1036,9,FALSE),"")</f>
        <v>-</v>
      </c>
      <c r="H655" s="9">
        <f>IFERROR(VLOOKUP($K655&amp;$B655,intermediate_page!$A$2:$K$1036,10,FALSE),"")</f>
        <v>0</v>
      </c>
      <c r="I655" s="9" t="str">
        <f>IFERROR(VLOOKUP($K655&amp;$B655,intermediate_page!$A$2:$K$1036,11,FALSE),"")</f>
        <v>-</v>
      </c>
      <c r="K655" s="1" t="str">
        <f t="shared" si="72"/>
        <v>Oman</v>
      </c>
    </row>
    <row r="656" ht="15.75" customHeight="1">
      <c r="B656" s="9">
        <v>2015.0</v>
      </c>
      <c r="C656" s="9">
        <f>IFERROR(VLOOKUP($K656&amp;$B656,intermediate_page!$A$2:$K$1036,5,FALSE),"")</f>
        <v>4267341</v>
      </c>
      <c r="D656" s="9" t="str">
        <f>IFERROR(VLOOKUP($K656&amp;$B656,intermediate_page!$A$2:$K$1036,6,FALSE),"")</f>
        <v>-</v>
      </c>
      <c r="E656" s="9">
        <f>IFERROR(VLOOKUP($K656&amp;$B656,intermediate_page!$A$2:$K$1036,7,FALSE),"")</f>
        <v>0</v>
      </c>
      <c r="F656" s="9" t="str">
        <f>IFERROR(VLOOKUP($K656&amp;$B656,intermediate_page!$A$2:$K$1036,8,FALSE),"")</f>
        <v>-</v>
      </c>
      <c r="G656" s="9" t="str">
        <f>IFERROR(VLOOKUP($K656&amp;$B656,intermediate_page!$A$2:$K$1036,9,FALSE),"")</f>
        <v>-</v>
      </c>
      <c r="H656" s="9">
        <f>IFERROR(VLOOKUP($K656&amp;$B656,intermediate_page!$A$2:$K$1036,10,FALSE),"")</f>
        <v>0</v>
      </c>
      <c r="I656" s="9" t="str">
        <f>IFERROR(VLOOKUP($K656&amp;$B656,intermediate_page!$A$2:$K$1036,11,FALSE),"")</f>
        <v>-</v>
      </c>
      <c r="K656" s="1" t="str">
        <f t="shared" si="72"/>
        <v>Oman</v>
      </c>
    </row>
    <row r="657" ht="15.75" customHeight="1">
      <c r="B657" s="9">
        <v>2016.0</v>
      </c>
      <c r="C657" s="9">
        <f>IFERROR(VLOOKUP($K657&amp;$B657,intermediate_page!$A$2:$K$1036,5,FALSE),"")</f>
        <v>4479217</v>
      </c>
      <c r="D657" s="9" t="str">
        <f>IFERROR(VLOOKUP($K657&amp;$B657,intermediate_page!$A$2:$K$1036,6,FALSE),"")</f>
        <v>-</v>
      </c>
      <c r="E657" s="9">
        <f>IFERROR(VLOOKUP($K657&amp;$B657,intermediate_page!$A$2:$K$1036,7,FALSE),"")</f>
        <v>0</v>
      </c>
      <c r="F657" s="9" t="str">
        <f>IFERROR(VLOOKUP($K657&amp;$B657,intermediate_page!$A$2:$K$1036,8,FALSE),"")</f>
        <v>-</v>
      </c>
      <c r="G657" s="9" t="str">
        <f>IFERROR(VLOOKUP($K657&amp;$B657,intermediate_page!$A$2:$K$1036,9,FALSE),"")</f>
        <v>-</v>
      </c>
      <c r="H657" s="9">
        <f>IFERROR(VLOOKUP($K657&amp;$B657,intermediate_page!$A$2:$K$1036,10,FALSE),"")</f>
        <v>0</v>
      </c>
      <c r="I657" s="9" t="str">
        <f>IFERROR(VLOOKUP($K657&amp;$B657,intermediate_page!$A$2:$K$1036,11,FALSE),"")</f>
        <v>-</v>
      </c>
      <c r="K657" s="1" t="str">
        <f t="shared" si="72"/>
        <v>Oman</v>
      </c>
    </row>
    <row r="658" ht="15.75" customHeight="1">
      <c r="B658" s="9">
        <v>2017.0</v>
      </c>
      <c r="C658" s="9">
        <f>IFERROR(VLOOKUP($K658&amp;$B658,intermediate_page!$A$2:$K$1036,5,FALSE),"")</f>
        <v>4665926</v>
      </c>
      <c r="D658" s="9" t="str">
        <f>IFERROR(VLOOKUP($K658&amp;$B658,intermediate_page!$A$2:$K$1036,6,FALSE),"")</f>
        <v>-</v>
      </c>
      <c r="E658" s="9">
        <f>IFERROR(VLOOKUP($K658&amp;$B658,intermediate_page!$A$2:$K$1036,7,FALSE),"")</f>
        <v>0</v>
      </c>
      <c r="F658" s="9" t="str">
        <f>IFERROR(VLOOKUP($K658&amp;$B658,intermediate_page!$A$2:$K$1036,8,FALSE),"")</f>
        <v>-</v>
      </c>
      <c r="G658" s="9" t="str">
        <f>IFERROR(VLOOKUP($K658&amp;$B658,intermediate_page!$A$2:$K$1036,9,FALSE),"")</f>
        <v>-</v>
      </c>
      <c r="H658" s="9">
        <f>IFERROR(VLOOKUP($K658&amp;$B658,intermediate_page!$A$2:$K$1036,10,FALSE),"")</f>
        <v>0</v>
      </c>
      <c r="I658" s="9" t="str">
        <f>IFERROR(VLOOKUP($K658&amp;$B658,intermediate_page!$A$2:$K$1036,11,FALSE),"")</f>
        <v>-</v>
      </c>
      <c r="K658" s="1" t="str">
        <f t="shared" si="72"/>
        <v>Oman</v>
      </c>
    </row>
    <row r="659" ht="15.75" customHeight="1">
      <c r="B659" s="9">
        <v>2018.0</v>
      </c>
      <c r="C659" s="9">
        <f>IFERROR(VLOOKUP($K659&amp;$B659,intermediate_page!$A$2:$K$1036,5,FALSE),"")</f>
        <v>4829476</v>
      </c>
      <c r="D659" s="9" t="str">
        <f>IFERROR(VLOOKUP($K659&amp;$B659,intermediate_page!$A$2:$K$1036,6,FALSE),"")</f>
        <v>-</v>
      </c>
      <c r="E659" s="9">
        <f>IFERROR(VLOOKUP($K659&amp;$B659,intermediate_page!$A$2:$K$1036,7,FALSE),"")</f>
        <v>0</v>
      </c>
      <c r="F659" s="9" t="str">
        <f>IFERROR(VLOOKUP($K659&amp;$B659,intermediate_page!$A$2:$K$1036,8,FALSE),"")</f>
        <v>-</v>
      </c>
      <c r="G659" s="9" t="str">
        <f>IFERROR(VLOOKUP($K659&amp;$B659,intermediate_page!$A$2:$K$1036,9,FALSE),"")</f>
        <v>-</v>
      </c>
      <c r="H659" s="9">
        <f>IFERROR(VLOOKUP($K659&amp;$B659,intermediate_page!$A$2:$K$1036,10,FALSE),"")</f>
        <v>0</v>
      </c>
      <c r="I659" s="9" t="str">
        <f>IFERROR(VLOOKUP($K659&amp;$B659,intermediate_page!$A$2:$K$1036,11,FALSE),"")</f>
        <v>-</v>
      </c>
      <c r="K659" s="1" t="str">
        <f t="shared" si="72"/>
        <v>Oman</v>
      </c>
    </row>
    <row r="660" ht="15.75" customHeight="1">
      <c r="A660" s="1" t="s">
        <v>95</v>
      </c>
      <c r="B660" s="9">
        <v>2010.0</v>
      </c>
      <c r="C660" s="9">
        <f>IFERROR(VLOOKUP($K660&amp;$B660,intermediate_page!$A$2:$K$1036,5,FALSE),"")</f>
        <v>176393981</v>
      </c>
      <c r="D660" s="9">
        <f>IFERROR(VLOOKUP($K660&amp;$B660,intermediate_page!$A$2:$K$1036,6,FALSE),"")</f>
        <v>640000</v>
      </c>
      <c r="E660" s="9">
        <f>IFERROR(VLOOKUP($K660&amp;$B660,intermediate_page!$A$2:$K$1036,7,FALSE),"")</f>
        <v>1445704</v>
      </c>
      <c r="F660" s="9">
        <f>IFERROR(VLOOKUP($K660&amp;$B660,intermediate_page!$A$2:$K$1036,8,FALSE),"")</f>
        <v>3037000</v>
      </c>
      <c r="G660" s="9">
        <f>IFERROR(VLOOKUP($K660&amp;$B660,intermediate_page!$A$2:$K$1036,9,FALSE),"")</f>
        <v>190</v>
      </c>
      <c r="H660" s="9">
        <f>IFERROR(VLOOKUP($K660&amp;$B660,intermediate_page!$A$2:$K$1036,10,FALSE),"")</f>
        <v>1616</v>
      </c>
      <c r="I660" s="9">
        <f>IFERROR(VLOOKUP($K660&amp;$B660,intermediate_page!$A$2:$K$1036,11,FALSE),"")</f>
        <v>4280</v>
      </c>
      <c r="K660" s="1" t="str">
        <f>A660</f>
        <v>Pakistan</v>
      </c>
    </row>
    <row r="661" ht="15.75" customHeight="1">
      <c r="B661" s="9">
        <v>2011.0</v>
      </c>
      <c r="C661" s="9">
        <f>IFERROR(VLOOKUP($K661&amp;$B661,intermediate_page!$A$2:$K$1036,5,FALSE),"")</f>
        <v>180243369</v>
      </c>
      <c r="D661" s="9">
        <f>IFERROR(VLOOKUP($K661&amp;$B661,intermediate_page!$A$2:$K$1036,6,FALSE),"")</f>
        <v>918000</v>
      </c>
      <c r="E661" s="9">
        <f>IFERROR(VLOOKUP($K661&amp;$B661,intermediate_page!$A$2:$K$1036,7,FALSE),"")</f>
        <v>1905938</v>
      </c>
      <c r="F661" s="9">
        <f>IFERROR(VLOOKUP($K661&amp;$B661,intermediate_page!$A$2:$K$1036,8,FALSE),"")</f>
        <v>3739000</v>
      </c>
      <c r="G661" s="9">
        <f>IFERROR(VLOOKUP($K661&amp;$B661,intermediate_page!$A$2:$K$1036,9,FALSE),"")</f>
        <v>280</v>
      </c>
      <c r="H661" s="9">
        <f>IFERROR(VLOOKUP($K661&amp;$B661,intermediate_page!$A$2:$K$1036,10,FALSE),"")</f>
        <v>1814</v>
      </c>
      <c r="I661" s="9">
        <f>IFERROR(VLOOKUP($K661&amp;$B661,intermediate_page!$A$2:$K$1036,11,FALSE),"")</f>
        <v>4360</v>
      </c>
      <c r="K661" s="1" t="str">
        <f t="shared" ref="K661:K668" si="73">K660</f>
        <v>Pakistan</v>
      </c>
    </row>
    <row r="662" ht="15.75" customHeight="1">
      <c r="B662" s="9">
        <v>2012.0</v>
      </c>
      <c r="C662" s="9">
        <f>IFERROR(VLOOKUP($K662&amp;$B662,intermediate_page!$A$2:$K$1036,5,FALSE),"")</f>
        <v>184116776</v>
      </c>
      <c r="D662" s="9">
        <f>IFERROR(VLOOKUP($K662&amp;$B662,intermediate_page!$A$2:$K$1036,6,FALSE),"")</f>
        <v>774000</v>
      </c>
      <c r="E662" s="9">
        <f>IFERROR(VLOOKUP($K662&amp;$B662,intermediate_page!$A$2:$K$1036,7,FALSE),"")</f>
        <v>1652576</v>
      </c>
      <c r="F662" s="9">
        <f>IFERROR(VLOOKUP($K662&amp;$B662,intermediate_page!$A$2:$K$1036,8,FALSE),"")</f>
        <v>3284000</v>
      </c>
      <c r="G662" s="9">
        <f>IFERROR(VLOOKUP($K662&amp;$B662,intermediate_page!$A$2:$K$1036,9,FALSE),"")</f>
        <v>220</v>
      </c>
      <c r="H662" s="9">
        <f>IFERROR(VLOOKUP($K662&amp;$B662,intermediate_page!$A$2:$K$1036,10,FALSE),"")</f>
        <v>1703</v>
      </c>
      <c r="I662" s="9">
        <f>IFERROR(VLOOKUP($K662&amp;$B662,intermediate_page!$A$2:$K$1036,11,FALSE),"")</f>
        <v>4270</v>
      </c>
      <c r="K662" s="1" t="str">
        <f t="shared" si="73"/>
        <v>Pakistan</v>
      </c>
    </row>
    <row r="663" ht="15.75" customHeight="1">
      <c r="B663" s="9">
        <v>2013.0</v>
      </c>
      <c r="C663" s="9">
        <f>IFERROR(VLOOKUP($K663&amp;$B663,intermediate_page!$A$2:$K$1036,5,FALSE),"")</f>
        <v>188030212</v>
      </c>
      <c r="D663" s="9">
        <f>IFERROR(VLOOKUP($K663&amp;$B663,intermediate_page!$A$2:$K$1036,6,FALSE),"")</f>
        <v>750000</v>
      </c>
      <c r="E663" s="9">
        <f>IFERROR(VLOOKUP($K663&amp;$B663,intermediate_page!$A$2:$K$1036,7,FALSE),"")</f>
        <v>1419225</v>
      </c>
      <c r="F663" s="9">
        <f>IFERROR(VLOOKUP($K663&amp;$B663,intermediate_page!$A$2:$K$1036,8,FALSE),"")</f>
        <v>2716000</v>
      </c>
      <c r="G663" s="9">
        <f>IFERROR(VLOOKUP($K663&amp;$B663,intermediate_page!$A$2:$K$1036,9,FALSE),"")</f>
        <v>220</v>
      </c>
      <c r="H663" s="9">
        <f>IFERROR(VLOOKUP($K663&amp;$B663,intermediate_page!$A$2:$K$1036,10,FALSE),"")</f>
        <v>1047</v>
      </c>
      <c r="I663" s="9">
        <f>IFERROR(VLOOKUP($K663&amp;$B663,intermediate_page!$A$2:$K$1036,11,FALSE),"")</f>
        <v>2420</v>
      </c>
      <c r="K663" s="1" t="str">
        <f t="shared" si="73"/>
        <v>Pakistan</v>
      </c>
    </row>
    <row r="664" ht="15.75" customHeight="1">
      <c r="B664" s="9">
        <v>2014.0</v>
      </c>
      <c r="C664" s="9">
        <f>IFERROR(VLOOKUP($K664&amp;$B664,intermediate_page!$A$2:$K$1036,5,FALSE),"")</f>
        <v>192006115</v>
      </c>
      <c r="D664" s="9">
        <f>IFERROR(VLOOKUP($K664&amp;$B664,intermediate_page!$A$2:$K$1036,6,FALSE),"")</f>
        <v>724000</v>
      </c>
      <c r="E664" s="9">
        <f>IFERROR(VLOOKUP($K664&amp;$B664,intermediate_page!$A$2:$K$1036,7,FALSE),"")</f>
        <v>1373305</v>
      </c>
      <c r="F664" s="9">
        <f>IFERROR(VLOOKUP($K664&amp;$B664,intermediate_page!$A$2:$K$1036,8,FALSE),"")</f>
        <v>2723000</v>
      </c>
      <c r="G664" s="9">
        <f>IFERROR(VLOOKUP($K664&amp;$B664,intermediate_page!$A$2:$K$1036,9,FALSE),"")</f>
        <v>220</v>
      </c>
      <c r="H664" s="9">
        <f>IFERROR(VLOOKUP($K664&amp;$B664,intermediate_page!$A$2:$K$1036,10,FALSE),"")</f>
        <v>897</v>
      </c>
      <c r="I664" s="9">
        <f>IFERROR(VLOOKUP($K664&amp;$B664,intermediate_page!$A$2:$K$1036,11,FALSE),"")</f>
        <v>2100</v>
      </c>
      <c r="K664" s="1" t="str">
        <f t="shared" si="73"/>
        <v>Pakistan</v>
      </c>
    </row>
    <row r="665" ht="15.75" customHeight="1">
      <c r="B665" s="9">
        <v>2015.0</v>
      </c>
      <c r="C665" s="9">
        <f>IFERROR(VLOOKUP($K665&amp;$B665,intermediate_page!$A$2:$K$1036,5,FALSE),"")</f>
        <v>196058432</v>
      </c>
      <c r="D665" s="9">
        <f>IFERROR(VLOOKUP($K665&amp;$B665,intermediate_page!$A$2:$K$1036,6,FALSE),"")</f>
        <v>526000</v>
      </c>
      <c r="E665" s="9">
        <f>IFERROR(VLOOKUP($K665&amp;$B665,intermediate_page!$A$2:$K$1036,7,FALSE),"")</f>
        <v>992598</v>
      </c>
      <c r="F665" s="9">
        <f>IFERROR(VLOOKUP($K665&amp;$B665,intermediate_page!$A$2:$K$1036,8,FALSE),"")</f>
        <v>2028000</v>
      </c>
      <c r="G665" s="9">
        <f>IFERROR(VLOOKUP($K665&amp;$B665,intermediate_page!$A$2:$K$1036,9,FALSE),"")</f>
        <v>160</v>
      </c>
      <c r="H665" s="9">
        <f>IFERROR(VLOOKUP($K665&amp;$B665,intermediate_page!$A$2:$K$1036,10,FALSE),"")</f>
        <v>716</v>
      </c>
      <c r="I665" s="9">
        <f>IFERROR(VLOOKUP($K665&amp;$B665,intermediate_page!$A$2:$K$1036,11,FALSE),"")</f>
        <v>1780</v>
      </c>
      <c r="K665" s="1" t="str">
        <f t="shared" si="73"/>
        <v>Pakistan</v>
      </c>
    </row>
    <row r="666" ht="15.75" customHeight="1">
      <c r="B666" s="9">
        <v>2016.0</v>
      </c>
      <c r="C666" s="9">
        <f>IFERROR(VLOOKUP($K666&amp;$B666,intermediate_page!$A$2:$K$1036,5,FALSE),"")</f>
        <v>200191818</v>
      </c>
      <c r="D666" s="9">
        <f>IFERROR(VLOOKUP($K666&amp;$B666,intermediate_page!$A$2:$K$1036,6,FALSE),"")</f>
        <v>800000</v>
      </c>
      <c r="E666" s="9">
        <f>IFERROR(VLOOKUP($K666&amp;$B666,intermediate_page!$A$2:$K$1036,7,FALSE),"")</f>
        <v>1202476</v>
      </c>
      <c r="F666" s="9">
        <f>IFERROR(VLOOKUP($K666&amp;$B666,intermediate_page!$A$2:$K$1036,8,FALSE),"")</f>
        <v>1996000</v>
      </c>
      <c r="G666" s="9">
        <f>IFERROR(VLOOKUP($K666&amp;$B666,intermediate_page!$A$2:$K$1036,9,FALSE),"")</f>
        <v>200</v>
      </c>
      <c r="H666" s="9">
        <f>IFERROR(VLOOKUP($K666&amp;$B666,intermediate_page!$A$2:$K$1036,10,FALSE),"")</f>
        <v>1012</v>
      </c>
      <c r="I666" s="9">
        <f>IFERROR(VLOOKUP($K666&amp;$B666,intermediate_page!$A$2:$K$1036,11,FALSE),"")</f>
        <v>2110</v>
      </c>
      <c r="K666" s="1" t="str">
        <f t="shared" si="73"/>
        <v>Pakistan</v>
      </c>
    </row>
    <row r="667" ht="15.75" customHeight="1">
      <c r="B667" s="9">
        <v>2017.0</v>
      </c>
      <c r="C667" s="9">
        <f>IFERROR(VLOOKUP($K667&amp;$B667,intermediate_page!$A$2:$K$1036,5,FALSE),"")</f>
        <v>204394674</v>
      </c>
      <c r="D667" s="9">
        <f>IFERROR(VLOOKUP($K667&amp;$B667,intermediate_page!$A$2:$K$1036,6,FALSE),"")</f>
        <v>707000</v>
      </c>
      <c r="E667" s="9">
        <f>IFERROR(VLOOKUP($K667&amp;$B667,intermediate_page!$A$2:$K$1036,7,FALSE),"")</f>
        <v>970992</v>
      </c>
      <c r="F667" s="9">
        <f>IFERROR(VLOOKUP($K667&amp;$B667,intermediate_page!$A$2:$K$1036,8,FALSE),"")</f>
        <v>1468000</v>
      </c>
      <c r="G667" s="9">
        <f>IFERROR(VLOOKUP($K667&amp;$B667,intermediate_page!$A$2:$K$1036,9,FALSE),"")</f>
        <v>160</v>
      </c>
      <c r="H667" s="9">
        <f>IFERROR(VLOOKUP($K667&amp;$B667,intermediate_page!$A$2:$K$1036,10,FALSE),"")</f>
        <v>756</v>
      </c>
      <c r="I667" s="9">
        <f>IFERROR(VLOOKUP($K667&amp;$B667,intermediate_page!$A$2:$K$1036,11,FALSE),"")</f>
        <v>1430</v>
      </c>
      <c r="K667" s="1" t="str">
        <f t="shared" si="73"/>
        <v>Pakistan</v>
      </c>
    </row>
    <row r="668" ht="15.75" customHeight="1">
      <c r="B668" s="9">
        <v>2018.0</v>
      </c>
      <c r="C668" s="9">
        <f>IFERROR(VLOOKUP($K668&amp;$B668,intermediate_page!$A$2:$K$1036,5,FALSE),"")</f>
        <v>208643752</v>
      </c>
      <c r="D668" s="9">
        <f>IFERROR(VLOOKUP($K668&amp;$B668,intermediate_page!$A$2:$K$1036,6,FALSE),"")</f>
        <v>545000</v>
      </c>
      <c r="E668" s="9">
        <f>IFERROR(VLOOKUP($K668&amp;$B668,intermediate_page!$A$2:$K$1036,7,FALSE),"")</f>
        <v>705532</v>
      </c>
      <c r="F668" s="9">
        <f>IFERROR(VLOOKUP($K668&amp;$B668,intermediate_page!$A$2:$K$1036,8,FALSE),"")</f>
        <v>987000</v>
      </c>
      <c r="G668" s="9">
        <f>IFERROR(VLOOKUP($K668&amp;$B668,intermediate_page!$A$2:$K$1036,9,FALSE),"")</f>
        <v>120</v>
      </c>
      <c r="H668" s="9">
        <f>IFERROR(VLOOKUP($K668&amp;$B668,intermediate_page!$A$2:$K$1036,10,FALSE),"")</f>
        <v>495</v>
      </c>
      <c r="I668" s="9">
        <f>IFERROR(VLOOKUP($K668&amp;$B668,intermediate_page!$A$2:$K$1036,11,FALSE),"")</f>
        <v>880</v>
      </c>
      <c r="K668" s="1" t="str">
        <f t="shared" si="73"/>
        <v>Pakistan</v>
      </c>
    </row>
    <row r="669" ht="15.75" customHeight="1">
      <c r="A669" s="25" t="s">
        <v>177</v>
      </c>
      <c r="B669" s="9">
        <v>2010.0</v>
      </c>
      <c r="C669" s="9">
        <f>IFERROR(VLOOKUP($K669&amp;$B669,intermediate_page!$A$2:$K$1036,5,FALSE),"")</f>
        <v>2196624</v>
      </c>
      <c r="D669" s="9" t="str">
        <f>IFERROR(VLOOKUP($K669&amp;$B669,intermediate_page!$A$2:$K$1036,6,FALSE),"")</f>
        <v>-</v>
      </c>
      <c r="E669" s="9">
        <f>IFERROR(VLOOKUP($K669&amp;$B669,intermediate_page!$A$2:$K$1036,7,FALSE),"")</f>
        <v>29</v>
      </c>
      <c r="F669" s="9" t="str">
        <f>IFERROR(VLOOKUP($K669&amp;$B669,intermediate_page!$A$2:$K$1036,8,FALSE),"")</f>
        <v>-</v>
      </c>
      <c r="G669" s="9" t="str">
        <f>IFERROR(VLOOKUP($K669&amp;$B669,intermediate_page!$A$2:$K$1036,9,FALSE),"")</f>
        <v>-</v>
      </c>
      <c r="H669" s="9">
        <f>IFERROR(VLOOKUP($K669&amp;$B669,intermediate_page!$A$2:$K$1036,10,FALSE),"")</f>
        <v>0</v>
      </c>
      <c r="I669" s="9" t="str">
        <f>IFERROR(VLOOKUP($K669&amp;$B669,intermediate_page!$A$2:$K$1036,11,FALSE),"")</f>
        <v>-</v>
      </c>
      <c r="K669" s="1" t="s">
        <v>96</v>
      </c>
    </row>
    <row r="670" ht="15.75" customHeight="1">
      <c r="B670" s="9">
        <v>2011.0</v>
      </c>
      <c r="C670" s="9">
        <f>IFERROR(VLOOKUP($K670&amp;$B670,intermediate_page!$A$2:$K$1036,5,FALSE),"")</f>
        <v>2264403</v>
      </c>
      <c r="D670" s="9" t="str">
        <f>IFERROR(VLOOKUP($K670&amp;$B670,intermediate_page!$A$2:$K$1036,6,FALSE),"")</f>
        <v>-</v>
      </c>
      <c r="E670" s="9">
        <f>IFERROR(VLOOKUP($K670&amp;$B670,intermediate_page!$A$2:$K$1036,7,FALSE),"")</f>
        <v>69</v>
      </c>
      <c r="F670" s="9" t="str">
        <f>IFERROR(VLOOKUP($K670&amp;$B670,intermediate_page!$A$2:$K$1036,8,FALSE),"")</f>
        <v>-</v>
      </c>
      <c r="G670" s="9" t="str">
        <f>IFERROR(VLOOKUP($K670&amp;$B670,intermediate_page!$A$2:$K$1036,9,FALSE),"")</f>
        <v>-</v>
      </c>
      <c r="H670" s="9">
        <f>IFERROR(VLOOKUP($K670&amp;$B670,intermediate_page!$A$2:$K$1036,10,FALSE),"")</f>
        <v>0</v>
      </c>
      <c r="I670" s="9" t="str">
        <f>IFERROR(VLOOKUP($K670&amp;$B670,intermediate_page!$A$2:$K$1036,11,FALSE),"")</f>
        <v>-</v>
      </c>
      <c r="K670" s="1" t="str">
        <f t="shared" ref="K670:K677" si="74">K669</f>
        <v>Saudi Arabia</v>
      </c>
    </row>
    <row r="671" ht="15.75" customHeight="1">
      <c r="B671" s="9">
        <v>2012.0</v>
      </c>
      <c r="C671" s="9">
        <f>IFERROR(VLOOKUP($K671&amp;$B671,intermediate_page!$A$2:$K$1036,5,FALSE),"")</f>
        <v>2335482</v>
      </c>
      <c r="D671" s="9" t="str">
        <f>IFERROR(VLOOKUP($K671&amp;$B671,intermediate_page!$A$2:$K$1036,6,FALSE),"")</f>
        <v>-</v>
      </c>
      <c r="E671" s="9">
        <f>IFERROR(VLOOKUP($K671&amp;$B671,intermediate_page!$A$2:$K$1036,7,FALSE),"")</f>
        <v>82</v>
      </c>
      <c r="F671" s="9" t="str">
        <f>IFERROR(VLOOKUP($K671&amp;$B671,intermediate_page!$A$2:$K$1036,8,FALSE),"")</f>
        <v>-</v>
      </c>
      <c r="G671" s="9" t="str">
        <f>IFERROR(VLOOKUP($K671&amp;$B671,intermediate_page!$A$2:$K$1036,9,FALSE),"")</f>
        <v>-</v>
      </c>
      <c r="H671" s="9">
        <f>IFERROR(VLOOKUP($K671&amp;$B671,intermediate_page!$A$2:$K$1036,10,FALSE),"")</f>
        <v>0</v>
      </c>
      <c r="I671" s="9" t="str">
        <f>IFERROR(VLOOKUP($K671&amp;$B671,intermediate_page!$A$2:$K$1036,11,FALSE),"")</f>
        <v>-</v>
      </c>
      <c r="K671" s="1" t="str">
        <f t="shared" si="74"/>
        <v>Saudi Arabia</v>
      </c>
    </row>
    <row r="672" ht="15.75" customHeight="1">
      <c r="B672" s="9">
        <v>2013.0</v>
      </c>
      <c r="C672" s="9">
        <f>IFERROR(VLOOKUP($K672&amp;$B672,intermediate_page!$A$2:$K$1036,5,FALSE),"")</f>
        <v>2407350</v>
      </c>
      <c r="D672" s="9" t="str">
        <f>IFERROR(VLOOKUP($K672&amp;$B672,intermediate_page!$A$2:$K$1036,6,FALSE),"")</f>
        <v>-</v>
      </c>
      <c r="E672" s="9">
        <f>IFERROR(VLOOKUP($K672&amp;$B672,intermediate_page!$A$2:$K$1036,7,FALSE),"")</f>
        <v>34</v>
      </c>
      <c r="F672" s="9" t="str">
        <f>IFERROR(VLOOKUP($K672&amp;$B672,intermediate_page!$A$2:$K$1036,8,FALSE),"")</f>
        <v>-</v>
      </c>
      <c r="G672" s="9" t="str">
        <f>IFERROR(VLOOKUP($K672&amp;$B672,intermediate_page!$A$2:$K$1036,9,FALSE),"")</f>
        <v>-</v>
      </c>
      <c r="H672" s="9">
        <f>IFERROR(VLOOKUP($K672&amp;$B672,intermediate_page!$A$2:$K$1036,10,FALSE),"")</f>
        <v>0</v>
      </c>
      <c r="I672" s="9" t="str">
        <f>IFERROR(VLOOKUP($K672&amp;$B672,intermediate_page!$A$2:$K$1036,11,FALSE),"")</f>
        <v>-</v>
      </c>
      <c r="K672" s="1" t="str">
        <f t="shared" si="74"/>
        <v>Saudi Arabia</v>
      </c>
    </row>
    <row r="673" ht="15.75" customHeight="1">
      <c r="B673" s="9">
        <v>2014.0</v>
      </c>
      <c r="C673" s="9">
        <f>IFERROR(VLOOKUP($K673&amp;$B673,intermediate_page!$A$2:$K$1036,5,FALSE),"")</f>
        <v>2476605</v>
      </c>
      <c r="D673" s="9" t="str">
        <f>IFERROR(VLOOKUP($K673&amp;$B673,intermediate_page!$A$2:$K$1036,6,FALSE),"")</f>
        <v>-</v>
      </c>
      <c r="E673" s="9">
        <f>IFERROR(VLOOKUP($K673&amp;$B673,intermediate_page!$A$2:$K$1036,7,FALSE),"")</f>
        <v>30</v>
      </c>
      <c r="F673" s="9" t="str">
        <f>IFERROR(VLOOKUP($K673&amp;$B673,intermediate_page!$A$2:$K$1036,8,FALSE),"")</f>
        <v>-</v>
      </c>
      <c r="G673" s="9" t="str">
        <f>IFERROR(VLOOKUP($K673&amp;$B673,intermediate_page!$A$2:$K$1036,9,FALSE),"")</f>
        <v>-</v>
      </c>
      <c r="H673" s="9">
        <f>IFERROR(VLOOKUP($K673&amp;$B673,intermediate_page!$A$2:$K$1036,10,FALSE),"")</f>
        <v>0</v>
      </c>
      <c r="I673" s="9" t="str">
        <f>IFERROR(VLOOKUP($K673&amp;$B673,intermediate_page!$A$2:$K$1036,11,FALSE),"")</f>
        <v>-</v>
      </c>
      <c r="K673" s="1" t="str">
        <f t="shared" si="74"/>
        <v>Saudi Arabia</v>
      </c>
    </row>
    <row r="674" ht="15.75" customHeight="1">
      <c r="B674" s="9">
        <v>2015.0</v>
      </c>
      <c r="C674" s="9">
        <f>IFERROR(VLOOKUP($K674&amp;$B674,intermediate_page!$A$2:$K$1036,5,FALSE),"")</f>
        <v>2540776</v>
      </c>
      <c r="D674" s="9" t="str">
        <f>IFERROR(VLOOKUP($K674&amp;$B674,intermediate_page!$A$2:$K$1036,6,FALSE),"")</f>
        <v>-</v>
      </c>
      <c r="E674" s="9">
        <f>IFERROR(VLOOKUP($K674&amp;$B674,intermediate_page!$A$2:$K$1036,7,FALSE),"")</f>
        <v>83</v>
      </c>
      <c r="F674" s="9" t="str">
        <f>IFERROR(VLOOKUP($K674&amp;$B674,intermediate_page!$A$2:$K$1036,8,FALSE),"")</f>
        <v>-</v>
      </c>
      <c r="G674" s="9" t="str">
        <f>IFERROR(VLOOKUP($K674&amp;$B674,intermediate_page!$A$2:$K$1036,9,FALSE),"")</f>
        <v>-</v>
      </c>
      <c r="H674" s="9">
        <f>IFERROR(VLOOKUP($K674&amp;$B674,intermediate_page!$A$2:$K$1036,10,FALSE),"")</f>
        <v>0</v>
      </c>
      <c r="I674" s="9" t="str">
        <f>IFERROR(VLOOKUP($K674&amp;$B674,intermediate_page!$A$2:$K$1036,11,FALSE),"")</f>
        <v>-</v>
      </c>
      <c r="K674" s="1" t="str">
        <f t="shared" si="74"/>
        <v>Saudi Arabia</v>
      </c>
    </row>
    <row r="675" ht="15.75" customHeight="1">
      <c r="B675" s="9">
        <v>2016.0</v>
      </c>
      <c r="C675" s="9">
        <f>IFERROR(VLOOKUP($K675&amp;$B675,intermediate_page!$A$2:$K$1036,5,FALSE),"")</f>
        <v>2598914</v>
      </c>
      <c r="D675" s="9" t="str">
        <f>IFERROR(VLOOKUP($K675&amp;$B675,intermediate_page!$A$2:$K$1036,6,FALSE),"")</f>
        <v>-</v>
      </c>
      <c r="E675" s="9">
        <f>IFERROR(VLOOKUP($K675&amp;$B675,intermediate_page!$A$2:$K$1036,7,FALSE),"")</f>
        <v>272</v>
      </c>
      <c r="F675" s="9" t="str">
        <f>IFERROR(VLOOKUP($K675&amp;$B675,intermediate_page!$A$2:$K$1036,8,FALSE),"")</f>
        <v>-</v>
      </c>
      <c r="G675" s="9" t="str">
        <f>IFERROR(VLOOKUP($K675&amp;$B675,intermediate_page!$A$2:$K$1036,9,FALSE),"")</f>
        <v>-</v>
      </c>
      <c r="H675" s="9">
        <f>IFERROR(VLOOKUP($K675&amp;$B675,intermediate_page!$A$2:$K$1036,10,FALSE),"")</f>
        <v>0</v>
      </c>
      <c r="I675" s="9" t="str">
        <f>IFERROR(VLOOKUP($K675&amp;$B675,intermediate_page!$A$2:$K$1036,11,FALSE),"")</f>
        <v>-</v>
      </c>
      <c r="K675" s="1" t="str">
        <f t="shared" si="74"/>
        <v>Saudi Arabia</v>
      </c>
    </row>
    <row r="676" ht="15.75" customHeight="1">
      <c r="B676" s="9">
        <v>2017.0</v>
      </c>
      <c r="C676" s="9">
        <f>IFERROR(VLOOKUP($K676&amp;$B676,intermediate_page!$A$2:$K$1036,5,FALSE),"")</f>
        <v>2651735</v>
      </c>
      <c r="D676" s="9" t="str">
        <f>IFERROR(VLOOKUP($K676&amp;$B676,intermediate_page!$A$2:$K$1036,6,FALSE),"")</f>
        <v>-</v>
      </c>
      <c r="E676" s="9">
        <f>IFERROR(VLOOKUP($K676&amp;$B676,intermediate_page!$A$2:$K$1036,7,FALSE),"")</f>
        <v>177</v>
      </c>
      <c r="F676" s="9" t="str">
        <f>IFERROR(VLOOKUP($K676&amp;$B676,intermediate_page!$A$2:$K$1036,8,FALSE),"")</f>
        <v>-</v>
      </c>
      <c r="G676" s="9" t="str">
        <f>IFERROR(VLOOKUP($K676&amp;$B676,intermediate_page!$A$2:$K$1036,9,FALSE),"")</f>
        <v>-</v>
      </c>
      <c r="H676" s="9">
        <f>IFERROR(VLOOKUP($K676&amp;$B676,intermediate_page!$A$2:$K$1036,10,FALSE),"")</f>
        <v>0</v>
      </c>
      <c r="I676" s="9" t="str">
        <f>IFERROR(VLOOKUP($K676&amp;$B676,intermediate_page!$A$2:$K$1036,11,FALSE),"")</f>
        <v>-</v>
      </c>
      <c r="K676" s="1" t="str">
        <f t="shared" si="74"/>
        <v>Saudi Arabia</v>
      </c>
    </row>
    <row r="677" ht="15.75" customHeight="1">
      <c r="B677" s="9">
        <v>2018.0</v>
      </c>
      <c r="C677" s="9">
        <f>IFERROR(VLOOKUP($K677&amp;$B677,intermediate_page!$A$2:$K$1036,5,FALSE),"")</f>
        <v>2699927</v>
      </c>
      <c r="D677" s="9" t="str">
        <f>IFERROR(VLOOKUP($K677&amp;$B677,intermediate_page!$A$2:$K$1036,6,FALSE),"")</f>
        <v>-</v>
      </c>
      <c r="E677" s="9">
        <f>IFERROR(VLOOKUP($K677&amp;$B677,intermediate_page!$A$2:$K$1036,7,FALSE),"")</f>
        <v>61</v>
      </c>
      <c r="F677" s="9" t="str">
        <f>IFERROR(VLOOKUP($K677&amp;$B677,intermediate_page!$A$2:$K$1036,8,FALSE),"")</f>
        <v>-</v>
      </c>
      <c r="G677" s="9" t="str">
        <f>IFERROR(VLOOKUP($K677&amp;$B677,intermediate_page!$A$2:$K$1036,9,FALSE),"")</f>
        <v>-</v>
      </c>
      <c r="H677" s="9">
        <f>IFERROR(VLOOKUP($K677&amp;$B677,intermediate_page!$A$2:$K$1036,10,FALSE),"")</f>
        <v>0</v>
      </c>
      <c r="I677" s="9" t="str">
        <f>IFERROR(VLOOKUP($K677&amp;$B677,intermediate_page!$A$2:$K$1036,11,FALSE),"")</f>
        <v>-</v>
      </c>
      <c r="K677" s="1" t="str">
        <f t="shared" si="74"/>
        <v>Saudi Arabia</v>
      </c>
    </row>
    <row r="678" ht="15.75" customHeight="1">
      <c r="A678" s="1" t="s">
        <v>97</v>
      </c>
      <c r="B678" s="9">
        <v>2010.0</v>
      </c>
      <c r="C678" s="9">
        <f>IFERROR(VLOOKUP($K678&amp;$B678,intermediate_page!$A$2:$K$1036,5,FALSE),"")</f>
        <v>12043886</v>
      </c>
      <c r="D678" s="9">
        <f>IFERROR(VLOOKUP($K678&amp;$B678,intermediate_page!$A$2:$K$1036,6,FALSE),"")</f>
        <v>214000</v>
      </c>
      <c r="E678" s="9">
        <f>IFERROR(VLOOKUP($K678&amp;$B678,intermediate_page!$A$2:$K$1036,7,FALSE),"")</f>
        <v>356323</v>
      </c>
      <c r="F678" s="9">
        <f>IFERROR(VLOOKUP($K678&amp;$B678,intermediate_page!$A$2:$K$1036,8,FALSE),"")</f>
        <v>526000</v>
      </c>
      <c r="G678" s="9">
        <f>IFERROR(VLOOKUP($K678&amp;$B678,intermediate_page!$A$2:$K$1036,9,FALSE),"")</f>
        <v>24</v>
      </c>
      <c r="H678" s="9">
        <f>IFERROR(VLOOKUP($K678&amp;$B678,intermediate_page!$A$2:$K$1036,10,FALSE),"")</f>
        <v>912</v>
      </c>
      <c r="I678" s="9">
        <f>IFERROR(VLOOKUP($K678&amp;$B678,intermediate_page!$A$2:$K$1036,11,FALSE),"")</f>
        <v>2000</v>
      </c>
      <c r="K678" s="1" t="str">
        <f>A678</f>
        <v>Somalia</v>
      </c>
    </row>
    <row r="679" ht="15.75" customHeight="1">
      <c r="B679" s="9">
        <v>2011.0</v>
      </c>
      <c r="C679" s="9">
        <f>IFERROR(VLOOKUP($K679&amp;$B679,intermediate_page!$A$2:$K$1036,5,FALSE),"")</f>
        <v>12376305</v>
      </c>
      <c r="D679" s="9">
        <f>IFERROR(VLOOKUP($K679&amp;$B679,intermediate_page!$A$2:$K$1036,6,FALSE),"")</f>
        <v>181000</v>
      </c>
      <c r="E679" s="9">
        <f>IFERROR(VLOOKUP($K679&amp;$B679,intermediate_page!$A$2:$K$1036,7,FALSE),"")</f>
        <v>301405</v>
      </c>
      <c r="F679" s="9">
        <f>IFERROR(VLOOKUP($K679&amp;$B679,intermediate_page!$A$2:$K$1036,8,FALSE),"")</f>
        <v>441000</v>
      </c>
      <c r="G679" s="9">
        <f>IFERROR(VLOOKUP($K679&amp;$B679,intermediate_page!$A$2:$K$1036,9,FALSE),"")</f>
        <v>20</v>
      </c>
      <c r="H679" s="9">
        <f>IFERROR(VLOOKUP($K679&amp;$B679,intermediate_page!$A$2:$K$1036,10,FALSE),"")</f>
        <v>771</v>
      </c>
      <c r="I679" s="9">
        <f>IFERROR(VLOOKUP($K679&amp;$B679,intermediate_page!$A$2:$K$1036,11,FALSE),"")</f>
        <v>1680</v>
      </c>
      <c r="K679" s="1" t="str">
        <f t="shared" ref="K679:K686" si="75">K678</f>
        <v>Somalia</v>
      </c>
    </row>
    <row r="680" ht="15.75" customHeight="1">
      <c r="B680" s="9">
        <v>2012.0</v>
      </c>
      <c r="C680" s="9">
        <f>IFERROR(VLOOKUP($K680&amp;$B680,intermediate_page!$A$2:$K$1036,5,FALSE),"")</f>
        <v>12715487</v>
      </c>
      <c r="D680" s="9">
        <f>IFERROR(VLOOKUP($K680&amp;$B680,intermediate_page!$A$2:$K$1036,6,FALSE),"")</f>
        <v>188000</v>
      </c>
      <c r="E680" s="9">
        <f>IFERROR(VLOOKUP($K680&amp;$B680,intermediate_page!$A$2:$K$1036,7,FALSE),"")</f>
        <v>310864</v>
      </c>
      <c r="F680" s="9">
        <f>IFERROR(VLOOKUP($K680&amp;$B680,intermediate_page!$A$2:$K$1036,8,FALSE),"")</f>
        <v>454000</v>
      </c>
      <c r="G680" s="9">
        <f>IFERROR(VLOOKUP($K680&amp;$B680,intermediate_page!$A$2:$K$1036,9,FALSE),"")</f>
        <v>21</v>
      </c>
      <c r="H680" s="9">
        <f>IFERROR(VLOOKUP($K680&amp;$B680,intermediate_page!$A$2:$K$1036,10,FALSE),"")</f>
        <v>795</v>
      </c>
      <c r="I680" s="9">
        <f>IFERROR(VLOOKUP($K680&amp;$B680,intermediate_page!$A$2:$K$1036,11,FALSE),"")</f>
        <v>1730</v>
      </c>
      <c r="K680" s="1" t="str">
        <f t="shared" si="75"/>
        <v>Somalia</v>
      </c>
    </row>
    <row r="681" ht="15.75" customHeight="1">
      <c r="B681" s="9">
        <v>2013.0</v>
      </c>
      <c r="C681" s="9">
        <f>IFERROR(VLOOKUP($K681&amp;$B681,intermediate_page!$A$2:$K$1036,5,FALSE),"")</f>
        <v>13063711</v>
      </c>
      <c r="D681" s="9">
        <f>IFERROR(VLOOKUP($K681&amp;$B681,intermediate_page!$A$2:$K$1036,6,FALSE),"")</f>
        <v>223000</v>
      </c>
      <c r="E681" s="9">
        <f>IFERROR(VLOOKUP($K681&amp;$B681,intermediate_page!$A$2:$K$1036,7,FALSE),"")</f>
        <v>366378</v>
      </c>
      <c r="F681" s="9">
        <f>IFERROR(VLOOKUP($K681&amp;$B681,intermediate_page!$A$2:$K$1036,8,FALSE),"")</f>
        <v>546000</v>
      </c>
      <c r="G681" s="9">
        <f>IFERROR(VLOOKUP($K681&amp;$B681,intermediate_page!$A$2:$K$1036,9,FALSE),"")</f>
        <v>26</v>
      </c>
      <c r="H681" s="9">
        <f>IFERROR(VLOOKUP($K681&amp;$B681,intermediate_page!$A$2:$K$1036,10,FALSE),"")</f>
        <v>937</v>
      </c>
      <c r="I681" s="9">
        <f>IFERROR(VLOOKUP($K681&amp;$B681,intermediate_page!$A$2:$K$1036,11,FALSE),"")</f>
        <v>2070</v>
      </c>
      <c r="K681" s="1" t="str">
        <f t="shared" si="75"/>
        <v>Somalia</v>
      </c>
    </row>
    <row r="682" ht="15.75" customHeight="1">
      <c r="B682" s="9">
        <v>2014.0</v>
      </c>
      <c r="C682" s="9">
        <f>IFERROR(VLOOKUP($K682&amp;$B682,intermediate_page!$A$2:$K$1036,5,FALSE),"")</f>
        <v>13423571</v>
      </c>
      <c r="D682" s="9">
        <f>IFERROR(VLOOKUP($K682&amp;$B682,intermediate_page!$A$2:$K$1036,6,FALSE),"")</f>
        <v>265000</v>
      </c>
      <c r="E682" s="9">
        <f>IFERROR(VLOOKUP($K682&amp;$B682,intermediate_page!$A$2:$K$1036,7,FALSE),"")</f>
        <v>430886</v>
      </c>
      <c r="F682" s="9">
        <f>IFERROR(VLOOKUP($K682&amp;$B682,intermediate_page!$A$2:$K$1036,8,FALSE),"")</f>
        <v>640000</v>
      </c>
      <c r="G682" s="9">
        <f>IFERROR(VLOOKUP($K682&amp;$B682,intermediate_page!$A$2:$K$1036,9,FALSE),"")</f>
        <v>30</v>
      </c>
      <c r="H682" s="9">
        <f>IFERROR(VLOOKUP($K682&amp;$B682,intermediate_page!$A$2:$K$1036,10,FALSE),"")</f>
        <v>1103</v>
      </c>
      <c r="I682" s="9">
        <f>IFERROR(VLOOKUP($K682&amp;$B682,intermediate_page!$A$2:$K$1036,11,FALSE),"")</f>
        <v>2440</v>
      </c>
      <c r="K682" s="1" t="str">
        <f t="shared" si="75"/>
        <v>Somalia</v>
      </c>
    </row>
    <row r="683" ht="15.75" customHeight="1">
      <c r="B683" s="9">
        <v>2015.0</v>
      </c>
      <c r="C683" s="9">
        <f>IFERROR(VLOOKUP($K683&amp;$B683,intermediate_page!$A$2:$K$1036,5,FALSE),"")</f>
        <v>13797204</v>
      </c>
      <c r="D683" s="9">
        <f>IFERROR(VLOOKUP($K683&amp;$B683,intermediate_page!$A$2:$K$1036,6,FALSE),"")</f>
        <v>304000</v>
      </c>
      <c r="E683" s="9">
        <f>IFERROR(VLOOKUP($K683&amp;$B683,intermediate_page!$A$2:$K$1036,7,FALSE),"")</f>
        <v>514253</v>
      </c>
      <c r="F683" s="9">
        <f>IFERROR(VLOOKUP($K683&amp;$B683,intermediate_page!$A$2:$K$1036,8,FALSE),"")</f>
        <v>769000</v>
      </c>
      <c r="G683" s="9">
        <f>IFERROR(VLOOKUP($K683&amp;$B683,intermediate_page!$A$2:$K$1036,9,FALSE),"")</f>
        <v>35</v>
      </c>
      <c r="H683" s="9">
        <f>IFERROR(VLOOKUP($K683&amp;$B683,intermediate_page!$A$2:$K$1036,10,FALSE),"")</f>
        <v>1316</v>
      </c>
      <c r="I683" s="9">
        <f>IFERROR(VLOOKUP($K683&amp;$B683,intermediate_page!$A$2:$K$1036,11,FALSE),"")</f>
        <v>2920</v>
      </c>
      <c r="K683" s="1" t="str">
        <f t="shared" si="75"/>
        <v>Somalia</v>
      </c>
    </row>
    <row r="684" ht="15.75" customHeight="1">
      <c r="B684" s="9">
        <v>2016.0</v>
      </c>
      <c r="C684" s="9">
        <f>IFERROR(VLOOKUP($K684&amp;$B684,intermediate_page!$A$2:$K$1036,5,FALSE),"")</f>
        <v>14185635</v>
      </c>
      <c r="D684" s="9">
        <f>IFERROR(VLOOKUP($K684&amp;$B684,intermediate_page!$A$2:$K$1036,6,FALSE),"")</f>
        <v>311000</v>
      </c>
      <c r="E684" s="9">
        <f>IFERROR(VLOOKUP($K684&amp;$B684,intermediate_page!$A$2:$K$1036,7,FALSE),"")</f>
        <v>528591</v>
      </c>
      <c r="F684" s="9">
        <f>IFERROR(VLOOKUP($K684&amp;$B684,intermediate_page!$A$2:$K$1036,8,FALSE),"")</f>
        <v>795000</v>
      </c>
      <c r="G684" s="9">
        <f>IFERROR(VLOOKUP($K684&amp;$B684,intermediate_page!$A$2:$K$1036,9,FALSE),"")</f>
        <v>35</v>
      </c>
      <c r="H684" s="9">
        <f>IFERROR(VLOOKUP($K684&amp;$B684,intermediate_page!$A$2:$K$1036,10,FALSE),"")</f>
        <v>1353</v>
      </c>
      <c r="I684" s="9">
        <f>IFERROR(VLOOKUP($K684&amp;$B684,intermediate_page!$A$2:$K$1036,11,FALSE),"")</f>
        <v>3020</v>
      </c>
      <c r="K684" s="1" t="str">
        <f t="shared" si="75"/>
        <v>Somalia</v>
      </c>
    </row>
    <row r="685" ht="15.75" customHeight="1">
      <c r="B685" s="9">
        <v>2017.0</v>
      </c>
      <c r="C685" s="9">
        <f>IFERROR(VLOOKUP($K685&amp;$B685,intermediate_page!$A$2:$K$1036,5,FALSE),"")</f>
        <v>14589165</v>
      </c>
      <c r="D685" s="9">
        <f>IFERROR(VLOOKUP($K685&amp;$B685,intermediate_page!$A$2:$K$1036,6,FALSE),"")</f>
        <v>320000</v>
      </c>
      <c r="E685" s="9">
        <f>IFERROR(VLOOKUP($K685&amp;$B685,intermediate_page!$A$2:$K$1036,7,FALSE),"")</f>
        <v>541768</v>
      </c>
      <c r="F685" s="9">
        <f>IFERROR(VLOOKUP($K685&amp;$B685,intermediate_page!$A$2:$K$1036,8,FALSE),"")</f>
        <v>813000</v>
      </c>
      <c r="G685" s="9">
        <f>IFERROR(VLOOKUP($K685&amp;$B685,intermediate_page!$A$2:$K$1036,9,FALSE),"")</f>
        <v>37</v>
      </c>
      <c r="H685" s="9">
        <f>IFERROR(VLOOKUP($K685&amp;$B685,intermediate_page!$A$2:$K$1036,10,FALSE),"")</f>
        <v>1386</v>
      </c>
      <c r="I685" s="9">
        <f>IFERROR(VLOOKUP($K685&amp;$B685,intermediate_page!$A$2:$K$1036,11,FALSE),"")</f>
        <v>3100</v>
      </c>
      <c r="K685" s="1" t="str">
        <f t="shared" si="75"/>
        <v>Somalia</v>
      </c>
    </row>
    <row r="686" ht="15.75" customHeight="1">
      <c r="B686" s="9">
        <v>2018.0</v>
      </c>
      <c r="C686" s="9">
        <f>IFERROR(VLOOKUP($K686&amp;$B686,intermediate_page!$A$2:$K$1036,5,FALSE),"")</f>
        <v>15008225</v>
      </c>
      <c r="D686" s="9">
        <f>IFERROR(VLOOKUP($K686&amp;$B686,intermediate_page!$A$2:$K$1036,6,FALSE),"")</f>
        <v>305000</v>
      </c>
      <c r="E686" s="9">
        <f>IFERROR(VLOOKUP($K686&amp;$B686,intermediate_page!$A$2:$K$1036,7,FALSE),"")</f>
        <v>514396</v>
      </c>
      <c r="F686" s="9">
        <f>IFERROR(VLOOKUP($K686&amp;$B686,intermediate_page!$A$2:$K$1036,8,FALSE),"")</f>
        <v>772000</v>
      </c>
      <c r="G686" s="9">
        <f>IFERROR(VLOOKUP($K686&amp;$B686,intermediate_page!$A$2:$K$1036,9,FALSE),"")</f>
        <v>35</v>
      </c>
      <c r="H686" s="9">
        <f>IFERROR(VLOOKUP($K686&amp;$B686,intermediate_page!$A$2:$K$1036,10,FALSE),"")</f>
        <v>1316</v>
      </c>
      <c r="I686" s="9">
        <f>IFERROR(VLOOKUP($K686&amp;$B686,intermediate_page!$A$2:$K$1036,11,FALSE),"")</f>
        <v>2960</v>
      </c>
      <c r="K686" s="1" t="str">
        <f t="shared" si="75"/>
        <v>Somalia</v>
      </c>
    </row>
    <row r="687" ht="15.75" customHeight="1">
      <c r="A687" s="1" t="s">
        <v>98</v>
      </c>
      <c r="B687" s="9">
        <v>2010.0</v>
      </c>
      <c r="C687" s="9">
        <f>IFERROR(VLOOKUP($K687&amp;$B687,intermediate_page!$A$2:$K$1036,5,FALSE),"")</f>
        <v>34545014</v>
      </c>
      <c r="D687" s="9">
        <f>IFERROR(VLOOKUP($K687&amp;$B687,intermediate_page!$A$2:$K$1036,6,FALSE),"")</f>
        <v>779000</v>
      </c>
      <c r="E687" s="9">
        <f>IFERROR(VLOOKUP($K687&amp;$B687,intermediate_page!$A$2:$K$1036,7,FALSE),"")</f>
        <v>1059304</v>
      </c>
      <c r="F687" s="9">
        <f>IFERROR(VLOOKUP($K687&amp;$B687,intermediate_page!$A$2:$K$1036,8,FALSE),"")</f>
        <v>1405000</v>
      </c>
      <c r="G687" s="9">
        <f>IFERROR(VLOOKUP($K687&amp;$B687,intermediate_page!$A$2:$K$1036,9,FALSE),"")</f>
        <v>87</v>
      </c>
      <c r="H687" s="9">
        <f>IFERROR(VLOOKUP($K687&amp;$B687,intermediate_page!$A$2:$K$1036,10,FALSE),"")</f>
        <v>2711</v>
      </c>
      <c r="I687" s="9">
        <f>IFERROR(VLOOKUP($K687&amp;$B687,intermediate_page!$A$2:$K$1036,11,FALSE),"")</f>
        <v>5160</v>
      </c>
      <c r="K687" s="1" t="str">
        <f>A687</f>
        <v>Sudan</v>
      </c>
    </row>
    <row r="688" ht="15.75" customHeight="1">
      <c r="B688" s="9">
        <v>2011.0</v>
      </c>
      <c r="C688" s="9">
        <f>IFERROR(VLOOKUP($K688&amp;$B688,intermediate_page!$A$2:$K$1036,5,FALSE),"")</f>
        <v>35349676</v>
      </c>
      <c r="D688" s="9">
        <f>IFERROR(VLOOKUP($K688&amp;$B688,intermediate_page!$A$2:$K$1036,6,FALSE),"")</f>
        <v>781000</v>
      </c>
      <c r="E688" s="9">
        <f>IFERROR(VLOOKUP($K688&amp;$B688,intermediate_page!$A$2:$K$1036,7,FALSE),"")</f>
        <v>1059374</v>
      </c>
      <c r="F688" s="9">
        <f>IFERROR(VLOOKUP($K688&amp;$B688,intermediate_page!$A$2:$K$1036,8,FALSE),"")</f>
        <v>1400000</v>
      </c>
      <c r="G688" s="9">
        <f>IFERROR(VLOOKUP($K688&amp;$B688,intermediate_page!$A$2:$K$1036,9,FALSE),"")</f>
        <v>88</v>
      </c>
      <c r="H688" s="9">
        <f>IFERROR(VLOOKUP($K688&amp;$B688,intermediate_page!$A$2:$K$1036,10,FALSE),"")</f>
        <v>2711</v>
      </c>
      <c r="I688" s="9">
        <f>IFERROR(VLOOKUP($K688&amp;$B688,intermediate_page!$A$2:$K$1036,11,FALSE),"")</f>
        <v>5090</v>
      </c>
      <c r="K688" s="1" t="str">
        <f t="shared" ref="K688:K695" si="76">K687</f>
        <v>Sudan</v>
      </c>
    </row>
    <row r="689" ht="15.75" customHeight="1">
      <c r="B689" s="9">
        <v>2012.0</v>
      </c>
      <c r="C689" s="9">
        <f>IFERROR(VLOOKUP($K689&amp;$B689,intermediate_page!$A$2:$K$1036,5,FALSE),"")</f>
        <v>36193781</v>
      </c>
      <c r="D689" s="9">
        <f>IFERROR(VLOOKUP($K689&amp;$B689,intermediate_page!$A$2:$K$1036,6,FALSE),"")</f>
        <v>797000</v>
      </c>
      <c r="E689" s="9">
        <f>IFERROR(VLOOKUP($K689&amp;$B689,intermediate_page!$A$2:$K$1036,7,FALSE),"")</f>
        <v>1091647</v>
      </c>
      <c r="F689" s="9">
        <f>IFERROR(VLOOKUP($K689&amp;$B689,intermediate_page!$A$2:$K$1036,8,FALSE),"")</f>
        <v>1457000</v>
      </c>
      <c r="G689" s="9">
        <f>IFERROR(VLOOKUP($K689&amp;$B689,intermediate_page!$A$2:$K$1036,9,FALSE),"")</f>
        <v>90</v>
      </c>
      <c r="H689" s="9">
        <f>IFERROR(VLOOKUP($K689&amp;$B689,intermediate_page!$A$2:$K$1036,10,FALSE),"")</f>
        <v>2794</v>
      </c>
      <c r="I689" s="9">
        <f>IFERROR(VLOOKUP($K689&amp;$B689,intermediate_page!$A$2:$K$1036,11,FALSE),"")</f>
        <v>5400</v>
      </c>
      <c r="K689" s="1" t="str">
        <f t="shared" si="76"/>
        <v>Sudan</v>
      </c>
    </row>
    <row r="690" ht="15.75" customHeight="1">
      <c r="B690" s="9">
        <v>2013.0</v>
      </c>
      <c r="C690" s="9">
        <f>IFERROR(VLOOKUP($K690&amp;$B690,intermediate_page!$A$2:$K$1036,5,FALSE),"")</f>
        <v>37072555</v>
      </c>
      <c r="D690" s="9">
        <f>IFERROR(VLOOKUP($K690&amp;$B690,intermediate_page!$A$2:$K$1036,6,FALSE),"")</f>
        <v>812000</v>
      </c>
      <c r="E690" s="9">
        <f>IFERROR(VLOOKUP($K690&amp;$B690,intermediate_page!$A$2:$K$1036,7,FALSE),"")</f>
        <v>1166089</v>
      </c>
      <c r="F690" s="9">
        <f>IFERROR(VLOOKUP($K690&amp;$B690,intermediate_page!$A$2:$K$1036,8,FALSE),"")</f>
        <v>1645000</v>
      </c>
      <c r="G690" s="9">
        <f>IFERROR(VLOOKUP($K690&amp;$B690,intermediate_page!$A$2:$K$1036,9,FALSE),"")</f>
        <v>92</v>
      </c>
      <c r="H690" s="9">
        <f>IFERROR(VLOOKUP($K690&amp;$B690,intermediate_page!$A$2:$K$1036,10,FALSE),"")</f>
        <v>2985</v>
      </c>
      <c r="I690" s="9">
        <f>IFERROR(VLOOKUP($K690&amp;$B690,intermediate_page!$A$2:$K$1036,11,FALSE),"")</f>
        <v>5900</v>
      </c>
      <c r="K690" s="1" t="str">
        <f t="shared" si="76"/>
        <v>Sudan</v>
      </c>
    </row>
    <row r="691" ht="15.75" customHeight="1">
      <c r="B691" s="9">
        <v>2014.0</v>
      </c>
      <c r="C691" s="9">
        <f>IFERROR(VLOOKUP($K691&amp;$B691,intermediate_page!$A$2:$K$1036,5,FALSE),"")</f>
        <v>37977657</v>
      </c>
      <c r="D691" s="9">
        <f>IFERROR(VLOOKUP($K691&amp;$B691,intermediate_page!$A$2:$K$1036,6,FALSE),"")</f>
        <v>827000</v>
      </c>
      <c r="E691" s="9">
        <f>IFERROR(VLOOKUP($K691&amp;$B691,intermediate_page!$A$2:$K$1036,7,FALSE),"")</f>
        <v>1267868</v>
      </c>
      <c r="F691" s="9">
        <f>IFERROR(VLOOKUP($K691&amp;$B691,intermediate_page!$A$2:$K$1036,8,FALSE),"")</f>
        <v>1843000</v>
      </c>
      <c r="G691" s="9">
        <f>IFERROR(VLOOKUP($K691&amp;$B691,intermediate_page!$A$2:$K$1036,9,FALSE),"")</f>
        <v>97</v>
      </c>
      <c r="H691" s="9">
        <f>IFERROR(VLOOKUP($K691&amp;$B691,intermediate_page!$A$2:$K$1036,10,FALSE),"")</f>
        <v>3245</v>
      </c>
      <c r="I691" s="9">
        <f>IFERROR(VLOOKUP($K691&amp;$B691,intermediate_page!$A$2:$K$1036,11,FALSE),"")</f>
        <v>6680</v>
      </c>
      <c r="K691" s="1" t="str">
        <f t="shared" si="76"/>
        <v>Sudan</v>
      </c>
    </row>
    <row r="692" ht="15.75" customHeight="1">
      <c r="B692" s="9">
        <v>2015.0</v>
      </c>
      <c r="C692" s="9">
        <f>IFERROR(VLOOKUP($K692&amp;$B692,intermediate_page!$A$2:$K$1036,5,FALSE),"")</f>
        <v>38902948</v>
      </c>
      <c r="D692" s="9">
        <f>IFERROR(VLOOKUP($K692&amp;$B692,intermediate_page!$A$2:$K$1036,6,FALSE),"")</f>
        <v>847000</v>
      </c>
      <c r="E692" s="9">
        <f>IFERROR(VLOOKUP($K692&amp;$B692,intermediate_page!$A$2:$K$1036,7,FALSE),"")</f>
        <v>1395818</v>
      </c>
      <c r="F692" s="9">
        <f>IFERROR(VLOOKUP($K692&amp;$B692,intermediate_page!$A$2:$K$1036,8,FALSE),"")</f>
        <v>2202000</v>
      </c>
      <c r="G692" s="9">
        <f>IFERROR(VLOOKUP($K692&amp;$B692,intermediate_page!$A$2:$K$1036,9,FALSE),"")</f>
        <v>100</v>
      </c>
      <c r="H692" s="9">
        <f>IFERROR(VLOOKUP($K692&amp;$B692,intermediate_page!$A$2:$K$1036,10,FALSE),"")</f>
        <v>3573</v>
      </c>
      <c r="I692" s="9">
        <f>IFERROR(VLOOKUP($K692&amp;$B692,intermediate_page!$A$2:$K$1036,11,FALSE),"")</f>
        <v>7710</v>
      </c>
      <c r="K692" s="1" t="str">
        <f t="shared" si="76"/>
        <v>Sudan</v>
      </c>
    </row>
    <row r="693" ht="15.75" customHeight="1">
      <c r="B693" s="9">
        <v>2016.0</v>
      </c>
      <c r="C693" s="9">
        <f>IFERROR(VLOOKUP($K693&amp;$B693,intermediate_page!$A$2:$K$1036,5,FALSE),"")</f>
        <v>39847433</v>
      </c>
      <c r="D693" s="9">
        <f>IFERROR(VLOOKUP($K693&amp;$B693,intermediate_page!$A$2:$K$1036,6,FALSE),"")</f>
        <v>842000</v>
      </c>
      <c r="E693" s="9">
        <f>IFERROR(VLOOKUP($K693&amp;$B693,intermediate_page!$A$2:$K$1036,7,FALSE),"")</f>
        <v>1662933</v>
      </c>
      <c r="F693" s="9">
        <f>IFERROR(VLOOKUP($K693&amp;$B693,intermediate_page!$A$2:$K$1036,8,FALSE),"")</f>
        <v>2933000</v>
      </c>
      <c r="G693" s="9">
        <f>IFERROR(VLOOKUP($K693&amp;$B693,intermediate_page!$A$2:$K$1036,9,FALSE),"")</f>
        <v>110</v>
      </c>
      <c r="H693" s="9">
        <f>IFERROR(VLOOKUP($K693&amp;$B693,intermediate_page!$A$2:$K$1036,10,FALSE),"")</f>
        <v>4257</v>
      </c>
      <c r="I693" s="9">
        <f>IFERROR(VLOOKUP($K693&amp;$B693,intermediate_page!$A$2:$K$1036,11,FALSE),"")</f>
        <v>10100</v>
      </c>
      <c r="K693" s="1" t="str">
        <f t="shared" si="76"/>
        <v>Sudan</v>
      </c>
    </row>
    <row r="694" ht="15.75" customHeight="1">
      <c r="B694" s="9">
        <v>2017.0</v>
      </c>
      <c r="C694" s="9">
        <f>IFERROR(VLOOKUP($K694&amp;$B694,intermediate_page!$A$2:$K$1036,5,FALSE),"")</f>
        <v>40813398</v>
      </c>
      <c r="D694" s="9">
        <f>IFERROR(VLOOKUP($K694&amp;$B694,intermediate_page!$A$2:$K$1036,6,FALSE),"")</f>
        <v>871000</v>
      </c>
      <c r="E694" s="9">
        <f>IFERROR(VLOOKUP($K694&amp;$B694,intermediate_page!$A$2:$K$1036,7,FALSE),"")</f>
        <v>1908105</v>
      </c>
      <c r="F694" s="9">
        <f>IFERROR(VLOOKUP($K694&amp;$B694,intermediate_page!$A$2:$K$1036,8,FALSE),"")</f>
        <v>3652000</v>
      </c>
      <c r="G694" s="9">
        <f>IFERROR(VLOOKUP($K694&amp;$B694,intermediate_page!$A$2:$K$1036,9,FALSE),"")</f>
        <v>120</v>
      </c>
      <c r="H694" s="9">
        <f>IFERROR(VLOOKUP($K694&amp;$B694,intermediate_page!$A$2:$K$1036,10,FALSE),"")</f>
        <v>4884</v>
      </c>
      <c r="I694" s="9">
        <f>IFERROR(VLOOKUP($K694&amp;$B694,intermediate_page!$A$2:$K$1036,11,FALSE),"")</f>
        <v>12100</v>
      </c>
      <c r="K694" s="1" t="str">
        <f t="shared" si="76"/>
        <v>Sudan</v>
      </c>
    </row>
    <row r="695" ht="15.75" customHeight="1">
      <c r="B695" s="9">
        <v>2018.0</v>
      </c>
      <c r="C695" s="9">
        <f>IFERROR(VLOOKUP($K695&amp;$B695,intermediate_page!$A$2:$K$1036,5,FALSE),"")</f>
        <v>41801532</v>
      </c>
      <c r="D695" s="9">
        <f>IFERROR(VLOOKUP($K695&amp;$B695,intermediate_page!$A$2:$K$1036,6,FALSE),"")</f>
        <v>904000</v>
      </c>
      <c r="E695" s="9">
        <f>IFERROR(VLOOKUP($K695&amp;$B695,intermediate_page!$A$2:$K$1036,7,FALSE),"")</f>
        <v>1954302</v>
      </c>
      <c r="F695" s="9">
        <f>IFERROR(VLOOKUP($K695&amp;$B695,intermediate_page!$A$2:$K$1036,8,FALSE),"")</f>
        <v>3686000</v>
      </c>
      <c r="G695" s="9">
        <f>IFERROR(VLOOKUP($K695&amp;$B695,intermediate_page!$A$2:$K$1036,9,FALSE),"")</f>
        <v>120</v>
      </c>
      <c r="H695" s="9">
        <f>IFERROR(VLOOKUP($K695&amp;$B695,intermediate_page!$A$2:$K$1036,10,FALSE),"")</f>
        <v>5003</v>
      </c>
      <c r="I695" s="9">
        <f>IFERROR(VLOOKUP($K695&amp;$B695,intermediate_page!$A$2:$K$1036,11,FALSE),"")</f>
        <v>12300</v>
      </c>
      <c r="K695" s="1" t="str">
        <f t="shared" si="76"/>
        <v>Sudan</v>
      </c>
    </row>
    <row r="696" ht="15.75" customHeight="1">
      <c r="A696" s="25" t="s">
        <v>178</v>
      </c>
      <c r="B696" s="9">
        <v>2010.0</v>
      </c>
      <c r="C696" s="9">
        <f>IFERROR(VLOOKUP($K696&amp;$B696,intermediate_page!$A$2:$K$1036,5,FALSE),"")</f>
        <v>21362541</v>
      </c>
      <c r="D696" s="9" t="str">
        <f>IFERROR(VLOOKUP($K696&amp;$B696,intermediate_page!$A$2:$K$1036,6,FALSE),"")</f>
        <v>-</v>
      </c>
      <c r="E696" s="9">
        <f>IFERROR(VLOOKUP($K696&amp;$B696,intermediate_page!$A$2:$K$1036,7,FALSE),"")</f>
        <v>0</v>
      </c>
      <c r="F696" s="9" t="str">
        <f>IFERROR(VLOOKUP($K696&amp;$B696,intermediate_page!$A$2:$K$1036,8,FALSE),"")</f>
        <v>-</v>
      </c>
      <c r="G696" s="9" t="str">
        <f>IFERROR(VLOOKUP($K696&amp;$B696,intermediate_page!$A$2:$K$1036,9,FALSE),"")</f>
        <v>-</v>
      </c>
      <c r="H696" s="9">
        <f>IFERROR(VLOOKUP($K696&amp;$B696,intermediate_page!$A$2:$K$1036,10,FALSE),"")</f>
        <v>0</v>
      </c>
      <c r="I696" s="9" t="str">
        <f>IFERROR(VLOOKUP($K696&amp;$B696,intermediate_page!$A$2:$K$1036,11,FALSE),"")</f>
        <v>-</v>
      </c>
      <c r="K696" s="1" t="s">
        <v>99</v>
      </c>
    </row>
    <row r="697" ht="15.75" customHeight="1">
      <c r="B697" s="9">
        <v>2011.0</v>
      </c>
      <c r="C697" s="9">
        <f>IFERROR(VLOOKUP($K697&amp;$B697,intermediate_page!$A$2:$K$1036,5,FALSE),"")</f>
        <v>21081814</v>
      </c>
      <c r="D697" s="9" t="str">
        <f>IFERROR(VLOOKUP($K697&amp;$B697,intermediate_page!$A$2:$K$1036,6,FALSE),"")</f>
        <v>-</v>
      </c>
      <c r="E697" s="9">
        <f>IFERROR(VLOOKUP($K697&amp;$B697,intermediate_page!$A$2:$K$1036,7,FALSE),"")</f>
        <v>0</v>
      </c>
      <c r="F697" s="9" t="str">
        <f>IFERROR(VLOOKUP($K697&amp;$B697,intermediate_page!$A$2:$K$1036,8,FALSE),"")</f>
        <v>-</v>
      </c>
      <c r="G697" s="9" t="str">
        <f>IFERROR(VLOOKUP($K697&amp;$B697,intermediate_page!$A$2:$K$1036,9,FALSE),"")</f>
        <v>-</v>
      </c>
      <c r="H697" s="9">
        <f>IFERROR(VLOOKUP($K697&amp;$B697,intermediate_page!$A$2:$K$1036,10,FALSE),"")</f>
        <v>0</v>
      </c>
      <c r="I697" s="9" t="str">
        <f>IFERROR(VLOOKUP($K697&amp;$B697,intermediate_page!$A$2:$K$1036,11,FALSE),"")</f>
        <v>-</v>
      </c>
      <c r="K697" s="1" t="str">
        <f t="shared" ref="K697:K704" si="77">K696</f>
        <v>Syrian Arab Republic</v>
      </c>
    </row>
    <row r="698" ht="15.75" customHeight="1">
      <c r="B698" s="9">
        <v>2012.0</v>
      </c>
      <c r="C698" s="9">
        <f>IFERROR(VLOOKUP($K698&amp;$B698,intermediate_page!$A$2:$K$1036,5,FALSE),"")</f>
        <v>20438861</v>
      </c>
      <c r="D698" s="9" t="str">
        <f>IFERROR(VLOOKUP($K698&amp;$B698,intermediate_page!$A$2:$K$1036,6,FALSE),"")</f>
        <v>-</v>
      </c>
      <c r="E698" s="9">
        <f>IFERROR(VLOOKUP($K698&amp;$B698,intermediate_page!$A$2:$K$1036,7,FALSE),"")</f>
        <v>0</v>
      </c>
      <c r="F698" s="9" t="str">
        <f>IFERROR(VLOOKUP($K698&amp;$B698,intermediate_page!$A$2:$K$1036,8,FALSE),"")</f>
        <v>-</v>
      </c>
      <c r="G698" s="9" t="str">
        <f>IFERROR(VLOOKUP($K698&amp;$B698,intermediate_page!$A$2:$K$1036,9,FALSE),"")</f>
        <v>-</v>
      </c>
      <c r="H698" s="9">
        <f>IFERROR(VLOOKUP($K698&amp;$B698,intermediate_page!$A$2:$K$1036,10,FALSE),"")</f>
        <v>0</v>
      </c>
      <c r="I698" s="9" t="str">
        <f>IFERROR(VLOOKUP($K698&amp;$B698,intermediate_page!$A$2:$K$1036,11,FALSE),"")</f>
        <v>-</v>
      </c>
      <c r="K698" s="1" t="str">
        <f t="shared" si="77"/>
        <v>Syrian Arab Republic</v>
      </c>
    </row>
    <row r="699" ht="15.75" customHeight="1">
      <c r="B699" s="9">
        <v>2013.0</v>
      </c>
      <c r="C699" s="9">
        <f>IFERROR(VLOOKUP($K699&amp;$B699,intermediate_page!$A$2:$K$1036,5,FALSE),"")</f>
        <v>19578466</v>
      </c>
      <c r="D699" s="9" t="str">
        <f>IFERROR(VLOOKUP($K699&amp;$B699,intermediate_page!$A$2:$K$1036,6,FALSE),"")</f>
        <v>-</v>
      </c>
      <c r="E699" s="9">
        <f>IFERROR(VLOOKUP($K699&amp;$B699,intermediate_page!$A$2:$K$1036,7,FALSE),"")</f>
        <v>0</v>
      </c>
      <c r="F699" s="9" t="str">
        <f>IFERROR(VLOOKUP($K699&amp;$B699,intermediate_page!$A$2:$K$1036,8,FALSE),"")</f>
        <v>-</v>
      </c>
      <c r="G699" s="9" t="str">
        <f>IFERROR(VLOOKUP($K699&amp;$B699,intermediate_page!$A$2:$K$1036,9,FALSE),"")</f>
        <v>-</v>
      </c>
      <c r="H699" s="9">
        <f>IFERROR(VLOOKUP($K699&amp;$B699,intermediate_page!$A$2:$K$1036,10,FALSE),"")</f>
        <v>0</v>
      </c>
      <c r="I699" s="9" t="str">
        <f>IFERROR(VLOOKUP($K699&amp;$B699,intermediate_page!$A$2:$K$1036,11,FALSE),"")</f>
        <v>-</v>
      </c>
      <c r="K699" s="1" t="str">
        <f t="shared" si="77"/>
        <v>Syrian Arab Republic</v>
      </c>
    </row>
    <row r="700" ht="15.75" customHeight="1">
      <c r="B700" s="9">
        <v>2014.0</v>
      </c>
      <c r="C700" s="9">
        <f>IFERROR(VLOOKUP($K700&amp;$B700,intermediate_page!$A$2:$K$1036,5,FALSE),"")</f>
        <v>18710711</v>
      </c>
      <c r="D700" s="9" t="str">
        <f>IFERROR(VLOOKUP($K700&amp;$B700,intermediate_page!$A$2:$K$1036,6,FALSE),"")</f>
        <v>-</v>
      </c>
      <c r="E700" s="9">
        <f>IFERROR(VLOOKUP($K700&amp;$B700,intermediate_page!$A$2:$K$1036,7,FALSE),"")</f>
        <v>0</v>
      </c>
      <c r="F700" s="9" t="str">
        <f>IFERROR(VLOOKUP($K700&amp;$B700,intermediate_page!$A$2:$K$1036,8,FALSE),"")</f>
        <v>-</v>
      </c>
      <c r="G700" s="9" t="str">
        <f>IFERROR(VLOOKUP($K700&amp;$B700,intermediate_page!$A$2:$K$1036,9,FALSE),"")</f>
        <v>-</v>
      </c>
      <c r="H700" s="9">
        <f>IFERROR(VLOOKUP($K700&amp;$B700,intermediate_page!$A$2:$K$1036,10,FALSE),"")</f>
        <v>0</v>
      </c>
      <c r="I700" s="9" t="str">
        <f>IFERROR(VLOOKUP($K700&amp;$B700,intermediate_page!$A$2:$K$1036,11,FALSE),"")</f>
        <v>-</v>
      </c>
      <c r="K700" s="1" t="str">
        <f t="shared" si="77"/>
        <v>Syrian Arab Republic</v>
      </c>
    </row>
    <row r="701" ht="15.75" customHeight="1">
      <c r="B701" s="9">
        <v>2015.0</v>
      </c>
      <c r="C701" s="9">
        <f>IFERROR(VLOOKUP($K701&amp;$B701,intermediate_page!$A$2:$K$1036,5,FALSE),"")</f>
        <v>17997411</v>
      </c>
      <c r="D701" s="9" t="str">
        <f>IFERROR(VLOOKUP($K701&amp;$B701,intermediate_page!$A$2:$K$1036,6,FALSE),"")</f>
        <v>-</v>
      </c>
      <c r="E701" s="9">
        <f>IFERROR(VLOOKUP($K701&amp;$B701,intermediate_page!$A$2:$K$1036,7,FALSE),"")</f>
        <v>0</v>
      </c>
      <c r="F701" s="9" t="str">
        <f>IFERROR(VLOOKUP($K701&amp;$B701,intermediate_page!$A$2:$K$1036,8,FALSE),"")</f>
        <v>-</v>
      </c>
      <c r="G701" s="9" t="str">
        <f>IFERROR(VLOOKUP($K701&amp;$B701,intermediate_page!$A$2:$K$1036,9,FALSE),"")</f>
        <v>-</v>
      </c>
      <c r="H701" s="9">
        <f>IFERROR(VLOOKUP($K701&amp;$B701,intermediate_page!$A$2:$K$1036,10,FALSE),"")</f>
        <v>0</v>
      </c>
      <c r="I701" s="9" t="str">
        <f>IFERROR(VLOOKUP($K701&amp;$B701,intermediate_page!$A$2:$K$1036,11,FALSE),"")</f>
        <v>-</v>
      </c>
      <c r="K701" s="1" t="str">
        <f t="shared" si="77"/>
        <v>Syrian Arab Republic</v>
      </c>
    </row>
    <row r="702" ht="15.75" customHeight="1">
      <c r="B702" s="9">
        <v>2016.0</v>
      </c>
      <c r="C702" s="9">
        <f>IFERROR(VLOOKUP($K702&amp;$B702,intermediate_page!$A$2:$K$1036,5,FALSE),"")</f>
        <v>17465567</v>
      </c>
      <c r="D702" s="9" t="str">
        <f>IFERROR(VLOOKUP($K702&amp;$B702,intermediate_page!$A$2:$K$1036,6,FALSE),"")</f>
        <v>-</v>
      </c>
      <c r="E702" s="9">
        <f>IFERROR(VLOOKUP($K702&amp;$B702,intermediate_page!$A$2:$K$1036,7,FALSE),"")</f>
        <v>0</v>
      </c>
      <c r="F702" s="9" t="str">
        <f>IFERROR(VLOOKUP($K702&amp;$B702,intermediate_page!$A$2:$K$1036,8,FALSE),"")</f>
        <v>-</v>
      </c>
      <c r="G702" s="9" t="str">
        <f>IFERROR(VLOOKUP($K702&amp;$B702,intermediate_page!$A$2:$K$1036,9,FALSE),"")</f>
        <v>-</v>
      </c>
      <c r="H702" s="9">
        <f>IFERROR(VLOOKUP($K702&amp;$B702,intermediate_page!$A$2:$K$1036,10,FALSE),"")</f>
        <v>0</v>
      </c>
      <c r="I702" s="9" t="str">
        <f>IFERROR(VLOOKUP($K702&amp;$B702,intermediate_page!$A$2:$K$1036,11,FALSE),"")</f>
        <v>-</v>
      </c>
      <c r="K702" s="1" t="str">
        <f t="shared" si="77"/>
        <v>Syrian Arab Republic</v>
      </c>
    </row>
    <row r="703" ht="15.75" customHeight="1">
      <c r="B703" s="9">
        <v>2017.0</v>
      </c>
      <c r="C703" s="9">
        <f>IFERROR(VLOOKUP($K703&amp;$B703,intermediate_page!$A$2:$K$1036,5,FALSE),"")</f>
        <v>17095669</v>
      </c>
      <c r="D703" s="9" t="str">
        <f>IFERROR(VLOOKUP($K703&amp;$B703,intermediate_page!$A$2:$K$1036,6,FALSE),"")</f>
        <v>-</v>
      </c>
      <c r="E703" s="9">
        <f>IFERROR(VLOOKUP($K703&amp;$B703,intermediate_page!$A$2:$K$1036,7,FALSE),"")</f>
        <v>0</v>
      </c>
      <c r="F703" s="9" t="str">
        <f>IFERROR(VLOOKUP($K703&amp;$B703,intermediate_page!$A$2:$K$1036,8,FALSE),"")</f>
        <v>-</v>
      </c>
      <c r="G703" s="9" t="str">
        <f>IFERROR(VLOOKUP($K703&amp;$B703,intermediate_page!$A$2:$K$1036,9,FALSE),"")</f>
        <v>-</v>
      </c>
      <c r="H703" s="9">
        <f>IFERROR(VLOOKUP($K703&amp;$B703,intermediate_page!$A$2:$K$1036,10,FALSE),"")</f>
        <v>0</v>
      </c>
      <c r="I703" s="9" t="str">
        <f>IFERROR(VLOOKUP($K703&amp;$B703,intermediate_page!$A$2:$K$1036,11,FALSE),"")</f>
        <v>-</v>
      </c>
      <c r="K703" s="1" t="str">
        <f t="shared" si="77"/>
        <v>Syrian Arab Republic</v>
      </c>
    </row>
    <row r="704" ht="15.75" customHeight="1">
      <c r="B704" s="9">
        <v>2018.0</v>
      </c>
      <c r="C704" s="9">
        <f>IFERROR(VLOOKUP($K704&amp;$B704,intermediate_page!$A$2:$K$1036,5,FALSE),"")</f>
        <v>16945062</v>
      </c>
      <c r="D704" s="9" t="str">
        <f>IFERROR(VLOOKUP($K704&amp;$B704,intermediate_page!$A$2:$K$1036,6,FALSE),"")</f>
        <v>-</v>
      </c>
      <c r="E704" s="9">
        <f>IFERROR(VLOOKUP($K704&amp;$B704,intermediate_page!$A$2:$K$1036,7,FALSE),"")</f>
        <v>0</v>
      </c>
      <c r="F704" s="9" t="str">
        <f>IFERROR(VLOOKUP($K704&amp;$B704,intermediate_page!$A$2:$K$1036,8,FALSE),"")</f>
        <v>-</v>
      </c>
      <c r="G704" s="9" t="str">
        <f>IFERROR(VLOOKUP($K704&amp;$B704,intermediate_page!$A$2:$K$1036,9,FALSE),"")</f>
        <v>-</v>
      </c>
      <c r="H704" s="9">
        <f>IFERROR(VLOOKUP($K704&amp;$B704,intermediate_page!$A$2:$K$1036,10,FALSE),"")</f>
        <v>0</v>
      </c>
      <c r="I704" s="9" t="str">
        <f>IFERROR(VLOOKUP($K704&amp;$B704,intermediate_page!$A$2:$K$1036,11,FALSE),"")</f>
        <v>-</v>
      </c>
      <c r="K704" s="1" t="str">
        <f t="shared" si="77"/>
        <v>Syrian Arab Republic</v>
      </c>
    </row>
    <row r="705" ht="15.75" customHeight="1">
      <c r="A705" s="25" t="s">
        <v>179</v>
      </c>
      <c r="B705" s="9">
        <v>2010.0</v>
      </c>
      <c r="C705" s="9">
        <f>IFERROR(VLOOKUP($K705&amp;$B705,intermediate_page!$A$2:$K$1036,5,FALSE),"")</f>
        <v>8549998</v>
      </c>
      <c r="D705" s="9" t="str">
        <f>IFERROR(VLOOKUP($K705&amp;$B705,intermediate_page!$A$2:$K$1036,6,FALSE),"")</f>
        <v>-</v>
      </c>
      <c r="E705" s="9">
        <f>IFERROR(VLOOKUP($K705&amp;$B705,intermediate_page!$A$2:$K$1036,7,FALSE),"")</f>
        <v>0</v>
      </c>
      <c r="F705" s="9" t="str">
        <f>IFERROR(VLOOKUP($K705&amp;$B705,intermediate_page!$A$2:$K$1036,8,FALSE),"")</f>
        <v>-</v>
      </c>
      <c r="G705" s="9" t="str">
        <f>IFERROR(VLOOKUP($K705&amp;$B705,intermediate_page!$A$2:$K$1036,9,FALSE),"")</f>
        <v>-</v>
      </c>
      <c r="H705" s="9">
        <f>IFERROR(VLOOKUP($K705&amp;$B705,intermediate_page!$A$2:$K$1036,10,FALSE),"")</f>
        <v>0</v>
      </c>
      <c r="I705" s="9" t="str">
        <f>IFERROR(VLOOKUP($K705&amp;$B705,intermediate_page!$A$2:$K$1036,11,FALSE),"")</f>
        <v>-</v>
      </c>
      <c r="K705" s="1" t="s">
        <v>100</v>
      </c>
    </row>
    <row r="706" ht="15.75" customHeight="1">
      <c r="B706" s="9">
        <v>2011.0</v>
      </c>
      <c r="C706" s="9">
        <f>IFERROR(VLOOKUP($K706&amp;$B706,intermediate_page!$A$2:$K$1036,5,FALSE),"")</f>
        <v>8946778</v>
      </c>
      <c r="D706" s="9" t="str">
        <f>IFERROR(VLOOKUP($K706&amp;$B706,intermediate_page!$A$2:$K$1036,6,FALSE),"")</f>
        <v>-</v>
      </c>
      <c r="E706" s="9">
        <f>IFERROR(VLOOKUP($K706&amp;$B706,intermediate_page!$A$2:$K$1036,7,FALSE),"")</f>
        <v>0</v>
      </c>
      <c r="F706" s="9" t="str">
        <f>IFERROR(VLOOKUP($K706&amp;$B706,intermediate_page!$A$2:$K$1036,8,FALSE),"")</f>
        <v>-</v>
      </c>
      <c r="G706" s="9" t="str">
        <f>IFERROR(VLOOKUP($K706&amp;$B706,intermediate_page!$A$2:$K$1036,9,FALSE),"")</f>
        <v>-</v>
      </c>
      <c r="H706" s="9">
        <f>IFERROR(VLOOKUP($K706&amp;$B706,intermediate_page!$A$2:$K$1036,10,FALSE),"")</f>
        <v>0</v>
      </c>
      <c r="I706" s="9" t="str">
        <f>IFERROR(VLOOKUP($K706&amp;$B706,intermediate_page!$A$2:$K$1036,11,FALSE),"")</f>
        <v>-</v>
      </c>
      <c r="K706" s="1" t="str">
        <f t="shared" ref="K706:K713" si="78">K705</f>
        <v>United Arab Emirates</v>
      </c>
    </row>
    <row r="707" ht="15.75" customHeight="1">
      <c r="B707" s="9">
        <v>2012.0</v>
      </c>
      <c r="C707" s="9">
        <f>IFERROR(VLOOKUP($K707&amp;$B707,intermediate_page!$A$2:$K$1036,5,FALSE),"")</f>
        <v>9141598</v>
      </c>
      <c r="D707" s="9" t="str">
        <f>IFERROR(VLOOKUP($K707&amp;$B707,intermediate_page!$A$2:$K$1036,6,FALSE),"")</f>
        <v>-</v>
      </c>
      <c r="E707" s="9">
        <f>IFERROR(VLOOKUP($K707&amp;$B707,intermediate_page!$A$2:$K$1036,7,FALSE),"")</f>
        <v>0</v>
      </c>
      <c r="F707" s="9" t="str">
        <f>IFERROR(VLOOKUP($K707&amp;$B707,intermediate_page!$A$2:$K$1036,8,FALSE),"")</f>
        <v>-</v>
      </c>
      <c r="G707" s="9" t="str">
        <f>IFERROR(VLOOKUP($K707&amp;$B707,intermediate_page!$A$2:$K$1036,9,FALSE),"")</f>
        <v>-</v>
      </c>
      <c r="H707" s="9">
        <f>IFERROR(VLOOKUP($K707&amp;$B707,intermediate_page!$A$2:$K$1036,10,FALSE),"")</f>
        <v>0</v>
      </c>
      <c r="I707" s="9" t="str">
        <f>IFERROR(VLOOKUP($K707&amp;$B707,intermediate_page!$A$2:$K$1036,11,FALSE),"")</f>
        <v>-</v>
      </c>
      <c r="K707" s="1" t="str">
        <f t="shared" si="78"/>
        <v>United Arab Emirates</v>
      </c>
    </row>
    <row r="708" ht="15.75" customHeight="1">
      <c r="B708" s="9">
        <v>2013.0</v>
      </c>
      <c r="C708" s="9">
        <f>IFERROR(VLOOKUP($K708&amp;$B708,intermediate_page!$A$2:$K$1036,5,FALSE),"")</f>
        <v>9197908</v>
      </c>
      <c r="D708" s="9" t="str">
        <f>IFERROR(VLOOKUP($K708&amp;$B708,intermediate_page!$A$2:$K$1036,6,FALSE),"")</f>
        <v>-</v>
      </c>
      <c r="E708" s="9">
        <f>IFERROR(VLOOKUP($K708&amp;$B708,intermediate_page!$A$2:$K$1036,7,FALSE),"")</f>
        <v>0</v>
      </c>
      <c r="F708" s="9" t="str">
        <f>IFERROR(VLOOKUP($K708&amp;$B708,intermediate_page!$A$2:$K$1036,8,FALSE),"")</f>
        <v>-</v>
      </c>
      <c r="G708" s="9" t="str">
        <f>IFERROR(VLOOKUP($K708&amp;$B708,intermediate_page!$A$2:$K$1036,9,FALSE),"")</f>
        <v>-</v>
      </c>
      <c r="H708" s="9">
        <f>IFERROR(VLOOKUP($K708&amp;$B708,intermediate_page!$A$2:$K$1036,10,FALSE),"")</f>
        <v>0</v>
      </c>
      <c r="I708" s="9" t="str">
        <f>IFERROR(VLOOKUP($K708&amp;$B708,intermediate_page!$A$2:$K$1036,11,FALSE),"")</f>
        <v>-</v>
      </c>
      <c r="K708" s="1" t="str">
        <f t="shared" si="78"/>
        <v>United Arab Emirates</v>
      </c>
    </row>
    <row r="709" ht="15.75" customHeight="1">
      <c r="B709" s="9">
        <v>2014.0</v>
      </c>
      <c r="C709" s="9">
        <f>IFERROR(VLOOKUP($K709&amp;$B709,intermediate_page!$A$2:$K$1036,5,FALSE),"")</f>
        <v>9214182</v>
      </c>
      <c r="D709" s="9" t="str">
        <f>IFERROR(VLOOKUP($K709&amp;$B709,intermediate_page!$A$2:$K$1036,6,FALSE),"")</f>
        <v>-</v>
      </c>
      <c r="E709" s="9">
        <f>IFERROR(VLOOKUP($K709&amp;$B709,intermediate_page!$A$2:$K$1036,7,FALSE),"")</f>
        <v>0</v>
      </c>
      <c r="F709" s="9" t="str">
        <f>IFERROR(VLOOKUP($K709&amp;$B709,intermediate_page!$A$2:$K$1036,8,FALSE),"")</f>
        <v>-</v>
      </c>
      <c r="G709" s="9" t="str">
        <f>IFERROR(VLOOKUP($K709&amp;$B709,intermediate_page!$A$2:$K$1036,9,FALSE),"")</f>
        <v>-</v>
      </c>
      <c r="H709" s="9">
        <f>IFERROR(VLOOKUP($K709&amp;$B709,intermediate_page!$A$2:$K$1036,10,FALSE),"")</f>
        <v>0</v>
      </c>
      <c r="I709" s="9" t="str">
        <f>IFERROR(VLOOKUP($K709&amp;$B709,intermediate_page!$A$2:$K$1036,11,FALSE),"")</f>
        <v>-</v>
      </c>
      <c r="K709" s="1" t="str">
        <f t="shared" si="78"/>
        <v>United Arab Emirates</v>
      </c>
    </row>
    <row r="710" ht="15.75" customHeight="1">
      <c r="B710" s="9">
        <v>2015.0</v>
      </c>
      <c r="C710" s="9">
        <f>IFERROR(VLOOKUP($K710&amp;$B710,intermediate_page!$A$2:$K$1036,5,FALSE),"")</f>
        <v>9262896</v>
      </c>
      <c r="D710" s="9" t="str">
        <f>IFERROR(VLOOKUP($K710&amp;$B710,intermediate_page!$A$2:$K$1036,6,FALSE),"")</f>
        <v>-</v>
      </c>
      <c r="E710" s="9">
        <f>IFERROR(VLOOKUP($K710&amp;$B710,intermediate_page!$A$2:$K$1036,7,FALSE),"")</f>
        <v>0</v>
      </c>
      <c r="F710" s="9" t="str">
        <f>IFERROR(VLOOKUP($K710&amp;$B710,intermediate_page!$A$2:$K$1036,8,FALSE),"")</f>
        <v>-</v>
      </c>
      <c r="G710" s="9" t="str">
        <f>IFERROR(VLOOKUP($K710&amp;$B710,intermediate_page!$A$2:$K$1036,9,FALSE),"")</f>
        <v>-</v>
      </c>
      <c r="H710" s="9">
        <f>IFERROR(VLOOKUP($K710&amp;$B710,intermediate_page!$A$2:$K$1036,10,FALSE),"")</f>
        <v>0</v>
      </c>
      <c r="I710" s="9" t="str">
        <f>IFERROR(VLOOKUP($K710&amp;$B710,intermediate_page!$A$2:$K$1036,11,FALSE),"")</f>
        <v>-</v>
      </c>
      <c r="K710" s="1" t="str">
        <f t="shared" si="78"/>
        <v>United Arab Emirates</v>
      </c>
    </row>
    <row r="711" ht="15.75" customHeight="1">
      <c r="B711" s="9">
        <v>2016.0</v>
      </c>
      <c r="C711" s="9">
        <f>IFERROR(VLOOKUP($K711&amp;$B711,intermediate_page!$A$2:$K$1036,5,FALSE),"")</f>
        <v>9360975</v>
      </c>
      <c r="D711" s="9" t="str">
        <f>IFERROR(VLOOKUP($K711&amp;$B711,intermediate_page!$A$2:$K$1036,6,FALSE),"")</f>
        <v>-</v>
      </c>
      <c r="E711" s="9">
        <f>IFERROR(VLOOKUP($K711&amp;$B711,intermediate_page!$A$2:$K$1036,7,FALSE),"")</f>
        <v>0</v>
      </c>
      <c r="F711" s="9" t="str">
        <f>IFERROR(VLOOKUP($K711&amp;$B711,intermediate_page!$A$2:$K$1036,8,FALSE),"")</f>
        <v>-</v>
      </c>
      <c r="G711" s="9" t="str">
        <f>IFERROR(VLOOKUP($K711&amp;$B711,intermediate_page!$A$2:$K$1036,9,FALSE),"")</f>
        <v>-</v>
      </c>
      <c r="H711" s="9">
        <f>IFERROR(VLOOKUP($K711&amp;$B711,intermediate_page!$A$2:$K$1036,10,FALSE),"")</f>
        <v>0</v>
      </c>
      <c r="I711" s="9" t="str">
        <f>IFERROR(VLOOKUP($K711&amp;$B711,intermediate_page!$A$2:$K$1036,11,FALSE),"")</f>
        <v>-</v>
      </c>
      <c r="K711" s="1" t="str">
        <f t="shared" si="78"/>
        <v>United Arab Emirates</v>
      </c>
    </row>
    <row r="712" ht="15.75" customHeight="1">
      <c r="B712" s="9">
        <v>2017.0</v>
      </c>
      <c r="C712" s="9">
        <f>IFERROR(VLOOKUP($K712&amp;$B712,intermediate_page!$A$2:$K$1036,5,FALSE),"")</f>
        <v>9487206</v>
      </c>
      <c r="D712" s="9" t="str">
        <f>IFERROR(VLOOKUP($K712&amp;$B712,intermediate_page!$A$2:$K$1036,6,FALSE),"")</f>
        <v>-</v>
      </c>
      <c r="E712" s="9">
        <f>IFERROR(VLOOKUP($K712&amp;$B712,intermediate_page!$A$2:$K$1036,7,FALSE),"")</f>
        <v>0</v>
      </c>
      <c r="F712" s="9" t="str">
        <f>IFERROR(VLOOKUP($K712&amp;$B712,intermediate_page!$A$2:$K$1036,8,FALSE),"")</f>
        <v>-</v>
      </c>
      <c r="G712" s="9" t="str">
        <f>IFERROR(VLOOKUP($K712&amp;$B712,intermediate_page!$A$2:$K$1036,9,FALSE),"")</f>
        <v>-</v>
      </c>
      <c r="H712" s="9">
        <f>IFERROR(VLOOKUP($K712&amp;$B712,intermediate_page!$A$2:$K$1036,10,FALSE),"")</f>
        <v>0</v>
      </c>
      <c r="I712" s="9" t="str">
        <f>IFERROR(VLOOKUP($K712&amp;$B712,intermediate_page!$A$2:$K$1036,11,FALSE),"")</f>
        <v>-</v>
      </c>
      <c r="K712" s="1" t="str">
        <f t="shared" si="78"/>
        <v>United Arab Emirates</v>
      </c>
    </row>
    <row r="713" ht="15.75" customHeight="1">
      <c r="B713" s="9">
        <v>2018.0</v>
      </c>
      <c r="C713" s="9">
        <f>IFERROR(VLOOKUP($K713&amp;$B713,intermediate_page!$A$2:$K$1036,5,FALSE),"")</f>
        <v>9630966</v>
      </c>
      <c r="D713" s="9" t="str">
        <f>IFERROR(VLOOKUP($K713&amp;$B713,intermediate_page!$A$2:$K$1036,6,FALSE),"")</f>
        <v>-</v>
      </c>
      <c r="E713" s="9">
        <f>IFERROR(VLOOKUP($K713&amp;$B713,intermediate_page!$A$2:$K$1036,7,FALSE),"")</f>
        <v>0</v>
      </c>
      <c r="F713" s="9" t="str">
        <f>IFERROR(VLOOKUP($K713&amp;$B713,intermediate_page!$A$2:$K$1036,8,FALSE),"")</f>
        <v>-</v>
      </c>
      <c r="G713" s="9" t="str">
        <f>IFERROR(VLOOKUP($K713&amp;$B713,intermediate_page!$A$2:$K$1036,9,FALSE),"")</f>
        <v>-</v>
      </c>
      <c r="H713" s="9">
        <f>IFERROR(VLOOKUP($K713&amp;$B713,intermediate_page!$A$2:$K$1036,10,FALSE),"")</f>
        <v>0</v>
      </c>
      <c r="I713" s="9" t="str">
        <f>IFERROR(VLOOKUP($K713&amp;$B713,intermediate_page!$A$2:$K$1036,11,FALSE),"")</f>
        <v>-</v>
      </c>
      <c r="K713" s="1" t="str">
        <f t="shared" si="78"/>
        <v>United Arab Emirates</v>
      </c>
    </row>
    <row r="714" ht="15.75" customHeight="1">
      <c r="A714" s="1" t="s">
        <v>101</v>
      </c>
      <c r="B714" s="9">
        <v>2010.0</v>
      </c>
      <c r="C714" s="9">
        <f>IFERROR(VLOOKUP($K714&amp;$B714,intermediate_page!$A$2:$K$1036,5,FALSE),"")</f>
        <v>18035338</v>
      </c>
      <c r="D714" s="9">
        <f>IFERROR(VLOOKUP($K714&amp;$B714,intermediate_page!$A$2:$K$1036,6,FALSE),"")</f>
        <v>649000</v>
      </c>
      <c r="E714" s="9">
        <f>IFERROR(VLOOKUP($K714&amp;$B714,intermediate_page!$A$2:$K$1036,7,FALSE),"")</f>
        <v>1131912</v>
      </c>
      <c r="F714" s="9">
        <f>IFERROR(VLOOKUP($K714&amp;$B714,intermediate_page!$A$2:$K$1036,8,FALSE),"")</f>
        <v>2191000</v>
      </c>
      <c r="G714" s="9">
        <f>IFERROR(VLOOKUP($K714&amp;$B714,intermediate_page!$A$2:$K$1036,9,FALSE),"")</f>
        <v>82</v>
      </c>
      <c r="H714" s="9">
        <f>IFERROR(VLOOKUP($K714&amp;$B714,intermediate_page!$A$2:$K$1036,10,FALSE),"")</f>
        <v>2866</v>
      </c>
      <c r="I714" s="9">
        <f>IFERROR(VLOOKUP($K714&amp;$B714,intermediate_page!$A$2:$K$1036,11,FALSE),"")</f>
        <v>7350</v>
      </c>
      <c r="K714" s="1" t="str">
        <f>A714</f>
        <v>Yemen</v>
      </c>
    </row>
    <row r="715" ht="15.75" customHeight="1">
      <c r="B715" s="9">
        <v>2011.0</v>
      </c>
      <c r="C715" s="9">
        <f>IFERROR(VLOOKUP($K715&amp;$B715,intermediate_page!$A$2:$K$1036,5,FALSE),"")</f>
        <v>18543752</v>
      </c>
      <c r="D715" s="9">
        <f>IFERROR(VLOOKUP($K715&amp;$B715,intermediate_page!$A$2:$K$1036,6,FALSE),"")</f>
        <v>492000</v>
      </c>
      <c r="E715" s="9">
        <f>IFERROR(VLOOKUP($K715&amp;$B715,intermediate_page!$A$2:$K$1036,7,FALSE),"")</f>
        <v>792413</v>
      </c>
      <c r="F715" s="9">
        <f>IFERROR(VLOOKUP($K715&amp;$B715,intermediate_page!$A$2:$K$1036,8,FALSE),"")</f>
        <v>1326000</v>
      </c>
      <c r="G715" s="9">
        <f>IFERROR(VLOOKUP($K715&amp;$B715,intermediate_page!$A$2:$K$1036,9,FALSE),"")</f>
        <v>60</v>
      </c>
      <c r="H715" s="9">
        <f>IFERROR(VLOOKUP($K715&amp;$B715,intermediate_page!$A$2:$K$1036,10,FALSE),"")</f>
        <v>2013</v>
      </c>
      <c r="I715" s="9">
        <f>IFERROR(VLOOKUP($K715&amp;$B715,intermediate_page!$A$2:$K$1036,11,FALSE),"")</f>
        <v>4620</v>
      </c>
      <c r="K715" s="1" t="str">
        <f t="shared" ref="K715:K722" si="79">K714</f>
        <v>Yemen</v>
      </c>
    </row>
    <row r="716" ht="15.75" customHeight="1">
      <c r="B716" s="9">
        <v>2012.0</v>
      </c>
      <c r="C716" s="9">
        <f>IFERROR(VLOOKUP($K716&amp;$B716,intermediate_page!$A$2:$K$1036,5,FALSE),"")</f>
        <v>19062181</v>
      </c>
      <c r="D716" s="9">
        <f>IFERROR(VLOOKUP($K716&amp;$B716,intermediate_page!$A$2:$K$1036,6,FALSE),"")</f>
        <v>577000</v>
      </c>
      <c r="E716" s="9">
        <f>IFERROR(VLOOKUP($K716&amp;$B716,intermediate_page!$A$2:$K$1036,7,FALSE),"")</f>
        <v>859569</v>
      </c>
      <c r="F716" s="9">
        <f>IFERROR(VLOOKUP($K716&amp;$B716,intermediate_page!$A$2:$K$1036,8,FALSE),"")</f>
        <v>1302000</v>
      </c>
      <c r="G716" s="9">
        <f>IFERROR(VLOOKUP($K716&amp;$B716,intermediate_page!$A$2:$K$1036,9,FALSE),"")</f>
        <v>67</v>
      </c>
      <c r="H716" s="9">
        <f>IFERROR(VLOOKUP($K716&amp;$B716,intermediate_page!$A$2:$K$1036,10,FALSE),"")</f>
        <v>2193</v>
      </c>
      <c r="I716" s="9">
        <f>IFERROR(VLOOKUP($K716&amp;$B716,intermediate_page!$A$2:$K$1036,11,FALSE),"")</f>
        <v>4690</v>
      </c>
      <c r="K716" s="1" t="str">
        <f t="shared" si="79"/>
        <v>Yemen</v>
      </c>
    </row>
    <row r="717" ht="15.75" customHeight="1">
      <c r="B717" s="9">
        <v>2013.0</v>
      </c>
      <c r="C717" s="9">
        <f>IFERROR(VLOOKUP($K717&amp;$B717,intermediate_page!$A$2:$K$1036,5,FALSE),"")</f>
        <v>19587110</v>
      </c>
      <c r="D717" s="9">
        <f>IFERROR(VLOOKUP($K717&amp;$B717,intermediate_page!$A$2:$K$1036,6,FALSE),"")</f>
        <v>494000</v>
      </c>
      <c r="E717" s="9">
        <f>IFERROR(VLOOKUP($K717&amp;$B717,intermediate_page!$A$2:$K$1036,7,FALSE),"")</f>
        <v>700432</v>
      </c>
      <c r="F717" s="9">
        <f>IFERROR(VLOOKUP($K717&amp;$B717,intermediate_page!$A$2:$K$1036,8,FALSE),"")</f>
        <v>1006000</v>
      </c>
      <c r="G717" s="9">
        <f>IFERROR(VLOOKUP($K717&amp;$B717,intermediate_page!$A$2:$K$1036,9,FALSE),"")</f>
        <v>56</v>
      </c>
      <c r="H717" s="9">
        <f>IFERROR(VLOOKUP($K717&amp;$B717,intermediate_page!$A$2:$K$1036,10,FALSE),"")</f>
        <v>1786</v>
      </c>
      <c r="I717" s="9">
        <f>IFERROR(VLOOKUP($K717&amp;$B717,intermediate_page!$A$2:$K$1036,11,FALSE),"")</f>
        <v>3670</v>
      </c>
      <c r="K717" s="1" t="str">
        <f t="shared" si="79"/>
        <v>Yemen</v>
      </c>
    </row>
    <row r="718" ht="15.75" customHeight="1">
      <c r="B718" s="9">
        <v>2014.0</v>
      </c>
      <c r="C718" s="9">
        <f>IFERROR(VLOOKUP($K718&amp;$B718,intermediate_page!$A$2:$K$1036,5,FALSE),"")</f>
        <v>20113940</v>
      </c>
      <c r="D718" s="9">
        <f>IFERROR(VLOOKUP($K718&amp;$B718,intermediate_page!$A$2:$K$1036,6,FALSE),"")</f>
        <v>412000</v>
      </c>
      <c r="E718" s="9">
        <f>IFERROR(VLOOKUP($K718&amp;$B718,intermediate_page!$A$2:$K$1036,7,FALSE),"")</f>
        <v>585987</v>
      </c>
      <c r="F718" s="9">
        <f>IFERROR(VLOOKUP($K718&amp;$B718,intermediate_page!$A$2:$K$1036,8,FALSE),"")</f>
        <v>850000</v>
      </c>
      <c r="G718" s="9">
        <f>IFERROR(VLOOKUP($K718&amp;$B718,intermediate_page!$A$2:$K$1036,9,FALSE),"")</f>
        <v>46</v>
      </c>
      <c r="H718" s="9">
        <f>IFERROR(VLOOKUP($K718&amp;$B718,intermediate_page!$A$2:$K$1036,10,FALSE),"")</f>
        <v>1495</v>
      </c>
      <c r="I718" s="9">
        <f>IFERROR(VLOOKUP($K718&amp;$B718,intermediate_page!$A$2:$K$1036,11,FALSE),"")</f>
        <v>3080</v>
      </c>
      <c r="K718" s="1" t="str">
        <f t="shared" si="79"/>
        <v>Yemen</v>
      </c>
    </row>
    <row r="719" ht="15.75" customHeight="1">
      <c r="B719" s="9">
        <v>2015.0</v>
      </c>
      <c r="C719" s="9">
        <f>IFERROR(VLOOKUP($K719&amp;$B719,intermediate_page!$A$2:$K$1036,5,FALSE),"")</f>
        <v>20639226</v>
      </c>
      <c r="D719" s="9">
        <f>IFERROR(VLOOKUP($K719&amp;$B719,intermediate_page!$A$2:$K$1036,6,FALSE),"")</f>
        <v>362000</v>
      </c>
      <c r="E719" s="9">
        <f>IFERROR(VLOOKUP($K719&amp;$B719,intermediate_page!$A$2:$K$1036,7,FALSE),"")</f>
        <v>513816</v>
      </c>
      <c r="F719" s="9">
        <f>IFERROR(VLOOKUP($K719&amp;$B719,intermediate_page!$A$2:$K$1036,8,FALSE),"")</f>
        <v>737000</v>
      </c>
      <c r="G719" s="9">
        <f>IFERROR(VLOOKUP($K719&amp;$B719,intermediate_page!$A$2:$K$1036,9,FALSE),"")</f>
        <v>40</v>
      </c>
      <c r="H719" s="9">
        <f>IFERROR(VLOOKUP($K719&amp;$B719,intermediate_page!$A$2:$K$1036,10,FALSE),"")</f>
        <v>1309</v>
      </c>
      <c r="I719" s="9">
        <f>IFERROR(VLOOKUP($K719&amp;$B719,intermediate_page!$A$2:$K$1036,11,FALSE),"")</f>
        <v>2700</v>
      </c>
      <c r="K719" s="1" t="str">
        <f t="shared" si="79"/>
        <v>Yemen</v>
      </c>
    </row>
    <row r="720" ht="15.75" customHeight="1">
      <c r="B720" s="9">
        <v>2016.0</v>
      </c>
      <c r="C720" s="9">
        <f>IFERROR(VLOOKUP($K720&amp;$B720,intermediate_page!$A$2:$K$1036,5,FALSE),"")</f>
        <v>17515888</v>
      </c>
      <c r="D720" s="9">
        <f>IFERROR(VLOOKUP($K720&amp;$B720,intermediate_page!$A$2:$K$1036,6,FALSE),"")</f>
        <v>464000</v>
      </c>
      <c r="E720" s="9">
        <f>IFERROR(VLOOKUP($K720&amp;$B720,intermediate_page!$A$2:$K$1036,7,FALSE),"")</f>
        <v>661252</v>
      </c>
      <c r="F720" s="9">
        <f>IFERROR(VLOOKUP($K720&amp;$B720,intermediate_page!$A$2:$K$1036,8,FALSE),"")</f>
        <v>949000</v>
      </c>
      <c r="G720" s="9">
        <f>IFERROR(VLOOKUP($K720&amp;$B720,intermediate_page!$A$2:$K$1036,9,FALSE),"")</f>
        <v>54</v>
      </c>
      <c r="H720" s="9">
        <f>IFERROR(VLOOKUP($K720&amp;$B720,intermediate_page!$A$2:$K$1036,10,FALSE),"")</f>
        <v>1668</v>
      </c>
      <c r="I720" s="9">
        <f>IFERROR(VLOOKUP($K720&amp;$B720,intermediate_page!$A$2:$K$1036,11,FALSE),"")</f>
        <v>3420</v>
      </c>
      <c r="K720" s="1" t="str">
        <f t="shared" si="79"/>
        <v>Yemen</v>
      </c>
    </row>
    <row r="721" ht="15.75" customHeight="1">
      <c r="B721" s="9">
        <v>2017.0</v>
      </c>
      <c r="C721" s="9">
        <f>IFERROR(VLOOKUP($K721&amp;$B721,intermediate_page!$A$2:$K$1036,5,FALSE),"")</f>
        <v>17945659</v>
      </c>
      <c r="D721" s="9">
        <f>IFERROR(VLOOKUP($K721&amp;$B721,intermediate_page!$A$2:$K$1036,6,FALSE),"")</f>
        <v>525000</v>
      </c>
      <c r="E721" s="9">
        <f>IFERROR(VLOOKUP($K721&amp;$B721,intermediate_page!$A$2:$K$1036,7,FALSE),"")</f>
        <v>747173</v>
      </c>
      <c r="F721" s="9">
        <f>IFERROR(VLOOKUP($K721&amp;$B721,intermediate_page!$A$2:$K$1036,8,FALSE),"")</f>
        <v>1073000</v>
      </c>
      <c r="G721" s="9">
        <f>IFERROR(VLOOKUP($K721&amp;$B721,intermediate_page!$A$2:$K$1036,9,FALSE),"")</f>
        <v>64</v>
      </c>
      <c r="H721" s="9">
        <f>IFERROR(VLOOKUP($K721&amp;$B721,intermediate_page!$A$2:$K$1036,10,FALSE),"")</f>
        <v>1853</v>
      </c>
      <c r="I721" s="9">
        <f>IFERROR(VLOOKUP($K721&amp;$B721,intermediate_page!$A$2:$K$1036,11,FALSE),"")</f>
        <v>3800</v>
      </c>
      <c r="K721" s="1" t="str">
        <f t="shared" si="79"/>
        <v>Yemen</v>
      </c>
    </row>
    <row r="722" ht="15.75" customHeight="1">
      <c r="B722" s="9">
        <v>2018.0</v>
      </c>
      <c r="C722" s="9">
        <f>IFERROR(VLOOKUP($K722&amp;$B722,intermediate_page!$A$2:$K$1036,5,FALSE),"")</f>
        <v>18373670</v>
      </c>
      <c r="D722" s="9">
        <f>IFERROR(VLOOKUP($K722&amp;$B722,intermediate_page!$A$2:$K$1036,6,FALSE),"")</f>
        <v>587000</v>
      </c>
      <c r="E722" s="9">
        <f>IFERROR(VLOOKUP($K722&amp;$B722,intermediate_page!$A$2:$K$1036,7,FALSE),"")</f>
        <v>842226</v>
      </c>
      <c r="F722" s="9">
        <f>IFERROR(VLOOKUP($K722&amp;$B722,intermediate_page!$A$2:$K$1036,8,FALSE),"")</f>
        <v>1233000</v>
      </c>
      <c r="G722" s="9">
        <f>IFERROR(VLOOKUP($K722&amp;$B722,intermediate_page!$A$2:$K$1036,9,FALSE),"")</f>
        <v>68</v>
      </c>
      <c r="H722" s="9">
        <f>IFERROR(VLOOKUP($K722&amp;$B722,intermediate_page!$A$2:$K$1036,10,FALSE),"")</f>
        <v>2138</v>
      </c>
      <c r="I722" s="9">
        <f>IFERROR(VLOOKUP($K722&amp;$B722,intermediate_page!$A$2:$K$1036,11,FALSE),"")</f>
        <v>4400</v>
      </c>
      <c r="K722" s="1" t="str">
        <f t="shared" si="79"/>
        <v>Yemen</v>
      </c>
    </row>
    <row r="723" ht="15.75" customHeight="1">
      <c r="A723" s="27" t="s">
        <v>180</v>
      </c>
      <c r="B723" s="28"/>
      <c r="C723" s="9" t="str">
        <f>IFERROR(VLOOKUP($K723&amp;$B723,intermediate_page!$A$2:$K$1036,5,FALSE),"")</f>
        <v/>
      </c>
      <c r="D723" s="9" t="str">
        <f>IFERROR(VLOOKUP($K723&amp;$B723,intermediate_page!$A$2:$K$1036,6,FALSE),"")</f>
        <v/>
      </c>
      <c r="E723" s="9" t="str">
        <f>IFERROR(VLOOKUP($K723&amp;$B723,intermediate_page!$A$2:$K$1036,7,FALSE),"")</f>
        <v/>
      </c>
      <c r="F723" s="9" t="str">
        <f>IFERROR(VLOOKUP($K723&amp;$B723,intermediate_page!$A$2:$K$1036,8,FALSE),"")</f>
        <v/>
      </c>
      <c r="G723" s="9" t="str">
        <f>IFERROR(VLOOKUP($K723&amp;$B723,intermediate_page!$A$2:$K$1036,9,FALSE),"")</f>
        <v/>
      </c>
      <c r="H723" s="9" t="str">
        <f>IFERROR(VLOOKUP($K723&amp;$B723,intermediate_page!$A$2:$K$1036,10,FALSE),"")</f>
        <v/>
      </c>
      <c r="I723" s="9" t="str">
        <f>IFERROR(VLOOKUP($K723&amp;$B723,intermediate_page!$A$2:$K$1036,11,FALSE),"")</f>
        <v/>
      </c>
      <c r="K723" s="1" t="str">
        <f>A723</f>
        <v>EUROPEAN</v>
      </c>
    </row>
    <row r="724" ht="15.75" customHeight="1">
      <c r="A724" s="25" t="s">
        <v>181</v>
      </c>
      <c r="B724" s="9">
        <v>2010.0</v>
      </c>
      <c r="C724" s="9">
        <f>IFERROR(VLOOKUP($K724&amp;$B724,intermediate_page!$A$2:$K$1036,5,FALSE),"")</f>
        <v>2877314</v>
      </c>
      <c r="D724" s="9" t="str">
        <f>IFERROR(VLOOKUP($K724&amp;$B724,intermediate_page!$A$2:$K$1036,6,FALSE),"")</f>
        <v>-</v>
      </c>
      <c r="E724" s="9">
        <f>IFERROR(VLOOKUP($K724&amp;$B724,intermediate_page!$A$2:$K$1036,7,FALSE),"")</f>
        <v>0</v>
      </c>
      <c r="F724" s="9" t="str">
        <f>IFERROR(VLOOKUP($K724&amp;$B724,intermediate_page!$A$2:$K$1036,8,FALSE),"")</f>
        <v>-</v>
      </c>
      <c r="G724" s="9" t="str">
        <f>IFERROR(VLOOKUP($K724&amp;$B724,intermediate_page!$A$2:$K$1036,9,FALSE),"")</f>
        <v>-</v>
      </c>
      <c r="H724" s="9">
        <f>IFERROR(VLOOKUP($K724&amp;$B724,intermediate_page!$A$2:$K$1036,10,FALSE),"")</f>
        <v>0</v>
      </c>
      <c r="I724" s="9" t="str">
        <f>IFERROR(VLOOKUP($K724&amp;$B724,intermediate_page!$A$2:$K$1036,11,FALSE),"")</f>
        <v>-</v>
      </c>
      <c r="K724" s="1" t="s">
        <v>103</v>
      </c>
    </row>
    <row r="725" ht="15.75" customHeight="1">
      <c r="B725" s="9">
        <v>2011.0</v>
      </c>
      <c r="C725" s="9">
        <f>IFERROR(VLOOKUP($K725&amp;$B725,intermediate_page!$A$2:$K$1036,5,FALSE),"")</f>
        <v>2876536</v>
      </c>
      <c r="D725" s="9" t="str">
        <f>IFERROR(VLOOKUP($K725&amp;$B725,intermediate_page!$A$2:$K$1036,6,FALSE),"")</f>
        <v>-</v>
      </c>
      <c r="E725" s="9">
        <f>IFERROR(VLOOKUP($K725&amp;$B725,intermediate_page!$A$2:$K$1036,7,FALSE),"")</f>
        <v>0</v>
      </c>
      <c r="F725" s="9" t="str">
        <f>IFERROR(VLOOKUP($K725&amp;$B725,intermediate_page!$A$2:$K$1036,8,FALSE),"")</f>
        <v>-</v>
      </c>
      <c r="G725" s="9" t="str">
        <f>IFERROR(VLOOKUP($K725&amp;$B725,intermediate_page!$A$2:$K$1036,9,FALSE),"")</f>
        <v>-</v>
      </c>
      <c r="H725" s="9">
        <f>IFERROR(VLOOKUP($K725&amp;$B725,intermediate_page!$A$2:$K$1036,10,FALSE),"")</f>
        <v>0</v>
      </c>
      <c r="I725" s="9" t="str">
        <f>IFERROR(VLOOKUP($K725&amp;$B725,intermediate_page!$A$2:$K$1036,11,FALSE),"")</f>
        <v>-</v>
      </c>
      <c r="K725" s="1" t="str">
        <f t="shared" ref="K725:K732" si="80">K724</f>
        <v>Armenia</v>
      </c>
    </row>
    <row r="726" ht="15.75" customHeight="1">
      <c r="B726" s="9">
        <v>2012.0</v>
      </c>
      <c r="C726" s="9">
        <f>IFERROR(VLOOKUP($K726&amp;$B726,intermediate_page!$A$2:$K$1036,5,FALSE),"")</f>
        <v>2884239</v>
      </c>
      <c r="D726" s="9" t="str">
        <f>IFERROR(VLOOKUP($K726&amp;$B726,intermediate_page!$A$2:$K$1036,6,FALSE),"")</f>
        <v>-</v>
      </c>
      <c r="E726" s="9">
        <f>IFERROR(VLOOKUP($K726&amp;$B726,intermediate_page!$A$2:$K$1036,7,FALSE),"")</f>
        <v>0</v>
      </c>
      <c r="F726" s="9" t="str">
        <f>IFERROR(VLOOKUP($K726&amp;$B726,intermediate_page!$A$2:$K$1036,8,FALSE),"")</f>
        <v>-</v>
      </c>
      <c r="G726" s="9" t="str">
        <f>IFERROR(VLOOKUP($K726&amp;$B726,intermediate_page!$A$2:$K$1036,9,FALSE),"")</f>
        <v>-</v>
      </c>
      <c r="H726" s="9">
        <f>IFERROR(VLOOKUP($K726&amp;$B726,intermediate_page!$A$2:$K$1036,10,FALSE),"")</f>
        <v>0</v>
      </c>
      <c r="I726" s="9" t="str">
        <f>IFERROR(VLOOKUP($K726&amp;$B726,intermediate_page!$A$2:$K$1036,11,FALSE),"")</f>
        <v>-</v>
      </c>
      <c r="K726" s="1" t="str">
        <f t="shared" si="80"/>
        <v>Armenia</v>
      </c>
    </row>
    <row r="727" ht="15.75" customHeight="1">
      <c r="B727" s="9">
        <v>2013.0</v>
      </c>
      <c r="C727" s="9">
        <f>IFERROR(VLOOKUP($K727&amp;$B727,intermediate_page!$A$2:$K$1036,5,FALSE),"")</f>
        <v>2897593</v>
      </c>
      <c r="D727" s="9" t="str">
        <f>IFERROR(VLOOKUP($K727&amp;$B727,intermediate_page!$A$2:$K$1036,6,FALSE),"")</f>
        <v>-</v>
      </c>
      <c r="E727" s="9">
        <f>IFERROR(VLOOKUP($K727&amp;$B727,intermediate_page!$A$2:$K$1036,7,FALSE),"")</f>
        <v>0</v>
      </c>
      <c r="F727" s="9" t="str">
        <f>IFERROR(VLOOKUP($K727&amp;$B727,intermediate_page!$A$2:$K$1036,8,FALSE),"")</f>
        <v>-</v>
      </c>
      <c r="G727" s="9" t="str">
        <f>IFERROR(VLOOKUP($K727&amp;$B727,intermediate_page!$A$2:$K$1036,9,FALSE),"")</f>
        <v>-</v>
      </c>
      <c r="H727" s="9">
        <f>IFERROR(VLOOKUP($K727&amp;$B727,intermediate_page!$A$2:$K$1036,10,FALSE),"")</f>
        <v>0</v>
      </c>
      <c r="I727" s="9" t="str">
        <f>IFERROR(VLOOKUP($K727&amp;$B727,intermediate_page!$A$2:$K$1036,11,FALSE),"")</f>
        <v>-</v>
      </c>
      <c r="K727" s="1" t="str">
        <f t="shared" si="80"/>
        <v>Armenia</v>
      </c>
    </row>
    <row r="728" ht="15.75" customHeight="1">
      <c r="B728" s="9">
        <v>2014.0</v>
      </c>
      <c r="C728" s="9">
        <f>IFERROR(VLOOKUP($K728&amp;$B728,intermediate_page!$A$2:$K$1036,5,FALSE),"")</f>
        <v>2912403</v>
      </c>
      <c r="D728" s="9" t="str">
        <f>IFERROR(VLOOKUP($K728&amp;$B728,intermediate_page!$A$2:$K$1036,6,FALSE),"")</f>
        <v>-</v>
      </c>
      <c r="E728" s="9">
        <f>IFERROR(VLOOKUP($K728&amp;$B728,intermediate_page!$A$2:$K$1036,7,FALSE),"")</f>
        <v>0</v>
      </c>
      <c r="F728" s="9" t="str">
        <f>IFERROR(VLOOKUP($K728&amp;$B728,intermediate_page!$A$2:$K$1036,8,FALSE),"")</f>
        <v>-</v>
      </c>
      <c r="G728" s="9" t="str">
        <f>IFERROR(VLOOKUP($K728&amp;$B728,intermediate_page!$A$2:$K$1036,9,FALSE),"")</f>
        <v>-</v>
      </c>
      <c r="H728" s="9">
        <f>IFERROR(VLOOKUP($K728&amp;$B728,intermediate_page!$A$2:$K$1036,10,FALSE),"")</f>
        <v>0</v>
      </c>
      <c r="I728" s="9" t="str">
        <f>IFERROR(VLOOKUP($K728&amp;$B728,intermediate_page!$A$2:$K$1036,11,FALSE),"")</f>
        <v>-</v>
      </c>
      <c r="K728" s="1" t="str">
        <f t="shared" si="80"/>
        <v>Armenia</v>
      </c>
    </row>
    <row r="729" ht="15.75" customHeight="1">
      <c r="B729" s="9">
        <v>2015.0</v>
      </c>
      <c r="C729" s="9">
        <f>IFERROR(VLOOKUP($K729&amp;$B729,intermediate_page!$A$2:$K$1036,5,FALSE),"")</f>
        <v>2925559</v>
      </c>
      <c r="D729" s="9" t="str">
        <f>IFERROR(VLOOKUP($K729&amp;$B729,intermediate_page!$A$2:$K$1036,6,FALSE),"")</f>
        <v>-</v>
      </c>
      <c r="E729" s="9">
        <f>IFERROR(VLOOKUP($K729&amp;$B729,intermediate_page!$A$2:$K$1036,7,FALSE),"")</f>
        <v>0</v>
      </c>
      <c r="F729" s="9" t="str">
        <f>IFERROR(VLOOKUP($K729&amp;$B729,intermediate_page!$A$2:$K$1036,8,FALSE),"")</f>
        <v>-</v>
      </c>
      <c r="G729" s="9" t="str">
        <f>IFERROR(VLOOKUP($K729&amp;$B729,intermediate_page!$A$2:$K$1036,9,FALSE),"")</f>
        <v>-</v>
      </c>
      <c r="H729" s="9">
        <f>IFERROR(VLOOKUP($K729&amp;$B729,intermediate_page!$A$2:$K$1036,10,FALSE),"")</f>
        <v>0</v>
      </c>
      <c r="I729" s="9" t="str">
        <f>IFERROR(VLOOKUP($K729&amp;$B729,intermediate_page!$A$2:$K$1036,11,FALSE),"")</f>
        <v>-</v>
      </c>
      <c r="K729" s="1" t="str">
        <f t="shared" si="80"/>
        <v>Armenia</v>
      </c>
    </row>
    <row r="730" ht="15.75" customHeight="1">
      <c r="B730" s="9">
        <v>2016.0</v>
      </c>
      <c r="C730" s="9">
        <f>IFERROR(VLOOKUP($K730&amp;$B730,intermediate_page!$A$2:$K$1036,5,FALSE),"")</f>
        <v>2936147</v>
      </c>
      <c r="D730" s="9" t="str">
        <f>IFERROR(VLOOKUP($K730&amp;$B730,intermediate_page!$A$2:$K$1036,6,FALSE),"")</f>
        <v>-</v>
      </c>
      <c r="E730" s="9">
        <f>IFERROR(VLOOKUP($K730&amp;$B730,intermediate_page!$A$2:$K$1036,7,FALSE),"")</f>
        <v>0</v>
      </c>
      <c r="F730" s="9" t="str">
        <f>IFERROR(VLOOKUP($K730&amp;$B730,intermediate_page!$A$2:$K$1036,8,FALSE),"")</f>
        <v>-</v>
      </c>
      <c r="G730" s="9" t="str">
        <f>IFERROR(VLOOKUP($K730&amp;$B730,intermediate_page!$A$2:$K$1036,9,FALSE),"")</f>
        <v>-</v>
      </c>
      <c r="H730" s="9">
        <f>IFERROR(VLOOKUP($K730&amp;$B730,intermediate_page!$A$2:$K$1036,10,FALSE),"")</f>
        <v>0</v>
      </c>
      <c r="I730" s="9" t="str">
        <f>IFERROR(VLOOKUP($K730&amp;$B730,intermediate_page!$A$2:$K$1036,11,FALSE),"")</f>
        <v>-</v>
      </c>
      <c r="K730" s="1" t="str">
        <f t="shared" si="80"/>
        <v>Armenia</v>
      </c>
    </row>
    <row r="731" ht="15.75" customHeight="1">
      <c r="B731" s="9">
        <v>2017.0</v>
      </c>
      <c r="C731" s="9">
        <f>IFERROR(VLOOKUP($K731&amp;$B731,intermediate_page!$A$2:$K$1036,5,FALSE),"")</f>
        <v>2944789</v>
      </c>
      <c r="D731" s="9" t="str">
        <f>IFERROR(VLOOKUP($K731&amp;$B731,intermediate_page!$A$2:$K$1036,6,FALSE),"")</f>
        <v>-</v>
      </c>
      <c r="E731" s="9">
        <f>IFERROR(VLOOKUP($K731&amp;$B731,intermediate_page!$A$2:$K$1036,7,FALSE),"")</f>
        <v>0</v>
      </c>
      <c r="F731" s="9" t="str">
        <f>IFERROR(VLOOKUP($K731&amp;$B731,intermediate_page!$A$2:$K$1036,8,FALSE),"")</f>
        <v>-</v>
      </c>
      <c r="G731" s="9" t="str">
        <f>IFERROR(VLOOKUP($K731&amp;$B731,intermediate_page!$A$2:$K$1036,9,FALSE),"")</f>
        <v>-</v>
      </c>
      <c r="H731" s="9">
        <f>IFERROR(VLOOKUP($K731&amp;$B731,intermediate_page!$A$2:$K$1036,10,FALSE),"")</f>
        <v>0</v>
      </c>
      <c r="I731" s="9" t="str">
        <f>IFERROR(VLOOKUP($K731&amp;$B731,intermediate_page!$A$2:$K$1036,11,FALSE),"")</f>
        <v>-</v>
      </c>
      <c r="K731" s="1" t="str">
        <f t="shared" si="80"/>
        <v>Armenia</v>
      </c>
    </row>
    <row r="732" ht="15.75" customHeight="1">
      <c r="B732" s="9">
        <v>2018.0</v>
      </c>
      <c r="C732" s="9">
        <f>IFERROR(VLOOKUP($K732&amp;$B732,intermediate_page!$A$2:$K$1036,5,FALSE),"")</f>
        <v>2951741</v>
      </c>
      <c r="D732" s="9" t="str">
        <f>IFERROR(VLOOKUP($K732&amp;$B732,intermediate_page!$A$2:$K$1036,6,FALSE),"")</f>
        <v>-</v>
      </c>
      <c r="E732" s="9">
        <f>IFERROR(VLOOKUP($K732&amp;$B732,intermediate_page!$A$2:$K$1036,7,FALSE),"")</f>
        <v>0</v>
      </c>
      <c r="F732" s="9" t="str">
        <f>IFERROR(VLOOKUP($K732&amp;$B732,intermediate_page!$A$2:$K$1036,8,FALSE),"")</f>
        <v>-</v>
      </c>
      <c r="G732" s="9" t="str">
        <f>IFERROR(VLOOKUP($K732&amp;$B732,intermediate_page!$A$2:$K$1036,9,FALSE),"")</f>
        <v>-</v>
      </c>
      <c r="H732" s="9">
        <f>IFERROR(VLOOKUP($K732&amp;$B732,intermediate_page!$A$2:$K$1036,10,FALSE),"")</f>
        <v>0</v>
      </c>
      <c r="I732" s="9" t="str">
        <f>IFERROR(VLOOKUP($K732&amp;$B732,intermediate_page!$A$2:$K$1036,11,FALSE),"")</f>
        <v>-</v>
      </c>
      <c r="K732" s="1" t="str">
        <f t="shared" si="80"/>
        <v>Armenia</v>
      </c>
    </row>
    <row r="733" ht="15.75" customHeight="1">
      <c r="A733" s="25" t="s">
        <v>182</v>
      </c>
      <c r="B733" s="9">
        <v>2010.0</v>
      </c>
      <c r="C733" s="9">
        <f>IFERROR(VLOOKUP($K733&amp;$B733,intermediate_page!$A$2:$K$1036,5,FALSE),"")</f>
        <v>207746</v>
      </c>
      <c r="D733" s="9" t="str">
        <f>IFERROR(VLOOKUP($K733&amp;$B733,intermediate_page!$A$2:$K$1036,6,FALSE),"")</f>
        <v>-</v>
      </c>
      <c r="E733" s="9">
        <f>IFERROR(VLOOKUP($K733&amp;$B733,intermediate_page!$A$2:$K$1036,7,FALSE),"")</f>
        <v>50</v>
      </c>
      <c r="F733" s="9" t="str">
        <f>IFERROR(VLOOKUP($K733&amp;$B733,intermediate_page!$A$2:$K$1036,8,FALSE),"")</f>
        <v>-</v>
      </c>
      <c r="G733" s="9" t="str">
        <f>IFERROR(VLOOKUP($K733&amp;$B733,intermediate_page!$A$2:$K$1036,9,FALSE),"")</f>
        <v>-</v>
      </c>
      <c r="H733" s="9">
        <f>IFERROR(VLOOKUP($K733&amp;$B733,intermediate_page!$A$2:$K$1036,10,FALSE),"")</f>
        <v>0</v>
      </c>
      <c r="I733" s="9" t="str">
        <f>IFERROR(VLOOKUP($K733&amp;$B733,intermediate_page!$A$2:$K$1036,11,FALSE),"")</f>
        <v>-</v>
      </c>
      <c r="K733" s="1" t="s">
        <v>104</v>
      </c>
    </row>
    <row r="734" ht="15.75" customHeight="1">
      <c r="B734" s="9">
        <v>2011.0</v>
      </c>
      <c r="C734" s="9">
        <f>IFERROR(VLOOKUP($K734&amp;$B734,intermediate_page!$A$2:$K$1036,5,FALSE),"")</f>
        <v>210364</v>
      </c>
      <c r="D734" s="9" t="str">
        <f>IFERROR(VLOOKUP($K734&amp;$B734,intermediate_page!$A$2:$K$1036,6,FALSE),"")</f>
        <v>-</v>
      </c>
      <c r="E734" s="9">
        <f>IFERROR(VLOOKUP($K734&amp;$B734,intermediate_page!$A$2:$K$1036,7,FALSE),"")</f>
        <v>4</v>
      </c>
      <c r="F734" s="9" t="str">
        <f>IFERROR(VLOOKUP($K734&amp;$B734,intermediate_page!$A$2:$K$1036,8,FALSE),"")</f>
        <v>-</v>
      </c>
      <c r="G734" s="9" t="str">
        <f>IFERROR(VLOOKUP($K734&amp;$B734,intermediate_page!$A$2:$K$1036,9,FALSE),"")</f>
        <v>-</v>
      </c>
      <c r="H734" s="9">
        <f>IFERROR(VLOOKUP($K734&amp;$B734,intermediate_page!$A$2:$K$1036,10,FALSE),"")</f>
        <v>0</v>
      </c>
      <c r="I734" s="9" t="str">
        <f>IFERROR(VLOOKUP($K734&amp;$B734,intermediate_page!$A$2:$K$1036,11,FALSE),"")</f>
        <v>-</v>
      </c>
      <c r="K734" s="1" t="str">
        <f t="shared" ref="K734:K741" si="81">K733</f>
        <v>Azerbaijan</v>
      </c>
    </row>
    <row r="735" ht="15.75" customHeight="1">
      <c r="B735" s="9">
        <v>2012.0</v>
      </c>
      <c r="C735" s="9">
        <f>IFERROR(VLOOKUP($K735&amp;$B735,intermediate_page!$A$2:$K$1036,5,FALSE),"")</f>
        <v>213087</v>
      </c>
      <c r="D735" s="9" t="str">
        <f>IFERROR(VLOOKUP($K735&amp;$B735,intermediate_page!$A$2:$K$1036,6,FALSE),"")</f>
        <v>-</v>
      </c>
      <c r="E735" s="9">
        <f>IFERROR(VLOOKUP($K735&amp;$B735,intermediate_page!$A$2:$K$1036,7,FALSE),"")</f>
        <v>3</v>
      </c>
      <c r="F735" s="9" t="str">
        <f>IFERROR(VLOOKUP($K735&amp;$B735,intermediate_page!$A$2:$K$1036,8,FALSE),"")</f>
        <v>-</v>
      </c>
      <c r="G735" s="9" t="str">
        <f>IFERROR(VLOOKUP($K735&amp;$B735,intermediate_page!$A$2:$K$1036,9,FALSE),"")</f>
        <v>-</v>
      </c>
      <c r="H735" s="9">
        <f>IFERROR(VLOOKUP($K735&amp;$B735,intermediate_page!$A$2:$K$1036,10,FALSE),"")</f>
        <v>0</v>
      </c>
      <c r="I735" s="9" t="str">
        <f>IFERROR(VLOOKUP($K735&amp;$B735,intermediate_page!$A$2:$K$1036,11,FALSE),"")</f>
        <v>-</v>
      </c>
      <c r="K735" s="1" t="str">
        <f t="shared" si="81"/>
        <v>Azerbaijan</v>
      </c>
    </row>
    <row r="736" ht="15.75" customHeight="1">
      <c r="B736" s="9">
        <v>2013.0</v>
      </c>
      <c r="C736" s="9">
        <f>IFERROR(VLOOKUP($K736&amp;$B736,intermediate_page!$A$2:$K$1036,5,FALSE),"")</f>
        <v>215865</v>
      </c>
      <c r="D736" s="9" t="str">
        <f>IFERROR(VLOOKUP($K736&amp;$B736,intermediate_page!$A$2:$K$1036,6,FALSE),"")</f>
        <v>-</v>
      </c>
      <c r="E736" s="9">
        <f>IFERROR(VLOOKUP($K736&amp;$B736,intermediate_page!$A$2:$K$1036,7,FALSE),"")</f>
        <v>0</v>
      </c>
      <c r="F736" s="9" t="str">
        <f>IFERROR(VLOOKUP($K736&amp;$B736,intermediate_page!$A$2:$K$1036,8,FALSE),"")</f>
        <v>-</v>
      </c>
      <c r="G736" s="9" t="str">
        <f>IFERROR(VLOOKUP($K736&amp;$B736,intermediate_page!$A$2:$K$1036,9,FALSE),"")</f>
        <v>-</v>
      </c>
      <c r="H736" s="9">
        <f>IFERROR(VLOOKUP($K736&amp;$B736,intermediate_page!$A$2:$K$1036,10,FALSE),"")</f>
        <v>0</v>
      </c>
      <c r="I736" s="9" t="str">
        <f>IFERROR(VLOOKUP($K736&amp;$B736,intermediate_page!$A$2:$K$1036,11,FALSE),"")</f>
        <v>-</v>
      </c>
      <c r="K736" s="1" t="str">
        <f t="shared" si="81"/>
        <v>Azerbaijan</v>
      </c>
    </row>
    <row r="737" ht="15.75" customHeight="1">
      <c r="B737" s="9">
        <v>2014.0</v>
      </c>
      <c r="C737" s="9">
        <f>IFERROR(VLOOKUP($K737&amp;$B737,intermediate_page!$A$2:$K$1036,5,FALSE),"")</f>
        <v>218629</v>
      </c>
      <c r="D737" s="9" t="str">
        <f>IFERROR(VLOOKUP($K737&amp;$B737,intermediate_page!$A$2:$K$1036,6,FALSE),"")</f>
        <v>-</v>
      </c>
      <c r="E737" s="9">
        <f>IFERROR(VLOOKUP($K737&amp;$B737,intermediate_page!$A$2:$K$1036,7,FALSE),"")</f>
        <v>0</v>
      </c>
      <c r="F737" s="9" t="str">
        <f>IFERROR(VLOOKUP($K737&amp;$B737,intermediate_page!$A$2:$K$1036,8,FALSE),"")</f>
        <v>-</v>
      </c>
      <c r="G737" s="9" t="str">
        <f>IFERROR(VLOOKUP($K737&amp;$B737,intermediate_page!$A$2:$K$1036,9,FALSE),"")</f>
        <v>-</v>
      </c>
      <c r="H737" s="9">
        <f>IFERROR(VLOOKUP($K737&amp;$B737,intermediate_page!$A$2:$K$1036,10,FALSE),"")</f>
        <v>0</v>
      </c>
      <c r="I737" s="9" t="str">
        <f>IFERROR(VLOOKUP($K737&amp;$B737,intermediate_page!$A$2:$K$1036,11,FALSE),"")</f>
        <v>-</v>
      </c>
      <c r="K737" s="1" t="str">
        <f t="shared" si="81"/>
        <v>Azerbaijan</v>
      </c>
    </row>
    <row r="738" ht="15.75" customHeight="1">
      <c r="B738" s="9">
        <v>2015.0</v>
      </c>
      <c r="C738" s="9">
        <f>IFERROR(VLOOKUP($K738&amp;$B738,intermediate_page!$A$2:$K$1036,5,FALSE),"")</f>
        <v>221323</v>
      </c>
      <c r="D738" s="9" t="str">
        <f>IFERROR(VLOOKUP($K738&amp;$B738,intermediate_page!$A$2:$K$1036,6,FALSE),"")</f>
        <v>-</v>
      </c>
      <c r="E738" s="9">
        <f>IFERROR(VLOOKUP($K738&amp;$B738,intermediate_page!$A$2:$K$1036,7,FALSE),"")</f>
        <v>0</v>
      </c>
      <c r="F738" s="9" t="str">
        <f>IFERROR(VLOOKUP($K738&amp;$B738,intermediate_page!$A$2:$K$1036,8,FALSE),"")</f>
        <v>-</v>
      </c>
      <c r="G738" s="9" t="str">
        <f>IFERROR(VLOOKUP($K738&amp;$B738,intermediate_page!$A$2:$K$1036,9,FALSE),"")</f>
        <v>-</v>
      </c>
      <c r="H738" s="9">
        <f>IFERROR(VLOOKUP($K738&amp;$B738,intermediate_page!$A$2:$K$1036,10,FALSE),"")</f>
        <v>0</v>
      </c>
      <c r="I738" s="9" t="str">
        <f>IFERROR(VLOOKUP($K738&amp;$B738,intermediate_page!$A$2:$K$1036,11,FALSE),"")</f>
        <v>-</v>
      </c>
      <c r="K738" s="1" t="str">
        <f t="shared" si="81"/>
        <v>Azerbaijan</v>
      </c>
    </row>
    <row r="739" ht="15.75" customHeight="1">
      <c r="B739" s="9">
        <v>2016.0</v>
      </c>
      <c r="C739" s="9">
        <f>IFERROR(VLOOKUP($K739&amp;$B739,intermediate_page!$A$2:$K$1036,5,FALSE),"")</f>
        <v>223928</v>
      </c>
      <c r="D739" s="9" t="str">
        <f>IFERROR(VLOOKUP($K739&amp;$B739,intermediate_page!$A$2:$K$1036,6,FALSE),"")</f>
        <v>-</v>
      </c>
      <c r="E739" s="9">
        <f>IFERROR(VLOOKUP($K739&amp;$B739,intermediate_page!$A$2:$K$1036,7,FALSE),"")</f>
        <v>0</v>
      </c>
      <c r="F739" s="9" t="str">
        <f>IFERROR(VLOOKUP($K739&amp;$B739,intermediate_page!$A$2:$K$1036,8,FALSE),"")</f>
        <v>-</v>
      </c>
      <c r="G739" s="9" t="str">
        <f>IFERROR(VLOOKUP($K739&amp;$B739,intermediate_page!$A$2:$K$1036,9,FALSE),"")</f>
        <v>-</v>
      </c>
      <c r="H739" s="9">
        <f>IFERROR(VLOOKUP($K739&amp;$B739,intermediate_page!$A$2:$K$1036,10,FALSE),"")</f>
        <v>0</v>
      </c>
      <c r="I739" s="9" t="str">
        <f>IFERROR(VLOOKUP($K739&amp;$B739,intermediate_page!$A$2:$K$1036,11,FALSE),"")</f>
        <v>-</v>
      </c>
      <c r="K739" s="1" t="str">
        <f t="shared" si="81"/>
        <v>Azerbaijan</v>
      </c>
    </row>
    <row r="740" ht="15.75" customHeight="1">
      <c r="B740" s="9">
        <v>2017.0</v>
      </c>
      <c r="C740" s="9">
        <f>IFERROR(VLOOKUP($K740&amp;$B740,intermediate_page!$A$2:$K$1036,5,FALSE),"")</f>
        <v>226442</v>
      </c>
      <c r="D740" s="9" t="str">
        <f>IFERROR(VLOOKUP($K740&amp;$B740,intermediate_page!$A$2:$K$1036,6,FALSE),"")</f>
        <v>-</v>
      </c>
      <c r="E740" s="9">
        <f>IFERROR(VLOOKUP($K740&amp;$B740,intermediate_page!$A$2:$K$1036,7,FALSE),"")</f>
        <v>0</v>
      </c>
      <c r="F740" s="9" t="str">
        <f>IFERROR(VLOOKUP($K740&amp;$B740,intermediate_page!$A$2:$K$1036,8,FALSE),"")</f>
        <v>-</v>
      </c>
      <c r="G740" s="9" t="str">
        <f>IFERROR(VLOOKUP($K740&amp;$B740,intermediate_page!$A$2:$K$1036,9,FALSE),"")</f>
        <v>-</v>
      </c>
      <c r="H740" s="9">
        <f>IFERROR(VLOOKUP($K740&amp;$B740,intermediate_page!$A$2:$K$1036,10,FALSE),"")</f>
        <v>0</v>
      </c>
      <c r="I740" s="9" t="str">
        <f>IFERROR(VLOOKUP($K740&amp;$B740,intermediate_page!$A$2:$K$1036,11,FALSE),"")</f>
        <v>-</v>
      </c>
      <c r="K740" s="1" t="str">
        <f t="shared" si="81"/>
        <v>Azerbaijan</v>
      </c>
    </row>
    <row r="741" ht="15.75" customHeight="1">
      <c r="B741" s="9">
        <v>2018.0</v>
      </c>
      <c r="C741" s="9">
        <f>IFERROR(VLOOKUP($K741&amp;$B741,intermediate_page!$A$2:$K$1036,5,FALSE),"")</f>
        <v>228839</v>
      </c>
      <c r="D741" s="9" t="str">
        <f>IFERROR(VLOOKUP($K741&amp;$B741,intermediate_page!$A$2:$K$1036,6,FALSE),"")</f>
        <v>-</v>
      </c>
      <c r="E741" s="9">
        <f>IFERROR(VLOOKUP($K741&amp;$B741,intermediate_page!$A$2:$K$1036,7,FALSE),"")</f>
        <v>0</v>
      </c>
      <c r="F741" s="9" t="str">
        <f>IFERROR(VLOOKUP($K741&amp;$B741,intermediate_page!$A$2:$K$1036,8,FALSE),"")</f>
        <v>-</v>
      </c>
      <c r="G741" s="9" t="str">
        <f>IFERROR(VLOOKUP($K741&amp;$B741,intermediate_page!$A$2:$K$1036,9,FALSE),"")</f>
        <v>-</v>
      </c>
      <c r="H741" s="9">
        <f>IFERROR(VLOOKUP($K741&amp;$B741,intermediate_page!$A$2:$K$1036,10,FALSE),"")</f>
        <v>0</v>
      </c>
      <c r="I741" s="9" t="str">
        <f>IFERROR(VLOOKUP($K741&amp;$B741,intermediate_page!$A$2:$K$1036,11,FALSE),"")</f>
        <v>-</v>
      </c>
      <c r="K741" s="1" t="str">
        <f t="shared" si="81"/>
        <v>Azerbaijan</v>
      </c>
    </row>
    <row r="742" ht="15.75" customHeight="1">
      <c r="A742" s="25" t="s">
        <v>183</v>
      </c>
      <c r="B742" s="9">
        <v>2010.0</v>
      </c>
      <c r="C742" s="9">
        <f>IFERROR(VLOOKUP($K742&amp;$B742,intermediate_page!$A$2:$K$1036,5,FALSE),"")</f>
        <v>40990</v>
      </c>
      <c r="D742" s="9" t="str">
        <f>IFERROR(VLOOKUP($K742&amp;$B742,intermediate_page!$A$2:$K$1036,6,FALSE),"")</f>
        <v>-</v>
      </c>
      <c r="E742" s="9">
        <f>IFERROR(VLOOKUP($K742&amp;$B742,intermediate_page!$A$2:$K$1036,7,FALSE),"")</f>
        <v>0</v>
      </c>
      <c r="F742" s="9" t="str">
        <f>IFERROR(VLOOKUP($K742&amp;$B742,intermediate_page!$A$2:$K$1036,8,FALSE),"")</f>
        <v>-</v>
      </c>
      <c r="G742" s="9" t="str">
        <f>IFERROR(VLOOKUP($K742&amp;$B742,intermediate_page!$A$2:$K$1036,9,FALSE),"")</f>
        <v>-</v>
      </c>
      <c r="H742" s="9">
        <f>IFERROR(VLOOKUP($K742&amp;$B742,intermediate_page!$A$2:$K$1036,10,FALSE),"")</f>
        <v>0</v>
      </c>
      <c r="I742" s="9" t="str">
        <f>IFERROR(VLOOKUP($K742&amp;$B742,intermediate_page!$A$2:$K$1036,11,FALSE),"")</f>
        <v>-</v>
      </c>
      <c r="K742" s="1" t="s">
        <v>105</v>
      </c>
    </row>
    <row r="743" ht="15.75" customHeight="1">
      <c r="B743" s="9">
        <v>2011.0</v>
      </c>
      <c r="C743" s="9">
        <f>IFERROR(VLOOKUP($K743&amp;$B743,intermediate_page!$A$2:$K$1036,5,FALSE),"")</f>
        <v>40810</v>
      </c>
      <c r="D743" s="9" t="str">
        <f>IFERROR(VLOOKUP($K743&amp;$B743,intermediate_page!$A$2:$K$1036,6,FALSE),"")</f>
        <v>-</v>
      </c>
      <c r="E743" s="9">
        <f>IFERROR(VLOOKUP($K743&amp;$B743,intermediate_page!$A$2:$K$1036,7,FALSE),"")</f>
        <v>0</v>
      </c>
      <c r="F743" s="9" t="str">
        <f>IFERROR(VLOOKUP($K743&amp;$B743,intermediate_page!$A$2:$K$1036,8,FALSE),"")</f>
        <v>-</v>
      </c>
      <c r="G743" s="9" t="str">
        <f>IFERROR(VLOOKUP($K743&amp;$B743,intermediate_page!$A$2:$K$1036,9,FALSE),"")</f>
        <v>-</v>
      </c>
      <c r="H743" s="9">
        <f>IFERROR(VLOOKUP($K743&amp;$B743,intermediate_page!$A$2:$K$1036,10,FALSE),"")</f>
        <v>0</v>
      </c>
      <c r="I743" s="9" t="str">
        <f>IFERROR(VLOOKUP($K743&amp;$B743,intermediate_page!$A$2:$K$1036,11,FALSE),"")</f>
        <v>-</v>
      </c>
      <c r="K743" s="1" t="str">
        <f t="shared" ref="K743:K750" si="82">K742</f>
        <v>Georgia</v>
      </c>
    </row>
    <row r="744" ht="15.75" customHeight="1">
      <c r="B744" s="9">
        <v>2012.0</v>
      </c>
      <c r="C744" s="9">
        <f>IFERROR(VLOOKUP($K744&amp;$B744,intermediate_page!$A$2:$K$1036,5,FALSE),"")</f>
        <v>40640</v>
      </c>
      <c r="D744" s="9" t="str">
        <f>IFERROR(VLOOKUP($K744&amp;$B744,intermediate_page!$A$2:$K$1036,6,FALSE),"")</f>
        <v>-</v>
      </c>
      <c r="E744" s="9">
        <f>IFERROR(VLOOKUP($K744&amp;$B744,intermediate_page!$A$2:$K$1036,7,FALSE),"")</f>
        <v>0</v>
      </c>
      <c r="F744" s="9" t="str">
        <f>IFERROR(VLOOKUP($K744&amp;$B744,intermediate_page!$A$2:$K$1036,8,FALSE),"")</f>
        <v>-</v>
      </c>
      <c r="G744" s="9" t="str">
        <f>IFERROR(VLOOKUP($K744&amp;$B744,intermediate_page!$A$2:$K$1036,9,FALSE),"")</f>
        <v>-</v>
      </c>
      <c r="H744" s="9">
        <f>IFERROR(VLOOKUP($K744&amp;$B744,intermediate_page!$A$2:$K$1036,10,FALSE),"")</f>
        <v>0</v>
      </c>
      <c r="I744" s="9" t="str">
        <f>IFERROR(VLOOKUP($K744&amp;$B744,intermediate_page!$A$2:$K$1036,11,FALSE),"")</f>
        <v>-</v>
      </c>
      <c r="K744" s="1" t="str">
        <f t="shared" si="82"/>
        <v>Georgia</v>
      </c>
    </row>
    <row r="745" ht="15.75" customHeight="1">
      <c r="B745" s="9">
        <v>2013.0</v>
      </c>
      <c r="C745" s="9">
        <f>IFERROR(VLOOKUP($K745&amp;$B745,intermediate_page!$A$2:$K$1036,5,FALSE),"")</f>
        <v>40487</v>
      </c>
      <c r="D745" s="9" t="str">
        <f>IFERROR(VLOOKUP($K745&amp;$B745,intermediate_page!$A$2:$K$1036,6,FALSE),"")</f>
        <v>-</v>
      </c>
      <c r="E745" s="9">
        <f>IFERROR(VLOOKUP($K745&amp;$B745,intermediate_page!$A$2:$K$1036,7,FALSE),"")</f>
        <v>0</v>
      </c>
      <c r="F745" s="9" t="str">
        <f>IFERROR(VLOOKUP($K745&amp;$B745,intermediate_page!$A$2:$K$1036,8,FALSE),"")</f>
        <v>-</v>
      </c>
      <c r="G745" s="9" t="str">
        <f>IFERROR(VLOOKUP($K745&amp;$B745,intermediate_page!$A$2:$K$1036,9,FALSE),"")</f>
        <v>-</v>
      </c>
      <c r="H745" s="9">
        <f>IFERROR(VLOOKUP($K745&amp;$B745,intermediate_page!$A$2:$K$1036,10,FALSE),"")</f>
        <v>0</v>
      </c>
      <c r="I745" s="9" t="str">
        <f>IFERROR(VLOOKUP($K745&amp;$B745,intermediate_page!$A$2:$K$1036,11,FALSE),"")</f>
        <v>-</v>
      </c>
      <c r="K745" s="1" t="str">
        <f t="shared" si="82"/>
        <v>Georgia</v>
      </c>
    </row>
    <row r="746" ht="15.75" customHeight="1">
      <c r="B746" s="9">
        <v>2014.0</v>
      </c>
      <c r="C746" s="9">
        <f>IFERROR(VLOOKUP($K746&amp;$B746,intermediate_page!$A$2:$K$1036,5,FALSE),"")</f>
        <v>40353</v>
      </c>
      <c r="D746" s="9" t="str">
        <f>IFERROR(VLOOKUP($K746&amp;$B746,intermediate_page!$A$2:$K$1036,6,FALSE),"")</f>
        <v>-</v>
      </c>
      <c r="E746" s="9">
        <f>IFERROR(VLOOKUP($K746&amp;$B746,intermediate_page!$A$2:$K$1036,7,FALSE),"")</f>
        <v>0</v>
      </c>
      <c r="F746" s="9" t="str">
        <f>IFERROR(VLOOKUP($K746&amp;$B746,intermediate_page!$A$2:$K$1036,8,FALSE),"")</f>
        <v>-</v>
      </c>
      <c r="G746" s="9" t="str">
        <f>IFERROR(VLOOKUP($K746&amp;$B746,intermediate_page!$A$2:$K$1036,9,FALSE),"")</f>
        <v>-</v>
      </c>
      <c r="H746" s="9">
        <f>IFERROR(VLOOKUP($K746&amp;$B746,intermediate_page!$A$2:$K$1036,10,FALSE),"")</f>
        <v>0</v>
      </c>
      <c r="I746" s="9" t="str">
        <f>IFERROR(VLOOKUP($K746&amp;$B746,intermediate_page!$A$2:$K$1036,11,FALSE),"")</f>
        <v>-</v>
      </c>
      <c r="K746" s="1" t="str">
        <f t="shared" si="82"/>
        <v>Georgia</v>
      </c>
    </row>
    <row r="747" ht="15.75" customHeight="1">
      <c r="B747" s="9">
        <v>2015.0</v>
      </c>
      <c r="C747" s="9">
        <f>IFERROR(VLOOKUP($K747&amp;$B747,intermediate_page!$A$2:$K$1036,5,FALSE),"")</f>
        <v>40241</v>
      </c>
      <c r="D747" s="9" t="str">
        <f>IFERROR(VLOOKUP($K747&amp;$B747,intermediate_page!$A$2:$K$1036,6,FALSE),"")</f>
        <v>-</v>
      </c>
      <c r="E747" s="9">
        <f>IFERROR(VLOOKUP($K747&amp;$B747,intermediate_page!$A$2:$K$1036,7,FALSE),"")</f>
        <v>0</v>
      </c>
      <c r="F747" s="9" t="str">
        <f>IFERROR(VLOOKUP($K747&amp;$B747,intermediate_page!$A$2:$K$1036,8,FALSE),"")</f>
        <v>-</v>
      </c>
      <c r="G747" s="9" t="str">
        <f>IFERROR(VLOOKUP($K747&amp;$B747,intermediate_page!$A$2:$K$1036,9,FALSE),"")</f>
        <v>-</v>
      </c>
      <c r="H747" s="9">
        <f>IFERROR(VLOOKUP($K747&amp;$B747,intermediate_page!$A$2:$K$1036,10,FALSE),"")</f>
        <v>0</v>
      </c>
      <c r="I747" s="9" t="str">
        <f>IFERROR(VLOOKUP($K747&amp;$B747,intermediate_page!$A$2:$K$1036,11,FALSE),"")</f>
        <v>-</v>
      </c>
      <c r="K747" s="1" t="str">
        <f t="shared" si="82"/>
        <v>Georgia</v>
      </c>
    </row>
    <row r="748" ht="15.75" customHeight="1">
      <c r="B748" s="9">
        <v>2016.0</v>
      </c>
      <c r="C748" s="9">
        <f>IFERROR(VLOOKUP($K748&amp;$B748,intermediate_page!$A$2:$K$1036,5,FALSE),"")</f>
        <v>40154</v>
      </c>
      <c r="D748" s="9" t="str">
        <f>IFERROR(VLOOKUP($K748&amp;$B748,intermediate_page!$A$2:$K$1036,6,FALSE),"")</f>
        <v>-</v>
      </c>
      <c r="E748" s="9">
        <f>IFERROR(VLOOKUP($K748&amp;$B748,intermediate_page!$A$2:$K$1036,7,FALSE),"")</f>
        <v>0</v>
      </c>
      <c r="F748" s="9" t="str">
        <f>IFERROR(VLOOKUP($K748&amp;$B748,intermediate_page!$A$2:$K$1036,8,FALSE),"")</f>
        <v>-</v>
      </c>
      <c r="G748" s="9" t="str">
        <f>IFERROR(VLOOKUP($K748&amp;$B748,intermediate_page!$A$2:$K$1036,9,FALSE),"")</f>
        <v>-</v>
      </c>
      <c r="H748" s="9">
        <f>IFERROR(VLOOKUP($K748&amp;$B748,intermediate_page!$A$2:$K$1036,10,FALSE),"")</f>
        <v>0</v>
      </c>
      <c r="I748" s="9" t="str">
        <f>IFERROR(VLOOKUP($K748&amp;$B748,intermediate_page!$A$2:$K$1036,11,FALSE),"")</f>
        <v>-</v>
      </c>
      <c r="K748" s="1" t="str">
        <f t="shared" si="82"/>
        <v>Georgia</v>
      </c>
    </row>
    <row r="749" ht="15.75" customHeight="1">
      <c r="B749" s="9">
        <v>2017.0</v>
      </c>
      <c r="C749" s="9">
        <f>IFERROR(VLOOKUP($K749&amp;$B749,intermediate_page!$A$2:$K$1036,5,FALSE),"")</f>
        <v>40087</v>
      </c>
      <c r="D749" s="9" t="str">
        <f>IFERROR(VLOOKUP($K749&amp;$B749,intermediate_page!$A$2:$K$1036,6,FALSE),"")</f>
        <v>-</v>
      </c>
      <c r="E749" s="9">
        <f>IFERROR(VLOOKUP($K749&amp;$B749,intermediate_page!$A$2:$K$1036,7,FALSE),"")</f>
        <v>0</v>
      </c>
      <c r="F749" s="9" t="str">
        <f>IFERROR(VLOOKUP($K749&amp;$B749,intermediate_page!$A$2:$K$1036,8,FALSE),"")</f>
        <v>-</v>
      </c>
      <c r="G749" s="9" t="str">
        <f>IFERROR(VLOOKUP($K749&amp;$B749,intermediate_page!$A$2:$K$1036,9,FALSE),"")</f>
        <v>-</v>
      </c>
      <c r="H749" s="9">
        <f>IFERROR(VLOOKUP($K749&amp;$B749,intermediate_page!$A$2:$K$1036,10,FALSE),"")</f>
        <v>0</v>
      </c>
      <c r="I749" s="9" t="str">
        <f>IFERROR(VLOOKUP($K749&amp;$B749,intermediate_page!$A$2:$K$1036,11,FALSE),"")</f>
        <v>-</v>
      </c>
      <c r="K749" s="1" t="str">
        <f t="shared" si="82"/>
        <v>Georgia</v>
      </c>
    </row>
    <row r="750" ht="15.75" customHeight="1">
      <c r="B750" s="9">
        <v>2018.0</v>
      </c>
      <c r="C750" s="9">
        <f>IFERROR(VLOOKUP($K750&amp;$B750,intermediate_page!$A$2:$K$1036,5,FALSE),"")</f>
        <v>40029</v>
      </c>
      <c r="D750" s="9" t="str">
        <f>IFERROR(VLOOKUP($K750&amp;$B750,intermediate_page!$A$2:$K$1036,6,FALSE),"")</f>
        <v>-</v>
      </c>
      <c r="E750" s="9">
        <f>IFERROR(VLOOKUP($K750&amp;$B750,intermediate_page!$A$2:$K$1036,7,FALSE),"")</f>
        <v>0</v>
      </c>
      <c r="F750" s="9" t="str">
        <f>IFERROR(VLOOKUP($K750&amp;$B750,intermediate_page!$A$2:$K$1036,8,FALSE),"")</f>
        <v>-</v>
      </c>
      <c r="G750" s="9" t="str">
        <f>IFERROR(VLOOKUP($K750&amp;$B750,intermediate_page!$A$2:$K$1036,9,FALSE),"")</f>
        <v>-</v>
      </c>
      <c r="H750" s="9">
        <f>IFERROR(VLOOKUP($K750&amp;$B750,intermediate_page!$A$2:$K$1036,10,FALSE),"")</f>
        <v>0</v>
      </c>
      <c r="I750" s="9" t="str">
        <f>IFERROR(VLOOKUP($K750&amp;$B750,intermediate_page!$A$2:$K$1036,11,FALSE),"")</f>
        <v>-</v>
      </c>
      <c r="K750" s="1" t="str">
        <f t="shared" si="82"/>
        <v>Georgia</v>
      </c>
    </row>
    <row r="751" ht="15.75" customHeight="1">
      <c r="A751" s="25" t="s">
        <v>184</v>
      </c>
      <c r="B751" s="9">
        <v>2010.0</v>
      </c>
      <c r="C751" s="9">
        <f>IFERROR(VLOOKUP($K751&amp;$B751,intermediate_page!$A$2:$K$1036,5,FALSE),"")</f>
        <v>16252273</v>
      </c>
      <c r="D751" s="9" t="str">
        <f>IFERROR(VLOOKUP($K751&amp;$B751,intermediate_page!$A$2:$K$1036,6,FALSE),"")</f>
        <v>-</v>
      </c>
      <c r="E751" s="9">
        <f>IFERROR(VLOOKUP($K751&amp;$B751,intermediate_page!$A$2:$K$1036,7,FALSE),"")</f>
        <v>0</v>
      </c>
      <c r="F751" s="9" t="str">
        <f>IFERROR(VLOOKUP($K751&amp;$B751,intermediate_page!$A$2:$K$1036,8,FALSE),"")</f>
        <v>-</v>
      </c>
      <c r="G751" s="9" t="str">
        <f>IFERROR(VLOOKUP($K751&amp;$B751,intermediate_page!$A$2:$K$1036,9,FALSE),"")</f>
        <v>-</v>
      </c>
      <c r="H751" s="9">
        <f>IFERROR(VLOOKUP($K751&amp;$B751,intermediate_page!$A$2:$K$1036,10,FALSE),"")</f>
        <v>0</v>
      </c>
      <c r="I751" s="9" t="str">
        <f>IFERROR(VLOOKUP($K751&amp;$B751,intermediate_page!$A$2:$K$1036,11,FALSE),"")</f>
        <v>-</v>
      </c>
      <c r="K751" s="1" t="s">
        <v>106</v>
      </c>
    </row>
    <row r="752" ht="15.75" customHeight="1">
      <c r="B752" s="9">
        <v>2011.0</v>
      </c>
      <c r="C752" s="9">
        <f>IFERROR(VLOOKUP($K752&amp;$B752,intermediate_page!$A$2:$K$1036,5,FALSE),"")</f>
        <v>16490669</v>
      </c>
      <c r="D752" s="9" t="str">
        <f>IFERROR(VLOOKUP($K752&amp;$B752,intermediate_page!$A$2:$K$1036,6,FALSE),"")</f>
        <v>-</v>
      </c>
      <c r="E752" s="9">
        <f>IFERROR(VLOOKUP($K752&amp;$B752,intermediate_page!$A$2:$K$1036,7,FALSE),"")</f>
        <v>0</v>
      </c>
      <c r="F752" s="9" t="str">
        <f>IFERROR(VLOOKUP($K752&amp;$B752,intermediate_page!$A$2:$K$1036,8,FALSE),"")</f>
        <v>-</v>
      </c>
      <c r="G752" s="9" t="str">
        <f>IFERROR(VLOOKUP($K752&amp;$B752,intermediate_page!$A$2:$K$1036,9,FALSE),"")</f>
        <v>-</v>
      </c>
      <c r="H752" s="9">
        <f>IFERROR(VLOOKUP($K752&amp;$B752,intermediate_page!$A$2:$K$1036,10,FALSE),"")</f>
        <v>0</v>
      </c>
      <c r="I752" s="9" t="str">
        <f>IFERROR(VLOOKUP($K752&amp;$B752,intermediate_page!$A$2:$K$1036,11,FALSE),"")</f>
        <v>-</v>
      </c>
      <c r="K752" s="1" t="str">
        <f t="shared" ref="K752:K759" si="83">K751</f>
        <v>Kazakhstan</v>
      </c>
    </row>
    <row r="753" ht="15.75" customHeight="1">
      <c r="B753" s="9">
        <v>2012.0</v>
      </c>
      <c r="C753" s="9">
        <f>IFERROR(VLOOKUP($K753&amp;$B753,intermediate_page!$A$2:$K$1036,5,FALSE),"")</f>
        <v>16751523</v>
      </c>
      <c r="D753" s="9" t="str">
        <f>IFERROR(VLOOKUP($K753&amp;$B753,intermediate_page!$A$2:$K$1036,6,FALSE),"")</f>
        <v>-</v>
      </c>
      <c r="E753" s="9">
        <f>IFERROR(VLOOKUP($K753&amp;$B753,intermediate_page!$A$2:$K$1036,7,FALSE),"")</f>
        <v>0</v>
      </c>
      <c r="F753" s="9" t="str">
        <f>IFERROR(VLOOKUP($K753&amp;$B753,intermediate_page!$A$2:$K$1036,8,FALSE),"")</f>
        <v>-</v>
      </c>
      <c r="G753" s="9" t="str">
        <f>IFERROR(VLOOKUP($K753&amp;$B753,intermediate_page!$A$2:$K$1036,9,FALSE),"")</f>
        <v>-</v>
      </c>
      <c r="H753" s="9">
        <f>IFERROR(VLOOKUP($K753&amp;$B753,intermediate_page!$A$2:$K$1036,10,FALSE),"")</f>
        <v>0</v>
      </c>
      <c r="I753" s="9" t="str">
        <f>IFERROR(VLOOKUP($K753&amp;$B753,intermediate_page!$A$2:$K$1036,11,FALSE),"")</f>
        <v>-</v>
      </c>
      <c r="K753" s="1" t="str">
        <f t="shared" si="83"/>
        <v>Kazakhstan</v>
      </c>
    </row>
    <row r="754" ht="15.75" customHeight="1">
      <c r="B754" s="9">
        <v>2013.0</v>
      </c>
      <c r="C754" s="9">
        <f>IFERROR(VLOOKUP($K754&amp;$B754,intermediate_page!$A$2:$K$1036,5,FALSE),"")</f>
        <v>17026118</v>
      </c>
      <c r="D754" s="9" t="str">
        <f>IFERROR(VLOOKUP($K754&amp;$B754,intermediate_page!$A$2:$K$1036,6,FALSE),"")</f>
        <v>-</v>
      </c>
      <c r="E754" s="9">
        <f>IFERROR(VLOOKUP($K754&amp;$B754,intermediate_page!$A$2:$K$1036,7,FALSE),"")</f>
        <v>0</v>
      </c>
      <c r="F754" s="9" t="str">
        <f>IFERROR(VLOOKUP($K754&amp;$B754,intermediate_page!$A$2:$K$1036,8,FALSE),"")</f>
        <v>-</v>
      </c>
      <c r="G754" s="9" t="str">
        <f>IFERROR(VLOOKUP($K754&amp;$B754,intermediate_page!$A$2:$K$1036,9,FALSE),"")</f>
        <v>-</v>
      </c>
      <c r="H754" s="9">
        <f>IFERROR(VLOOKUP($K754&amp;$B754,intermediate_page!$A$2:$K$1036,10,FALSE),"")</f>
        <v>0</v>
      </c>
      <c r="I754" s="9" t="str">
        <f>IFERROR(VLOOKUP($K754&amp;$B754,intermediate_page!$A$2:$K$1036,11,FALSE),"")</f>
        <v>-</v>
      </c>
      <c r="K754" s="1" t="str">
        <f t="shared" si="83"/>
        <v>Kazakhstan</v>
      </c>
    </row>
    <row r="755" ht="15.75" customHeight="1">
      <c r="B755" s="9">
        <v>2014.0</v>
      </c>
      <c r="C755" s="9">
        <f>IFERROR(VLOOKUP($K755&amp;$B755,intermediate_page!$A$2:$K$1036,5,FALSE),"")</f>
        <v>17302619</v>
      </c>
      <c r="D755" s="9" t="str">
        <f>IFERROR(VLOOKUP($K755&amp;$B755,intermediate_page!$A$2:$K$1036,6,FALSE),"")</f>
        <v>-</v>
      </c>
      <c r="E755" s="9">
        <f>IFERROR(VLOOKUP($K755&amp;$B755,intermediate_page!$A$2:$K$1036,7,FALSE),"")</f>
        <v>0</v>
      </c>
      <c r="F755" s="9" t="str">
        <f>IFERROR(VLOOKUP($K755&amp;$B755,intermediate_page!$A$2:$K$1036,8,FALSE),"")</f>
        <v>-</v>
      </c>
      <c r="G755" s="9" t="str">
        <f>IFERROR(VLOOKUP($K755&amp;$B755,intermediate_page!$A$2:$K$1036,9,FALSE),"")</f>
        <v>-</v>
      </c>
      <c r="H755" s="9">
        <f>IFERROR(VLOOKUP($K755&amp;$B755,intermediate_page!$A$2:$K$1036,10,FALSE),"")</f>
        <v>0</v>
      </c>
      <c r="I755" s="9" t="str">
        <f>IFERROR(VLOOKUP($K755&amp;$B755,intermediate_page!$A$2:$K$1036,11,FALSE),"")</f>
        <v>-</v>
      </c>
      <c r="K755" s="1" t="str">
        <f t="shared" si="83"/>
        <v>Kazakhstan</v>
      </c>
    </row>
    <row r="756" ht="15.75" customHeight="1">
      <c r="B756" s="9">
        <v>2015.0</v>
      </c>
      <c r="C756" s="9">
        <f>IFERROR(VLOOKUP($K756&amp;$B756,intermediate_page!$A$2:$K$1036,5,FALSE),"")</f>
        <v>17572010</v>
      </c>
      <c r="D756" s="9" t="str">
        <f>IFERROR(VLOOKUP($K756&amp;$B756,intermediate_page!$A$2:$K$1036,6,FALSE),"")</f>
        <v>-</v>
      </c>
      <c r="E756" s="9">
        <f>IFERROR(VLOOKUP($K756&amp;$B756,intermediate_page!$A$2:$K$1036,7,FALSE),"")</f>
        <v>0</v>
      </c>
      <c r="F756" s="9" t="str">
        <f>IFERROR(VLOOKUP($K756&amp;$B756,intermediate_page!$A$2:$K$1036,8,FALSE),"")</f>
        <v>-</v>
      </c>
      <c r="G756" s="9" t="str">
        <f>IFERROR(VLOOKUP($K756&amp;$B756,intermediate_page!$A$2:$K$1036,9,FALSE),"")</f>
        <v>-</v>
      </c>
      <c r="H756" s="9">
        <f>IFERROR(VLOOKUP($K756&amp;$B756,intermediate_page!$A$2:$K$1036,10,FALSE),"")</f>
        <v>0</v>
      </c>
      <c r="I756" s="9" t="str">
        <f>IFERROR(VLOOKUP($K756&amp;$B756,intermediate_page!$A$2:$K$1036,11,FALSE),"")</f>
        <v>-</v>
      </c>
      <c r="K756" s="1" t="str">
        <f t="shared" si="83"/>
        <v>Kazakhstan</v>
      </c>
    </row>
    <row r="757" ht="15.75" customHeight="1">
      <c r="B757" s="9">
        <v>2016.0</v>
      </c>
      <c r="C757" s="9">
        <f>IFERROR(VLOOKUP($K757&amp;$B757,intermediate_page!$A$2:$K$1036,5,FALSE),"")</f>
        <v>17830902</v>
      </c>
      <c r="D757" s="9" t="str">
        <f>IFERROR(VLOOKUP($K757&amp;$B757,intermediate_page!$A$2:$K$1036,6,FALSE),"")</f>
        <v>-</v>
      </c>
      <c r="E757" s="9">
        <f>IFERROR(VLOOKUP($K757&amp;$B757,intermediate_page!$A$2:$K$1036,7,FALSE),"")</f>
        <v>0</v>
      </c>
      <c r="F757" s="9" t="str">
        <f>IFERROR(VLOOKUP($K757&amp;$B757,intermediate_page!$A$2:$K$1036,8,FALSE),"")</f>
        <v>-</v>
      </c>
      <c r="G757" s="9" t="str">
        <f>IFERROR(VLOOKUP($K757&amp;$B757,intermediate_page!$A$2:$K$1036,9,FALSE),"")</f>
        <v>-</v>
      </c>
      <c r="H757" s="9">
        <f>IFERROR(VLOOKUP($K757&amp;$B757,intermediate_page!$A$2:$K$1036,10,FALSE),"")</f>
        <v>0</v>
      </c>
      <c r="I757" s="9" t="str">
        <f>IFERROR(VLOOKUP($K757&amp;$B757,intermediate_page!$A$2:$K$1036,11,FALSE),"")</f>
        <v>-</v>
      </c>
      <c r="K757" s="1" t="str">
        <f t="shared" si="83"/>
        <v>Kazakhstan</v>
      </c>
    </row>
    <row r="758" ht="15.75" customHeight="1">
      <c r="B758" s="9">
        <v>2017.0</v>
      </c>
      <c r="C758" s="9">
        <f>IFERROR(VLOOKUP($K758&amp;$B758,intermediate_page!$A$2:$K$1036,5,FALSE),"")</f>
        <v>18080023</v>
      </c>
      <c r="D758" s="9" t="str">
        <f>IFERROR(VLOOKUP($K758&amp;$B758,intermediate_page!$A$2:$K$1036,6,FALSE),"")</f>
        <v>-</v>
      </c>
      <c r="E758" s="9">
        <f>IFERROR(VLOOKUP($K758&amp;$B758,intermediate_page!$A$2:$K$1036,7,FALSE),"")</f>
        <v>0</v>
      </c>
      <c r="F758" s="9" t="str">
        <f>IFERROR(VLOOKUP($K758&amp;$B758,intermediate_page!$A$2:$K$1036,8,FALSE),"")</f>
        <v>-</v>
      </c>
      <c r="G758" s="9" t="str">
        <f>IFERROR(VLOOKUP($K758&amp;$B758,intermediate_page!$A$2:$K$1036,9,FALSE),"")</f>
        <v>-</v>
      </c>
      <c r="H758" s="9">
        <f>IFERROR(VLOOKUP($K758&amp;$B758,intermediate_page!$A$2:$K$1036,10,FALSE),"")</f>
        <v>0</v>
      </c>
      <c r="I758" s="9" t="str">
        <f>IFERROR(VLOOKUP($K758&amp;$B758,intermediate_page!$A$2:$K$1036,11,FALSE),"")</f>
        <v>-</v>
      </c>
      <c r="K758" s="1" t="str">
        <f t="shared" si="83"/>
        <v>Kazakhstan</v>
      </c>
    </row>
    <row r="759" ht="15.75" customHeight="1">
      <c r="B759" s="9">
        <v>2018.0</v>
      </c>
      <c r="C759" s="9">
        <f>IFERROR(VLOOKUP($K759&amp;$B759,intermediate_page!$A$2:$K$1036,5,FALSE),"")</f>
        <v>18319616</v>
      </c>
      <c r="D759" s="9" t="str">
        <f>IFERROR(VLOOKUP($K759&amp;$B759,intermediate_page!$A$2:$K$1036,6,FALSE),"")</f>
        <v>-</v>
      </c>
      <c r="E759" s="9">
        <f>IFERROR(VLOOKUP($K759&amp;$B759,intermediate_page!$A$2:$K$1036,7,FALSE),"")</f>
        <v>0</v>
      </c>
      <c r="F759" s="9" t="str">
        <f>IFERROR(VLOOKUP($K759&amp;$B759,intermediate_page!$A$2:$K$1036,8,FALSE),"")</f>
        <v>-</v>
      </c>
      <c r="G759" s="9" t="str">
        <f>IFERROR(VLOOKUP($K759&amp;$B759,intermediate_page!$A$2:$K$1036,9,FALSE),"")</f>
        <v>-</v>
      </c>
      <c r="H759" s="9">
        <f>IFERROR(VLOOKUP($K759&amp;$B759,intermediate_page!$A$2:$K$1036,10,FALSE),"")</f>
        <v>0</v>
      </c>
      <c r="I759" s="9" t="str">
        <f>IFERROR(VLOOKUP($K759&amp;$B759,intermediate_page!$A$2:$K$1036,11,FALSE),"")</f>
        <v>-</v>
      </c>
      <c r="K759" s="1" t="str">
        <f t="shared" si="83"/>
        <v>Kazakhstan</v>
      </c>
    </row>
    <row r="760" ht="15.75" customHeight="1">
      <c r="A760" s="25" t="s">
        <v>185</v>
      </c>
      <c r="B760" s="9">
        <v>2010.0</v>
      </c>
      <c r="C760" s="9">
        <f>IFERROR(VLOOKUP($K760&amp;$B760,intermediate_page!$A$2:$K$1036,5,FALSE),"")</f>
        <v>4229392</v>
      </c>
      <c r="D760" s="9" t="str">
        <f>IFERROR(VLOOKUP($K760&amp;$B760,intermediate_page!$A$2:$K$1036,6,FALSE),"")</f>
        <v>-</v>
      </c>
      <c r="E760" s="9">
        <f>IFERROR(VLOOKUP($K760&amp;$B760,intermediate_page!$A$2:$K$1036,7,FALSE),"")</f>
        <v>3</v>
      </c>
      <c r="F760" s="9" t="str">
        <f>IFERROR(VLOOKUP($K760&amp;$B760,intermediate_page!$A$2:$K$1036,8,FALSE),"")</f>
        <v>-</v>
      </c>
      <c r="G760" s="9" t="str">
        <f>IFERROR(VLOOKUP($K760&amp;$B760,intermediate_page!$A$2:$K$1036,9,FALSE),"")</f>
        <v>-</v>
      </c>
      <c r="H760" s="9">
        <f>IFERROR(VLOOKUP($K760&amp;$B760,intermediate_page!$A$2:$K$1036,10,FALSE),"")</f>
        <v>0</v>
      </c>
      <c r="I760" s="9" t="str">
        <f>IFERROR(VLOOKUP($K760&amp;$B760,intermediate_page!$A$2:$K$1036,11,FALSE),"")</f>
        <v>-</v>
      </c>
      <c r="K760" s="1" t="s">
        <v>107</v>
      </c>
    </row>
    <row r="761" ht="15.75" customHeight="1">
      <c r="B761" s="9">
        <v>2011.0</v>
      </c>
      <c r="C761" s="9">
        <f>IFERROR(VLOOKUP($K761&amp;$B761,intermediate_page!$A$2:$K$1036,5,FALSE),"")</f>
        <v>4303983</v>
      </c>
      <c r="D761" s="9" t="str">
        <f>IFERROR(VLOOKUP($K761&amp;$B761,intermediate_page!$A$2:$K$1036,6,FALSE),"")</f>
        <v>-</v>
      </c>
      <c r="E761" s="9">
        <f>IFERROR(VLOOKUP($K761&amp;$B761,intermediate_page!$A$2:$K$1036,7,FALSE),"")</f>
        <v>0</v>
      </c>
      <c r="F761" s="9" t="str">
        <f>IFERROR(VLOOKUP($K761&amp;$B761,intermediate_page!$A$2:$K$1036,8,FALSE),"")</f>
        <v>-</v>
      </c>
      <c r="G761" s="9" t="str">
        <f>IFERROR(VLOOKUP($K761&amp;$B761,intermediate_page!$A$2:$K$1036,9,FALSE),"")</f>
        <v>-</v>
      </c>
      <c r="H761" s="9">
        <f>IFERROR(VLOOKUP($K761&amp;$B761,intermediate_page!$A$2:$K$1036,10,FALSE),"")</f>
        <v>0</v>
      </c>
      <c r="I761" s="9" t="str">
        <f>IFERROR(VLOOKUP($K761&amp;$B761,intermediate_page!$A$2:$K$1036,11,FALSE),"")</f>
        <v>-</v>
      </c>
      <c r="K761" s="1" t="str">
        <f t="shared" ref="K761:K768" si="84">K760</f>
        <v>Kyrgyzstan</v>
      </c>
    </row>
    <row r="762" ht="15.75" customHeight="1">
      <c r="B762" s="9">
        <v>2012.0</v>
      </c>
      <c r="C762" s="9">
        <f>IFERROR(VLOOKUP($K762&amp;$B762,intermediate_page!$A$2:$K$1036,5,FALSE),"")</f>
        <v>4384834</v>
      </c>
      <c r="D762" s="9" t="str">
        <f>IFERROR(VLOOKUP($K762&amp;$B762,intermediate_page!$A$2:$K$1036,6,FALSE),"")</f>
        <v>-</v>
      </c>
      <c r="E762" s="9">
        <f>IFERROR(VLOOKUP($K762&amp;$B762,intermediate_page!$A$2:$K$1036,7,FALSE),"")</f>
        <v>0</v>
      </c>
      <c r="F762" s="9" t="str">
        <f>IFERROR(VLOOKUP($K762&amp;$B762,intermediate_page!$A$2:$K$1036,8,FALSE),"")</f>
        <v>-</v>
      </c>
      <c r="G762" s="9" t="str">
        <f>IFERROR(VLOOKUP($K762&amp;$B762,intermediate_page!$A$2:$K$1036,9,FALSE),"")</f>
        <v>-</v>
      </c>
      <c r="H762" s="9">
        <f>IFERROR(VLOOKUP($K762&amp;$B762,intermediate_page!$A$2:$K$1036,10,FALSE),"")</f>
        <v>0</v>
      </c>
      <c r="I762" s="9" t="str">
        <f>IFERROR(VLOOKUP($K762&amp;$B762,intermediate_page!$A$2:$K$1036,11,FALSE),"")</f>
        <v>-</v>
      </c>
      <c r="K762" s="1" t="str">
        <f t="shared" si="84"/>
        <v>Kyrgyzstan</v>
      </c>
    </row>
    <row r="763" ht="15.75" customHeight="1">
      <c r="B763" s="9">
        <v>2013.0</v>
      </c>
      <c r="C763" s="9">
        <f>IFERROR(VLOOKUP($K763&amp;$B763,intermediate_page!$A$2:$K$1036,5,FALSE),"")</f>
        <v>4470423</v>
      </c>
      <c r="D763" s="9" t="str">
        <f>IFERROR(VLOOKUP($K763&amp;$B763,intermediate_page!$A$2:$K$1036,6,FALSE),"")</f>
        <v>-</v>
      </c>
      <c r="E763" s="9">
        <f>IFERROR(VLOOKUP($K763&amp;$B763,intermediate_page!$A$2:$K$1036,7,FALSE),"")</f>
        <v>0</v>
      </c>
      <c r="F763" s="9" t="str">
        <f>IFERROR(VLOOKUP($K763&amp;$B763,intermediate_page!$A$2:$K$1036,8,FALSE),"")</f>
        <v>-</v>
      </c>
      <c r="G763" s="9" t="str">
        <f>IFERROR(VLOOKUP($K763&amp;$B763,intermediate_page!$A$2:$K$1036,9,FALSE),"")</f>
        <v>-</v>
      </c>
      <c r="H763" s="9">
        <f>IFERROR(VLOOKUP($K763&amp;$B763,intermediate_page!$A$2:$K$1036,10,FALSE),"")</f>
        <v>0</v>
      </c>
      <c r="I763" s="9" t="str">
        <f>IFERROR(VLOOKUP($K763&amp;$B763,intermediate_page!$A$2:$K$1036,11,FALSE),"")</f>
        <v>-</v>
      </c>
      <c r="K763" s="1" t="str">
        <f t="shared" si="84"/>
        <v>Kyrgyzstan</v>
      </c>
    </row>
    <row r="764" ht="15.75" customHeight="1">
      <c r="B764" s="9">
        <v>2014.0</v>
      </c>
      <c r="C764" s="9">
        <f>IFERROR(VLOOKUP($K764&amp;$B764,intermediate_page!$A$2:$K$1036,5,FALSE),"")</f>
        <v>4558726</v>
      </c>
      <c r="D764" s="9" t="str">
        <f>IFERROR(VLOOKUP($K764&amp;$B764,intermediate_page!$A$2:$K$1036,6,FALSE),"")</f>
        <v>-</v>
      </c>
      <c r="E764" s="9">
        <f>IFERROR(VLOOKUP($K764&amp;$B764,intermediate_page!$A$2:$K$1036,7,FALSE),"")</f>
        <v>0</v>
      </c>
      <c r="F764" s="9" t="str">
        <f>IFERROR(VLOOKUP($K764&amp;$B764,intermediate_page!$A$2:$K$1036,8,FALSE),"")</f>
        <v>-</v>
      </c>
      <c r="G764" s="9" t="str">
        <f>IFERROR(VLOOKUP($K764&amp;$B764,intermediate_page!$A$2:$K$1036,9,FALSE),"")</f>
        <v>-</v>
      </c>
      <c r="H764" s="9">
        <f>IFERROR(VLOOKUP($K764&amp;$B764,intermediate_page!$A$2:$K$1036,10,FALSE),"")</f>
        <v>0</v>
      </c>
      <c r="I764" s="9" t="str">
        <f>IFERROR(VLOOKUP($K764&amp;$B764,intermediate_page!$A$2:$K$1036,11,FALSE),"")</f>
        <v>-</v>
      </c>
      <c r="K764" s="1" t="str">
        <f t="shared" si="84"/>
        <v>Kyrgyzstan</v>
      </c>
    </row>
    <row r="765" ht="15.75" customHeight="1">
      <c r="B765" s="9">
        <v>2015.0</v>
      </c>
      <c r="C765" s="9">
        <f>IFERROR(VLOOKUP($K765&amp;$B765,intermediate_page!$A$2:$K$1036,5,FALSE),"")</f>
        <v>4648118</v>
      </c>
      <c r="D765" s="9" t="str">
        <f>IFERROR(VLOOKUP($K765&amp;$B765,intermediate_page!$A$2:$K$1036,6,FALSE),"")</f>
        <v>-</v>
      </c>
      <c r="E765" s="9">
        <f>IFERROR(VLOOKUP($K765&amp;$B765,intermediate_page!$A$2:$K$1036,7,FALSE),"")</f>
        <v>0</v>
      </c>
      <c r="F765" s="9" t="str">
        <f>IFERROR(VLOOKUP($K765&amp;$B765,intermediate_page!$A$2:$K$1036,8,FALSE),"")</f>
        <v>-</v>
      </c>
      <c r="G765" s="9" t="str">
        <f>IFERROR(VLOOKUP($K765&amp;$B765,intermediate_page!$A$2:$K$1036,9,FALSE),"")</f>
        <v>-</v>
      </c>
      <c r="H765" s="9">
        <f>IFERROR(VLOOKUP($K765&amp;$B765,intermediate_page!$A$2:$K$1036,10,FALSE),"")</f>
        <v>0</v>
      </c>
      <c r="I765" s="9" t="str">
        <f>IFERROR(VLOOKUP($K765&amp;$B765,intermediate_page!$A$2:$K$1036,11,FALSE),"")</f>
        <v>-</v>
      </c>
      <c r="K765" s="1" t="str">
        <f t="shared" si="84"/>
        <v>Kyrgyzstan</v>
      </c>
    </row>
    <row r="766" ht="15.75" customHeight="1">
      <c r="B766" s="9">
        <v>2016.0</v>
      </c>
      <c r="C766" s="9">
        <f>IFERROR(VLOOKUP($K766&amp;$B766,intermediate_page!$A$2:$K$1036,5,FALSE),"")</f>
        <v>4737975</v>
      </c>
      <c r="D766" s="9" t="str">
        <f>IFERROR(VLOOKUP($K766&amp;$B766,intermediate_page!$A$2:$K$1036,6,FALSE),"")</f>
        <v>-</v>
      </c>
      <c r="E766" s="9">
        <f>IFERROR(VLOOKUP($K766&amp;$B766,intermediate_page!$A$2:$K$1036,7,FALSE),"")</f>
        <v>0</v>
      </c>
      <c r="F766" s="9" t="str">
        <f>IFERROR(VLOOKUP($K766&amp;$B766,intermediate_page!$A$2:$K$1036,8,FALSE),"")</f>
        <v>-</v>
      </c>
      <c r="G766" s="9" t="str">
        <f>IFERROR(VLOOKUP($K766&amp;$B766,intermediate_page!$A$2:$K$1036,9,FALSE),"")</f>
        <v>-</v>
      </c>
      <c r="H766" s="9">
        <f>IFERROR(VLOOKUP($K766&amp;$B766,intermediate_page!$A$2:$K$1036,10,FALSE),"")</f>
        <v>0</v>
      </c>
      <c r="I766" s="9" t="str">
        <f>IFERROR(VLOOKUP($K766&amp;$B766,intermediate_page!$A$2:$K$1036,11,FALSE),"")</f>
        <v>-</v>
      </c>
      <c r="K766" s="1" t="str">
        <f t="shared" si="84"/>
        <v>Kyrgyzstan</v>
      </c>
    </row>
    <row r="767" ht="15.75" customHeight="1">
      <c r="B767" s="9">
        <v>2017.0</v>
      </c>
      <c r="C767" s="9">
        <f>IFERROR(VLOOKUP($K767&amp;$B767,intermediate_page!$A$2:$K$1036,5,FALSE),"")</f>
        <v>4827987</v>
      </c>
      <c r="D767" s="9" t="str">
        <f>IFERROR(VLOOKUP($K767&amp;$B767,intermediate_page!$A$2:$K$1036,6,FALSE),"")</f>
        <v>-</v>
      </c>
      <c r="E767" s="9">
        <f>IFERROR(VLOOKUP($K767&amp;$B767,intermediate_page!$A$2:$K$1036,7,FALSE),"")</f>
        <v>0</v>
      </c>
      <c r="F767" s="9" t="str">
        <f>IFERROR(VLOOKUP($K767&amp;$B767,intermediate_page!$A$2:$K$1036,8,FALSE),"")</f>
        <v>-</v>
      </c>
      <c r="G767" s="9" t="str">
        <f>IFERROR(VLOOKUP($K767&amp;$B767,intermediate_page!$A$2:$K$1036,9,FALSE),"")</f>
        <v>-</v>
      </c>
      <c r="H767" s="9">
        <f>IFERROR(VLOOKUP($K767&amp;$B767,intermediate_page!$A$2:$K$1036,10,FALSE),"")</f>
        <v>0</v>
      </c>
      <c r="I767" s="9" t="str">
        <f>IFERROR(VLOOKUP($K767&amp;$B767,intermediate_page!$A$2:$K$1036,11,FALSE),"")</f>
        <v>-</v>
      </c>
      <c r="K767" s="1" t="str">
        <f t="shared" si="84"/>
        <v>Kyrgyzstan</v>
      </c>
    </row>
    <row r="768" ht="15.75" customHeight="1">
      <c r="B768" s="9">
        <v>2018.0</v>
      </c>
      <c r="C768" s="9">
        <f>IFERROR(VLOOKUP($K768&amp;$B768,intermediate_page!$A$2:$K$1036,5,FALSE),"")</f>
        <v>4917139</v>
      </c>
      <c r="D768" s="9" t="str">
        <f>IFERROR(VLOOKUP($K768&amp;$B768,intermediate_page!$A$2:$K$1036,6,FALSE),"")</f>
        <v>-</v>
      </c>
      <c r="E768" s="9">
        <f>IFERROR(VLOOKUP($K768&amp;$B768,intermediate_page!$A$2:$K$1036,7,FALSE),"")</f>
        <v>0</v>
      </c>
      <c r="F768" s="9" t="str">
        <f>IFERROR(VLOOKUP($K768&amp;$B768,intermediate_page!$A$2:$K$1036,8,FALSE),"")</f>
        <v>-</v>
      </c>
      <c r="G768" s="9" t="str">
        <f>IFERROR(VLOOKUP($K768&amp;$B768,intermediate_page!$A$2:$K$1036,9,FALSE),"")</f>
        <v>-</v>
      </c>
      <c r="H768" s="9">
        <f>IFERROR(VLOOKUP($K768&amp;$B768,intermediate_page!$A$2:$K$1036,10,FALSE),"")</f>
        <v>0</v>
      </c>
      <c r="I768" s="9" t="str">
        <f>IFERROR(VLOOKUP($K768&amp;$B768,intermediate_page!$A$2:$K$1036,11,FALSE),"")</f>
        <v>-</v>
      </c>
      <c r="K768" s="1" t="str">
        <f t="shared" si="84"/>
        <v>Kyrgyzstan</v>
      </c>
    </row>
    <row r="769" ht="15.75" customHeight="1">
      <c r="A769" s="25" t="s">
        <v>186</v>
      </c>
      <c r="B769" s="9">
        <v>2010.0</v>
      </c>
      <c r="C769" s="29">
        <f>IFERROR(VLOOKUP($K769&amp;$B769,intermediate_page!$A$2:$K$1036,5,FALSE),"")</f>
        <v>2514150</v>
      </c>
      <c r="D769" s="29" t="str">
        <f>IFERROR(VLOOKUP($K769&amp;$B769,intermediate_page!$A$2:$K$1036,6,FALSE),"")</f>
        <v>-</v>
      </c>
      <c r="E769" s="29">
        <f>IFERROR(VLOOKUP($K769&amp;$B769,intermediate_page!$A$2:$K$1036,7,FALSE),"")</f>
        <v>111</v>
      </c>
      <c r="F769" s="29" t="str">
        <f>IFERROR(VLOOKUP($K769&amp;$B769,intermediate_page!$A$2:$K$1036,8,FALSE),"")</f>
        <v>-</v>
      </c>
      <c r="G769" s="29" t="str">
        <f>IFERROR(VLOOKUP($K769&amp;$B769,intermediate_page!$A$2:$K$1036,9,FALSE),"")</f>
        <v>-</v>
      </c>
      <c r="H769" s="29">
        <f>IFERROR(VLOOKUP($K769&amp;$B769,intermediate_page!$A$2:$K$1036,10,FALSE),"")</f>
        <v>0</v>
      </c>
      <c r="I769" s="29" t="str">
        <f>IFERROR(VLOOKUP($K769&amp;$B769,intermediate_page!$A$2:$K$1036,11,FALSE),"")</f>
        <v>-</v>
      </c>
      <c r="K769" s="30" t="s">
        <v>108</v>
      </c>
    </row>
    <row r="770" ht="15.75" customHeight="1">
      <c r="B770" s="9">
        <v>2011.0</v>
      </c>
      <c r="C770" s="29">
        <f>IFERROR(VLOOKUP($K770&amp;$B770,intermediate_page!$A$2:$K$1036,5,FALSE),"")</f>
        <v>2570967</v>
      </c>
      <c r="D770" s="29" t="str">
        <f>IFERROR(VLOOKUP($K770&amp;$B770,intermediate_page!$A$2:$K$1036,6,FALSE),"")</f>
        <v>-</v>
      </c>
      <c r="E770" s="29">
        <f>IFERROR(VLOOKUP($K770&amp;$B770,intermediate_page!$A$2:$K$1036,7,FALSE),"")</f>
        <v>65</v>
      </c>
      <c r="F770" s="29" t="str">
        <f>IFERROR(VLOOKUP($K770&amp;$B770,intermediate_page!$A$2:$K$1036,8,FALSE),"")</f>
        <v>-</v>
      </c>
      <c r="G770" s="29" t="str">
        <f>IFERROR(VLOOKUP($K770&amp;$B770,intermediate_page!$A$2:$K$1036,9,FALSE),"")</f>
        <v>-</v>
      </c>
      <c r="H770" s="29">
        <f>IFERROR(VLOOKUP($K770&amp;$B770,intermediate_page!$A$2:$K$1036,10,FALSE),"")</f>
        <v>0</v>
      </c>
      <c r="I770" s="29" t="str">
        <f>IFERROR(VLOOKUP($K770&amp;$B770,intermediate_page!$A$2:$K$1036,11,FALSE),"")</f>
        <v>-</v>
      </c>
      <c r="K770" s="1" t="str">
        <f t="shared" ref="K770:K777" si="85">K769</f>
        <v>Tajikistan</v>
      </c>
    </row>
    <row r="771" ht="15.75" customHeight="1">
      <c r="B771" s="9">
        <v>2012.0</v>
      </c>
      <c r="C771" s="29">
        <f>IFERROR(VLOOKUP($K771&amp;$B771,intermediate_page!$A$2:$K$1036,5,FALSE),"")</f>
        <v>2630195</v>
      </c>
      <c r="D771" s="29" t="str">
        <f>IFERROR(VLOOKUP($K771&amp;$B771,intermediate_page!$A$2:$K$1036,6,FALSE),"")</f>
        <v>-</v>
      </c>
      <c r="E771" s="29">
        <f>IFERROR(VLOOKUP($K771&amp;$B771,intermediate_page!$A$2:$K$1036,7,FALSE),"")</f>
        <v>18</v>
      </c>
      <c r="F771" s="29" t="str">
        <f>IFERROR(VLOOKUP($K771&amp;$B771,intermediate_page!$A$2:$K$1036,8,FALSE),"")</f>
        <v>-</v>
      </c>
      <c r="G771" s="29" t="str">
        <f>IFERROR(VLOOKUP($K771&amp;$B771,intermediate_page!$A$2:$K$1036,9,FALSE),"")</f>
        <v>-</v>
      </c>
      <c r="H771" s="29">
        <f>IFERROR(VLOOKUP($K771&amp;$B771,intermediate_page!$A$2:$K$1036,10,FALSE),"")</f>
        <v>0</v>
      </c>
      <c r="I771" s="29" t="str">
        <f>IFERROR(VLOOKUP($K771&amp;$B771,intermediate_page!$A$2:$K$1036,11,FALSE),"")</f>
        <v>-</v>
      </c>
      <c r="K771" s="1" t="str">
        <f t="shared" si="85"/>
        <v>Tajikistan</v>
      </c>
    </row>
    <row r="772" ht="15.75" customHeight="1">
      <c r="B772" s="9">
        <v>2013.0</v>
      </c>
      <c r="C772" s="29">
        <f>IFERROR(VLOOKUP($K772&amp;$B772,intermediate_page!$A$2:$K$1036,5,FALSE),"")</f>
        <v>2691967</v>
      </c>
      <c r="D772" s="29" t="str">
        <f>IFERROR(VLOOKUP($K772&amp;$B772,intermediate_page!$A$2:$K$1036,6,FALSE),"")</f>
        <v>-</v>
      </c>
      <c r="E772" s="29">
        <f>IFERROR(VLOOKUP($K772&amp;$B772,intermediate_page!$A$2:$K$1036,7,FALSE),"")</f>
        <v>3</v>
      </c>
      <c r="F772" s="29" t="str">
        <f>IFERROR(VLOOKUP($K772&amp;$B772,intermediate_page!$A$2:$K$1036,8,FALSE),"")</f>
        <v>-</v>
      </c>
      <c r="G772" s="29" t="str">
        <f>IFERROR(VLOOKUP($K772&amp;$B772,intermediate_page!$A$2:$K$1036,9,FALSE),"")</f>
        <v>-</v>
      </c>
      <c r="H772" s="29">
        <f>IFERROR(VLOOKUP($K772&amp;$B772,intermediate_page!$A$2:$K$1036,10,FALSE),"")</f>
        <v>0</v>
      </c>
      <c r="I772" s="29" t="str">
        <f>IFERROR(VLOOKUP($K772&amp;$B772,intermediate_page!$A$2:$K$1036,11,FALSE),"")</f>
        <v>-</v>
      </c>
      <c r="K772" s="1" t="str">
        <f t="shared" si="85"/>
        <v>Tajikistan</v>
      </c>
    </row>
    <row r="773" ht="15.75" customHeight="1">
      <c r="B773" s="9">
        <v>2014.0</v>
      </c>
      <c r="C773" s="29">
        <f>IFERROR(VLOOKUP($K773&amp;$B773,intermediate_page!$A$2:$K$1036,5,FALSE),"")</f>
        <v>2756444</v>
      </c>
      <c r="D773" s="29" t="str">
        <f>IFERROR(VLOOKUP($K773&amp;$B773,intermediate_page!$A$2:$K$1036,6,FALSE),"")</f>
        <v>-</v>
      </c>
      <c r="E773" s="29">
        <f>IFERROR(VLOOKUP($K773&amp;$B773,intermediate_page!$A$2:$K$1036,7,FALSE),"")</f>
        <v>2</v>
      </c>
      <c r="F773" s="29" t="str">
        <f>IFERROR(VLOOKUP($K773&amp;$B773,intermediate_page!$A$2:$K$1036,8,FALSE),"")</f>
        <v>-</v>
      </c>
      <c r="G773" s="29" t="str">
        <f>IFERROR(VLOOKUP($K773&amp;$B773,intermediate_page!$A$2:$K$1036,9,FALSE),"")</f>
        <v>-</v>
      </c>
      <c r="H773" s="29">
        <f>IFERROR(VLOOKUP($K773&amp;$B773,intermediate_page!$A$2:$K$1036,10,FALSE),"")</f>
        <v>0</v>
      </c>
      <c r="I773" s="29" t="str">
        <f>IFERROR(VLOOKUP($K773&amp;$B773,intermediate_page!$A$2:$K$1036,11,FALSE),"")</f>
        <v>-</v>
      </c>
      <c r="K773" s="1" t="str">
        <f t="shared" si="85"/>
        <v>Tajikistan</v>
      </c>
    </row>
    <row r="774" ht="15.75" customHeight="1">
      <c r="B774" s="9">
        <v>2015.0</v>
      </c>
      <c r="C774" s="29">
        <f>IFERROR(VLOOKUP($K774&amp;$B774,intermediate_page!$A$2:$K$1036,5,FALSE),"")</f>
        <v>2823642</v>
      </c>
      <c r="D774" s="29" t="str">
        <f>IFERROR(VLOOKUP($K774&amp;$B774,intermediate_page!$A$2:$K$1036,6,FALSE),"")</f>
        <v>-</v>
      </c>
      <c r="E774" s="29">
        <f>IFERROR(VLOOKUP($K774&amp;$B774,intermediate_page!$A$2:$K$1036,7,FALSE),"")</f>
        <v>0</v>
      </c>
      <c r="F774" s="29" t="str">
        <f>IFERROR(VLOOKUP($K774&amp;$B774,intermediate_page!$A$2:$K$1036,8,FALSE),"")</f>
        <v>-</v>
      </c>
      <c r="G774" s="29" t="str">
        <f>IFERROR(VLOOKUP($K774&amp;$B774,intermediate_page!$A$2:$K$1036,9,FALSE),"")</f>
        <v>-</v>
      </c>
      <c r="H774" s="29">
        <f>IFERROR(VLOOKUP($K774&amp;$B774,intermediate_page!$A$2:$K$1036,10,FALSE),"")</f>
        <v>0</v>
      </c>
      <c r="I774" s="29" t="str">
        <f>IFERROR(VLOOKUP($K774&amp;$B774,intermediate_page!$A$2:$K$1036,11,FALSE),"")</f>
        <v>-</v>
      </c>
      <c r="K774" s="1" t="str">
        <f t="shared" si="85"/>
        <v>Tajikistan</v>
      </c>
    </row>
    <row r="775" ht="15.75" customHeight="1">
      <c r="B775" s="9">
        <v>2016.0</v>
      </c>
      <c r="C775" s="29">
        <f>IFERROR(VLOOKUP($K775&amp;$B775,intermediate_page!$A$2:$K$1036,5,FALSE),"")</f>
        <v>2893634</v>
      </c>
      <c r="D775" s="29" t="str">
        <f>IFERROR(VLOOKUP($K775&amp;$B775,intermediate_page!$A$2:$K$1036,6,FALSE),"")</f>
        <v>-</v>
      </c>
      <c r="E775" s="29">
        <f>IFERROR(VLOOKUP($K775&amp;$B775,intermediate_page!$A$2:$K$1036,7,FALSE),"")</f>
        <v>0</v>
      </c>
      <c r="F775" s="29" t="str">
        <f>IFERROR(VLOOKUP($K775&amp;$B775,intermediate_page!$A$2:$K$1036,8,FALSE),"")</f>
        <v>-</v>
      </c>
      <c r="G775" s="29" t="str">
        <f>IFERROR(VLOOKUP($K775&amp;$B775,intermediate_page!$A$2:$K$1036,9,FALSE),"")</f>
        <v>-</v>
      </c>
      <c r="H775" s="29">
        <f>IFERROR(VLOOKUP($K775&amp;$B775,intermediate_page!$A$2:$K$1036,10,FALSE),"")</f>
        <v>0</v>
      </c>
      <c r="I775" s="29" t="str">
        <f>IFERROR(VLOOKUP($K775&amp;$B775,intermediate_page!$A$2:$K$1036,11,FALSE),"")</f>
        <v>-</v>
      </c>
      <c r="K775" s="1" t="str">
        <f t="shared" si="85"/>
        <v>Tajikistan</v>
      </c>
    </row>
    <row r="776" ht="15.75" customHeight="1">
      <c r="B776" s="9">
        <v>2017.0</v>
      </c>
      <c r="C776" s="29">
        <f>IFERROR(VLOOKUP($K776&amp;$B776,intermediate_page!$A$2:$K$1036,5,FALSE),"")</f>
        <v>2966010</v>
      </c>
      <c r="D776" s="29" t="str">
        <f>IFERROR(VLOOKUP($K776&amp;$B776,intermediate_page!$A$2:$K$1036,6,FALSE),"")</f>
        <v>-</v>
      </c>
      <c r="E776" s="29">
        <f>IFERROR(VLOOKUP($K776&amp;$B776,intermediate_page!$A$2:$K$1036,7,FALSE),"")</f>
        <v>0</v>
      </c>
      <c r="F776" s="29" t="str">
        <f>IFERROR(VLOOKUP($K776&amp;$B776,intermediate_page!$A$2:$K$1036,8,FALSE),"")</f>
        <v>-</v>
      </c>
      <c r="G776" s="29" t="str">
        <f>IFERROR(VLOOKUP($K776&amp;$B776,intermediate_page!$A$2:$K$1036,9,FALSE),"")</f>
        <v>-</v>
      </c>
      <c r="H776" s="29">
        <f>IFERROR(VLOOKUP($K776&amp;$B776,intermediate_page!$A$2:$K$1036,10,FALSE),"")</f>
        <v>0</v>
      </c>
      <c r="I776" s="29" t="str">
        <f>IFERROR(VLOOKUP($K776&amp;$B776,intermediate_page!$A$2:$K$1036,11,FALSE),"")</f>
        <v>-</v>
      </c>
      <c r="K776" s="1" t="str">
        <f t="shared" si="85"/>
        <v>Tajikistan</v>
      </c>
    </row>
    <row r="777" ht="15.75" customHeight="1">
      <c r="B777" s="9">
        <v>2018.0</v>
      </c>
      <c r="C777" s="29">
        <f>IFERROR(VLOOKUP($K777&amp;$B777,intermediate_page!$A$2:$K$1036,5,FALSE),"")</f>
        <v>3039682</v>
      </c>
      <c r="D777" s="29" t="str">
        <f>IFERROR(VLOOKUP($K777&amp;$B777,intermediate_page!$A$2:$K$1036,6,FALSE),"")</f>
        <v>-</v>
      </c>
      <c r="E777" s="29">
        <f>IFERROR(VLOOKUP($K777&amp;$B777,intermediate_page!$A$2:$K$1036,7,FALSE),"")</f>
        <v>0</v>
      </c>
      <c r="F777" s="29" t="str">
        <f>IFERROR(VLOOKUP($K777&amp;$B777,intermediate_page!$A$2:$K$1036,8,FALSE),"")</f>
        <v>-</v>
      </c>
      <c r="G777" s="29" t="str">
        <f>IFERROR(VLOOKUP($K777&amp;$B777,intermediate_page!$A$2:$K$1036,9,FALSE),"")</f>
        <v>-</v>
      </c>
      <c r="H777" s="29">
        <f>IFERROR(VLOOKUP($K777&amp;$B777,intermediate_page!$A$2:$K$1036,10,FALSE),"")</f>
        <v>0</v>
      </c>
      <c r="I777" s="29" t="str">
        <f>IFERROR(VLOOKUP($K777&amp;$B777,intermediate_page!$A$2:$K$1036,11,FALSE),"")</f>
        <v>-</v>
      </c>
      <c r="K777" s="1" t="str">
        <f t="shared" si="85"/>
        <v>Tajikistan</v>
      </c>
    </row>
    <row r="778" ht="15.75" customHeight="1">
      <c r="A778" s="25" t="s">
        <v>187</v>
      </c>
      <c r="B778" s="9">
        <v>2010.0</v>
      </c>
      <c r="C778" s="9">
        <f>IFERROR(VLOOKUP($K778&amp;$B778,intermediate_page!$A$2:$K$1036,5,FALSE),"")</f>
        <v>4701254</v>
      </c>
      <c r="D778" s="9" t="str">
        <f>IFERROR(VLOOKUP($K778&amp;$B778,intermediate_page!$A$2:$K$1036,6,FALSE),"")</f>
        <v>-</v>
      </c>
      <c r="E778" s="9">
        <f>IFERROR(VLOOKUP($K778&amp;$B778,intermediate_page!$A$2:$K$1036,7,FALSE),"")</f>
        <v>0</v>
      </c>
      <c r="F778" s="9" t="str">
        <f>IFERROR(VLOOKUP($K778&amp;$B778,intermediate_page!$A$2:$K$1036,8,FALSE),"")</f>
        <v>-</v>
      </c>
      <c r="G778" s="9" t="str">
        <f>IFERROR(VLOOKUP($K778&amp;$B778,intermediate_page!$A$2:$K$1036,9,FALSE),"")</f>
        <v>-</v>
      </c>
      <c r="H778" s="9">
        <f>IFERROR(VLOOKUP($K778&amp;$B778,intermediate_page!$A$2:$K$1036,10,FALSE),"")</f>
        <v>0</v>
      </c>
      <c r="I778" s="9" t="str">
        <f>IFERROR(VLOOKUP($K778&amp;$B778,intermediate_page!$A$2:$K$1036,11,FALSE),"")</f>
        <v>-</v>
      </c>
      <c r="K778" s="1" t="s">
        <v>109</v>
      </c>
    </row>
    <row r="779" ht="15.75" customHeight="1">
      <c r="B779" s="9">
        <v>2011.0</v>
      </c>
      <c r="C779" s="9">
        <f>IFERROR(VLOOKUP($K779&amp;$B779,intermediate_page!$A$2:$K$1036,5,FALSE),"")</f>
        <v>4773811</v>
      </c>
      <c r="D779" s="9" t="str">
        <f>IFERROR(VLOOKUP($K779&amp;$B779,intermediate_page!$A$2:$K$1036,6,FALSE),"")</f>
        <v>-</v>
      </c>
      <c r="E779" s="9">
        <f>IFERROR(VLOOKUP($K779&amp;$B779,intermediate_page!$A$2:$K$1036,7,FALSE),"")</f>
        <v>0</v>
      </c>
      <c r="F779" s="9" t="str">
        <f>IFERROR(VLOOKUP($K779&amp;$B779,intermediate_page!$A$2:$K$1036,8,FALSE),"")</f>
        <v>-</v>
      </c>
      <c r="G779" s="9" t="str">
        <f>IFERROR(VLOOKUP($K779&amp;$B779,intermediate_page!$A$2:$K$1036,9,FALSE),"")</f>
        <v>-</v>
      </c>
      <c r="H779" s="9">
        <f>IFERROR(VLOOKUP($K779&amp;$B779,intermediate_page!$A$2:$K$1036,10,FALSE),"")</f>
        <v>0</v>
      </c>
      <c r="I779" s="9" t="str">
        <f>IFERROR(VLOOKUP($K779&amp;$B779,intermediate_page!$A$2:$K$1036,11,FALSE),"")</f>
        <v>-</v>
      </c>
      <c r="K779" s="1" t="str">
        <f t="shared" ref="K779:K786" si="86">K778</f>
        <v>Turkey</v>
      </c>
    </row>
    <row r="780" ht="15.75" customHeight="1">
      <c r="B780" s="9">
        <v>2012.0</v>
      </c>
      <c r="C780" s="9">
        <f>IFERROR(VLOOKUP($K780&amp;$B780,intermediate_page!$A$2:$K$1036,5,FALSE),"")</f>
        <v>4852317</v>
      </c>
      <c r="D780" s="9" t="str">
        <f>IFERROR(VLOOKUP($K780&amp;$B780,intermediate_page!$A$2:$K$1036,6,FALSE),"")</f>
        <v>-</v>
      </c>
      <c r="E780" s="9">
        <f>IFERROR(VLOOKUP($K780&amp;$B780,intermediate_page!$A$2:$K$1036,7,FALSE),"")</f>
        <v>0</v>
      </c>
      <c r="F780" s="9" t="str">
        <f>IFERROR(VLOOKUP($K780&amp;$B780,intermediate_page!$A$2:$K$1036,8,FALSE),"")</f>
        <v>-</v>
      </c>
      <c r="G780" s="9" t="str">
        <f>IFERROR(VLOOKUP($K780&amp;$B780,intermediate_page!$A$2:$K$1036,9,FALSE),"")</f>
        <v>-</v>
      </c>
      <c r="H780" s="9">
        <f>IFERROR(VLOOKUP($K780&amp;$B780,intermediate_page!$A$2:$K$1036,10,FALSE),"")</f>
        <v>0</v>
      </c>
      <c r="I780" s="9" t="str">
        <f>IFERROR(VLOOKUP($K780&amp;$B780,intermediate_page!$A$2:$K$1036,11,FALSE),"")</f>
        <v>-</v>
      </c>
      <c r="K780" s="1" t="str">
        <f t="shared" si="86"/>
        <v>Turkey</v>
      </c>
    </row>
    <row r="781" ht="15.75" customHeight="1">
      <c r="B781" s="9">
        <v>2013.0</v>
      </c>
      <c r="C781" s="9">
        <f>IFERROR(VLOOKUP($K781&amp;$B781,intermediate_page!$A$2:$K$1036,5,FALSE),"")</f>
        <v>4935154</v>
      </c>
      <c r="D781" s="9" t="str">
        <f>IFERROR(VLOOKUP($K781&amp;$B781,intermediate_page!$A$2:$K$1036,6,FALSE),"")</f>
        <v>-</v>
      </c>
      <c r="E781" s="9">
        <f>IFERROR(VLOOKUP($K781&amp;$B781,intermediate_page!$A$2:$K$1036,7,FALSE),"")</f>
        <v>0</v>
      </c>
      <c r="F781" s="9" t="str">
        <f>IFERROR(VLOOKUP($K781&amp;$B781,intermediate_page!$A$2:$K$1036,8,FALSE),"")</f>
        <v>-</v>
      </c>
      <c r="G781" s="9" t="str">
        <f>IFERROR(VLOOKUP($K781&amp;$B781,intermediate_page!$A$2:$K$1036,9,FALSE),"")</f>
        <v>-</v>
      </c>
      <c r="H781" s="9">
        <f>IFERROR(VLOOKUP($K781&amp;$B781,intermediate_page!$A$2:$K$1036,10,FALSE),"")</f>
        <v>0</v>
      </c>
      <c r="I781" s="9" t="str">
        <f>IFERROR(VLOOKUP($K781&amp;$B781,intermediate_page!$A$2:$K$1036,11,FALSE),"")</f>
        <v>-</v>
      </c>
      <c r="K781" s="1" t="str">
        <f t="shared" si="86"/>
        <v>Turkey</v>
      </c>
    </row>
    <row r="782" ht="15.75" customHeight="1">
      <c r="B782" s="9">
        <v>2014.0</v>
      </c>
      <c r="C782" s="9">
        <f>IFERROR(VLOOKUP($K782&amp;$B782,intermediate_page!$A$2:$K$1036,5,FALSE),"")</f>
        <v>5019902</v>
      </c>
      <c r="D782" s="9" t="str">
        <f>IFERROR(VLOOKUP($K782&amp;$B782,intermediate_page!$A$2:$K$1036,6,FALSE),"")</f>
        <v>-</v>
      </c>
      <c r="E782" s="9">
        <f>IFERROR(VLOOKUP($K782&amp;$B782,intermediate_page!$A$2:$K$1036,7,FALSE),"")</f>
        <v>0</v>
      </c>
      <c r="F782" s="9" t="str">
        <f>IFERROR(VLOOKUP($K782&amp;$B782,intermediate_page!$A$2:$K$1036,8,FALSE),"")</f>
        <v>-</v>
      </c>
      <c r="G782" s="9" t="str">
        <f>IFERROR(VLOOKUP($K782&amp;$B782,intermediate_page!$A$2:$K$1036,9,FALSE),"")</f>
        <v>-</v>
      </c>
      <c r="H782" s="9">
        <f>IFERROR(VLOOKUP($K782&amp;$B782,intermediate_page!$A$2:$K$1036,10,FALSE),"")</f>
        <v>0</v>
      </c>
      <c r="I782" s="9" t="str">
        <f>IFERROR(VLOOKUP($K782&amp;$B782,intermediate_page!$A$2:$K$1036,11,FALSE),"")</f>
        <v>-</v>
      </c>
      <c r="K782" s="1" t="str">
        <f t="shared" si="86"/>
        <v>Turkey</v>
      </c>
    </row>
    <row r="783" ht="15.75" customHeight="1">
      <c r="B783" s="9">
        <v>2015.0</v>
      </c>
      <c r="C783" s="9">
        <f>IFERROR(VLOOKUP($K783&amp;$B783,intermediate_page!$A$2:$K$1036,5,FALSE),"")</f>
        <v>5104411</v>
      </c>
      <c r="D783" s="9" t="str">
        <f>IFERROR(VLOOKUP($K783&amp;$B783,intermediate_page!$A$2:$K$1036,6,FALSE),"")</f>
        <v>-</v>
      </c>
      <c r="E783" s="9">
        <f>IFERROR(VLOOKUP($K783&amp;$B783,intermediate_page!$A$2:$K$1036,7,FALSE),"")</f>
        <v>0</v>
      </c>
      <c r="F783" s="9" t="str">
        <f>IFERROR(VLOOKUP($K783&amp;$B783,intermediate_page!$A$2:$K$1036,8,FALSE),"")</f>
        <v>-</v>
      </c>
      <c r="G783" s="9" t="str">
        <f>IFERROR(VLOOKUP($K783&amp;$B783,intermediate_page!$A$2:$K$1036,9,FALSE),"")</f>
        <v>-</v>
      </c>
      <c r="H783" s="9">
        <f>IFERROR(VLOOKUP($K783&amp;$B783,intermediate_page!$A$2:$K$1036,10,FALSE),"")</f>
        <v>0</v>
      </c>
      <c r="I783" s="9" t="str">
        <f>IFERROR(VLOOKUP($K783&amp;$B783,intermediate_page!$A$2:$K$1036,11,FALSE),"")</f>
        <v>-</v>
      </c>
      <c r="K783" s="1" t="str">
        <f t="shared" si="86"/>
        <v>Turkey</v>
      </c>
    </row>
    <row r="784" ht="15.75" customHeight="1">
      <c r="B784" s="9">
        <v>2016.0</v>
      </c>
      <c r="C784" s="9">
        <f>IFERROR(VLOOKUP($K784&amp;$B784,intermediate_page!$A$2:$K$1036,5,FALSE),"")</f>
        <v>5188811</v>
      </c>
      <c r="D784" s="9" t="str">
        <f>IFERROR(VLOOKUP($K784&amp;$B784,intermediate_page!$A$2:$K$1036,6,FALSE),"")</f>
        <v>-</v>
      </c>
      <c r="E784" s="9">
        <f>IFERROR(VLOOKUP($K784&amp;$B784,intermediate_page!$A$2:$K$1036,7,FALSE),"")</f>
        <v>0</v>
      </c>
      <c r="F784" s="9" t="str">
        <f>IFERROR(VLOOKUP($K784&amp;$B784,intermediate_page!$A$2:$K$1036,8,FALSE),"")</f>
        <v>-</v>
      </c>
      <c r="G784" s="9" t="str">
        <f>IFERROR(VLOOKUP($K784&amp;$B784,intermediate_page!$A$2:$K$1036,9,FALSE),"")</f>
        <v>-</v>
      </c>
      <c r="H784" s="9">
        <f>IFERROR(VLOOKUP($K784&amp;$B784,intermediate_page!$A$2:$K$1036,10,FALSE),"")</f>
        <v>0</v>
      </c>
      <c r="I784" s="9" t="str">
        <f>IFERROR(VLOOKUP($K784&amp;$B784,intermediate_page!$A$2:$K$1036,11,FALSE),"")</f>
        <v>-</v>
      </c>
      <c r="K784" s="1" t="str">
        <f t="shared" si="86"/>
        <v>Turkey</v>
      </c>
    </row>
    <row r="785" ht="15.75" customHeight="1">
      <c r="B785" s="9">
        <v>2017.0</v>
      </c>
      <c r="C785" s="9">
        <f>IFERROR(VLOOKUP($K785&amp;$B785,intermediate_page!$A$2:$K$1036,5,FALSE),"")</f>
        <v>5272569</v>
      </c>
      <c r="D785" s="9" t="str">
        <f>IFERROR(VLOOKUP($K785&amp;$B785,intermediate_page!$A$2:$K$1036,6,FALSE),"")</f>
        <v>-</v>
      </c>
      <c r="E785" s="9">
        <f>IFERROR(VLOOKUP($K785&amp;$B785,intermediate_page!$A$2:$K$1036,7,FALSE),"")</f>
        <v>0</v>
      </c>
      <c r="F785" s="9" t="str">
        <f>IFERROR(VLOOKUP($K785&amp;$B785,intermediate_page!$A$2:$K$1036,8,FALSE),"")</f>
        <v>-</v>
      </c>
      <c r="G785" s="9" t="str">
        <f>IFERROR(VLOOKUP($K785&amp;$B785,intermediate_page!$A$2:$K$1036,9,FALSE),"")</f>
        <v>-</v>
      </c>
      <c r="H785" s="9">
        <f>IFERROR(VLOOKUP($K785&amp;$B785,intermediate_page!$A$2:$K$1036,10,FALSE),"")</f>
        <v>0</v>
      </c>
      <c r="I785" s="9" t="str">
        <f>IFERROR(VLOOKUP($K785&amp;$B785,intermediate_page!$A$2:$K$1036,11,FALSE),"")</f>
        <v>-</v>
      </c>
      <c r="K785" s="1" t="str">
        <f t="shared" si="86"/>
        <v>Turkey</v>
      </c>
    </row>
    <row r="786" ht="15.75" customHeight="1">
      <c r="B786" s="9">
        <v>2018.0</v>
      </c>
      <c r="C786" s="9">
        <f>IFERROR(VLOOKUP($K786&amp;$B786,intermediate_page!$A$2:$K$1036,5,FALSE),"")</f>
        <v>5352105</v>
      </c>
      <c r="D786" s="9" t="str">
        <f>IFERROR(VLOOKUP($K786&amp;$B786,intermediate_page!$A$2:$K$1036,6,FALSE),"")</f>
        <v>-</v>
      </c>
      <c r="E786" s="9">
        <f>IFERROR(VLOOKUP($K786&amp;$B786,intermediate_page!$A$2:$K$1036,7,FALSE),"")</f>
        <v>0</v>
      </c>
      <c r="F786" s="9" t="str">
        <f>IFERROR(VLOOKUP($K786&amp;$B786,intermediate_page!$A$2:$K$1036,8,FALSE),"")</f>
        <v>-</v>
      </c>
      <c r="G786" s="9" t="str">
        <f>IFERROR(VLOOKUP($K786&amp;$B786,intermediate_page!$A$2:$K$1036,9,FALSE),"")</f>
        <v>-</v>
      </c>
      <c r="H786" s="9">
        <f>IFERROR(VLOOKUP($K786&amp;$B786,intermediate_page!$A$2:$K$1036,10,FALSE),"")</f>
        <v>0</v>
      </c>
      <c r="I786" s="9" t="str">
        <f>IFERROR(VLOOKUP($K786&amp;$B786,intermediate_page!$A$2:$K$1036,11,FALSE),"")</f>
        <v>-</v>
      </c>
      <c r="K786" s="1" t="str">
        <f t="shared" si="86"/>
        <v>Turkey</v>
      </c>
    </row>
    <row r="787" ht="15.75" customHeight="1">
      <c r="A787" s="25" t="s">
        <v>188</v>
      </c>
      <c r="B787" s="9">
        <v>2010.0</v>
      </c>
      <c r="C787" s="9">
        <f>IFERROR(VLOOKUP($K787&amp;$B787,intermediate_page!$A$2:$K$1036,5,FALSE),"")</f>
        <v>5087211</v>
      </c>
      <c r="D787" s="9" t="str">
        <f>IFERROR(VLOOKUP($K787&amp;$B787,intermediate_page!$A$2:$K$1036,6,FALSE),"")</f>
        <v>-</v>
      </c>
      <c r="E787" s="9">
        <f>IFERROR(VLOOKUP($K787&amp;$B787,intermediate_page!$A$2:$K$1036,7,FALSE),"")</f>
        <v>0</v>
      </c>
      <c r="F787" s="9" t="str">
        <f>IFERROR(VLOOKUP($K787&amp;$B787,intermediate_page!$A$2:$K$1036,8,FALSE),"")</f>
        <v>-</v>
      </c>
      <c r="G787" s="9" t="str">
        <f>IFERROR(VLOOKUP($K787&amp;$B787,intermediate_page!$A$2:$K$1036,9,FALSE),"")</f>
        <v>-</v>
      </c>
      <c r="H787" s="9">
        <f>IFERROR(VLOOKUP($K787&amp;$B787,intermediate_page!$A$2:$K$1036,10,FALSE),"")</f>
        <v>0</v>
      </c>
      <c r="I787" s="9" t="str">
        <f>IFERROR(VLOOKUP($K787&amp;$B787,intermediate_page!$A$2:$K$1036,11,FALSE),"")</f>
        <v>-</v>
      </c>
      <c r="K787" s="1" t="s">
        <v>110</v>
      </c>
    </row>
    <row r="788" ht="15.75" customHeight="1">
      <c r="B788" s="9">
        <v>2011.0</v>
      </c>
      <c r="C788" s="9">
        <f>IFERROR(VLOOKUP($K788&amp;$B788,intermediate_page!$A$2:$K$1036,5,FALSE),"")</f>
        <v>5174076</v>
      </c>
      <c r="D788" s="9" t="str">
        <f>IFERROR(VLOOKUP($K788&amp;$B788,intermediate_page!$A$2:$K$1036,6,FALSE),"")</f>
        <v>-</v>
      </c>
      <c r="E788" s="9">
        <f>IFERROR(VLOOKUP($K788&amp;$B788,intermediate_page!$A$2:$K$1036,7,FALSE),"")</f>
        <v>0</v>
      </c>
      <c r="F788" s="9" t="str">
        <f>IFERROR(VLOOKUP($K788&amp;$B788,intermediate_page!$A$2:$K$1036,8,FALSE),"")</f>
        <v>-</v>
      </c>
      <c r="G788" s="9" t="str">
        <f>IFERROR(VLOOKUP($K788&amp;$B788,intermediate_page!$A$2:$K$1036,9,FALSE),"")</f>
        <v>-</v>
      </c>
      <c r="H788" s="9">
        <f>IFERROR(VLOOKUP($K788&amp;$B788,intermediate_page!$A$2:$K$1036,10,FALSE),"")</f>
        <v>0</v>
      </c>
      <c r="I788" s="9" t="str">
        <f>IFERROR(VLOOKUP($K788&amp;$B788,intermediate_page!$A$2:$K$1036,11,FALSE),"")</f>
        <v>-</v>
      </c>
      <c r="K788" s="1" t="str">
        <f t="shared" ref="K788:K795" si="87">K787</f>
        <v>Turkmenistan</v>
      </c>
    </row>
    <row r="789" ht="15.75" customHeight="1">
      <c r="B789" s="9">
        <v>2012.0</v>
      </c>
      <c r="C789" s="9">
        <f>IFERROR(VLOOKUP($K789&amp;$B789,intermediate_page!$A$2:$K$1036,5,FALSE),"")</f>
        <v>5267906</v>
      </c>
      <c r="D789" s="9" t="str">
        <f>IFERROR(VLOOKUP($K789&amp;$B789,intermediate_page!$A$2:$K$1036,6,FALSE),"")</f>
        <v>-</v>
      </c>
      <c r="E789" s="9">
        <f>IFERROR(VLOOKUP($K789&amp;$B789,intermediate_page!$A$2:$K$1036,7,FALSE),"")</f>
        <v>0</v>
      </c>
      <c r="F789" s="9" t="str">
        <f>IFERROR(VLOOKUP($K789&amp;$B789,intermediate_page!$A$2:$K$1036,8,FALSE),"")</f>
        <v>-</v>
      </c>
      <c r="G789" s="9" t="str">
        <f>IFERROR(VLOOKUP($K789&amp;$B789,intermediate_page!$A$2:$K$1036,9,FALSE),"")</f>
        <v>-</v>
      </c>
      <c r="H789" s="9">
        <f>IFERROR(VLOOKUP($K789&amp;$B789,intermediate_page!$A$2:$K$1036,10,FALSE),"")</f>
        <v>0</v>
      </c>
      <c r="I789" s="9" t="str">
        <f>IFERROR(VLOOKUP($K789&amp;$B789,intermediate_page!$A$2:$K$1036,11,FALSE),"")</f>
        <v>-</v>
      </c>
      <c r="K789" s="1" t="str">
        <f t="shared" si="87"/>
        <v>Turkmenistan</v>
      </c>
    </row>
    <row r="790" ht="15.75" customHeight="1">
      <c r="B790" s="9">
        <v>2013.0</v>
      </c>
      <c r="C790" s="9">
        <f>IFERROR(VLOOKUP($K790&amp;$B790,intermediate_page!$A$2:$K$1036,5,FALSE),"")</f>
        <v>5366376</v>
      </c>
      <c r="D790" s="9" t="str">
        <f>IFERROR(VLOOKUP($K790&amp;$B790,intermediate_page!$A$2:$K$1036,6,FALSE),"")</f>
        <v>-</v>
      </c>
      <c r="E790" s="9">
        <f>IFERROR(VLOOKUP($K790&amp;$B790,intermediate_page!$A$2:$K$1036,7,FALSE),"")</f>
        <v>0</v>
      </c>
      <c r="F790" s="9" t="str">
        <f>IFERROR(VLOOKUP($K790&amp;$B790,intermediate_page!$A$2:$K$1036,8,FALSE),"")</f>
        <v>-</v>
      </c>
      <c r="G790" s="9" t="str">
        <f>IFERROR(VLOOKUP($K790&amp;$B790,intermediate_page!$A$2:$K$1036,9,FALSE),"")</f>
        <v>-</v>
      </c>
      <c r="H790" s="9">
        <f>IFERROR(VLOOKUP($K790&amp;$B790,intermediate_page!$A$2:$K$1036,10,FALSE),"")</f>
        <v>0</v>
      </c>
      <c r="I790" s="9" t="str">
        <f>IFERROR(VLOOKUP($K790&amp;$B790,intermediate_page!$A$2:$K$1036,11,FALSE),"")</f>
        <v>-</v>
      </c>
      <c r="K790" s="1" t="str">
        <f t="shared" si="87"/>
        <v>Turkmenistan</v>
      </c>
    </row>
    <row r="791" ht="15.75" customHeight="1">
      <c r="B791" s="9">
        <v>2014.0</v>
      </c>
      <c r="C791" s="9">
        <f>IFERROR(VLOOKUP($K791&amp;$B791,intermediate_page!$A$2:$K$1036,5,FALSE),"")</f>
        <v>5466324</v>
      </c>
      <c r="D791" s="9" t="str">
        <f>IFERROR(VLOOKUP($K791&amp;$B791,intermediate_page!$A$2:$K$1036,6,FALSE),"")</f>
        <v>-</v>
      </c>
      <c r="E791" s="9">
        <f>IFERROR(VLOOKUP($K791&amp;$B791,intermediate_page!$A$2:$K$1036,7,FALSE),"")</f>
        <v>0</v>
      </c>
      <c r="F791" s="9" t="str">
        <f>IFERROR(VLOOKUP($K791&amp;$B791,intermediate_page!$A$2:$K$1036,8,FALSE),"")</f>
        <v>-</v>
      </c>
      <c r="G791" s="9" t="str">
        <f>IFERROR(VLOOKUP($K791&amp;$B791,intermediate_page!$A$2:$K$1036,9,FALSE),"")</f>
        <v>-</v>
      </c>
      <c r="H791" s="9">
        <f>IFERROR(VLOOKUP($K791&amp;$B791,intermediate_page!$A$2:$K$1036,10,FALSE),"")</f>
        <v>0</v>
      </c>
      <c r="I791" s="9" t="str">
        <f>IFERROR(VLOOKUP($K791&amp;$B791,intermediate_page!$A$2:$K$1036,11,FALSE),"")</f>
        <v>-</v>
      </c>
      <c r="K791" s="1" t="str">
        <f t="shared" si="87"/>
        <v>Turkmenistan</v>
      </c>
    </row>
    <row r="792" ht="15.75" customHeight="1">
      <c r="B792" s="9">
        <v>2015.0</v>
      </c>
      <c r="C792" s="9">
        <f>IFERROR(VLOOKUP($K792&amp;$B792,intermediate_page!$A$2:$K$1036,5,FALSE),"")</f>
        <v>5565283</v>
      </c>
      <c r="D792" s="9" t="str">
        <f>IFERROR(VLOOKUP($K792&amp;$B792,intermediate_page!$A$2:$K$1036,6,FALSE),"")</f>
        <v>-</v>
      </c>
      <c r="E792" s="9">
        <f>IFERROR(VLOOKUP($K792&amp;$B792,intermediate_page!$A$2:$K$1036,7,FALSE),"")</f>
        <v>0</v>
      </c>
      <c r="F792" s="9" t="str">
        <f>IFERROR(VLOOKUP($K792&amp;$B792,intermediate_page!$A$2:$K$1036,8,FALSE),"")</f>
        <v>-</v>
      </c>
      <c r="G792" s="9" t="str">
        <f>IFERROR(VLOOKUP($K792&amp;$B792,intermediate_page!$A$2:$K$1036,9,FALSE),"")</f>
        <v>-</v>
      </c>
      <c r="H792" s="9">
        <f>IFERROR(VLOOKUP($K792&amp;$B792,intermediate_page!$A$2:$K$1036,10,FALSE),"")</f>
        <v>0</v>
      </c>
      <c r="I792" s="9" t="str">
        <f>IFERROR(VLOOKUP($K792&amp;$B792,intermediate_page!$A$2:$K$1036,11,FALSE),"")</f>
        <v>-</v>
      </c>
      <c r="K792" s="1" t="str">
        <f t="shared" si="87"/>
        <v>Turkmenistan</v>
      </c>
    </row>
    <row r="793" ht="15.75" customHeight="1">
      <c r="B793" s="9">
        <v>2016.0</v>
      </c>
      <c r="C793" s="9">
        <f>IFERROR(VLOOKUP($K793&amp;$B793,intermediate_page!$A$2:$K$1036,5,FALSE),"")</f>
        <v>5662371</v>
      </c>
      <c r="D793" s="9" t="str">
        <f>IFERROR(VLOOKUP($K793&amp;$B793,intermediate_page!$A$2:$K$1036,6,FALSE),"")</f>
        <v>-</v>
      </c>
      <c r="E793" s="9">
        <f>IFERROR(VLOOKUP($K793&amp;$B793,intermediate_page!$A$2:$K$1036,7,FALSE),"")</f>
        <v>0</v>
      </c>
      <c r="F793" s="9" t="str">
        <f>IFERROR(VLOOKUP($K793&amp;$B793,intermediate_page!$A$2:$K$1036,8,FALSE),"")</f>
        <v>-</v>
      </c>
      <c r="G793" s="9" t="str">
        <f>IFERROR(VLOOKUP($K793&amp;$B793,intermediate_page!$A$2:$K$1036,9,FALSE),"")</f>
        <v>-</v>
      </c>
      <c r="H793" s="9">
        <f>IFERROR(VLOOKUP($K793&amp;$B793,intermediate_page!$A$2:$K$1036,10,FALSE),"")</f>
        <v>0</v>
      </c>
      <c r="I793" s="9" t="str">
        <f>IFERROR(VLOOKUP($K793&amp;$B793,intermediate_page!$A$2:$K$1036,11,FALSE),"")</f>
        <v>-</v>
      </c>
      <c r="K793" s="1" t="str">
        <f t="shared" si="87"/>
        <v>Turkmenistan</v>
      </c>
    </row>
    <row r="794" ht="15.75" customHeight="1">
      <c r="B794" s="9">
        <v>2017.0</v>
      </c>
      <c r="C794" s="9">
        <f>IFERROR(VLOOKUP($K794&amp;$B794,intermediate_page!$A$2:$K$1036,5,FALSE),"")</f>
        <v>5757667</v>
      </c>
      <c r="D794" s="9" t="str">
        <f>IFERROR(VLOOKUP($K794&amp;$B794,intermediate_page!$A$2:$K$1036,6,FALSE),"")</f>
        <v>-</v>
      </c>
      <c r="E794" s="9">
        <f>IFERROR(VLOOKUP($K794&amp;$B794,intermediate_page!$A$2:$K$1036,7,FALSE),"")</f>
        <v>0</v>
      </c>
      <c r="F794" s="9" t="str">
        <f>IFERROR(VLOOKUP($K794&amp;$B794,intermediate_page!$A$2:$K$1036,8,FALSE),"")</f>
        <v>-</v>
      </c>
      <c r="G794" s="9" t="str">
        <f>IFERROR(VLOOKUP($K794&amp;$B794,intermediate_page!$A$2:$K$1036,9,FALSE),"")</f>
        <v>-</v>
      </c>
      <c r="H794" s="9">
        <f>IFERROR(VLOOKUP($K794&amp;$B794,intermediate_page!$A$2:$K$1036,10,FALSE),"")</f>
        <v>0</v>
      </c>
      <c r="I794" s="9" t="str">
        <f>IFERROR(VLOOKUP($K794&amp;$B794,intermediate_page!$A$2:$K$1036,11,FALSE),"")</f>
        <v>-</v>
      </c>
      <c r="K794" s="1" t="str">
        <f t="shared" si="87"/>
        <v>Turkmenistan</v>
      </c>
    </row>
    <row r="795" ht="15.75" customHeight="1">
      <c r="B795" s="9">
        <v>2018.0</v>
      </c>
      <c r="C795" s="9">
        <f>IFERROR(VLOOKUP($K795&amp;$B795,intermediate_page!$A$2:$K$1036,5,FALSE),"")</f>
        <v>5850902</v>
      </c>
      <c r="D795" s="9" t="str">
        <f>IFERROR(VLOOKUP($K795&amp;$B795,intermediate_page!$A$2:$K$1036,6,FALSE),"")</f>
        <v>-</v>
      </c>
      <c r="E795" s="9">
        <f>IFERROR(VLOOKUP($K795&amp;$B795,intermediate_page!$A$2:$K$1036,7,FALSE),"")</f>
        <v>0</v>
      </c>
      <c r="F795" s="9" t="str">
        <f>IFERROR(VLOOKUP($K795&amp;$B795,intermediate_page!$A$2:$K$1036,8,FALSE),"")</f>
        <v>-</v>
      </c>
      <c r="G795" s="9" t="str">
        <f>IFERROR(VLOOKUP($K795&amp;$B795,intermediate_page!$A$2:$K$1036,9,FALSE),"")</f>
        <v>-</v>
      </c>
      <c r="H795" s="9">
        <f>IFERROR(VLOOKUP($K795&amp;$B795,intermediate_page!$A$2:$K$1036,10,FALSE),"")</f>
        <v>0</v>
      </c>
      <c r="I795" s="9" t="str">
        <f>IFERROR(VLOOKUP($K795&amp;$B795,intermediate_page!$A$2:$K$1036,11,FALSE),"")</f>
        <v>-</v>
      </c>
      <c r="K795" s="1" t="str">
        <f t="shared" si="87"/>
        <v>Turkmenistan</v>
      </c>
    </row>
    <row r="796" ht="15.75" customHeight="1">
      <c r="A796" s="25" t="s">
        <v>189</v>
      </c>
      <c r="B796" s="9">
        <v>2010.0</v>
      </c>
      <c r="C796" s="9">
        <f>IFERROR(VLOOKUP($K796&amp;$B796,intermediate_page!$A$2:$K$1036,5,FALSE),"")</f>
        <v>1996113</v>
      </c>
      <c r="D796" s="9" t="str">
        <f>IFERROR(VLOOKUP($K796&amp;$B796,intermediate_page!$A$2:$K$1036,6,FALSE),"")</f>
        <v>-</v>
      </c>
      <c r="E796" s="9">
        <f>IFERROR(VLOOKUP($K796&amp;$B796,intermediate_page!$A$2:$K$1036,7,FALSE),"")</f>
        <v>3</v>
      </c>
      <c r="F796" s="9" t="str">
        <f>IFERROR(VLOOKUP($K796&amp;$B796,intermediate_page!$A$2:$K$1036,8,FALSE),"")</f>
        <v>-</v>
      </c>
      <c r="G796" s="9" t="str">
        <f>IFERROR(VLOOKUP($K796&amp;$B796,intermediate_page!$A$2:$K$1036,9,FALSE),"")</f>
        <v>-</v>
      </c>
      <c r="H796" s="9">
        <f>IFERROR(VLOOKUP($K796&amp;$B796,intermediate_page!$A$2:$K$1036,10,FALSE),"")</f>
        <v>0</v>
      </c>
      <c r="I796" s="9" t="str">
        <f>IFERROR(VLOOKUP($K796&amp;$B796,intermediate_page!$A$2:$K$1036,11,FALSE),"")</f>
        <v>-</v>
      </c>
      <c r="K796" s="1" t="s">
        <v>111</v>
      </c>
    </row>
    <row r="797" ht="15.75" customHeight="1">
      <c r="B797" s="9">
        <v>2011.0</v>
      </c>
      <c r="C797" s="9">
        <f>IFERROR(VLOOKUP($K797&amp;$B797,intermediate_page!$A$2:$K$1036,5,FALSE),"")</f>
        <v>2028390</v>
      </c>
      <c r="D797" s="9" t="str">
        <f>IFERROR(VLOOKUP($K797&amp;$B797,intermediate_page!$A$2:$K$1036,6,FALSE),"")</f>
        <v>-</v>
      </c>
      <c r="E797" s="9">
        <f>IFERROR(VLOOKUP($K797&amp;$B797,intermediate_page!$A$2:$K$1036,7,FALSE),"")</f>
        <v>0</v>
      </c>
      <c r="F797" s="9" t="str">
        <f>IFERROR(VLOOKUP($K797&amp;$B797,intermediate_page!$A$2:$K$1036,8,FALSE),"")</f>
        <v>-</v>
      </c>
      <c r="G797" s="9" t="str">
        <f>IFERROR(VLOOKUP($K797&amp;$B797,intermediate_page!$A$2:$K$1036,9,FALSE),"")</f>
        <v>-</v>
      </c>
      <c r="H797" s="9">
        <f>IFERROR(VLOOKUP($K797&amp;$B797,intermediate_page!$A$2:$K$1036,10,FALSE),"")</f>
        <v>0</v>
      </c>
      <c r="I797" s="9" t="str">
        <f>IFERROR(VLOOKUP($K797&amp;$B797,intermediate_page!$A$2:$K$1036,11,FALSE),"")</f>
        <v>-</v>
      </c>
      <c r="K797" s="1" t="str">
        <f t="shared" ref="K797:K804" si="88">K796</f>
        <v>Uzbekistan</v>
      </c>
    </row>
    <row r="798" ht="15.75" customHeight="1">
      <c r="B798" s="9">
        <v>2012.0</v>
      </c>
      <c r="C798" s="9">
        <f>IFERROR(VLOOKUP($K798&amp;$B798,intermediate_page!$A$2:$K$1036,5,FALSE),"")</f>
        <v>2061459</v>
      </c>
      <c r="D798" s="9" t="str">
        <f>IFERROR(VLOOKUP($K798&amp;$B798,intermediate_page!$A$2:$K$1036,6,FALSE),"")</f>
        <v>-</v>
      </c>
      <c r="E798" s="9">
        <f>IFERROR(VLOOKUP($K798&amp;$B798,intermediate_page!$A$2:$K$1036,7,FALSE),"")</f>
        <v>0</v>
      </c>
      <c r="F798" s="9" t="str">
        <f>IFERROR(VLOOKUP($K798&amp;$B798,intermediate_page!$A$2:$K$1036,8,FALSE),"")</f>
        <v>-</v>
      </c>
      <c r="G798" s="9" t="str">
        <f>IFERROR(VLOOKUP($K798&amp;$B798,intermediate_page!$A$2:$K$1036,9,FALSE),"")</f>
        <v>-</v>
      </c>
      <c r="H798" s="9">
        <f>IFERROR(VLOOKUP($K798&amp;$B798,intermediate_page!$A$2:$K$1036,10,FALSE),"")</f>
        <v>0</v>
      </c>
      <c r="I798" s="9" t="str">
        <f>IFERROR(VLOOKUP($K798&amp;$B798,intermediate_page!$A$2:$K$1036,11,FALSE),"")</f>
        <v>-</v>
      </c>
      <c r="K798" s="1" t="str">
        <f t="shared" si="88"/>
        <v>Uzbekistan</v>
      </c>
    </row>
    <row r="799" ht="15.75" customHeight="1">
      <c r="B799" s="9">
        <v>2013.0</v>
      </c>
      <c r="C799" s="9">
        <f>IFERROR(VLOOKUP($K799&amp;$B799,intermediate_page!$A$2:$K$1036,5,FALSE),"")</f>
        <v>2095284</v>
      </c>
      <c r="D799" s="9" t="str">
        <f>IFERROR(VLOOKUP($K799&amp;$B799,intermediate_page!$A$2:$K$1036,6,FALSE),"")</f>
        <v>-</v>
      </c>
      <c r="E799" s="9">
        <f>IFERROR(VLOOKUP($K799&amp;$B799,intermediate_page!$A$2:$K$1036,7,FALSE),"")</f>
        <v>0</v>
      </c>
      <c r="F799" s="9" t="str">
        <f>IFERROR(VLOOKUP($K799&amp;$B799,intermediate_page!$A$2:$K$1036,8,FALSE),"")</f>
        <v>-</v>
      </c>
      <c r="G799" s="9" t="str">
        <f>IFERROR(VLOOKUP($K799&amp;$B799,intermediate_page!$A$2:$K$1036,9,FALSE),"")</f>
        <v>-</v>
      </c>
      <c r="H799" s="9">
        <f>IFERROR(VLOOKUP($K799&amp;$B799,intermediate_page!$A$2:$K$1036,10,FALSE),"")</f>
        <v>0</v>
      </c>
      <c r="I799" s="9" t="str">
        <f>IFERROR(VLOOKUP($K799&amp;$B799,intermediate_page!$A$2:$K$1036,11,FALSE),"")</f>
        <v>-</v>
      </c>
      <c r="K799" s="1" t="str">
        <f t="shared" si="88"/>
        <v>Uzbekistan</v>
      </c>
    </row>
    <row r="800" ht="15.75" customHeight="1">
      <c r="B800" s="9">
        <v>2014.0</v>
      </c>
      <c r="C800" s="9">
        <f>IFERROR(VLOOKUP($K800&amp;$B800,intermediate_page!$A$2:$K$1036,5,FALSE),"")</f>
        <v>2129847</v>
      </c>
      <c r="D800" s="9" t="str">
        <f>IFERROR(VLOOKUP($K800&amp;$B800,intermediate_page!$A$2:$K$1036,6,FALSE),"")</f>
        <v>-</v>
      </c>
      <c r="E800" s="9">
        <f>IFERROR(VLOOKUP($K800&amp;$B800,intermediate_page!$A$2:$K$1036,7,FALSE),"")</f>
        <v>0</v>
      </c>
      <c r="F800" s="9" t="str">
        <f>IFERROR(VLOOKUP($K800&amp;$B800,intermediate_page!$A$2:$K$1036,8,FALSE),"")</f>
        <v>-</v>
      </c>
      <c r="G800" s="9" t="str">
        <f>IFERROR(VLOOKUP($K800&amp;$B800,intermediate_page!$A$2:$K$1036,9,FALSE),"")</f>
        <v>-</v>
      </c>
      <c r="H800" s="9">
        <f>IFERROR(VLOOKUP($K800&amp;$B800,intermediate_page!$A$2:$K$1036,10,FALSE),"")</f>
        <v>0</v>
      </c>
      <c r="I800" s="9" t="str">
        <f>IFERROR(VLOOKUP($K800&amp;$B800,intermediate_page!$A$2:$K$1036,11,FALSE),"")</f>
        <v>-</v>
      </c>
      <c r="K800" s="1" t="str">
        <f t="shared" si="88"/>
        <v>Uzbekistan</v>
      </c>
    </row>
    <row r="801" ht="15.75" customHeight="1">
      <c r="B801" s="9">
        <v>2015.0</v>
      </c>
      <c r="C801" s="9">
        <f>IFERROR(VLOOKUP($K801&amp;$B801,intermediate_page!$A$2:$K$1036,5,FALSE),"")</f>
        <v>2165068</v>
      </c>
      <c r="D801" s="9" t="str">
        <f>IFERROR(VLOOKUP($K801&amp;$B801,intermediate_page!$A$2:$K$1036,6,FALSE),"")</f>
        <v>-</v>
      </c>
      <c r="E801" s="9">
        <f>IFERROR(VLOOKUP($K801&amp;$B801,intermediate_page!$A$2:$K$1036,7,FALSE),"")</f>
        <v>0</v>
      </c>
      <c r="F801" s="9" t="str">
        <f>IFERROR(VLOOKUP($K801&amp;$B801,intermediate_page!$A$2:$K$1036,8,FALSE),"")</f>
        <v>-</v>
      </c>
      <c r="G801" s="9" t="str">
        <f>IFERROR(VLOOKUP($K801&amp;$B801,intermediate_page!$A$2:$K$1036,9,FALSE),"")</f>
        <v>-</v>
      </c>
      <c r="H801" s="9">
        <f>IFERROR(VLOOKUP($K801&amp;$B801,intermediate_page!$A$2:$K$1036,10,FALSE),"")</f>
        <v>0</v>
      </c>
      <c r="I801" s="9" t="str">
        <f>IFERROR(VLOOKUP($K801&amp;$B801,intermediate_page!$A$2:$K$1036,11,FALSE),"")</f>
        <v>-</v>
      </c>
      <c r="K801" s="1" t="str">
        <f t="shared" si="88"/>
        <v>Uzbekistan</v>
      </c>
    </row>
    <row r="802" ht="15.75" customHeight="1">
      <c r="B802" s="9">
        <v>2016.0</v>
      </c>
      <c r="C802" s="9">
        <f>IFERROR(VLOOKUP($K802&amp;$B802,intermediate_page!$A$2:$K$1036,5,FALSE),"")</f>
        <v>2200922</v>
      </c>
      <c r="D802" s="9" t="str">
        <f>IFERROR(VLOOKUP($K802&amp;$B802,intermediate_page!$A$2:$K$1036,6,FALSE),"")</f>
        <v>-</v>
      </c>
      <c r="E802" s="9">
        <f>IFERROR(VLOOKUP($K802&amp;$B802,intermediate_page!$A$2:$K$1036,7,FALSE),"")</f>
        <v>0</v>
      </c>
      <c r="F802" s="9" t="str">
        <f>IFERROR(VLOOKUP($K802&amp;$B802,intermediate_page!$A$2:$K$1036,8,FALSE),"")</f>
        <v>-</v>
      </c>
      <c r="G802" s="9" t="str">
        <f>IFERROR(VLOOKUP($K802&amp;$B802,intermediate_page!$A$2:$K$1036,9,FALSE),"")</f>
        <v>-</v>
      </c>
      <c r="H802" s="9">
        <f>IFERROR(VLOOKUP($K802&amp;$B802,intermediate_page!$A$2:$K$1036,10,FALSE),"")</f>
        <v>0</v>
      </c>
      <c r="I802" s="9" t="str">
        <f>IFERROR(VLOOKUP($K802&amp;$B802,intermediate_page!$A$2:$K$1036,11,FALSE),"")</f>
        <v>-</v>
      </c>
      <c r="K802" s="1" t="str">
        <f t="shared" si="88"/>
        <v>Uzbekistan</v>
      </c>
    </row>
    <row r="803" ht="15.75" customHeight="1">
      <c r="B803" s="9">
        <v>2017.0</v>
      </c>
      <c r="C803" s="9">
        <f>IFERROR(VLOOKUP($K803&amp;$B803,intermediate_page!$A$2:$K$1036,5,FALSE),"")</f>
        <v>2237184</v>
      </c>
      <c r="D803" s="9" t="str">
        <f>IFERROR(VLOOKUP($K803&amp;$B803,intermediate_page!$A$2:$K$1036,6,FALSE),"")</f>
        <v>-</v>
      </c>
      <c r="E803" s="9">
        <f>IFERROR(VLOOKUP($K803&amp;$B803,intermediate_page!$A$2:$K$1036,7,FALSE),"")</f>
        <v>0</v>
      </c>
      <c r="F803" s="9" t="str">
        <f>IFERROR(VLOOKUP($K803&amp;$B803,intermediate_page!$A$2:$K$1036,8,FALSE),"")</f>
        <v>-</v>
      </c>
      <c r="G803" s="9" t="str">
        <f>IFERROR(VLOOKUP($K803&amp;$B803,intermediate_page!$A$2:$K$1036,9,FALSE),"")</f>
        <v>-</v>
      </c>
      <c r="H803" s="9">
        <f>IFERROR(VLOOKUP($K803&amp;$B803,intermediate_page!$A$2:$K$1036,10,FALSE),"")</f>
        <v>0</v>
      </c>
      <c r="I803" s="9" t="str">
        <f>IFERROR(VLOOKUP($K803&amp;$B803,intermediate_page!$A$2:$K$1036,11,FALSE),"")</f>
        <v>-</v>
      </c>
      <c r="K803" s="1" t="str">
        <f t="shared" si="88"/>
        <v>Uzbekistan</v>
      </c>
    </row>
    <row r="804" ht="15.75" customHeight="1">
      <c r="B804" s="9">
        <v>2018.0</v>
      </c>
      <c r="C804" s="9">
        <f>IFERROR(VLOOKUP($K804&amp;$B804,intermediate_page!$A$2:$K$1036,5,FALSE),"")</f>
        <v>2273336</v>
      </c>
      <c r="D804" s="9" t="str">
        <f>IFERROR(VLOOKUP($K804&amp;$B804,intermediate_page!$A$2:$K$1036,6,FALSE),"")</f>
        <v>-</v>
      </c>
      <c r="E804" s="9">
        <f>IFERROR(VLOOKUP($K804&amp;$B804,intermediate_page!$A$2:$K$1036,7,FALSE),"")</f>
        <v>0</v>
      </c>
      <c r="F804" s="9" t="str">
        <f>IFERROR(VLOOKUP($K804&amp;$B804,intermediate_page!$A$2:$K$1036,8,FALSE),"")</f>
        <v>-</v>
      </c>
      <c r="G804" s="9" t="str">
        <f>IFERROR(VLOOKUP($K804&amp;$B804,intermediate_page!$A$2:$K$1036,9,FALSE),"")</f>
        <v>-</v>
      </c>
      <c r="H804" s="9">
        <f>IFERROR(VLOOKUP($K804&amp;$B804,intermediate_page!$A$2:$K$1036,10,FALSE),"")</f>
        <v>0</v>
      </c>
      <c r="I804" s="9" t="str">
        <f>IFERROR(VLOOKUP($K804&amp;$B804,intermediate_page!$A$2:$K$1036,11,FALSE),"")</f>
        <v>-</v>
      </c>
      <c r="K804" s="1" t="str">
        <f t="shared" si="88"/>
        <v>Uzbekistan</v>
      </c>
    </row>
    <row r="805" ht="15.75" customHeight="1">
      <c r="A805" s="27" t="s">
        <v>190</v>
      </c>
      <c r="B805" s="28"/>
      <c r="C805" s="9" t="str">
        <f>IFERROR(VLOOKUP($K805&amp;$B805,intermediate_page!$A$2:$K$1036,5,FALSE),"")</f>
        <v/>
      </c>
      <c r="D805" s="9" t="str">
        <f>IFERROR(VLOOKUP($K805&amp;$B805,intermediate_page!$A$2:$K$1036,6,FALSE),"")</f>
        <v/>
      </c>
      <c r="E805" s="9" t="str">
        <f>IFERROR(VLOOKUP($K805&amp;$B805,intermediate_page!$A$2:$K$1036,7,FALSE),"")</f>
        <v/>
      </c>
      <c r="F805" s="9" t="str">
        <f>IFERROR(VLOOKUP($K805&amp;$B805,intermediate_page!$A$2:$K$1036,8,FALSE),"")</f>
        <v/>
      </c>
      <c r="G805" s="9" t="str">
        <f>IFERROR(VLOOKUP($K805&amp;$B805,intermediate_page!$A$2:$K$1036,9,FALSE),"")</f>
        <v/>
      </c>
      <c r="H805" s="9" t="str">
        <f>IFERROR(VLOOKUP($K805&amp;$B805,intermediate_page!$A$2:$K$1036,10,FALSE),"")</f>
        <v/>
      </c>
      <c r="I805" s="9" t="str">
        <f>IFERROR(VLOOKUP($K805&amp;$B805,intermediate_page!$A$2:$K$1036,11,FALSE),"")</f>
        <v/>
      </c>
      <c r="K805" s="1" t="str">
        <f t="shared" ref="K805:K806" si="89">A805</f>
        <v>SOUTH-EAST ASIA</v>
      </c>
    </row>
    <row r="806" ht="15.75" customHeight="1">
      <c r="A806" s="1" t="s">
        <v>113</v>
      </c>
      <c r="B806" s="9">
        <v>2010.0</v>
      </c>
      <c r="C806" s="9">
        <f>IFERROR(VLOOKUP($K806&amp;$B806,intermediate_page!$A$2:$K$1036,5,FALSE),"")</f>
        <v>15868196</v>
      </c>
      <c r="D806" s="9">
        <f>IFERROR(VLOOKUP($K806&amp;$B806,intermediate_page!$A$2:$K$1036,6,FALSE),"")</f>
        <v>59000</v>
      </c>
      <c r="E806" s="9">
        <f>IFERROR(VLOOKUP($K806&amp;$B806,intermediate_page!$A$2:$K$1036,7,FALSE),"")</f>
        <v>68774</v>
      </c>
      <c r="F806" s="9">
        <f>IFERROR(VLOOKUP($K806&amp;$B806,intermediate_page!$A$2:$K$1036,8,FALSE),"")</f>
        <v>80000</v>
      </c>
      <c r="G806" s="9">
        <f>IFERROR(VLOOKUP($K806&amp;$B806,intermediate_page!$A$2:$K$1036,9,FALSE),"")</f>
        <v>6</v>
      </c>
      <c r="H806" s="9">
        <f>IFERROR(VLOOKUP($K806&amp;$B806,intermediate_page!$A$2:$K$1036,10,FALSE),"")</f>
        <v>165</v>
      </c>
      <c r="I806" s="9">
        <f>IFERROR(VLOOKUP($K806&amp;$B806,intermediate_page!$A$2:$K$1036,11,FALSE),"")</f>
        <v>290</v>
      </c>
      <c r="K806" s="1" t="str">
        <f t="shared" si="89"/>
        <v>Bangladesh</v>
      </c>
    </row>
    <row r="807" ht="15.75" customHeight="1">
      <c r="B807" s="9">
        <v>2011.0</v>
      </c>
      <c r="C807" s="9">
        <f>IFERROR(VLOOKUP($K807&amp;$B807,intermediate_page!$A$2:$K$1036,5,FALSE),"")</f>
        <v>16050743</v>
      </c>
      <c r="D807" s="9">
        <f>IFERROR(VLOOKUP($K807&amp;$B807,intermediate_page!$A$2:$K$1036,6,FALSE),"")</f>
        <v>54000</v>
      </c>
      <c r="E807" s="9">
        <f>IFERROR(VLOOKUP($K807&amp;$B807,intermediate_page!$A$2:$K$1036,7,FALSE),"")</f>
        <v>63356</v>
      </c>
      <c r="F807" s="9">
        <f>IFERROR(VLOOKUP($K807&amp;$B807,intermediate_page!$A$2:$K$1036,8,FALSE),"")</f>
        <v>73000</v>
      </c>
      <c r="G807" s="9">
        <f>IFERROR(VLOOKUP($K807&amp;$B807,intermediate_page!$A$2:$K$1036,9,FALSE),"")</f>
        <v>5</v>
      </c>
      <c r="H807" s="9">
        <f>IFERROR(VLOOKUP($K807&amp;$B807,intermediate_page!$A$2:$K$1036,10,FALSE),"")</f>
        <v>155</v>
      </c>
      <c r="I807" s="9">
        <f>IFERROR(VLOOKUP($K807&amp;$B807,intermediate_page!$A$2:$K$1036,11,FALSE),"")</f>
        <v>270</v>
      </c>
      <c r="K807" s="1" t="str">
        <f t="shared" ref="K807:K814" si="90">K806</f>
        <v>Bangladesh</v>
      </c>
    </row>
    <row r="808" ht="15.75" customHeight="1">
      <c r="B808" s="9">
        <v>2012.0</v>
      </c>
      <c r="C808" s="9">
        <f>IFERROR(VLOOKUP($K808&amp;$B808,intermediate_page!$A$2:$K$1036,5,FALSE),"")</f>
        <v>16237042</v>
      </c>
      <c r="D808" s="9">
        <f>IFERROR(VLOOKUP($K808&amp;$B808,intermediate_page!$A$2:$K$1036,6,FALSE),"")</f>
        <v>31000</v>
      </c>
      <c r="E808" s="9">
        <f>IFERROR(VLOOKUP($K808&amp;$B808,intermediate_page!$A$2:$K$1036,7,FALSE),"")</f>
        <v>35747</v>
      </c>
      <c r="F808" s="9">
        <f>IFERROR(VLOOKUP($K808&amp;$B808,intermediate_page!$A$2:$K$1036,8,FALSE),"")</f>
        <v>41000</v>
      </c>
      <c r="G808" s="9">
        <f>IFERROR(VLOOKUP($K808&amp;$B808,intermediate_page!$A$2:$K$1036,9,FALSE),"")</f>
        <v>3</v>
      </c>
      <c r="H808" s="9">
        <f>IFERROR(VLOOKUP($K808&amp;$B808,intermediate_page!$A$2:$K$1036,10,FALSE),"")</f>
        <v>87</v>
      </c>
      <c r="I808" s="9">
        <f>IFERROR(VLOOKUP($K808&amp;$B808,intermediate_page!$A$2:$K$1036,11,FALSE),"")</f>
        <v>150</v>
      </c>
      <c r="K808" s="1" t="str">
        <f t="shared" si="90"/>
        <v>Bangladesh</v>
      </c>
    </row>
    <row r="809" ht="15.75" customHeight="1">
      <c r="B809" s="9">
        <v>2013.0</v>
      </c>
      <c r="C809" s="9">
        <f>IFERROR(VLOOKUP($K809&amp;$B809,intermediate_page!$A$2:$K$1036,5,FALSE),"")</f>
        <v>16425823</v>
      </c>
      <c r="D809" s="9">
        <f>IFERROR(VLOOKUP($K809&amp;$B809,intermediate_page!$A$2:$K$1036,6,FALSE),"")</f>
        <v>23000</v>
      </c>
      <c r="E809" s="9">
        <f>IFERROR(VLOOKUP($K809&amp;$B809,intermediate_page!$A$2:$K$1036,7,FALSE),"")</f>
        <v>25366</v>
      </c>
      <c r="F809" s="9">
        <f>IFERROR(VLOOKUP($K809&amp;$B809,intermediate_page!$A$2:$K$1036,8,FALSE),"")</f>
        <v>29000</v>
      </c>
      <c r="G809" s="9">
        <f>IFERROR(VLOOKUP($K809&amp;$B809,intermediate_page!$A$2:$K$1036,9,FALSE),"")</f>
        <v>2</v>
      </c>
      <c r="H809" s="9">
        <f>IFERROR(VLOOKUP($K809&amp;$B809,intermediate_page!$A$2:$K$1036,10,FALSE),"")</f>
        <v>60</v>
      </c>
      <c r="I809" s="9">
        <f>IFERROR(VLOOKUP($K809&amp;$B809,intermediate_page!$A$2:$K$1036,11,FALSE),"")</f>
        <v>100</v>
      </c>
      <c r="K809" s="1" t="str">
        <f t="shared" si="90"/>
        <v>Bangladesh</v>
      </c>
    </row>
    <row r="810" ht="15.75" customHeight="1">
      <c r="B810" s="9">
        <v>2014.0</v>
      </c>
      <c r="C810" s="9">
        <f>IFERROR(VLOOKUP($K810&amp;$B810,intermediate_page!$A$2:$K$1036,5,FALSE),"")</f>
        <v>16614636</v>
      </c>
      <c r="D810" s="9">
        <f>IFERROR(VLOOKUP($K810&amp;$B810,intermediate_page!$A$2:$K$1036,6,FALSE),"")</f>
        <v>49000</v>
      </c>
      <c r="E810" s="9">
        <f>IFERROR(VLOOKUP($K810&amp;$B810,intermediate_page!$A$2:$K$1036,7,FALSE),"")</f>
        <v>54801</v>
      </c>
      <c r="F810" s="9">
        <f>IFERROR(VLOOKUP($K810&amp;$B810,intermediate_page!$A$2:$K$1036,8,FALSE),"")</f>
        <v>61000</v>
      </c>
      <c r="G810" s="9">
        <f>IFERROR(VLOOKUP($K810&amp;$B810,intermediate_page!$A$2:$K$1036,9,FALSE),"")</f>
        <v>4</v>
      </c>
      <c r="H810" s="9">
        <f>IFERROR(VLOOKUP($K810&amp;$B810,intermediate_page!$A$2:$K$1036,10,FALSE),"")</f>
        <v>133</v>
      </c>
      <c r="I810" s="9">
        <f>IFERROR(VLOOKUP($K810&amp;$B810,intermediate_page!$A$2:$K$1036,11,FALSE),"")</f>
        <v>220</v>
      </c>
      <c r="K810" s="1" t="str">
        <f t="shared" si="90"/>
        <v>Bangladesh</v>
      </c>
    </row>
    <row r="811" ht="15.75" customHeight="1">
      <c r="B811" s="9">
        <v>2015.0</v>
      </c>
      <c r="C811" s="9">
        <f>IFERROR(VLOOKUP($K811&amp;$B811,intermediate_page!$A$2:$K$1036,5,FALSE),"")</f>
        <v>16801613</v>
      </c>
      <c r="D811" s="9">
        <f>IFERROR(VLOOKUP($K811&amp;$B811,intermediate_page!$A$2:$K$1036,6,FALSE),"")</f>
        <v>41000</v>
      </c>
      <c r="E811" s="9">
        <f>IFERROR(VLOOKUP($K811&amp;$B811,intermediate_page!$A$2:$K$1036,7,FALSE),"")</f>
        <v>45658</v>
      </c>
      <c r="F811" s="9">
        <f>IFERROR(VLOOKUP($K811&amp;$B811,intermediate_page!$A$2:$K$1036,8,FALSE),"")</f>
        <v>51000</v>
      </c>
      <c r="G811" s="9">
        <f>IFERROR(VLOOKUP($K811&amp;$B811,intermediate_page!$A$2:$K$1036,9,FALSE),"")</f>
        <v>4</v>
      </c>
      <c r="H811" s="9">
        <f>IFERROR(VLOOKUP($K811&amp;$B811,intermediate_page!$A$2:$K$1036,10,FALSE),"")</f>
        <v>109</v>
      </c>
      <c r="I811" s="9">
        <f>IFERROR(VLOOKUP($K811&amp;$B811,intermediate_page!$A$2:$K$1036,11,FALSE),"")</f>
        <v>180</v>
      </c>
      <c r="K811" s="1" t="str">
        <f t="shared" si="90"/>
        <v>Bangladesh</v>
      </c>
    </row>
    <row r="812" ht="15.75" customHeight="1">
      <c r="B812" s="9">
        <v>2016.0</v>
      </c>
      <c r="C812" s="9">
        <f>IFERROR(VLOOKUP($K812&amp;$B812,intermediate_page!$A$2:$K$1036,5,FALSE),"")</f>
        <v>16986651</v>
      </c>
      <c r="D812" s="9">
        <f>IFERROR(VLOOKUP($K812&amp;$B812,intermediate_page!$A$2:$K$1036,6,FALSE),"")</f>
        <v>29000</v>
      </c>
      <c r="E812" s="9">
        <f>IFERROR(VLOOKUP($K812&amp;$B812,intermediate_page!$A$2:$K$1036,7,FALSE),"")</f>
        <v>31662</v>
      </c>
      <c r="F812" s="9">
        <f>IFERROR(VLOOKUP($K812&amp;$B812,intermediate_page!$A$2:$K$1036,8,FALSE),"")</f>
        <v>35000</v>
      </c>
      <c r="G812" s="9">
        <f>IFERROR(VLOOKUP($K812&amp;$B812,intermediate_page!$A$2:$K$1036,9,FALSE),"")</f>
        <v>2</v>
      </c>
      <c r="H812" s="9">
        <f>IFERROR(VLOOKUP($K812&amp;$B812,intermediate_page!$A$2:$K$1036,10,FALSE),"")</f>
        <v>74</v>
      </c>
      <c r="I812" s="9">
        <f>IFERROR(VLOOKUP($K812&amp;$B812,intermediate_page!$A$2:$K$1036,11,FALSE),"")</f>
        <v>120</v>
      </c>
      <c r="K812" s="1" t="str">
        <f t="shared" si="90"/>
        <v>Bangladesh</v>
      </c>
    </row>
    <row r="813" ht="15.75" customHeight="1">
      <c r="B813" s="9">
        <v>2017.0</v>
      </c>
      <c r="C813" s="9">
        <f>IFERROR(VLOOKUP($K813&amp;$B813,intermediate_page!$A$2:$K$1036,5,FALSE),"")</f>
        <v>17170973</v>
      </c>
      <c r="D813" s="9">
        <f>IFERROR(VLOOKUP($K813&amp;$B813,intermediate_page!$A$2:$K$1036,6,FALSE),"")</f>
        <v>30000</v>
      </c>
      <c r="E813" s="9">
        <f>IFERROR(VLOOKUP($K813&amp;$B813,intermediate_page!$A$2:$K$1036,7,FALSE),"")</f>
        <v>33444</v>
      </c>
      <c r="F813" s="9">
        <f>IFERROR(VLOOKUP($K813&amp;$B813,intermediate_page!$A$2:$K$1036,8,FALSE),"")</f>
        <v>37000</v>
      </c>
      <c r="G813" s="9">
        <f>IFERROR(VLOOKUP($K813&amp;$B813,intermediate_page!$A$2:$K$1036,9,FALSE),"")</f>
        <v>2</v>
      </c>
      <c r="H813" s="9">
        <f>IFERROR(VLOOKUP($K813&amp;$B813,intermediate_page!$A$2:$K$1036,10,FALSE),"")</f>
        <v>77</v>
      </c>
      <c r="I813" s="9">
        <f>IFERROR(VLOOKUP($K813&amp;$B813,intermediate_page!$A$2:$K$1036,11,FALSE),"")</f>
        <v>130</v>
      </c>
      <c r="K813" s="1" t="str">
        <f t="shared" si="90"/>
        <v>Bangladesh</v>
      </c>
    </row>
    <row r="814" ht="15.75" customHeight="1">
      <c r="B814" s="9">
        <v>2018.0</v>
      </c>
      <c r="C814" s="9">
        <f>IFERROR(VLOOKUP($K814&amp;$B814,intermediate_page!$A$2:$K$1036,5,FALSE),"")</f>
        <v>17352837</v>
      </c>
      <c r="D814" s="9">
        <f>IFERROR(VLOOKUP($K814&amp;$B814,intermediate_page!$A$2:$K$1036,6,FALSE),"")</f>
        <v>11000</v>
      </c>
      <c r="E814" s="9">
        <f>IFERROR(VLOOKUP($K814&amp;$B814,intermediate_page!$A$2:$K$1036,7,FALSE),"")</f>
        <v>12021</v>
      </c>
      <c r="F814" s="9">
        <f>IFERROR(VLOOKUP($K814&amp;$B814,intermediate_page!$A$2:$K$1036,8,FALSE),"")</f>
        <v>13000</v>
      </c>
      <c r="G814" s="9">
        <f>IFERROR(VLOOKUP($K814&amp;$B814,intermediate_page!$A$2:$K$1036,9,FALSE),"")</f>
        <v>0</v>
      </c>
      <c r="H814" s="9">
        <f>IFERROR(VLOOKUP($K814&amp;$B814,intermediate_page!$A$2:$K$1036,10,FALSE),"")</f>
        <v>26</v>
      </c>
      <c r="I814" s="9">
        <f>IFERROR(VLOOKUP($K814&amp;$B814,intermediate_page!$A$2:$K$1036,11,FALSE),"")</f>
        <v>44</v>
      </c>
      <c r="K814" s="1" t="str">
        <f t="shared" si="90"/>
        <v>Bangladesh</v>
      </c>
    </row>
    <row r="815" ht="15.75" customHeight="1">
      <c r="A815" s="25" t="s">
        <v>191</v>
      </c>
      <c r="B815" s="9">
        <v>2010.0</v>
      </c>
      <c r="C815" s="9">
        <f>IFERROR(VLOOKUP($K815&amp;$B815,intermediate_page!$A$2:$K$1036,5,FALSE),"")</f>
        <v>507271</v>
      </c>
      <c r="D815" s="9" t="str">
        <f>IFERROR(VLOOKUP($K815&amp;$B815,intermediate_page!$A$2:$K$1036,6,FALSE),"")</f>
        <v>-</v>
      </c>
      <c r="E815" s="9">
        <f>IFERROR(VLOOKUP($K815&amp;$B815,intermediate_page!$A$2:$K$1036,7,FALSE),"")</f>
        <v>526</v>
      </c>
      <c r="F815" s="9" t="str">
        <f>IFERROR(VLOOKUP($K815&amp;$B815,intermediate_page!$A$2:$K$1036,8,FALSE),"")</f>
        <v>-</v>
      </c>
      <c r="G815" s="9" t="str">
        <f>IFERROR(VLOOKUP($K815&amp;$B815,intermediate_page!$A$2:$K$1036,9,FALSE),"")</f>
        <v>-</v>
      </c>
      <c r="H815" s="9">
        <f>IFERROR(VLOOKUP($K815&amp;$B815,intermediate_page!$A$2:$K$1036,10,FALSE),"")</f>
        <v>2</v>
      </c>
      <c r="I815" s="9" t="str">
        <f>IFERROR(VLOOKUP($K815&amp;$B815,intermediate_page!$A$2:$K$1036,11,FALSE),"")</f>
        <v>-</v>
      </c>
      <c r="K815" s="1" t="s">
        <v>114</v>
      </c>
    </row>
    <row r="816" ht="15.75" customHeight="1">
      <c r="B816" s="9">
        <v>2011.0</v>
      </c>
      <c r="C816" s="9">
        <f>IFERROR(VLOOKUP($K816&amp;$B816,intermediate_page!$A$2:$K$1036,5,FALSE),"")</f>
        <v>513039</v>
      </c>
      <c r="D816" s="9" t="str">
        <f>IFERROR(VLOOKUP($K816&amp;$B816,intermediate_page!$A$2:$K$1036,6,FALSE),"")</f>
        <v>-</v>
      </c>
      <c r="E816" s="9">
        <f>IFERROR(VLOOKUP($K816&amp;$B816,intermediate_page!$A$2:$K$1036,7,FALSE),"")</f>
        <v>228</v>
      </c>
      <c r="F816" s="9" t="str">
        <f>IFERROR(VLOOKUP($K816&amp;$B816,intermediate_page!$A$2:$K$1036,8,FALSE),"")</f>
        <v>-</v>
      </c>
      <c r="G816" s="9" t="str">
        <f>IFERROR(VLOOKUP($K816&amp;$B816,intermediate_page!$A$2:$K$1036,9,FALSE),"")</f>
        <v>-</v>
      </c>
      <c r="H816" s="9">
        <f>IFERROR(VLOOKUP($K816&amp;$B816,intermediate_page!$A$2:$K$1036,10,FALSE),"")</f>
        <v>1</v>
      </c>
      <c r="I816" s="9" t="str">
        <f>IFERROR(VLOOKUP($K816&amp;$B816,intermediate_page!$A$2:$K$1036,11,FALSE),"")</f>
        <v>-</v>
      </c>
      <c r="K816" s="1" t="str">
        <f t="shared" ref="K816:K823" si="91">K815</f>
        <v>Bhutan</v>
      </c>
    </row>
    <row r="817" ht="15.75" customHeight="1">
      <c r="B817" s="9">
        <v>2012.0</v>
      </c>
      <c r="C817" s="9">
        <f>IFERROR(VLOOKUP($K817&amp;$B817,intermediate_page!$A$2:$K$1036,5,FALSE),"")</f>
        <v>519170</v>
      </c>
      <c r="D817" s="9" t="str">
        <f>IFERROR(VLOOKUP($K817&amp;$B817,intermediate_page!$A$2:$K$1036,6,FALSE),"")</f>
        <v>-</v>
      </c>
      <c r="E817" s="9">
        <f>IFERROR(VLOOKUP($K817&amp;$B817,intermediate_page!$A$2:$K$1036,7,FALSE),"")</f>
        <v>82</v>
      </c>
      <c r="F817" s="9" t="str">
        <f>IFERROR(VLOOKUP($K817&amp;$B817,intermediate_page!$A$2:$K$1036,8,FALSE),"")</f>
        <v>-</v>
      </c>
      <c r="G817" s="9" t="str">
        <f>IFERROR(VLOOKUP($K817&amp;$B817,intermediate_page!$A$2:$K$1036,9,FALSE),"")</f>
        <v>-</v>
      </c>
      <c r="H817" s="9">
        <f>IFERROR(VLOOKUP($K817&amp;$B817,intermediate_page!$A$2:$K$1036,10,FALSE),"")</f>
        <v>1</v>
      </c>
      <c r="I817" s="9" t="str">
        <f>IFERROR(VLOOKUP($K817&amp;$B817,intermediate_page!$A$2:$K$1036,11,FALSE),"")</f>
        <v>-</v>
      </c>
      <c r="K817" s="1" t="str">
        <f t="shared" si="91"/>
        <v>Bhutan</v>
      </c>
    </row>
    <row r="818" ht="15.75" customHeight="1">
      <c r="B818" s="9">
        <v>2013.0</v>
      </c>
      <c r="C818" s="9">
        <f>IFERROR(VLOOKUP($K818&amp;$B818,intermediate_page!$A$2:$K$1036,5,FALSE),"")</f>
        <v>525573</v>
      </c>
      <c r="D818" s="9" t="str">
        <f>IFERROR(VLOOKUP($K818&amp;$B818,intermediate_page!$A$2:$K$1036,6,FALSE),"")</f>
        <v>-</v>
      </c>
      <c r="E818" s="9">
        <f>IFERROR(VLOOKUP($K818&amp;$B818,intermediate_page!$A$2:$K$1036,7,FALSE),"")</f>
        <v>15</v>
      </c>
      <c r="F818" s="9" t="str">
        <f>IFERROR(VLOOKUP($K818&amp;$B818,intermediate_page!$A$2:$K$1036,8,FALSE),"")</f>
        <v>-</v>
      </c>
      <c r="G818" s="9" t="str">
        <f>IFERROR(VLOOKUP($K818&amp;$B818,intermediate_page!$A$2:$K$1036,9,FALSE),"")</f>
        <v>-</v>
      </c>
      <c r="H818" s="9">
        <f>IFERROR(VLOOKUP($K818&amp;$B818,intermediate_page!$A$2:$K$1036,10,FALSE),"")</f>
        <v>0</v>
      </c>
      <c r="I818" s="9" t="str">
        <f>IFERROR(VLOOKUP($K818&amp;$B818,intermediate_page!$A$2:$K$1036,11,FALSE),"")</f>
        <v>-</v>
      </c>
      <c r="K818" s="1" t="str">
        <f t="shared" si="91"/>
        <v>Bhutan</v>
      </c>
    </row>
    <row r="819" ht="15.75" customHeight="1">
      <c r="B819" s="9">
        <v>2014.0</v>
      </c>
      <c r="C819" s="9">
        <f>IFERROR(VLOOKUP($K819&amp;$B819,intermediate_page!$A$2:$K$1036,5,FALSE),"")</f>
        <v>532099</v>
      </c>
      <c r="D819" s="9" t="str">
        <f>IFERROR(VLOOKUP($K819&amp;$B819,intermediate_page!$A$2:$K$1036,6,FALSE),"")</f>
        <v>-</v>
      </c>
      <c r="E819" s="9">
        <f>IFERROR(VLOOKUP($K819&amp;$B819,intermediate_page!$A$2:$K$1036,7,FALSE),"")</f>
        <v>19</v>
      </c>
      <c r="F819" s="9" t="str">
        <f>IFERROR(VLOOKUP($K819&amp;$B819,intermediate_page!$A$2:$K$1036,8,FALSE),"")</f>
        <v>-</v>
      </c>
      <c r="G819" s="9" t="str">
        <f>IFERROR(VLOOKUP($K819&amp;$B819,intermediate_page!$A$2:$K$1036,9,FALSE),"")</f>
        <v>-</v>
      </c>
      <c r="H819" s="9">
        <f>IFERROR(VLOOKUP($K819&amp;$B819,intermediate_page!$A$2:$K$1036,10,FALSE),"")</f>
        <v>0</v>
      </c>
      <c r="I819" s="9" t="str">
        <f>IFERROR(VLOOKUP($K819&amp;$B819,intermediate_page!$A$2:$K$1036,11,FALSE),"")</f>
        <v>-</v>
      </c>
      <c r="K819" s="1" t="str">
        <f t="shared" si="91"/>
        <v>Bhutan</v>
      </c>
    </row>
    <row r="820" ht="15.75" customHeight="1">
      <c r="B820" s="9">
        <v>2015.0</v>
      </c>
      <c r="C820" s="9">
        <f>IFERROR(VLOOKUP($K820&amp;$B820,intermediate_page!$A$2:$K$1036,5,FALSE),"")</f>
        <v>538634</v>
      </c>
      <c r="D820" s="9" t="str">
        <f>IFERROR(VLOOKUP($K820&amp;$B820,intermediate_page!$A$2:$K$1036,6,FALSE),"")</f>
        <v>-</v>
      </c>
      <c r="E820" s="9">
        <f>IFERROR(VLOOKUP($K820&amp;$B820,intermediate_page!$A$2:$K$1036,7,FALSE),"")</f>
        <v>34</v>
      </c>
      <c r="F820" s="9" t="str">
        <f>IFERROR(VLOOKUP($K820&amp;$B820,intermediate_page!$A$2:$K$1036,8,FALSE),"")</f>
        <v>-</v>
      </c>
      <c r="G820" s="9" t="str">
        <f>IFERROR(VLOOKUP($K820&amp;$B820,intermediate_page!$A$2:$K$1036,9,FALSE),"")</f>
        <v>-</v>
      </c>
      <c r="H820" s="9">
        <f>IFERROR(VLOOKUP($K820&amp;$B820,intermediate_page!$A$2:$K$1036,10,FALSE),"")</f>
        <v>0</v>
      </c>
      <c r="I820" s="9" t="str">
        <f>IFERROR(VLOOKUP($K820&amp;$B820,intermediate_page!$A$2:$K$1036,11,FALSE),"")</f>
        <v>-</v>
      </c>
      <c r="K820" s="1" t="str">
        <f t="shared" si="91"/>
        <v>Bhutan</v>
      </c>
    </row>
    <row r="821" ht="15.75" customHeight="1">
      <c r="B821" s="9">
        <v>2016.0</v>
      </c>
      <c r="C821" s="9">
        <f>IFERROR(VLOOKUP($K821&amp;$B821,intermediate_page!$A$2:$K$1036,5,FALSE),"")</f>
        <v>545162</v>
      </c>
      <c r="D821" s="9" t="str">
        <f>IFERROR(VLOOKUP($K821&amp;$B821,intermediate_page!$A$2:$K$1036,6,FALSE),"")</f>
        <v>-</v>
      </c>
      <c r="E821" s="9">
        <f>IFERROR(VLOOKUP($K821&amp;$B821,intermediate_page!$A$2:$K$1036,7,FALSE),"")</f>
        <v>15</v>
      </c>
      <c r="F821" s="9" t="str">
        <f>IFERROR(VLOOKUP($K821&amp;$B821,intermediate_page!$A$2:$K$1036,8,FALSE),"")</f>
        <v>-</v>
      </c>
      <c r="G821" s="9" t="str">
        <f>IFERROR(VLOOKUP($K821&amp;$B821,intermediate_page!$A$2:$K$1036,9,FALSE),"")</f>
        <v>-</v>
      </c>
      <c r="H821" s="9">
        <f>IFERROR(VLOOKUP($K821&amp;$B821,intermediate_page!$A$2:$K$1036,10,FALSE),"")</f>
        <v>0</v>
      </c>
      <c r="I821" s="9" t="str">
        <f>IFERROR(VLOOKUP($K821&amp;$B821,intermediate_page!$A$2:$K$1036,11,FALSE),"")</f>
        <v>-</v>
      </c>
      <c r="K821" s="1" t="str">
        <f t="shared" si="91"/>
        <v>Bhutan</v>
      </c>
    </row>
    <row r="822" ht="15.75" customHeight="1">
      <c r="B822" s="9">
        <v>2017.0</v>
      </c>
      <c r="C822" s="9">
        <f>IFERROR(VLOOKUP($K822&amp;$B822,intermediate_page!$A$2:$K$1036,5,FALSE),"")</f>
        <v>551716</v>
      </c>
      <c r="D822" s="9" t="str">
        <f>IFERROR(VLOOKUP($K822&amp;$B822,intermediate_page!$A$2:$K$1036,6,FALSE),"")</f>
        <v>-</v>
      </c>
      <c r="E822" s="9">
        <f>IFERROR(VLOOKUP($K822&amp;$B822,intermediate_page!$A$2:$K$1036,7,FALSE),"")</f>
        <v>11</v>
      </c>
      <c r="F822" s="9" t="str">
        <f>IFERROR(VLOOKUP($K822&amp;$B822,intermediate_page!$A$2:$K$1036,8,FALSE),"")</f>
        <v>-</v>
      </c>
      <c r="G822" s="9" t="str">
        <f>IFERROR(VLOOKUP($K822&amp;$B822,intermediate_page!$A$2:$K$1036,9,FALSE),"")</f>
        <v>-</v>
      </c>
      <c r="H822" s="9">
        <f>IFERROR(VLOOKUP($K822&amp;$B822,intermediate_page!$A$2:$K$1036,10,FALSE),"")</f>
        <v>0</v>
      </c>
      <c r="I822" s="9" t="str">
        <f>IFERROR(VLOOKUP($K822&amp;$B822,intermediate_page!$A$2:$K$1036,11,FALSE),"")</f>
        <v>-</v>
      </c>
      <c r="K822" s="1" t="str">
        <f t="shared" si="91"/>
        <v>Bhutan</v>
      </c>
    </row>
    <row r="823" ht="15.75" customHeight="1">
      <c r="B823" s="9">
        <v>2018.0</v>
      </c>
      <c r="C823" s="9">
        <f>IFERROR(VLOOKUP($K823&amp;$B823,intermediate_page!$A$2:$K$1036,5,FALSE),"")</f>
        <v>558253</v>
      </c>
      <c r="D823" s="9" t="str">
        <f>IFERROR(VLOOKUP($K823&amp;$B823,intermediate_page!$A$2:$K$1036,6,FALSE),"")</f>
        <v>-</v>
      </c>
      <c r="E823" s="9">
        <f>IFERROR(VLOOKUP($K823&amp;$B823,intermediate_page!$A$2:$K$1036,7,FALSE),"")</f>
        <v>6</v>
      </c>
      <c r="F823" s="9" t="str">
        <f>IFERROR(VLOOKUP($K823&amp;$B823,intermediate_page!$A$2:$K$1036,8,FALSE),"")</f>
        <v>-</v>
      </c>
      <c r="G823" s="9" t="str">
        <f>IFERROR(VLOOKUP($K823&amp;$B823,intermediate_page!$A$2:$K$1036,9,FALSE),"")</f>
        <v>-</v>
      </c>
      <c r="H823" s="9">
        <f>IFERROR(VLOOKUP($K823&amp;$B823,intermediate_page!$A$2:$K$1036,10,FALSE),"")</f>
        <v>0</v>
      </c>
      <c r="I823" s="9" t="str">
        <f>IFERROR(VLOOKUP($K823&amp;$B823,intermediate_page!$A$2:$K$1036,11,FALSE),"")</f>
        <v>-</v>
      </c>
      <c r="K823" s="1" t="str">
        <f t="shared" si="91"/>
        <v>Bhutan</v>
      </c>
    </row>
    <row r="824" ht="15.75" customHeight="1">
      <c r="A824" s="25" t="s">
        <v>192</v>
      </c>
      <c r="B824" s="9">
        <v>2010.0</v>
      </c>
      <c r="C824" s="9">
        <f>IFERROR(VLOOKUP($K824&amp;$B824,intermediate_page!$A$2:$K$1036,5,FALSE),"")</f>
        <v>9585831</v>
      </c>
      <c r="D824" s="9" t="str">
        <f>IFERROR(VLOOKUP($K824&amp;$B824,intermediate_page!$A$2:$K$1036,6,FALSE),"")</f>
        <v>-</v>
      </c>
      <c r="E824" s="9">
        <f>IFERROR(VLOOKUP($K824&amp;$B824,intermediate_page!$A$2:$K$1036,7,FALSE),"")</f>
        <v>13520</v>
      </c>
      <c r="F824" s="9" t="str">
        <f>IFERROR(VLOOKUP($K824&amp;$B824,intermediate_page!$A$2:$K$1036,8,FALSE),"")</f>
        <v>-</v>
      </c>
      <c r="G824" s="9" t="str">
        <f>IFERROR(VLOOKUP($K824&amp;$B824,intermediate_page!$A$2:$K$1036,9,FALSE),"")</f>
        <v>-</v>
      </c>
      <c r="H824" s="9">
        <f>IFERROR(VLOOKUP($K824&amp;$B824,intermediate_page!$A$2:$K$1036,10,FALSE),"")</f>
        <v>0</v>
      </c>
      <c r="I824" s="9" t="str">
        <f>IFERROR(VLOOKUP($K824&amp;$B824,intermediate_page!$A$2:$K$1036,11,FALSE),"")</f>
        <v>-</v>
      </c>
      <c r="K824" s="1" t="s">
        <v>115</v>
      </c>
    </row>
    <row r="825" ht="15.75" customHeight="1">
      <c r="B825" s="9">
        <v>2011.0</v>
      </c>
      <c r="C825" s="9">
        <f>IFERROR(VLOOKUP($K825&amp;$B825,intermediate_page!$A$2:$K$1036,5,FALSE),"")</f>
        <v>9634466</v>
      </c>
      <c r="D825" s="9" t="str">
        <f>IFERROR(VLOOKUP($K825&amp;$B825,intermediate_page!$A$2:$K$1036,6,FALSE),"")</f>
        <v>-</v>
      </c>
      <c r="E825" s="9">
        <f>IFERROR(VLOOKUP($K825&amp;$B825,intermediate_page!$A$2:$K$1036,7,FALSE),"")</f>
        <v>16760</v>
      </c>
      <c r="F825" s="9" t="str">
        <f>IFERROR(VLOOKUP($K825&amp;$B825,intermediate_page!$A$2:$K$1036,8,FALSE),"")</f>
        <v>-</v>
      </c>
      <c r="G825" s="9" t="str">
        <f>IFERROR(VLOOKUP($K825&amp;$B825,intermediate_page!$A$2:$K$1036,9,FALSE),"")</f>
        <v>-</v>
      </c>
      <c r="H825" s="9">
        <f>IFERROR(VLOOKUP($K825&amp;$B825,intermediate_page!$A$2:$K$1036,10,FALSE),"")</f>
        <v>0</v>
      </c>
      <c r="I825" s="9" t="str">
        <f>IFERROR(VLOOKUP($K825&amp;$B825,intermediate_page!$A$2:$K$1036,11,FALSE),"")</f>
        <v>-</v>
      </c>
      <c r="K825" s="1" t="str">
        <f t="shared" ref="K825:K832" si="92">K824</f>
        <v>Democratic People’s Republic of Korea</v>
      </c>
    </row>
    <row r="826" ht="15.75" customHeight="1">
      <c r="B826" s="9">
        <v>2012.0</v>
      </c>
      <c r="C826" s="9">
        <f>IFERROR(VLOOKUP($K826&amp;$B826,intermediate_page!$A$2:$K$1036,5,FALSE),"")</f>
        <v>9684153</v>
      </c>
      <c r="D826" s="9" t="str">
        <f>IFERROR(VLOOKUP($K826&amp;$B826,intermediate_page!$A$2:$K$1036,6,FALSE),"")</f>
        <v>-</v>
      </c>
      <c r="E826" s="9">
        <f>IFERROR(VLOOKUP($K826&amp;$B826,intermediate_page!$A$2:$K$1036,7,FALSE),"")</f>
        <v>21850</v>
      </c>
      <c r="F826" s="9" t="str">
        <f>IFERROR(VLOOKUP($K826&amp;$B826,intermediate_page!$A$2:$K$1036,8,FALSE),"")</f>
        <v>-</v>
      </c>
      <c r="G826" s="9" t="str">
        <f>IFERROR(VLOOKUP($K826&amp;$B826,intermediate_page!$A$2:$K$1036,9,FALSE),"")</f>
        <v>-</v>
      </c>
      <c r="H826" s="9">
        <f>IFERROR(VLOOKUP($K826&amp;$B826,intermediate_page!$A$2:$K$1036,10,FALSE),"")</f>
        <v>0</v>
      </c>
      <c r="I826" s="9" t="str">
        <f>IFERROR(VLOOKUP($K826&amp;$B826,intermediate_page!$A$2:$K$1036,11,FALSE),"")</f>
        <v>-</v>
      </c>
      <c r="K826" s="1" t="str">
        <f t="shared" si="92"/>
        <v>Democratic People’s Republic of Korea</v>
      </c>
    </row>
    <row r="827" ht="15.75" customHeight="1">
      <c r="B827" s="9">
        <v>2013.0</v>
      </c>
      <c r="C827" s="9">
        <f>IFERROR(VLOOKUP($K827&amp;$B827,intermediate_page!$A$2:$K$1036,5,FALSE),"")</f>
        <v>9734471</v>
      </c>
      <c r="D827" s="9" t="str">
        <f>IFERROR(VLOOKUP($K827&amp;$B827,intermediate_page!$A$2:$K$1036,6,FALSE),"")</f>
        <v>-</v>
      </c>
      <c r="E827" s="9">
        <f>IFERROR(VLOOKUP($K827&amp;$B827,intermediate_page!$A$2:$K$1036,7,FALSE),"")</f>
        <v>14407</v>
      </c>
      <c r="F827" s="9" t="str">
        <f>IFERROR(VLOOKUP($K827&amp;$B827,intermediate_page!$A$2:$K$1036,8,FALSE),"")</f>
        <v>-</v>
      </c>
      <c r="G827" s="9" t="str">
        <f>IFERROR(VLOOKUP($K827&amp;$B827,intermediate_page!$A$2:$K$1036,9,FALSE),"")</f>
        <v>-</v>
      </c>
      <c r="H827" s="9">
        <f>IFERROR(VLOOKUP($K827&amp;$B827,intermediate_page!$A$2:$K$1036,10,FALSE),"")</f>
        <v>0</v>
      </c>
      <c r="I827" s="9" t="str">
        <f>IFERROR(VLOOKUP($K827&amp;$B827,intermediate_page!$A$2:$K$1036,11,FALSE),"")</f>
        <v>-</v>
      </c>
      <c r="K827" s="1" t="str">
        <f t="shared" si="92"/>
        <v>Democratic People’s Republic of Korea</v>
      </c>
    </row>
    <row r="828" ht="15.75" customHeight="1">
      <c r="B828" s="9">
        <v>2014.0</v>
      </c>
      <c r="C828" s="9">
        <f>IFERROR(VLOOKUP($K828&amp;$B828,intermediate_page!$A$2:$K$1036,5,FALSE),"")</f>
        <v>9784567</v>
      </c>
      <c r="D828" s="9" t="str">
        <f>IFERROR(VLOOKUP($K828&amp;$B828,intermediate_page!$A$2:$K$1036,6,FALSE),"")</f>
        <v>-</v>
      </c>
      <c r="E828" s="9">
        <f>IFERROR(VLOOKUP($K828&amp;$B828,intermediate_page!$A$2:$K$1036,7,FALSE),"")</f>
        <v>10535</v>
      </c>
      <c r="F828" s="9" t="str">
        <f>IFERROR(VLOOKUP($K828&amp;$B828,intermediate_page!$A$2:$K$1036,8,FALSE),"")</f>
        <v>-</v>
      </c>
      <c r="G828" s="9" t="str">
        <f>IFERROR(VLOOKUP($K828&amp;$B828,intermediate_page!$A$2:$K$1036,9,FALSE),"")</f>
        <v>-</v>
      </c>
      <c r="H828" s="9">
        <f>IFERROR(VLOOKUP($K828&amp;$B828,intermediate_page!$A$2:$K$1036,10,FALSE),"")</f>
        <v>0</v>
      </c>
      <c r="I828" s="9" t="str">
        <f>IFERROR(VLOOKUP($K828&amp;$B828,intermediate_page!$A$2:$K$1036,11,FALSE),"")</f>
        <v>-</v>
      </c>
      <c r="K828" s="1" t="str">
        <f t="shared" si="92"/>
        <v>Democratic People’s Republic of Korea</v>
      </c>
    </row>
    <row r="829" ht="15.75" customHeight="1">
      <c r="B829" s="9">
        <v>2015.0</v>
      </c>
      <c r="C829" s="9">
        <f>IFERROR(VLOOKUP($K829&amp;$B829,intermediate_page!$A$2:$K$1036,5,FALSE),"")</f>
        <v>9833782</v>
      </c>
      <c r="D829" s="9" t="str">
        <f>IFERROR(VLOOKUP($K829&amp;$B829,intermediate_page!$A$2:$K$1036,6,FALSE),"")</f>
        <v>-</v>
      </c>
      <c r="E829" s="9">
        <f>IFERROR(VLOOKUP($K829&amp;$B829,intermediate_page!$A$2:$K$1036,7,FALSE),"")</f>
        <v>7409</v>
      </c>
      <c r="F829" s="9" t="str">
        <f>IFERROR(VLOOKUP($K829&amp;$B829,intermediate_page!$A$2:$K$1036,8,FALSE),"")</f>
        <v>-</v>
      </c>
      <c r="G829" s="9" t="str">
        <f>IFERROR(VLOOKUP($K829&amp;$B829,intermediate_page!$A$2:$K$1036,9,FALSE),"")</f>
        <v>-</v>
      </c>
      <c r="H829" s="9">
        <f>IFERROR(VLOOKUP($K829&amp;$B829,intermediate_page!$A$2:$K$1036,10,FALSE),"")</f>
        <v>0</v>
      </c>
      <c r="I829" s="9" t="str">
        <f>IFERROR(VLOOKUP($K829&amp;$B829,intermediate_page!$A$2:$K$1036,11,FALSE),"")</f>
        <v>-</v>
      </c>
      <c r="K829" s="1" t="str">
        <f t="shared" si="92"/>
        <v>Democratic People’s Republic of Korea</v>
      </c>
    </row>
    <row r="830" ht="15.75" customHeight="1">
      <c r="B830" s="9">
        <v>2016.0</v>
      </c>
      <c r="C830" s="9">
        <f>IFERROR(VLOOKUP($K830&amp;$B830,intermediate_page!$A$2:$K$1036,5,FALSE),"")</f>
        <v>9882137</v>
      </c>
      <c r="D830" s="9" t="str">
        <f>IFERROR(VLOOKUP($K830&amp;$B830,intermediate_page!$A$2:$K$1036,6,FALSE),"")</f>
        <v>-</v>
      </c>
      <c r="E830" s="9">
        <f>IFERROR(VLOOKUP($K830&amp;$B830,intermediate_page!$A$2:$K$1036,7,FALSE),"")</f>
        <v>2719</v>
      </c>
      <c r="F830" s="9" t="str">
        <f>IFERROR(VLOOKUP($K830&amp;$B830,intermediate_page!$A$2:$K$1036,8,FALSE),"")</f>
        <v>-</v>
      </c>
      <c r="G830" s="9" t="str">
        <f>IFERROR(VLOOKUP($K830&amp;$B830,intermediate_page!$A$2:$K$1036,9,FALSE),"")</f>
        <v>-</v>
      </c>
      <c r="H830" s="9">
        <f>IFERROR(VLOOKUP($K830&amp;$B830,intermediate_page!$A$2:$K$1036,10,FALSE),"")</f>
        <v>0</v>
      </c>
      <c r="I830" s="9" t="str">
        <f>IFERROR(VLOOKUP($K830&amp;$B830,intermediate_page!$A$2:$K$1036,11,FALSE),"")</f>
        <v>-</v>
      </c>
      <c r="K830" s="1" t="str">
        <f t="shared" si="92"/>
        <v>Democratic People’s Republic of Korea</v>
      </c>
    </row>
    <row r="831" ht="15.75" customHeight="1">
      <c r="B831" s="9">
        <v>2017.0</v>
      </c>
      <c r="C831" s="9">
        <f>IFERROR(VLOOKUP($K831&amp;$B831,intermediate_page!$A$2:$K$1036,5,FALSE),"")</f>
        <v>9929834</v>
      </c>
      <c r="D831" s="9" t="str">
        <f>IFERROR(VLOOKUP($K831&amp;$B831,intermediate_page!$A$2:$K$1036,6,FALSE),"")</f>
        <v>-</v>
      </c>
      <c r="E831" s="9">
        <f>IFERROR(VLOOKUP($K831&amp;$B831,intermediate_page!$A$2:$K$1036,7,FALSE),"")</f>
        <v>4575</v>
      </c>
      <c r="F831" s="9" t="str">
        <f>IFERROR(VLOOKUP($K831&amp;$B831,intermediate_page!$A$2:$K$1036,8,FALSE),"")</f>
        <v>-</v>
      </c>
      <c r="G831" s="9" t="str">
        <f>IFERROR(VLOOKUP($K831&amp;$B831,intermediate_page!$A$2:$K$1036,9,FALSE),"")</f>
        <v>-</v>
      </c>
      <c r="H831" s="9">
        <f>IFERROR(VLOOKUP($K831&amp;$B831,intermediate_page!$A$2:$K$1036,10,FALSE),"")</f>
        <v>0</v>
      </c>
      <c r="I831" s="9" t="str">
        <f>IFERROR(VLOOKUP($K831&amp;$B831,intermediate_page!$A$2:$K$1036,11,FALSE),"")</f>
        <v>-</v>
      </c>
      <c r="K831" s="1" t="str">
        <f t="shared" si="92"/>
        <v>Democratic People’s Republic of Korea</v>
      </c>
    </row>
    <row r="832" ht="15.75" customHeight="1">
      <c r="B832" s="9">
        <v>2018.0</v>
      </c>
      <c r="C832" s="9">
        <f>IFERROR(VLOOKUP($K832&amp;$B832,intermediate_page!$A$2:$K$1036,5,FALSE),"")</f>
        <v>9976610</v>
      </c>
      <c r="D832" s="9" t="str">
        <f>IFERROR(VLOOKUP($K832&amp;$B832,intermediate_page!$A$2:$K$1036,6,FALSE),"")</f>
        <v>-</v>
      </c>
      <c r="E832" s="9">
        <f>IFERROR(VLOOKUP($K832&amp;$B832,intermediate_page!$A$2:$K$1036,7,FALSE),"")</f>
        <v>3598</v>
      </c>
      <c r="F832" s="9" t="str">
        <f>IFERROR(VLOOKUP($K832&amp;$B832,intermediate_page!$A$2:$K$1036,8,FALSE),"")</f>
        <v>-</v>
      </c>
      <c r="G832" s="9" t="str">
        <f>IFERROR(VLOOKUP($K832&amp;$B832,intermediate_page!$A$2:$K$1036,9,FALSE),"")</f>
        <v>-</v>
      </c>
      <c r="H832" s="9">
        <f>IFERROR(VLOOKUP($K832&amp;$B832,intermediate_page!$A$2:$K$1036,10,FALSE),"")</f>
        <v>0</v>
      </c>
      <c r="I832" s="9" t="str">
        <f>IFERROR(VLOOKUP($K832&amp;$B832,intermediate_page!$A$2:$K$1036,11,FALSE),"")</f>
        <v>-</v>
      </c>
      <c r="K832" s="1" t="str">
        <f t="shared" si="92"/>
        <v>Democratic People’s Republic of Korea</v>
      </c>
    </row>
    <row r="833" ht="15.75" customHeight="1">
      <c r="A833" s="1" t="s">
        <v>116</v>
      </c>
      <c r="B833" s="9">
        <v>2010.0</v>
      </c>
      <c r="C833" s="9">
        <f>IFERROR(VLOOKUP($K833&amp;$B833,intermediate_page!$A$2:$K$1036,5,FALSE),"")</f>
        <v>1153311084</v>
      </c>
      <c r="D833" s="9">
        <f>IFERROR(VLOOKUP($K833&amp;$B833,intermediate_page!$A$2:$K$1036,6,FALSE),"")</f>
        <v>14840000</v>
      </c>
      <c r="E833" s="9">
        <f>IFERROR(VLOOKUP($K833&amp;$B833,intermediate_page!$A$2:$K$1036,7,FALSE),"")</f>
        <v>20200000</v>
      </c>
      <c r="F833" s="9">
        <f>IFERROR(VLOOKUP($K833&amp;$B833,intermediate_page!$A$2:$K$1036,8,FALSE),"")</f>
        <v>28480000</v>
      </c>
      <c r="G833" s="9">
        <f>IFERROR(VLOOKUP($K833&amp;$B833,intermediate_page!$A$2:$K$1036,9,FALSE),"")</f>
        <v>2730</v>
      </c>
      <c r="H833" s="9">
        <f>IFERROR(VLOOKUP($K833&amp;$B833,intermediate_page!$A$2:$K$1036,10,FALSE),"")</f>
        <v>30495</v>
      </c>
      <c r="I833" s="9">
        <f>IFERROR(VLOOKUP($K833&amp;$B833,intermediate_page!$A$2:$K$1036,11,FALSE),"")</f>
        <v>57800</v>
      </c>
      <c r="K833" s="1" t="str">
        <f>apendix_f_updated_data!$A833</f>
        <v>India</v>
      </c>
    </row>
    <row r="834" ht="15.75" customHeight="1">
      <c r="B834" s="9">
        <v>2011.0</v>
      </c>
      <c r="C834" s="9">
        <f>IFERROR(VLOOKUP($K834&amp;$B834,intermediate_page!$A$2:$K$1036,5,FALSE),"")</f>
        <v>1168267799</v>
      </c>
      <c r="D834" s="9">
        <f>IFERROR(VLOOKUP($K834&amp;$B834,intermediate_page!$A$2:$K$1036,6,FALSE),"")</f>
        <v>12770000</v>
      </c>
      <c r="E834" s="9">
        <f>IFERROR(VLOOKUP($K834&amp;$B834,intermediate_page!$A$2:$K$1036,7,FALSE),"")</f>
        <v>17240000</v>
      </c>
      <c r="F834" s="9">
        <f>IFERROR(VLOOKUP($K834&amp;$B834,intermediate_page!$A$2:$K$1036,8,FALSE),"")</f>
        <v>24290000</v>
      </c>
      <c r="G834" s="9">
        <f>IFERROR(VLOOKUP($K834&amp;$B834,intermediate_page!$A$2:$K$1036,9,FALSE),"")</f>
        <v>2370</v>
      </c>
      <c r="H834" s="9">
        <f>IFERROR(VLOOKUP($K834&amp;$B834,intermediate_page!$A$2:$K$1036,10,FALSE),"")</f>
        <v>25574</v>
      </c>
      <c r="I834" s="9">
        <f>IFERROR(VLOOKUP($K834&amp;$B834,intermediate_page!$A$2:$K$1036,11,FALSE),"")</f>
        <v>48300</v>
      </c>
      <c r="K834" s="1" t="str">
        <f t="shared" ref="K834:K841" si="93">K833</f>
        <v>India</v>
      </c>
    </row>
    <row r="835" ht="15.75" customHeight="1">
      <c r="B835" s="9">
        <v>2012.0</v>
      </c>
      <c r="C835" s="9">
        <f>IFERROR(VLOOKUP($K835&amp;$B835,intermediate_page!$A$2:$K$1036,5,FALSE),"")</f>
        <v>1182743793</v>
      </c>
      <c r="D835" s="9">
        <f>IFERROR(VLOOKUP($K835&amp;$B835,intermediate_page!$A$2:$K$1036,6,FALSE),"")</f>
        <v>10290000</v>
      </c>
      <c r="E835" s="9">
        <f>IFERROR(VLOOKUP($K835&amp;$B835,intermediate_page!$A$2:$K$1036,7,FALSE),"")</f>
        <v>14020000</v>
      </c>
      <c r="F835" s="9">
        <f>IFERROR(VLOOKUP($K835&amp;$B835,intermediate_page!$A$2:$K$1036,8,FALSE),"")</f>
        <v>19840000</v>
      </c>
      <c r="G835" s="9">
        <f>IFERROR(VLOOKUP($K835&amp;$B835,intermediate_page!$A$2:$K$1036,9,FALSE),"")</f>
        <v>1920</v>
      </c>
      <c r="H835" s="9">
        <f>IFERROR(VLOOKUP($K835&amp;$B835,intermediate_page!$A$2:$K$1036,10,FALSE),"")</f>
        <v>20433</v>
      </c>
      <c r="I835" s="9">
        <f>IFERROR(VLOOKUP($K835&amp;$B835,intermediate_page!$A$2:$K$1036,11,FALSE),"")</f>
        <v>38800</v>
      </c>
      <c r="K835" s="1" t="str">
        <f t="shared" si="93"/>
        <v>India</v>
      </c>
    </row>
    <row r="836" ht="15.75" customHeight="1">
      <c r="B836" s="9">
        <v>2013.0</v>
      </c>
      <c r="C836" s="9">
        <f>IFERROR(VLOOKUP($K836&amp;$B836,intermediate_page!$A$2:$K$1036,5,FALSE),"")</f>
        <v>1196817595</v>
      </c>
      <c r="D836" s="9">
        <f>IFERROR(VLOOKUP($K836&amp;$B836,intermediate_page!$A$2:$K$1036,6,FALSE),"")</f>
        <v>8172000</v>
      </c>
      <c r="E836" s="9">
        <f>IFERROR(VLOOKUP($K836&amp;$B836,intermediate_page!$A$2:$K$1036,7,FALSE),"")</f>
        <v>10960000</v>
      </c>
      <c r="F836" s="9">
        <f>IFERROR(VLOOKUP($K836&amp;$B836,intermediate_page!$A$2:$K$1036,8,FALSE),"")</f>
        <v>15210000</v>
      </c>
      <c r="G836" s="9">
        <f>IFERROR(VLOOKUP($K836&amp;$B836,intermediate_page!$A$2:$K$1036,9,FALSE),"")</f>
        <v>1490</v>
      </c>
      <c r="H836" s="9">
        <f>IFERROR(VLOOKUP($K836&amp;$B836,intermediate_page!$A$2:$K$1036,10,FALSE),"")</f>
        <v>16706</v>
      </c>
      <c r="I836" s="9">
        <f>IFERROR(VLOOKUP($K836&amp;$B836,intermediate_page!$A$2:$K$1036,11,FALSE),"")</f>
        <v>31200</v>
      </c>
      <c r="K836" s="1" t="str">
        <f t="shared" si="93"/>
        <v>India</v>
      </c>
    </row>
    <row r="837" ht="15.75" customHeight="1">
      <c r="B837" s="9">
        <v>2014.0</v>
      </c>
      <c r="C837" s="9">
        <f>IFERROR(VLOOKUP($K837&amp;$B837,intermediate_page!$A$2:$K$1036,5,FALSE),"")</f>
        <v>1210608062</v>
      </c>
      <c r="D837" s="9">
        <f>IFERROR(VLOOKUP($K837&amp;$B837,intermediate_page!$A$2:$K$1036,6,FALSE),"")</f>
        <v>8383000</v>
      </c>
      <c r="E837" s="9">
        <f>IFERROR(VLOOKUP($K837&amp;$B837,intermediate_page!$A$2:$K$1036,7,FALSE),"")</f>
        <v>11140000</v>
      </c>
      <c r="F837" s="9">
        <f>IFERROR(VLOOKUP($K837&amp;$B837,intermediate_page!$A$2:$K$1036,8,FALSE),"")</f>
        <v>15520000</v>
      </c>
      <c r="G837" s="9">
        <f>IFERROR(VLOOKUP($K837&amp;$B837,intermediate_page!$A$2:$K$1036,9,FALSE),"")</f>
        <v>1350</v>
      </c>
      <c r="H837" s="9">
        <f>IFERROR(VLOOKUP($K837&amp;$B837,intermediate_page!$A$2:$K$1036,10,FALSE),"")</f>
        <v>20128</v>
      </c>
      <c r="I837" s="9">
        <f>IFERROR(VLOOKUP($K837&amp;$B837,intermediate_page!$A$2:$K$1036,11,FALSE),"")</f>
        <v>37700</v>
      </c>
      <c r="K837" s="1" t="str">
        <f t="shared" si="93"/>
        <v>India</v>
      </c>
    </row>
    <row r="838" ht="15.75" customHeight="1">
      <c r="B838" s="9">
        <v>2015.0</v>
      </c>
      <c r="C838" s="9">
        <f>IFERROR(VLOOKUP($K838&amp;$B838,intermediate_page!$A$2:$K$1036,5,FALSE),"")</f>
        <v>1224205084</v>
      </c>
      <c r="D838" s="9">
        <f>IFERROR(VLOOKUP($K838&amp;$B838,intermediate_page!$A$2:$K$1036,6,FALSE),"")</f>
        <v>8941000</v>
      </c>
      <c r="E838" s="9">
        <f>IFERROR(VLOOKUP($K838&amp;$B838,intermediate_page!$A$2:$K$1036,7,FALSE),"")</f>
        <v>11840000</v>
      </c>
      <c r="F838" s="9">
        <f>IFERROR(VLOOKUP($K838&amp;$B838,intermediate_page!$A$2:$K$1036,8,FALSE),"")</f>
        <v>16220000</v>
      </c>
      <c r="G838" s="9">
        <f>IFERROR(VLOOKUP($K838&amp;$B838,intermediate_page!$A$2:$K$1036,9,FALSE),"")</f>
        <v>1470</v>
      </c>
      <c r="H838" s="9">
        <f>IFERROR(VLOOKUP($K838&amp;$B838,intermediate_page!$A$2:$K$1036,10,FALSE),"")</f>
        <v>21667</v>
      </c>
      <c r="I838" s="9">
        <f>IFERROR(VLOOKUP($K838&amp;$B838,intermediate_page!$A$2:$K$1036,11,FALSE),"")</f>
        <v>40900</v>
      </c>
      <c r="K838" s="1" t="str">
        <f t="shared" si="93"/>
        <v>India</v>
      </c>
    </row>
    <row r="839" ht="15.75" customHeight="1">
      <c r="B839" s="9">
        <v>2016.0</v>
      </c>
      <c r="C839" s="9">
        <f>IFERROR(VLOOKUP($K839&amp;$B839,intermediate_page!$A$2:$K$1036,5,FALSE),"")</f>
        <v>1237627593</v>
      </c>
      <c r="D839" s="9">
        <f>IFERROR(VLOOKUP($K839&amp;$B839,intermediate_page!$A$2:$K$1036,6,FALSE),"")</f>
        <v>8826000</v>
      </c>
      <c r="E839" s="9">
        <f>IFERROR(VLOOKUP($K839&amp;$B839,intermediate_page!$A$2:$K$1036,7,FALSE),"")</f>
        <v>12370000</v>
      </c>
      <c r="F839" s="9">
        <f>IFERROR(VLOOKUP($K839&amp;$B839,intermediate_page!$A$2:$K$1036,8,FALSE),"")</f>
        <v>17930000</v>
      </c>
      <c r="G839" s="9">
        <f>IFERROR(VLOOKUP($K839&amp;$B839,intermediate_page!$A$2:$K$1036,9,FALSE),"")</f>
        <v>1550</v>
      </c>
      <c r="H839" s="9">
        <f>IFERROR(VLOOKUP($K839&amp;$B839,intermediate_page!$A$2:$K$1036,10,FALSE),"")</f>
        <v>22316</v>
      </c>
      <c r="I839" s="9">
        <f>IFERROR(VLOOKUP($K839&amp;$B839,intermediate_page!$A$2:$K$1036,11,FALSE),"")</f>
        <v>44500</v>
      </c>
      <c r="K839" s="1" t="str">
        <f t="shared" si="93"/>
        <v>India</v>
      </c>
    </row>
    <row r="840" ht="15.75" customHeight="1">
      <c r="B840" s="9">
        <v>2017.0</v>
      </c>
      <c r="C840" s="9">
        <f>IFERROR(VLOOKUP($K840&amp;$B840,intermediate_page!$A$2:$K$1036,5,FALSE),"")</f>
        <v>1250859582</v>
      </c>
      <c r="D840" s="9">
        <f>IFERROR(VLOOKUP($K840&amp;$B840,intermediate_page!$A$2:$K$1036,6,FALSE),"")</f>
        <v>6832000</v>
      </c>
      <c r="E840" s="9">
        <f>IFERROR(VLOOKUP($K840&amp;$B840,intermediate_page!$A$2:$K$1036,7,FALSE),"")</f>
        <v>9348000</v>
      </c>
      <c r="F840" s="9">
        <f>IFERROR(VLOOKUP($K840&amp;$B840,intermediate_page!$A$2:$K$1036,8,FALSE),"")</f>
        <v>13250000</v>
      </c>
      <c r="G840" s="9">
        <f>IFERROR(VLOOKUP($K840&amp;$B840,intermediate_page!$A$2:$K$1036,9,FALSE),"")</f>
        <v>1210</v>
      </c>
      <c r="H840" s="9">
        <f>IFERROR(VLOOKUP($K840&amp;$B840,intermediate_page!$A$2:$K$1036,10,FALSE),"")</f>
        <v>16310</v>
      </c>
      <c r="I840" s="9">
        <f>IFERROR(VLOOKUP($K840&amp;$B840,intermediate_page!$A$2:$K$1036,11,FALSE),"")</f>
        <v>31700</v>
      </c>
      <c r="K840" s="1" t="str">
        <f t="shared" si="93"/>
        <v>India</v>
      </c>
    </row>
    <row r="841" ht="15.75" customHeight="1">
      <c r="B841" s="9">
        <v>2018.0</v>
      </c>
      <c r="C841" s="9">
        <f>IFERROR(VLOOKUP($K841&amp;$B841,intermediate_page!$A$2:$K$1036,5,FALSE),"")</f>
        <v>1263908949</v>
      </c>
      <c r="D841" s="9">
        <f>IFERROR(VLOOKUP($K841&amp;$B841,intermediate_page!$A$2:$K$1036,6,FALSE),"")</f>
        <v>4659000</v>
      </c>
      <c r="E841" s="9">
        <f>IFERROR(VLOOKUP($K841&amp;$B841,intermediate_page!$A$2:$K$1036,7,FALSE),"")</f>
        <v>6737000</v>
      </c>
      <c r="F841" s="9">
        <f>IFERROR(VLOOKUP($K841&amp;$B841,intermediate_page!$A$2:$K$1036,8,FALSE),"")</f>
        <v>9541000</v>
      </c>
      <c r="G841" s="9">
        <f>IFERROR(VLOOKUP($K841&amp;$B841,intermediate_page!$A$2:$K$1036,9,FALSE),"")</f>
        <v>930</v>
      </c>
      <c r="H841" s="9">
        <f>IFERROR(VLOOKUP($K841&amp;$B841,intermediate_page!$A$2:$K$1036,10,FALSE),"")</f>
        <v>9620</v>
      </c>
      <c r="I841" s="9">
        <f>IFERROR(VLOOKUP($K841&amp;$B841,intermediate_page!$A$2:$K$1036,11,FALSE),"")</f>
        <v>18300</v>
      </c>
      <c r="K841" s="1" t="str">
        <f t="shared" si="93"/>
        <v>India</v>
      </c>
    </row>
    <row r="842" ht="15.75" customHeight="1">
      <c r="A842" s="1" t="s">
        <v>117</v>
      </c>
      <c r="B842" s="9">
        <v>2010.0</v>
      </c>
      <c r="C842" s="9">
        <f>IFERROR(VLOOKUP($K842&amp;$B842,intermediate_page!$A$2:$K$1036,5,FALSE),"")</f>
        <v>241834226</v>
      </c>
      <c r="D842" s="9">
        <f>IFERROR(VLOOKUP($K842&amp;$B842,intermediate_page!$A$2:$K$1036,6,FALSE),"")</f>
        <v>2120000</v>
      </c>
      <c r="E842" s="9">
        <f>IFERROR(VLOOKUP($K842&amp;$B842,intermediate_page!$A$2:$K$1036,7,FALSE),"")</f>
        <v>2665491</v>
      </c>
      <c r="F842" s="9">
        <f>IFERROR(VLOOKUP($K842&amp;$B842,intermediate_page!$A$2:$K$1036,8,FALSE),"")</f>
        <v>3501000</v>
      </c>
      <c r="G842" s="9">
        <f>IFERROR(VLOOKUP($K842&amp;$B842,intermediate_page!$A$2:$K$1036,9,FALSE),"")</f>
        <v>370</v>
      </c>
      <c r="H842" s="9">
        <f>IFERROR(VLOOKUP($K842&amp;$B842,intermediate_page!$A$2:$K$1036,10,FALSE),"")</f>
        <v>4260</v>
      </c>
      <c r="I842" s="9">
        <f>IFERROR(VLOOKUP($K842&amp;$B842,intermediate_page!$A$2:$K$1036,11,FALSE),"")</f>
        <v>8000</v>
      </c>
      <c r="K842" s="1" t="str">
        <f>apendix_f_updated_data!$A842</f>
        <v>Indonesia</v>
      </c>
    </row>
    <row r="843" ht="15.75" customHeight="1">
      <c r="B843" s="9">
        <v>2011.0</v>
      </c>
      <c r="C843" s="9">
        <f>IFERROR(VLOOKUP($K843&amp;$B843,intermediate_page!$A$2:$K$1036,5,FALSE),"")</f>
        <v>245115988</v>
      </c>
      <c r="D843" s="9">
        <f>IFERROR(VLOOKUP($K843&amp;$B843,intermediate_page!$A$2:$K$1036,6,FALSE),"")</f>
        <v>1930000</v>
      </c>
      <c r="E843" s="9">
        <f>IFERROR(VLOOKUP($K843&amp;$B843,intermediate_page!$A$2:$K$1036,7,FALSE),"")</f>
        <v>2424712</v>
      </c>
      <c r="F843" s="9">
        <f>IFERROR(VLOOKUP($K843&amp;$B843,intermediate_page!$A$2:$K$1036,8,FALSE),"")</f>
        <v>3190000</v>
      </c>
      <c r="G843" s="9">
        <f>IFERROR(VLOOKUP($K843&amp;$B843,intermediate_page!$A$2:$K$1036,9,FALSE),"")</f>
        <v>330</v>
      </c>
      <c r="H843" s="9">
        <f>IFERROR(VLOOKUP($K843&amp;$B843,intermediate_page!$A$2:$K$1036,10,FALSE),"")</f>
        <v>3820</v>
      </c>
      <c r="I843" s="9">
        <f>IFERROR(VLOOKUP($K843&amp;$B843,intermediate_page!$A$2:$K$1036,11,FALSE),"")</f>
        <v>7160</v>
      </c>
      <c r="K843" s="1" t="str">
        <f t="shared" ref="K843:K850" si="94">K842</f>
        <v>Indonesia</v>
      </c>
    </row>
    <row r="844" ht="15.75" customHeight="1">
      <c r="B844" s="9">
        <v>2012.0</v>
      </c>
      <c r="C844" s="9">
        <f>IFERROR(VLOOKUP($K844&amp;$B844,intermediate_page!$A$2:$K$1036,5,FALSE),"")</f>
        <v>248451714</v>
      </c>
      <c r="D844" s="9">
        <f>IFERROR(VLOOKUP($K844&amp;$B844,intermediate_page!$A$2:$K$1036,6,FALSE),"")</f>
        <v>1913000</v>
      </c>
      <c r="E844" s="9">
        <f>IFERROR(VLOOKUP($K844&amp;$B844,intermediate_page!$A$2:$K$1036,7,FALSE),"")</f>
        <v>2405245</v>
      </c>
      <c r="F844" s="9">
        <f>IFERROR(VLOOKUP($K844&amp;$B844,intermediate_page!$A$2:$K$1036,8,FALSE),"")</f>
        <v>3147000</v>
      </c>
      <c r="G844" s="9">
        <f>IFERROR(VLOOKUP($K844&amp;$B844,intermediate_page!$A$2:$K$1036,9,FALSE),"")</f>
        <v>320</v>
      </c>
      <c r="H844" s="9">
        <f>IFERROR(VLOOKUP($K844&amp;$B844,intermediate_page!$A$2:$K$1036,10,FALSE),"")</f>
        <v>3785</v>
      </c>
      <c r="I844" s="9">
        <f>IFERROR(VLOOKUP($K844&amp;$B844,intermediate_page!$A$2:$K$1036,11,FALSE),"")</f>
        <v>7120</v>
      </c>
      <c r="K844" s="1" t="str">
        <f t="shared" si="94"/>
        <v>Indonesia</v>
      </c>
    </row>
    <row r="845" ht="15.75" customHeight="1">
      <c r="B845" s="9">
        <v>2013.0</v>
      </c>
      <c r="C845" s="9">
        <f>IFERROR(VLOOKUP($K845&amp;$B845,intermediate_page!$A$2:$K$1036,5,FALSE),"")</f>
        <v>251805314</v>
      </c>
      <c r="D845" s="9">
        <f>IFERROR(VLOOKUP($K845&amp;$B845,intermediate_page!$A$2:$K$1036,6,FALSE),"")</f>
        <v>1632000</v>
      </c>
      <c r="E845" s="9">
        <f>IFERROR(VLOOKUP($K845&amp;$B845,intermediate_page!$A$2:$K$1036,7,FALSE),"")</f>
        <v>2047233</v>
      </c>
      <c r="F845" s="9">
        <f>IFERROR(VLOOKUP($K845&amp;$B845,intermediate_page!$A$2:$K$1036,8,FALSE),"")</f>
        <v>2686000</v>
      </c>
      <c r="G845" s="9">
        <f>IFERROR(VLOOKUP($K845&amp;$B845,intermediate_page!$A$2:$K$1036,9,FALSE),"")</f>
        <v>270</v>
      </c>
      <c r="H845" s="9">
        <f>IFERROR(VLOOKUP($K845&amp;$B845,intermediate_page!$A$2:$K$1036,10,FALSE),"")</f>
        <v>3256</v>
      </c>
      <c r="I845" s="9">
        <f>IFERROR(VLOOKUP($K845&amp;$B845,intermediate_page!$A$2:$K$1036,11,FALSE),"")</f>
        <v>6100</v>
      </c>
      <c r="K845" s="1" t="str">
        <f t="shared" si="94"/>
        <v>Indonesia</v>
      </c>
    </row>
    <row r="846" ht="15.75" customHeight="1">
      <c r="B846" s="9">
        <v>2014.0</v>
      </c>
      <c r="C846" s="9">
        <f>IFERROR(VLOOKUP($K846&amp;$B846,intermediate_page!$A$2:$K$1036,5,FALSE),"")</f>
        <v>255128076</v>
      </c>
      <c r="D846" s="9">
        <f>IFERROR(VLOOKUP($K846&amp;$B846,intermediate_page!$A$2:$K$1036,6,FALSE),"")</f>
        <v>1241000</v>
      </c>
      <c r="E846" s="9">
        <f>IFERROR(VLOOKUP($K846&amp;$B846,intermediate_page!$A$2:$K$1036,7,FALSE),"")</f>
        <v>1556734</v>
      </c>
      <c r="F846" s="9">
        <f>IFERROR(VLOOKUP($K846&amp;$B846,intermediate_page!$A$2:$K$1036,8,FALSE),"")</f>
        <v>2041000</v>
      </c>
      <c r="G846" s="9">
        <f>IFERROR(VLOOKUP($K846&amp;$B846,intermediate_page!$A$2:$K$1036,9,FALSE),"")</f>
        <v>210</v>
      </c>
      <c r="H846" s="9">
        <f>IFERROR(VLOOKUP($K846&amp;$B846,intermediate_page!$A$2:$K$1036,10,FALSE),"")</f>
        <v>2510</v>
      </c>
      <c r="I846" s="9">
        <f>IFERROR(VLOOKUP($K846&amp;$B846,intermediate_page!$A$2:$K$1036,11,FALSE),"")</f>
        <v>4700</v>
      </c>
      <c r="K846" s="1" t="str">
        <f t="shared" si="94"/>
        <v>Indonesia</v>
      </c>
    </row>
    <row r="847" ht="15.75" customHeight="1">
      <c r="B847" s="9">
        <v>2015.0</v>
      </c>
      <c r="C847" s="9">
        <f>IFERROR(VLOOKUP($K847&amp;$B847,intermediate_page!$A$2:$K$1036,5,FALSE),"")</f>
        <v>258383257</v>
      </c>
      <c r="D847" s="9">
        <f>IFERROR(VLOOKUP($K847&amp;$B847,intermediate_page!$A$2:$K$1036,6,FALSE),"")</f>
        <v>1108000</v>
      </c>
      <c r="E847" s="9">
        <f>IFERROR(VLOOKUP($K847&amp;$B847,intermediate_page!$A$2:$K$1036,7,FALSE),"")</f>
        <v>1391240</v>
      </c>
      <c r="F847" s="9">
        <f>IFERROR(VLOOKUP($K847&amp;$B847,intermediate_page!$A$2:$K$1036,8,FALSE),"")</f>
        <v>1830000</v>
      </c>
      <c r="G847" s="9">
        <f>IFERROR(VLOOKUP($K847&amp;$B847,intermediate_page!$A$2:$K$1036,9,FALSE),"")</f>
        <v>190</v>
      </c>
      <c r="H847" s="9">
        <f>IFERROR(VLOOKUP($K847&amp;$B847,intermediate_page!$A$2:$K$1036,10,FALSE),"")</f>
        <v>2190</v>
      </c>
      <c r="I847" s="9">
        <f>IFERROR(VLOOKUP($K847&amp;$B847,intermediate_page!$A$2:$K$1036,11,FALSE),"")</f>
        <v>4080</v>
      </c>
      <c r="K847" s="1" t="str">
        <f t="shared" si="94"/>
        <v>Indonesia</v>
      </c>
    </row>
    <row r="848" ht="15.75" customHeight="1">
      <c r="B848" s="9">
        <v>2016.0</v>
      </c>
      <c r="C848" s="9">
        <f>IFERROR(VLOOKUP($K848&amp;$B848,intermediate_page!$A$2:$K$1036,5,FALSE),"")</f>
        <v>261556386</v>
      </c>
      <c r="D848" s="9">
        <f>IFERROR(VLOOKUP($K848&amp;$B848,intermediate_page!$A$2:$K$1036,6,FALSE),"")</f>
        <v>1154000</v>
      </c>
      <c r="E848" s="9">
        <f>IFERROR(VLOOKUP($K848&amp;$B848,intermediate_page!$A$2:$K$1036,7,FALSE),"")</f>
        <v>1448007</v>
      </c>
      <c r="F848" s="9">
        <f>IFERROR(VLOOKUP($K848&amp;$B848,intermediate_page!$A$2:$K$1036,8,FALSE),"")</f>
        <v>1896000</v>
      </c>
      <c r="G848" s="9">
        <f>IFERROR(VLOOKUP($K848&amp;$B848,intermediate_page!$A$2:$K$1036,9,FALSE),"")</f>
        <v>190</v>
      </c>
      <c r="H848" s="9">
        <f>IFERROR(VLOOKUP($K848&amp;$B848,intermediate_page!$A$2:$K$1036,10,FALSE),"")</f>
        <v>2516</v>
      </c>
      <c r="I848" s="9">
        <f>IFERROR(VLOOKUP($K848&amp;$B848,intermediate_page!$A$2:$K$1036,11,FALSE),"")</f>
        <v>4740</v>
      </c>
      <c r="K848" s="1" t="str">
        <f t="shared" si="94"/>
        <v>Indonesia</v>
      </c>
    </row>
    <row r="849" ht="15.75" customHeight="1">
      <c r="B849" s="9">
        <v>2017.0</v>
      </c>
      <c r="C849" s="9">
        <f>IFERROR(VLOOKUP($K849&amp;$B849,intermediate_page!$A$2:$K$1036,5,FALSE),"")</f>
        <v>264650969</v>
      </c>
      <c r="D849" s="9">
        <f>IFERROR(VLOOKUP($K849&amp;$B849,intermediate_page!$A$2:$K$1036,6,FALSE),"")</f>
        <v>1428000</v>
      </c>
      <c r="E849" s="9">
        <f>IFERROR(VLOOKUP($K849&amp;$B849,intermediate_page!$A$2:$K$1036,7,FALSE),"")</f>
        <v>1792690</v>
      </c>
      <c r="F849" s="9">
        <f>IFERROR(VLOOKUP($K849&amp;$B849,intermediate_page!$A$2:$K$1036,8,FALSE),"")</f>
        <v>2338000</v>
      </c>
      <c r="G849" s="9">
        <f>IFERROR(VLOOKUP($K849&amp;$B849,intermediate_page!$A$2:$K$1036,9,FALSE),"")</f>
        <v>230</v>
      </c>
      <c r="H849" s="9">
        <f>IFERROR(VLOOKUP($K849&amp;$B849,intermediate_page!$A$2:$K$1036,10,FALSE),"")</f>
        <v>3138</v>
      </c>
      <c r="I849" s="9">
        <f>IFERROR(VLOOKUP($K849&amp;$B849,intermediate_page!$A$2:$K$1036,11,FALSE),"")</f>
        <v>5890</v>
      </c>
      <c r="K849" s="1" t="str">
        <f t="shared" si="94"/>
        <v>Indonesia</v>
      </c>
    </row>
    <row r="850" ht="15.75" customHeight="1">
      <c r="B850" s="9">
        <v>2018.0</v>
      </c>
      <c r="C850" s="9">
        <f>IFERROR(VLOOKUP($K850&amp;$B850,intermediate_page!$A$2:$K$1036,5,FALSE),"")</f>
        <v>267670549</v>
      </c>
      <c r="D850" s="9">
        <f>IFERROR(VLOOKUP($K850&amp;$B850,intermediate_page!$A$2:$K$1036,6,FALSE),"")</f>
        <v>933000</v>
      </c>
      <c r="E850" s="9">
        <f>IFERROR(VLOOKUP($K850&amp;$B850,intermediate_page!$A$2:$K$1036,7,FALSE),"")</f>
        <v>1034866</v>
      </c>
      <c r="F850" s="9">
        <f>IFERROR(VLOOKUP($K850&amp;$B850,intermediate_page!$A$2:$K$1036,8,FALSE),"")</f>
        <v>1154000</v>
      </c>
      <c r="G850" s="9">
        <f>IFERROR(VLOOKUP($K850&amp;$B850,intermediate_page!$A$2:$K$1036,9,FALSE),"")</f>
        <v>140</v>
      </c>
      <c r="H850" s="9">
        <f>IFERROR(VLOOKUP($K850&amp;$B850,intermediate_page!$A$2:$K$1036,10,FALSE),"")</f>
        <v>1785</v>
      </c>
      <c r="I850" s="9">
        <f>IFERROR(VLOOKUP($K850&amp;$B850,intermediate_page!$A$2:$K$1036,11,FALSE),"")</f>
        <v>2930</v>
      </c>
      <c r="K850" s="1" t="str">
        <f t="shared" si="94"/>
        <v>Indonesia</v>
      </c>
    </row>
    <row r="851" ht="15.75" customHeight="1">
      <c r="A851" s="1" t="s">
        <v>118</v>
      </c>
      <c r="B851" s="9">
        <v>2010.0</v>
      </c>
      <c r="C851" s="9">
        <f>IFERROR(VLOOKUP($K851&amp;$B851,intermediate_page!$A$2:$K$1036,5,FALSE),"")</f>
        <v>30116448</v>
      </c>
      <c r="D851" s="9">
        <f>IFERROR(VLOOKUP($K851&amp;$B851,intermediate_page!$A$2:$K$1036,6,FALSE),"")</f>
        <v>1384000</v>
      </c>
      <c r="E851" s="9">
        <f>IFERROR(VLOOKUP($K851&amp;$B851,intermediate_page!$A$2:$K$1036,7,FALSE),"")</f>
        <v>2017346</v>
      </c>
      <c r="F851" s="9">
        <f>IFERROR(VLOOKUP($K851&amp;$B851,intermediate_page!$A$2:$K$1036,8,FALSE),"")</f>
        <v>3108000</v>
      </c>
      <c r="G851" s="9">
        <f>IFERROR(VLOOKUP($K851&amp;$B851,intermediate_page!$A$2:$K$1036,9,FALSE),"")</f>
        <v>230</v>
      </c>
      <c r="H851" s="9">
        <f>IFERROR(VLOOKUP($K851&amp;$B851,intermediate_page!$A$2:$K$1036,10,FALSE),"")</f>
        <v>3882</v>
      </c>
      <c r="I851" s="9">
        <f>IFERROR(VLOOKUP($K851&amp;$B851,intermediate_page!$A$2:$K$1036,11,FALSE),"")</f>
        <v>8320</v>
      </c>
      <c r="K851" s="1" t="str">
        <f>apendix_f_updated_data!$A851</f>
        <v>Myanmar</v>
      </c>
    </row>
    <row r="852" ht="15.75" customHeight="1">
      <c r="B852" s="9">
        <v>2011.0</v>
      </c>
      <c r="C852" s="9">
        <f>IFERROR(VLOOKUP($K852&amp;$B852,intermediate_page!$A$2:$K$1036,5,FALSE),"")</f>
        <v>30348439</v>
      </c>
      <c r="D852" s="9">
        <f>IFERROR(VLOOKUP($K852&amp;$B852,intermediate_page!$A$2:$K$1036,6,FALSE),"")</f>
        <v>1014000</v>
      </c>
      <c r="E852" s="9">
        <f>IFERROR(VLOOKUP($K852&amp;$B852,intermediate_page!$A$2:$K$1036,7,FALSE),"")</f>
        <v>1319917</v>
      </c>
      <c r="F852" s="9">
        <f>IFERROR(VLOOKUP($K852&amp;$B852,intermediate_page!$A$2:$K$1036,8,FALSE),"")</f>
        <v>1761000</v>
      </c>
      <c r="G852" s="9">
        <f>IFERROR(VLOOKUP($K852&amp;$B852,intermediate_page!$A$2:$K$1036,9,FALSE),"")</f>
        <v>160</v>
      </c>
      <c r="H852" s="9">
        <f>IFERROR(VLOOKUP($K852&amp;$B852,intermediate_page!$A$2:$K$1036,10,FALSE),"")</f>
        <v>2466</v>
      </c>
      <c r="I852" s="9">
        <f>IFERROR(VLOOKUP($K852&amp;$B852,intermediate_page!$A$2:$K$1036,11,FALSE),"")</f>
        <v>4620</v>
      </c>
      <c r="K852" s="1" t="str">
        <f t="shared" ref="K852:K859" si="95">K851</f>
        <v>Myanmar</v>
      </c>
    </row>
    <row r="853" ht="15.75" customHeight="1">
      <c r="B853" s="9">
        <v>2012.0</v>
      </c>
      <c r="C853" s="9">
        <f>IFERROR(VLOOKUP($K853&amp;$B853,intermediate_page!$A$2:$K$1036,5,FALSE),"")</f>
        <v>30600253</v>
      </c>
      <c r="D853" s="9">
        <f>IFERROR(VLOOKUP($K853&amp;$B853,intermediate_page!$A$2:$K$1036,6,FALSE),"")</f>
        <v>1355000</v>
      </c>
      <c r="E853" s="9">
        <f>IFERROR(VLOOKUP($K853&amp;$B853,intermediate_page!$A$2:$K$1036,7,FALSE),"")</f>
        <v>1892905</v>
      </c>
      <c r="F853" s="9">
        <f>IFERROR(VLOOKUP($K853&amp;$B853,intermediate_page!$A$2:$K$1036,8,FALSE),"")</f>
        <v>2749000</v>
      </c>
      <c r="G853" s="9">
        <f>IFERROR(VLOOKUP($K853&amp;$B853,intermediate_page!$A$2:$K$1036,9,FALSE),"")</f>
        <v>220</v>
      </c>
      <c r="H853" s="9">
        <f>IFERROR(VLOOKUP($K853&amp;$B853,intermediate_page!$A$2:$K$1036,10,FALSE),"")</f>
        <v>3680</v>
      </c>
      <c r="I853" s="9">
        <f>IFERROR(VLOOKUP($K853&amp;$B853,intermediate_page!$A$2:$K$1036,11,FALSE),"")</f>
        <v>7500</v>
      </c>
      <c r="K853" s="1" t="str">
        <f t="shared" si="95"/>
        <v>Myanmar</v>
      </c>
    </row>
    <row r="854" ht="15.75" customHeight="1">
      <c r="B854" s="9">
        <v>2013.0</v>
      </c>
      <c r="C854" s="9">
        <f>IFERROR(VLOOKUP($K854&amp;$B854,intermediate_page!$A$2:$K$1036,5,FALSE),"")</f>
        <v>30861393</v>
      </c>
      <c r="D854" s="9">
        <f>IFERROR(VLOOKUP($K854&amp;$B854,intermediate_page!$A$2:$K$1036,6,FALSE),"")</f>
        <v>455000</v>
      </c>
      <c r="E854" s="9">
        <f>IFERROR(VLOOKUP($K854&amp;$B854,intermediate_page!$A$2:$K$1036,7,FALSE),"")</f>
        <v>611838</v>
      </c>
      <c r="F854" s="9">
        <f>IFERROR(VLOOKUP($K854&amp;$B854,intermediate_page!$A$2:$K$1036,8,FALSE),"")</f>
        <v>840000</v>
      </c>
      <c r="G854" s="9">
        <f>IFERROR(VLOOKUP($K854&amp;$B854,intermediate_page!$A$2:$K$1036,9,FALSE),"")</f>
        <v>74</v>
      </c>
      <c r="H854" s="9">
        <f>IFERROR(VLOOKUP($K854&amp;$B854,intermediate_page!$A$2:$K$1036,10,FALSE),"")</f>
        <v>1169</v>
      </c>
      <c r="I854" s="9">
        <f>IFERROR(VLOOKUP($K854&amp;$B854,intermediate_page!$A$2:$K$1036,11,FALSE),"")</f>
        <v>2290</v>
      </c>
      <c r="K854" s="1" t="str">
        <f t="shared" si="95"/>
        <v>Myanmar</v>
      </c>
    </row>
    <row r="855" ht="15.75" customHeight="1">
      <c r="B855" s="9">
        <v>2014.0</v>
      </c>
      <c r="C855" s="9">
        <f>IFERROR(VLOOKUP($K855&amp;$B855,intermediate_page!$A$2:$K$1036,5,FALSE),"")</f>
        <v>31116339</v>
      </c>
      <c r="D855" s="9">
        <f>IFERROR(VLOOKUP($K855&amp;$B855,intermediate_page!$A$2:$K$1036,6,FALSE),"")</f>
        <v>281000</v>
      </c>
      <c r="E855" s="9">
        <f>IFERROR(VLOOKUP($K855&amp;$B855,intermediate_page!$A$2:$K$1036,7,FALSE),"")</f>
        <v>383705</v>
      </c>
      <c r="F855" s="9">
        <f>IFERROR(VLOOKUP($K855&amp;$B855,intermediate_page!$A$2:$K$1036,8,FALSE),"")</f>
        <v>535000</v>
      </c>
      <c r="G855" s="9">
        <f>IFERROR(VLOOKUP($K855&amp;$B855,intermediate_page!$A$2:$K$1036,9,FALSE),"")</f>
        <v>46</v>
      </c>
      <c r="H855" s="9">
        <f>IFERROR(VLOOKUP($K855&amp;$B855,intermediate_page!$A$2:$K$1036,10,FALSE),"")</f>
        <v>729</v>
      </c>
      <c r="I855" s="9">
        <f>IFERROR(VLOOKUP($K855&amp;$B855,intermediate_page!$A$2:$K$1036,11,FALSE),"")</f>
        <v>1440</v>
      </c>
      <c r="K855" s="1" t="str">
        <f t="shared" si="95"/>
        <v>Myanmar</v>
      </c>
    </row>
    <row r="856" ht="15.75" customHeight="1">
      <c r="B856" s="9">
        <v>2015.0</v>
      </c>
      <c r="C856" s="9">
        <f>IFERROR(VLOOKUP($K856&amp;$B856,intermediate_page!$A$2:$K$1036,5,FALSE),"")</f>
        <v>31354355</v>
      </c>
      <c r="D856" s="9">
        <f>IFERROR(VLOOKUP($K856&amp;$B856,intermediate_page!$A$2:$K$1036,6,FALSE),"")</f>
        <v>220000</v>
      </c>
      <c r="E856" s="9">
        <f>IFERROR(VLOOKUP($K856&amp;$B856,intermediate_page!$A$2:$K$1036,7,FALSE),"")</f>
        <v>272329</v>
      </c>
      <c r="F856" s="9">
        <f>IFERROR(VLOOKUP($K856&amp;$B856,intermediate_page!$A$2:$K$1036,8,FALSE),"")</f>
        <v>328000</v>
      </c>
      <c r="G856" s="9">
        <f>IFERROR(VLOOKUP($K856&amp;$B856,intermediate_page!$A$2:$K$1036,9,FALSE),"")</f>
        <v>34</v>
      </c>
      <c r="H856" s="9">
        <f>IFERROR(VLOOKUP($K856&amp;$B856,intermediate_page!$A$2:$K$1036,10,FALSE),"")</f>
        <v>482</v>
      </c>
      <c r="I856" s="9">
        <f>IFERROR(VLOOKUP($K856&amp;$B856,intermediate_page!$A$2:$K$1036,11,FALSE),"")</f>
        <v>850</v>
      </c>
      <c r="K856" s="1" t="str">
        <f t="shared" si="95"/>
        <v>Myanmar</v>
      </c>
    </row>
    <row r="857" ht="15.75" customHeight="1">
      <c r="B857" s="9">
        <v>2016.0</v>
      </c>
      <c r="C857" s="9">
        <f>IFERROR(VLOOKUP($K857&amp;$B857,intermediate_page!$A$2:$K$1036,5,FALSE),"")</f>
        <v>31571282</v>
      </c>
      <c r="D857" s="9">
        <f>IFERROR(VLOOKUP($K857&amp;$B857,intermediate_page!$A$2:$K$1036,6,FALSE),"")</f>
        <v>131000</v>
      </c>
      <c r="E857" s="9">
        <f>IFERROR(VLOOKUP($K857&amp;$B857,intermediate_page!$A$2:$K$1036,7,FALSE),"")</f>
        <v>161570</v>
      </c>
      <c r="F857" s="9">
        <f>IFERROR(VLOOKUP($K857&amp;$B857,intermediate_page!$A$2:$K$1036,8,FALSE),"")</f>
        <v>195000</v>
      </c>
      <c r="G857" s="9">
        <f>IFERROR(VLOOKUP($K857&amp;$B857,intermediate_page!$A$2:$K$1036,9,FALSE),"")</f>
        <v>20</v>
      </c>
      <c r="H857" s="9">
        <f>IFERROR(VLOOKUP($K857&amp;$B857,intermediate_page!$A$2:$K$1036,10,FALSE),"")</f>
        <v>273</v>
      </c>
      <c r="I857" s="9">
        <f>IFERROR(VLOOKUP($K857&amp;$B857,intermediate_page!$A$2:$K$1036,11,FALSE),"")</f>
        <v>480</v>
      </c>
      <c r="K857" s="1" t="str">
        <f t="shared" si="95"/>
        <v>Myanmar</v>
      </c>
    </row>
    <row r="858" ht="15.75" customHeight="1">
      <c r="B858" s="9">
        <v>2017.0</v>
      </c>
      <c r="C858" s="9">
        <f>IFERROR(VLOOKUP($K858&amp;$B858,intermediate_page!$A$2:$K$1036,5,FALSE),"")</f>
        <v>31772208</v>
      </c>
      <c r="D858" s="9">
        <f>IFERROR(VLOOKUP($K858&amp;$B858,intermediate_page!$A$2:$K$1036,6,FALSE),"")</f>
        <v>98000</v>
      </c>
      <c r="E858" s="9">
        <f>IFERROR(VLOOKUP($K858&amp;$B858,intermediate_page!$A$2:$K$1036,7,FALSE),"")</f>
        <v>120755</v>
      </c>
      <c r="F858" s="9">
        <f>IFERROR(VLOOKUP($K858&amp;$B858,intermediate_page!$A$2:$K$1036,8,FALSE),"")</f>
        <v>145000</v>
      </c>
      <c r="G858" s="9">
        <f>IFERROR(VLOOKUP($K858&amp;$B858,intermediate_page!$A$2:$K$1036,9,FALSE),"")</f>
        <v>15</v>
      </c>
      <c r="H858" s="9">
        <f>IFERROR(VLOOKUP($K858&amp;$B858,intermediate_page!$A$2:$K$1036,10,FALSE),"")</f>
        <v>209</v>
      </c>
      <c r="I858" s="9">
        <f>IFERROR(VLOOKUP($K858&amp;$B858,intermediate_page!$A$2:$K$1036,11,FALSE),"")</f>
        <v>370</v>
      </c>
      <c r="K858" s="1" t="str">
        <f t="shared" si="95"/>
        <v>Myanmar</v>
      </c>
    </row>
    <row r="859" ht="15.75" customHeight="1">
      <c r="B859" s="9">
        <v>2018.0</v>
      </c>
      <c r="C859" s="9">
        <f>IFERROR(VLOOKUP($K859&amp;$B859,intermediate_page!$A$2:$K$1036,5,FALSE),"")</f>
        <v>31966116</v>
      </c>
      <c r="D859" s="9">
        <f>IFERROR(VLOOKUP($K859&amp;$B859,intermediate_page!$A$2:$K$1036,6,FALSE),"")</f>
        <v>88000</v>
      </c>
      <c r="E859" s="9">
        <f>IFERROR(VLOOKUP($K859&amp;$B859,intermediate_page!$A$2:$K$1036,7,FALSE),"")</f>
        <v>108815</v>
      </c>
      <c r="F859" s="9">
        <f>IFERROR(VLOOKUP($K859&amp;$B859,intermediate_page!$A$2:$K$1036,8,FALSE),"")</f>
        <v>131000</v>
      </c>
      <c r="G859" s="9">
        <f>IFERROR(VLOOKUP($K859&amp;$B859,intermediate_page!$A$2:$K$1036,9,FALSE),"")</f>
        <v>14</v>
      </c>
      <c r="H859" s="9">
        <f>IFERROR(VLOOKUP($K859&amp;$B859,intermediate_page!$A$2:$K$1036,10,FALSE),"")</f>
        <v>172</v>
      </c>
      <c r="I859" s="9">
        <f>IFERROR(VLOOKUP($K859&amp;$B859,intermediate_page!$A$2:$K$1036,11,FALSE),"")</f>
        <v>300</v>
      </c>
      <c r="K859" s="1" t="str">
        <f t="shared" si="95"/>
        <v>Myanmar</v>
      </c>
    </row>
    <row r="860" ht="15.75" customHeight="1">
      <c r="A860" s="1" t="s">
        <v>119</v>
      </c>
      <c r="B860" s="9">
        <v>2010.0</v>
      </c>
      <c r="C860" s="9">
        <f>IFERROR(VLOOKUP($K860&amp;$B860,intermediate_page!$A$2:$K$1036,5,FALSE),"")</f>
        <v>7841339</v>
      </c>
      <c r="D860" s="9">
        <f>IFERROR(VLOOKUP($K860&amp;$B860,intermediate_page!$A$2:$K$1036,6,FALSE),"")</f>
        <v>15000</v>
      </c>
      <c r="E860" s="9">
        <f>IFERROR(VLOOKUP($K860&amp;$B860,intermediate_page!$A$2:$K$1036,7,FALSE),"")</f>
        <v>30320</v>
      </c>
      <c r="F860" s="9">
        <f>IFERROR(VLOOKUP($K860&amp;$B860,intermediate_page!$A$2:$K$1036,8,FALSE),"")</f>
        <v>63000</v>
      </c>
      <c r="G860" s="9">
        <f>IFERROR(VLOOKUP($K860&amp;$B860,intermediate_page!$A$2:$K$1036,9,FALSE),"")</f>
        <v>3</v>
      </c>
      <c r="H860" s="9">
        <f>IFERROR(VLOOKUP($K860&amp;$B860,intermediate_page!$A$2:$K$1036,10,FALSE),"")</f>
        <v>27</v>
      </c>
      <c r="I860" s="9">
        <f>IFERROR(VLOOKUP($K860&amp;$B860,intermediate_page!$A$2:$K$1036,11,FALSE),"")</f>
        <v>70</v>
      </c>
      <c r="K860" s="1" t="str">
        <f>apendix_f_updated_data!$A860</f>
        <v>Nepal</v>
      </c>
    </row>
    <row r="861" ht="15.75" customHeight="1">
      <c r="B861" s="9">
        <v>2011.0</v>
      </c>
      <c r="C861" s="9">
        <f>IFERROR(VLOOKUP($K861&amp;$B861,intermediate_page!$A$2:$K$1036,5,FALSE),"")</f>
        <v>7849471</v>
      </c>
      <c r="D861" s="9">
        <f>IFERROR(VLOOKUP($K861&amp;$B861,intermediate_page!$A$2:$K$1036,6,FALSE),"")</f>
        <v>14000</v>
      </c>
      <c r="E861" s="9">
        <f>IFERROR(VLOOKUP($K861&amp;$B861,intermediate_page!$A$2:$K$1036,7,FALSE),"")</f>
        <v>23802</v>
      </c>
      <c r="F861" s="9">
        <f>IFERROR(VLOOKUP($K861&amp;$B861,intermediate_page!$A$2:$K$1036,8,FALSE),"")</f>
        <v>45000</v>
      </c>
      <c r="G861" s="9">
        <f>IFERROR(VLOOKUP($K861&amp;$B861,intermediate_page!$A$2:$K$1036,9,FALSE),"")</f>
        <v>3</v>
      </c>
      <c r="H861" s="9">
        <f>IFERROR(VLOOKUP($K861&amp;$B861,intermediate_page!$A$2:$K$1036,10,FALSE),"")</f>
        <v>9</v>
      </c>
      <c r="I861" s="9">
        <f>IFERROR(VLOOKUP($K861&amp;$B861,intermediate_page!$A$2:$K$1036,11,FALSE),"")</f>
        <v>23</v>
      </c>
      <c r="K861" s="1" t="str">
        <f t="shared" ref="K861:K868" si="96">K860</f>
        <v>Nepal</v>
      </c>
    </row>
    <row r="862" ht="15.75" customHeight="1">
      <c r="B862" s="9">
        <v>2012.0</v>
      </c>
      <c r="C862" s="9">
        <f>IFERROR(VLOOKUP($K862&amp;$B862,intermediate_page!$A$2:$K$1036,5,FALSE),"")</f>
        <v>7834359</v>
      </c>
      <c r="D862" s="9">
        <f>IFERROR(VLOOKUP($K862&amp;$B862,intermediate_page!$A$2:$K$1036,6,FALSE),"")</f>
        <v>12000</v>
      </c>
      <c r="E862" s="9">
        <f>IFERROR(VLOOKUP($K862&amp;$B862,intermediate_page!$A$2:$K$1036,7,FALSE),"")</f>
        <v>18349</v>
      </c>
      <c r="F862" s="9">
        <f>IFERROR(VLOOKUP($K862&amp;$B862,intermediate_page!$A$2:$K$1036,8,FALSE),"")</f>
        <v>33000</v>
      </c>
      <c r="G862" s="9">
        <f>IFERROR(VLOOKUP($K862&amp;$B862,intermediate_page!$A$2:$K$1036,9,FALSE),"")</f>
        <v>2</v>
      </c>
      <c r="H862" s="9">
        <f>IFERROR(VLOOKUP($K862&amp;$B862,intermediate_page!$A$2:$K$1036,10,FALSE),"")</f>
        <v>9</v>
      </c>
      <c r="I862" s="9">
        <f>IFERROR(VLOOKUP($K862&amp;$B862,intermediate_page!$A$2:$K$1036,11,FALSE),"")</f>
        <v>20</v>
      </c>
      <c r="K862" s="1" t="str">
        <f t="shared" si="96"/>
        <v>Nepal</v>
      </c>
    </row>
    <row r="863" ht="15.75" customHeight="1">
      <c r="B863" s="9">
        <v>2013.0</v>
      </c>
      <c r="C863" s="9">
        <f>IFERROR(VLOOKUP($K863&amp;$B863,intermediate_page!$A$2:$K$1036,5,FALSE),"")</f>
        <v>7813353</v>
      </c>
      <c r="D863" s="9">
        <f>IFERROR(VLOOKUP($K863&amp;$B863,intermediate_page!$A$2:$K$1036,6,FALSE),"")</f>
        <v>7000</v>
      </c>
      <c r="E863" s="9">
        <f>IFERROR(VLOOKUP($K863&amp;$B863,intermediate_page!$A$2:$K$1036,7,FALSE),"")</f>
        <v>10222</v>
      </c>
      <c r="F863" s="9">
        <f>IFERROR(VLOOKUP($K863&amp;$B863,intermediate_page!$A$2:$K$1036,8,FALSE),"")</f>
        <v>18000</v>
      </c>
      <c r="G863" s="9">
        <f>IFERROR(VLOOKUP($K863&amp;$B863,intermediate_page!$A$2:$K$1036,9,FALSE),"")</f>
        <v>1</v>
      </c>
      <c r="H863" s="9">
        <f>IFERROR(VLOOKUP($K863&amp;$B863,intermediate_page!$A$2:$K$1036,10,FALSE),"")</f>
        <v>6</v>
      </c>
      <c r="I863" s="9">
        <f>IFERROR(VLOOKUP($K863&amp;$B863,intermediate_page!$A$2:$K$1036,11,FALSE),"")</f>
        <v>14</v>
      </c>
      <c r="K863" s="1" t="str">
        <f t="shared" si="96"/>
        <v>Nepal</v>
      </c>
    </row>
    <row r="864" ht="15.75" customHeight="1">
      <c r="B864" s="9">
        <v>2014.0</v>
      </c>
      <c r="C864" s="9">
        <f>IFERROR(VLOOKUP($K864&amp;$B864,intermediate_page!$A$2:$K$1036,5,FALSE),"")</f>
        <v>7810214</v>
      </c>
      <c r="D864" s="9">
        <f>IFERROR(VLOOKUP($K864&amp;$B864,intermediate_page!$A$2:$K$1036,6,FALSE),"")</f>
        <v>3000</v>
      </c>
      <c r="E864" s="9">
        <f>IFERROR(VLOOKUP($K864&amp;$B864,intermediate_page!$A$2:$K$1036,7,FALSE),"")</f>
        <v>4885</v>
      </c>
      <c r="F864" s="9">
        <f>IFERROR(VLOOKUP($K864&amp;$B864,intermediate_page!$A$2:$K$1036,8,FALSE),"")</f>
        <v>9800</v>
      </c>
      <c r="G864" s="9">
        <f>IFERROR(VLOOKUP($K864&amp;$B864,intermediate_page!$A$2:$K$1036,9,FALSE),"")</f>
        <v>0</v>
      </c>
      <c r="H864" s="9">
        <f>IFERROR(VLOOKUP($K864&amp;$B864,intermediate_page!$A$2:$K$1036,10,FALSE),"")</f>
        <v>3</v>
      </c>
      <c r="I864" s="9">
        <f>IFERROR(VLOOKUP($K864&amp;$B864,intermediate_page!$A$2:$K$1036,11,FALSE),"")</f>
        <v>8</v>
      </c>
      <c r="K864" s="1" t="str">
        <f t="shared" si="96"/>
        <v>Nepal</v>
      </c>
    </row>
    <row r="865" ht="15.75" customHeight="1">
      <c r="B865" s="9">
        <v>2015.0</v>
      </c>
      <c r="C865" s="9">
        <f>IFERROR(VLOOKUP($K865&amp;$B865,intermediate_page!$A$2:$K$1036,5,FALSE),"")</f>
        <v>7841869</v>
      </c>
      <c r="D865" s="9">
        <f>IFERROR(VLOOKUP($K865&amp;$B865,intermediate_page!$A$2:$K$1036,6,FALSE),"")</f>
        <v>2500</v>
      </c>
      <c r="E865" s="9">
        <f>IFERROR(VLOOKUP($K865&amp;$B865,intermediate_page!$A$2:$K$1036,7,FALSE),"")</f>
        <v>4483</v>
      </c>
      <c r="F865" s="9">
        <f>IFERROR(VLOOKUP($K865&amp;$B865,intermediate_page!$A$2:$K$1036,8,FALSE),"")</f>
        <v>9600</v>
      </c>
      <c r="G865" s="9">
        <f>IFERROR(VLOOKUP($K865&amp;$B865,intermediate_page!$A$2:$K$1036,9,FALSE),"")</f>
        <v>0</v>
      </c>
      <c r="H865" s="9">
        <f>IFERROR(VLOOKUP($K865&amp;$B865,intermediate_page!$A$2:$K$1036,10,FALSE),"")</f>
        <v>2</v>
      </c>
      <c r="I865" s="9">
        <f>IFERROR(VLOOKUP($K865&amp;$B865,intermediate_page!$A$2:$K$1036,11,FALSE),"")</f>
        <v>7</v>
      </c>
      <c r="K865" s="1" t="str">
        <f t="shared" si="96"/>
        <v>Nepal</v>
      </c>
    </row>
    <row r="866" ht="15.75" customHeight="1">
      <c r="B866" s="9">
        <v>2016.0</v>
      </c>
      <c r="C866" s="9">
        <f>IFERROR(VLOOKUP($K866&amp;$B866,intermediate_page!$A$2:$K$1036,5,FALSE),"")</f>
        <v>7913973</v>
      </c>
      <c r="D866" s="9">
        <f>IFERROR(VLOOKUP($K866&amp;$B866,intermediate_page!$A$2:$K$1036,6,FALSE),"")</f>
        <v>2300</v>
      </c>
      <c r="E866" s="9">
        <f>IFERROR(VLOOKUP($K866&amp;$B866,intermediate_page!$A$2:$K$1036,7,FALSE),"")</f>
        <v>3372</v>
      </c>
      <c r="F866" s="9">
        <f>IFERROR(VLOOKUP($K866&amp;$B866,intermediate_page!$A$2:$K$1036,8,FALSE),"")</f>
        <v>5900</v>
      </c>
      <c r="G866" s="9">
        <f>IFERROR(VLOOKUP($K866&amp;$B866,intermediate_page!$A$2:$K$1036,9,FALSE),"")</f>
        <v>0</v>
      </c>
      <c r="H866" s="9">
        <f>IFERROR(VLOOKUP($K866&amp;$B866,intermediate_page!$A$2:$K$1036,10,FALSE),"")</f>
        <v>2</v>
      </c>
      <c r="I866" s="9">
        <f>IFERROR(VLOOKUP($K866&amp;$B866,intermediate_page!$A$2:$K$1036,11,FALSE),"")</f>
        <v>4</v>
      </c>
      <c r="K866" s="1" t="str">
        <f t="shared" si="96"/>
        <v>Nepal</v>
      </c>
    </row>
    <row r="867" ht="15.75" customHeight="1">
      <c r="B867" s="9">
        <v>2017.0</v>
      </c>
      <c r="C867" s="9">
        <f>IFERROR(VLOOKUP($K867&amp;$B867,intermediate_page!$A$2:$K$1036,5,FALSE),"")</f>
        <v>8021214</v>
      </c>
      <c r="D867" s="9">
        <f>IFERROR(VLOOKUP($K867&amp;$B867,intermediate_page!$A$2:$K$1036,6,FALSE),"")</f>
        <v>2500</v>
      </c>
      <c r="E867" s="9">
        <f>IFERROR(VLOOKUP($K867&amp;$B867,intermediate_page!$A$2:$K$1036,7,FALSE),"")</f>
        <v>3104</v>
      </c>
      <c r="F867" s="9">
        <f>IFERROR(VLOOKUP($K867&amp;$B867,intermediate_page!$A$2:$K$1036,8,FALSE),"")</f>
        <v>4100</v>
      </c>
      <c r="G867" s="9">
        <f>IFERROR(VLOOKUP($K867&amp;$B867,intermediate_page!$A$2:$K$1036,9,FALSE),"")</f>
        <v>0</v>
      </c>
      <c r="H867" s="9">
        <f>IFERROR(VLOOKUP($K867&amp;$B867,intermediate_page!$A$2:$K$1036,10,FALSE),"")</f>
        <v>1</v>
      </c>
      <c r="I867" s="9">
        <f>IFERROR(VLOOKUP($K867&amp;$B867,intermediate_page!$A$2:$K$1036,11,FALSE),"")</f>
        <v>2</v>
      </c>
      <c r="K867" s="1" t="str">
        <f t="shared" si="96"/>
        <v>Nepal</v>
      </c>
    </row>
    <row r="868" ht="15.75" customHeight="1">
      <c r="B868" s="9">
        <v>2018.0</v>
      </c>
      <c r="C868" s="9">
        <f>IFERROR(VLOOKUP($K868&amp;$B868,intermediate_page!$A$2:$K$1036,5,FALSE),"")</f>
        <v>8155623</v>
      </c>
      <c r="D868" s="9">
        <f>IFERROR(VLOOKUP($K868&amp;$B868,intermediate_page!$A$2:$K$1036,6,FALSE),"")</f>
        <v>2600</v>
      </c>
      <c r="E868" s="9">
        <f>IFERROR(VLOOKUP($K868&amp;$B868,intermediate_page!$A$2:$K$1036,7,FALSE),"")</f>
        <v>3588</v>
      </c>
      <c r="F868" s="9">
        <f>IFERROR(VLOOKUP($K868&amp;$B868,intermediate_page!$A$2:$K$1036,8,FALSE),"")</f>
        <v>5300</v>
      </c>
      <c r="G868" s="9">
        <f>IFERROR(VLOOKUP($K868&amp;$B868,intermediate_page!$A$2:$K$1036,9,FALSE),"")</f>
        <v>0</v>
      </c>
      <c r="H868" s="9">
        <f>IFERROR(VLOOKUP($K868&amp;$B868,intermediate_page!$A$2:$K$1036,10,FALSE),"")</f>
        <v>1</v>
      </c>
      <c r="I868" s="9">
        <f>IFERROR(VLOOKUP($K868&amp;$B868,intermediate_page!$A$2:$K$1036,11,FALSE),"")</f>
        <v>2</v>
      </c>
      <c r="K868" s="1" t="str">
        <f t="shared" si="96"/>
        <v>Nepal</v>
      </c>
    </row>
    <row r="869" ht="15.75" customHeight="1">
      <c r="A869" s="25" t="s">
        <v>193</v>
      </c>
      <c r="B869" s="9">
        <v>2010.0</v>
      </c>
      <c r="C869" s="9">
        <f>IFERROR(VLOOKUP($K869&amp;$B869,intermediate_page!$A$2:$K$1036,5,FALSE),"")</f>
        <v>4660199</v>
      </c>
      <c r="D869" s="9" t="str">
        <f>IFERROR(VLOOKUP($K869&amp;$B869,intermediate_page!$A$2:$K$1036,6,FALSE),"")</f>
        <v>-</v>
      </c>
      <c r="E869" s="9">
        <f>IFERROR(VLOOKUP($K869&amp;$B869,intermediate_page!$A$2:$K$1036,7,FALSE),"")</f>
        <v>684</v>
      </c>
      <c r="F869" s="9" t="str">
        <f>IFERROR(VLOOKUP($K869&amp;$B869,intermediate_page!$A$2:$K$1036,8,FALSE),"")</f>
        <v>-</v>
      </c>
      <c r="G869" s="9" t="str">
        <f>IFERROR(VLOOKUP($K869&amp;$B869,intermediate_page!$A$2:$K$1036,9,FALSE),"")</f>
        <v>-</v>
      </c>
      <c r="H869" s="9">
        <f>IFERROR(VLOOKUP($K869&amp;$B869,intermediate_page!$A$2:$K$1036,10,FALSE),"")</f>
        <v>0</v>
      </c>
      <c r="I869" s="9" t="str">
        <f>IFERROR(VLOOKUP($K869&amp;$B869,intermediate_page!$A$2:$K$1036,11,FALSE),"")</f>
        <v>-</v>
      </c>
      <c r="K869" s="1" t="s">
        <v>120</v>
      </c>
    </row>
    <row r="870" ht="15.75" customHeight="1">
      <c r="B870" s="9">
        <v>2011.0</v>
      </c>
      <c r="C870" s="9">
        <f>IFERROR(VLOOKUP($K870&amp;$B870,intermediate_page!$A$2:$K$1036,5,FALSE),"")</f>
        <v>4691654</v>
      </c>
      <c r="D870" s="9" t="str">
        <f>IFERROR(VLOOKUP($K870&amp;$B870,intermediate_page!$A$2:$K$1036,6,FALSE),"")</f>
        <v>-</v>
      </c>
      <c r="E870" s="9">
        <f>IFERROR(VLOOKUP($K870&amp;$B870,intermediate_page!$A$2:$K$1036,7,FALSE),"")</f>
        <v>124</v>
      </c>
      <c r="F870" s="9" t="str">
        <f>IFERROR(VLOOKUP($K870&amp;$B870,intermediate_page!$A$2:$K$1036,8,FALSE),"")</f>
        <v>-</v>
      </c>
      <c r="G870" s="9" t="str">
        <f>IFERROR(VLOOKUP($K870&amp;$B870,intermediate_page!$A$2:$K$1036,9,FALSE),"")</f>
        <v>-</v>
      </c>
      <c r="H870" s="9">
        <f>IFERROR(VLOOKUP($K870&amp;$B870,intermediate_page!$A$2:$K$1036,10,FALSE),"")</f>
        <v>0</v>
      </c>
      <c r="I870" s="9" t="str">
        <f>IFERROR(VLOOKUP($K870&amp;$B870,intermediate_page!$A$2:$K$1036,11,FALSE),"")</f>
        <v>-</v>
      </c>
      <c r="K870" s="1" t="str">
        <f t="shared" ref="K870:K877" si="97">K869</f>
        <v>Sri Lanka</v>
      </c>
    </row>
    <row r="871" ht="15.75" customHeight="1">
      <c r="B871" s="9">
        <v>2012.0</v>
      </c>
      <c r="C871" s="9">
        <f>IFERROR(VLOOKUP($K871&amp;$B871,intermediate_page!$A$2:$K$1036,5,FALSE),"")</f>
        <v>4722497</v>
      </c>
      <c r="D871" s="9" t="str">
        <f>IFERROR(VLOOKUP($K871&amp;$B871,intermediate_page!$A$2:$K$1036,6,FALSE),"")</f>
        <v>-</v>
      </c>
      <c r="E871" s="9">
        <f>IFERROR(VLOOKUP($K871&amp;$B871,intermediate_page!$A$2:$K$1036,7,FALSE),"")</f>
        <v>23</v>
      </c>
      <c r="F871" s="9" t="str">
        <f>IFERROR(VLOOKUP($K871&amp;$B871,intermediate_page!$A$2:$K$1036,8,FALSE),"")</f>
        <v>-</v>
      </c>
      <c r="G871" s="9" t="str">
        <f>IFERROR(VLOOKUP($K871&amp;$B871,intermediate_page!$A$2:$K$1036,9,FALSE),"")</f>
        <v>-</v>
      </c>
      <c r="H871" s="9">
        <f>IFERROR(VLOOKUP($K871&amp;$B871,intermediate_page!$A$2:$K$1036,10,FALSE),"")</f>
        <v>0</v>
      </c>
      <c r="I871" s="9" t="str">
        <f>IFERROR(VLOOKUP($K871&amp;$B871,intermediate_page!$A$2:$K$1036,11,FALSE),"")</f>
        <v>-</v>
      </c>
      <c r="K871" s="1" t="str">
        <f t="shared" si="97"/>
        <v>Sri Lanka</v>
      </c>
    </row>
    <row r="872" ht="15.75" customHeight="1">
      <c r="B872" s="9">
        <v>2013.0</v>
      </c>
      <c r="C872" s="9">
        <f>IFERROR(VLOOKUP($K872&amp;$B872,intermediate_page!$A$2:$K$1036,5,FALSE),"")</f>
        <v>4752502</v>
      </c>
      <c r="D872" s="9" t="str">
        <f>IFERROR(VLOOKUP($K872&amp;$B872,intermediate_page!$A$2:$K$1036,6,FALSE),"")</f>
        <v>-</v>
      </c>
      <c r="E872" s="9">
        <f>IFERROR(VLOOKUP($K872&amp;$B872,intermediate_page!$A$2:$K$1036,7,FALSE),"")</f>
        <v>0</v>
      </c>
      <c r="F872" s="9" t="str">
        <f>IFERROR(VLOOKUP($K872&amp;$B872,intermediate_page!$A$2:$K$1036,8,FALSE),"")</f>
        <v>-</v>
      </c>
      <c r="G872" s="9" t="str">
        <f>IFERROR(VLOOKUP($K872&amp;$B872,intermediate_page!$A$2:$K$1036,9,FALSE),"")</f>
        <v>-</v>
      </c>
      <c r="H872" s="9">
        <f>IFERROR(VLOOKUP($K872&amp;$B872,intermediate_page!$A$2:$K$1036,10,FALSE),"")</f>
        <v>0</v>
      </c>
      <c r="I872" s="9" t="str">
        <f>IFERROR(VLOOKUP($K872&amp;$B872,intermediate_page!$A$2:$K$1036,11,FALSE),"")</f>
        <v>-</v>
      </c>
      <c r="K872" s="1" t="str">
        <f t="shared" si="97"/>
        <v>Sri Lanka</v>
      </c>
    </row>
    <row r="873" ht="15.75" customHeight="1">
      <c r="B873" s="9">
        <v>2014.0</v>
      </c>
      <c r="C873" s="9">
        <f>IFERROR(VLOOKUP($K873&amp;$B873,intermediate_page!$A$2:$K$1036,5,FALSE),"")</f>
        <v>4781357</v>
      </c>
      <c r="D873" s="9" t="str">
        <f>IFERROR(VLOOKUP($K873&amp;$B873,intermediate_page!$A$2:$K$1036,6,FALSE),"")</f>
        <v>-</v>
      </c>
      <c r="E873" s="9">
        <f>IFERROR(VLOOKUP($K873&amp;$B873,intermediate_page!$A$2:$K$1036,7,FALSE),"")</f>
        <v>0</v>
      </c>
      <c r="F873" s="9" t="str">
        <f>IFERROR(VLOOKUP($K873&amp;$B873,intermediate_page!$A$2:$K$1036,8,FALSE),"")</f>
        <v>-</v>
      </c>
      <c r="G873" s="9" t="str">
        <f>IFERROR(VLOOKUP($K873&amp;$B873,intermediate_page!$A$2:$K$1036,9,FALSE),"")</f>
        <v>-</v>
      </c>
      <c r="H873" s="9">
        <f>IFERROR(VLOOKUP($K873&amp;$B873,intermediate_page!$A$2:$K$1036,10,FALSE),"")</f>
        <v>0</v>
      </c>
      <c r="I873" s="9" t="str">
        <f>IFERROR(VLOOKUP($K873&amp;$B873,intermediate_page!$A$2:$K$1036,11,FALSE),"")</f>
        <v>-</v>
      </c>
      <c r="K873" s="1" t="str">
        <f t="shared" si="97"/>
        <v>Sri Lanka</v>
      </c>
    </row>
    <row r="874" ht="15.75" customHeight="1">
      <c r="B874" s="9">
        <v>2015.0</v>
      </c>
      <c r="C874" s="9">
        <f>IFERROR(VLOOKUP($K874&amp;$B874,intermediate_page!$A$2:$K$1036,5,FALSE),"")</f>
        <v>4808845</v>
      </c>
      <c r="D874" s="9" t="str">
        <f>IFERROR(VLOOKUP($K874&amp;$B874,intermediate_page!$A$2:$K$1036,6,FALSE),"")</f>
        <v>-</v>
      </c>
      <c r="E874" s="9">
        <f>IFERROR(VLOOKUP($K874&amp;$B874,intermediate_page!$A$2:$K$1036,7,FALSE),"")</f>
        <v>0</v>
      </c>
      <c r="F874" s="9" t="str">
        <f>IFERROR(VLOOKUP($K874&amp;$B874,intermediate_page!$A$2:$K$1036,8,FALSE),"")</f>
        <v>-</v>
      </c>
      <c r="G874" s="9" t="str">
        <f>IFERROR(VLOOKUP($K874&amp;$B874,intermediate_page!$A$2:$K$1036,9,FALSE),"")</f>
        <v>-</v>
      </c>
      <c r="H874" s="9">
        <f>IFERROR(VLOOKUP($K874&amp;$B874,intermediate_page!$A$2:$K$1036,10,FALSE),"")</f>
        <v>0</v>
      </c>
      <c r="I874" s="9" t="str">
        <f>IFERROR(VLOOKUP($K874&amp;$B874,intermediate_page!$A$2:$K$1036,11,FALSE),"")</f>
        <v>-</v>
      </c>
      <c r="K874" s="1" t="str">
        <f t="shared" si="97"/>
        <v>Sri Lanka</v>
      </c>
    </row>
    <row r="875" ht="15.75" customHeight="1">
      <c r="B875" s="9">
        <v>2016.0</v>
      </c>
      <c r="C875" s="9">
        <f>IFERROR(VLOOKUP($K875&amp;$B875,intermediate_page!$A$2:$K$1036,5,FALSE),"")</f>
        <v>4834870</v>
      </c>
      <c r="D875" s="9" t="str">
        <f>IFERROR(VLOOKUP($K875&amp;$B875,intermediate_page!$A$2:$K$1036,6,FALSE),"")</f>
        <v>-</v>
      </c>
      <c r="E875" s="9">
        <f>IFERROR(VLOOKUP($K875&amp;$B875,intermediate_page!$A$2:$K$1036,7,FALSE),"")</f>
        <v>0</v>
      </c>
      <c r="F875" s="9" t="str">
        <f>IFERROR(VLOOKUP($K875&amp;$B875,intermediate_page!$A$2:$K$1036,8,FALSE),"")</f>
        <v>-</v>
      </c>
      <c r="G875" s="9" t="str">
        <f>IFERROR(VLOOKUP($K875&amp;$B875,intermediate_page!$A$2:$K$1036,9,FALSE),"")</f>
        <v>-</v>
      </c>
      <c r="H875" s="9">
        <f>IFERROR(VLOOKUP($K875&amp;$B875,intermediate_page!$A$2:$K$1036,10,FALSE),"")</f>
        <v>0</v>
      </c>
      <c r="I875" s="9" t="str">
        <f>IFERROR(VLOOKUP($K875&amp;$B875,intermediate_page!$A$2:$K$1036,11,FALSE),"")</f>
        <v>-</v>
      </c>
      <c r="K875" s="1" t="str">
        <f t="shared" si="97"/>
        <v>Sri Lanka</v>
      </c>
    </row>
    <row r="876" ht="15.75" customHeight="1">
      <c r="B876" s="9">
        <v>2017.0</v>
      </c>
      <c r="C876" s="9">
        <f>IFERROR(VLOOKUP($K876&amp;$B876,intermediate_page!$A$2:$K$1036,5,FALSE),"")</f>
        <v>4859446</v>
      </c>
      <c r="D876" s="9" t="str">
        <f>IFERROR(VLOOKUP($K876&amp;$B876,intermediate_page!$A$2:$K$1036,6,FALSE),"")</f>
        <v>-</v>
      </c>
      <c r="E876" s="9">
        <f>IFERROR(VLOOKUP($K876&amp;$B876,intermediate_page!$A$2:$K$1036,7,FALSE),"")</f>
        <v>0</v>
      </c>
      <c r="F876" s="9" t="str">
        <f>IFERROR(VLOOKUP($K876&amp;$B876,intermediate_page!$A$2:$K$1036,8,FALSE),"")</f>
        <v>-</v>
      </c>
      <c r="G876" s="9" t="str">
        <f>IFERROR(VLOOKUP($K876&amp;$B876,intermediate_page!$A$2:$K$1036,9,FALSE),"")</f>
        <v>-</v>
      </c>
      <c r="H876" s="9">
        <f>IFERROR(VLOOKUP($K876&amp;$B876,intermediate_page!$A$2:$K$1036,10,FALSE),"")</f>
        <v>0</v>
      </c>
      <c r="I876" s="9" t="str">
        <f>IFERROR(VLOOKUP($K876&amp;$B876,intermediate_page!$A$2:$K$1036,11,FALSE),"")</f>
        <v>-</v>
      </c>
      <c r="K876" s="1" t="str">
        <f t="shared" si="97"/>
        <v>Sri Lanka</v>
      </c>
    </row>
    <row r="877" ht="15.75" customHeight="1">
      <c r="B877" s="9">
        <v>2018.0</v>
      </c>
      <c r="C877" s="9">
        <f>IFERROR(VLOOKUP($K877&amp;$B877,intermediate_page!$A$2:$K$1036,5,FALSE),"")</f>
        <v>4882614</v>
      </c>
      <c r="D877" s="9" t="str">
        <f>IFERROR(VLOOKUP($K877&amp;$B877,intermediate_page!$A$2:$K$1036,6,FALSE),"")</f>
        <v>-</v>
      </c>
      <c r="E877" s="9">
        <f>IFERROR(VLOOKUP($K877&amp;$B877,intermediate_page!$A$2:$K$1036,7,FALSE),"")</f>
        <v>0</v>
      </c>
      <c r="F877" s="9" t="str">
        <f>IFERROR(VLOOKUP($K877&amp;$B877,intermediate_page!$A$2:$K$1036,8,FALSE),"")</f>
        <v>-</v>
      </c>
      <c r="G877" s="9" t="str">
        <f>IFERROR(VLOOKUP($K877&amp;$B877,intermediate_page!$A$2:$K$1036,9,FALSE),"")</f>
        <v>-</v>
      </c>
      <c r="H877" s="9">
        <f>IFERROR(VLOOKUP($K877&amp;$B877,intermediate_page!$A$2:$K$1036,10,FALSE),"")</f>
        <v>0</v>
      </c>
      <c r="I877" s="9" t="str">
        <f>IFERROR(VLOOKUP($K877&amp;$B877,intermediate_page!$A$2:$K$1036,11,FALSE),"")</f>
        <v>-</v>
      </c>
      <c r="K877" s="1" t="str">
        <f t="shared" si="97"/>
        <v>Sri Lanka</v>
      </c>
    </row>
    <row r="878" ht="15.75" customHeight="1">
      <c r="A878" s="25" t="s">
        <v>194</v>
      </c>
      <c r="B878" s="9">
        <v>2010.0</v>
      </c>
      <c r="C878" s="9">
        <f>IFERROR(VLOOKUP($K878&amp;$B878,intermediate_page!$A$2:$K$1036,5,FALSE),"")</f>
        <v>12751063</v>
      </c>
      <c r="D878" s="9" t="str">
        <f>IFERROR(VLOOKUP($K878&amp;$B878,intermediate_page!$A$2:$K$1036,6,FALSE),"")</f>
        <v>-</v>
      </c>
      <c r="E878" s="9">
        <f>IFERROR(VLOOKUP($K878&amp;$B878,intermediate_page!$A$2:$K$1036,7,FALSE),"")</f>
        <v>32480</v>
      </c>
      <c r="F878" s="9" t="str">
        <f>IFERROR(VLOOKUP($K878&amp;$B878,intermediate_page!$A$2:$K$1036,8,FALSE),"")</f>
        <v>-</v>
      </c>
      <c r="G878" s="9" t="str">
        <f>IFERROR(VLOOKUP($K878&amp;$B878,intermediate_page!$A$2:$K$1036,9,FALSE),"")</f>
        <v>-</v>
      </c>
      <c r="H878" s="9">
        <f>IFERROR(VLOOKUP($K878&amp;$B878,intermediate_page!$A$2:$K$1036,10,FALSE),"")</f>
        <v>80</v>
      </c>
      <c r="I878" s="9" t="str">
        <f>IFERROR(VLOOKUP($K878&amp;$B878,intermediate_page!$A$2:$K$1036,11,FALSE),"")</f>
        <v>-</v>
      </c>
      <c r="K878" s="1" t="s">
        <v>121</v>
      </c>
    </row>
    <row r="879" ht="15.75" customHeight="1">
      <c r="B879" s="9">
        <v>2011.0</v>
      </c>
      <c r="C879" s="9">
        <f>IFERROR(VLOOKUP($K879&amp;$B879,intermediate_page!$A$2:$K$1036,5,FALSE),"")</f>
        <v>12812422</v>
      </c>
      <c r="D879" s="9" t="str">
        <f>IFERROR(VLOOKUP($K879&amp;$B879,intermediate_page!$A$2:$K$1036,6,FALSE),"")</f>
        <v>-</v>
      </c>
      <c r="E879" s="9">
        <f>IFERROR(VLOOKUP($K879&amp;$B879,intermediate_page!$A$2:$K$1036,7,FALSE),"")</f>
        <v>24897</v>
      </c>
      <c r="F879" s="9" t="str">
        <f>IFERROR(VLOOKUP($K879&amp;$B879,intermediate_page!$A$2:$K$1036,8,FALSE),"")</f>
        <v>-</v>
      </c>
      <c r="G879" s="9" t="str">
        <f>IFERROR(VLOOKUP($K879&amp;$B879,intermediate_page!$A$2:$K$1036,9,FALSE),"")</f>
        <v>-</v>
      </c>
      <c r="H879" s="9">
        <f>IFERROR(VLOOKUP($K879&amp;$B879,intermediate_page!$A$2:$K$1036,10,FALSE),"")</f>
        <v>43</v>
      </c>
      <c r="I879" s="9" t="str">
        <f>IFERROR(VLOOKUP($K879&amp;$B879,intermediate_page!$A$2:$K$1036,11,FALSE),"")</f>
        <v>-</v>
      </c>
      <c r="K879" s="1" t="str">
        <f t="shared" ref="K879:K886" si="98">K878</f>
        <v>Thailand</v>
      </c>
    </row>
    <row r="880" ht="15.75" customHeight="1">
      <c r="B880" s="9">
        <v>2012.0</v>
      </c>
      <c r="C880" s="9">
        <f>IFERROR(VLOOKUP($K880&amp;$B880,intermediate_page!$A$2:$K$1036,5,FALSE),"")</f>
        <v>12872689</v>
      </c>
      <c r="D880" s="9" t="str">
        <f>IFERROR(VLOOKUP($K880&amp;$B880,intermediate_page!$A$2:$K$1036,6,FALSE),"")</f>
        <v>-</v>
      </c>
      <c r="E880" s="9">
        <f>IFERROR(VLOOKUP($K880&amp;$B880,intermediate_page!$A$2:$K$1036,7,FALSE),"")</f>
        <v>32569</v>
      </c>
      <c r="F880" s="9" t="str">
        <f>IFERROR(VLOOKUP($K880&amp;$B880,intermediate_page!$A$2:$K$1036,8,FALSE),"")</f>
        <v>-</v>
      </c>
      <c r="G880" s="9" t="str">
        <f>IFERROR(VLOOKUP($K880&amp;$B880,intermediate_page!$A$2:$K$1036,9,FALSE),"")</f>
        <v>-</v>
      </c>
      <c r="H880" s="9">
        <f>IFERROR(VLOOKUP($K880&amp;$B880,intermediate_page!$A$2:$K$1036,10,FALSE),"")</f>
        <v>37</v>
      </c>
      <c r="I880" s="9" t="str">
        <f>IFERROR(VLOOKUP($K880&amp;$B880,intermediate_page!$A$2:$K$1036,11,FALSE),"")</f>
        <v>-</v>
      </c>
      <c r="K880" s="1" t="str">
        <f t="shared" si="98"/>
        <v>Thailand</v>
      </c>
    </row>
    <row r="881" ht="15.75" customHeight="1">
      <c r="B881" s="9">
        <v>2013.0</v>
      </c>
      <c r="C881" s="9">
        <f>IFERROR(VLOOKUP($K881&amp;$B881,intermediate_page!$A$2:$K$1036,5,FALSE),"")</f>
        <v>12931240</v>
      </c>
      <c r="D881" s="9" t="str">
        <f>IFERROR(VLOOKUP($K881&amp;$B881,intermediate_page!$A$2:$K$1036,6,FALSE),"")</f>
        <v>-</v>
      </c>
      <c r="E881" s="9">
        <f>IFERROR(VLOOKUP($K881&amp;$B881,intermediate_page!$A$2:$K$1036,7,FALSE),"")</f>
        <v>33302</v>
      </c>
      <c r="F881" s="9" t="str">
        <f>IFERROR(VLOOKUP($K881&amp;$B881,intermediate_page!$A$2:$K$1036,8,FALSE),"")</f>
        <v>-</v>
      </c>
      <c r="G881" s="9" t="str">
        <f>IFERROR(VLOOKUP($K881&amp;$B881,intermediate_page!$A$2:$K$1036,9,FALSE),"")</f>
        <v>-</v>
      </c>
      <c r="H881" s="9">
        <f>IFERROR(VLOOKUP($K881&amp;$B881,intermediate_page!$A$2:$K$1036,10,FALSE),"")</f>
        <v>47</v>
      </c>
      <c r="I881" s="9" t="str">
        <f>IFERROR(VLOOKUP($K881&amp;$B881,intermediate_page!$A$2:$K$1036,11,FALSE),"")</f>
        <v>-</v>
      </c>
      <c r="K881" s="1" t="str">
        <f t="shared" si="98"/>
        <v>Thailand</v>
      </c>
    </row>
    <row r="882" ht="15.75" customHeight="1">
      <c r="B882" s="9">
        <v>2014.0</v>
      </c>
      <c r="C882" s="9">
        <f>IFERROR(VLOOKUP($K882&amp;$B882,intermediate_page!$A$2:$K$1036,5,FALSE),"")</f>
        <v>12987073</v>
      </c>
      <c r="D882" s="9" t="str">
        <f>IFERROR(VLOOKUP($K882&amp;$B882,intermediate_page!$A$2:$K$1036,6,FALSE),"")</f>
        <v>-</v>
      </c>
      <c r="E882" s="9">
        <f>IFERROR(VLOOKUP($K882&amp;$B882,intermediate_page!$A$2:$K$1036,7,FALSE),"")</f>
        <v>37921</v>
      </c>
      <c r="F882" s="9" t="str">
        <f>IFERROR(VLOOKUP($K882&amp;$B882,intermediate_page!$A$2:$K$1036,8,FALSE),"")</f>
        <v>-</v>
      </c>
      <c r="G882" s="9" t="str">
        <f>IFERROR(VLOOKUP($K882&amp;$B882,intermediate_page!$A$2:$K$1036,9,FALSE),"")</f>
        <v>-</v>
      </c>
      <c r="H882" s="9">
        <f>IFERROR(VLOOKUP($K882&amp;$B882,intermediate_page!$A$2:$K$1036,10,FALSE),"")</f>
        <v>38</v>
      </c>
      <c r="I882" s="9" t="str">
        <f>IFERROR(VLOOKUP($K882&amp;$B882,intermediate_page!$A$2:$K$1036,11,FALSE),"")</f>
        <v>-</v>
      </c>
      <c r="K882" s="1" t="str">
        <f t="shared" si="98"/>
        <v>Thailand</v>
      </c>
    </row>
    <row r="883" ht="15.75" customHeight="1">
      <c r="B883" s="9">
        <v>2015.0</v>
      </c>
      <c r="C883" s="9">
        <f>IFERROR(VLOOKUP($K883&amp;$B883,intermediate_page!$A$2:$K$1036,5,FALSE),"")</f>
        <v>13039404</v>
      </c>
      <c r="D883" s="9" t="str">
        <f>IFERROR(VLOOKUP($K883&amp;$B883,intermediate_page!$A$2:$K$1036,6,FALSE),"")</f>
        <v>-</v>
      </c>
      <c r="E883" s="9">
        <f>IFERROR(VLOOKUP($K883&amp;$B883,intermediate_page!$A$2:$K$1036,7,FALSE),"")</f>
        <v>17427</v>
      </c>
      <c r="F883" s="9" t="str">
        <f>IFERROR(VLOOKUP($K883&amp;$B883,intermediate_page!$A$2:$K$1036,8,FALSE),"")</f>
        <v>-</v>
      </c>
      <c r="G883" s="9" t="str">
        <f>IFERROR(VLOOKUP($K883&amp;$B883,intermediate_page!$A$2:$K$1036,9,FALSE),"")</f>
        <v>-</v>
      </c>
      <c r="H883" s="9">
        <f>IFERROR(VLOOKUP($K883&amp;$B883,intermediate_page!$A$2:$K$1036,10,FALSE),"")</f>
        <v>33</v>
      </c>
      <c r="I883" s="9" t="str">
        <f>IFERROR(VLOOKUP($K883&amp;$B883,intermediate_page!$A$2:$K$1036,11,FALSE),"")</f>
        <v>-</v>
      </c>
      <c r="K883" s="1" t="str">
        <f t="shared" si="98"/>
        <v>Thailand</v>
      </c>
    </row>
    <row r="884" ht="15.75" customHeight="1">
      <c r="B884" s="9">
        <v>2016.0</v>
      </c>
      <c r="C884" s="9">
        <f>IFERROR(VLOOKUP($K884&amp;$B884,intermediate_page!$A$2:$K$1036,5,FALSE),"")</f>
        <v>13088134</v>
      </c>
      <c r="D884" s="9" t="str">
        <f>IFERROR(VLOOKUP($K884&amp;$B884,intermediate_page!$A$2:$K$1036,6,FALSE),"")</f>
        <v>-</v>
      </c>
      <c r="E884" s="9">
        <f>IFERROR(VLOOKUP($K884&amp;$B884,intermediate_page!$A$2:$K$1036,7,FALSE),"")</f>
        <v>13451</v>
      </c>
      <c r="F884" s="9" t="str">
        <f>IFERROR(VLOOKUP($K884&amp;$B884,intermediate_page!$A$2:$K$1036,8,FALSE),"")</f>
        <v>-</v>
      </c>
      <c r="G884" s="9" t="str">
        <f>IFERROR(VLOOKUP($K884&amp;$B884,intermediate_page!$A$2:$K$1036,9,FALSE),"")</f>
        <v>-</v>
      </c>
      <c r="H884" s="9">
        <f>IFERROR(VLOOKUP($K884&amp;$B884,intermediate_page!$A$2:$K$1036,10,FALSE),"")</f>
        <v>27</v>
      </c>
      <c r="I884" s="9" t="str">
        <f>IFERROR(VLOOKUP($K884&amp;$B884,intermediate_page!$A$2:$K$1036,11,FALSE),"")</f>
        <v>-</v>
      </c>
      <c r="K884" s="1" t="str">
        <f t="shared" si="98"/>
        <v>Thailand</v>
      </c>
    </row>
    <row r="885" ht="15.75" customHeight="1">
      <c r="B885" s="9">
        <v>2017.0</v>
      </c>
      <c r="C885" s="9">
        <f>IFERROR(VLOOKUP($K885&amp;$B885,intermediate_page!$A$2:$K$1036,5,FALSE),"")</f>
        <v>13133254</v>
      </c>
      <c r="D885" s="9" t="str">
        <f>IFERROR(VLOOKUP($K885&amp;$B885,intermediate_page!$A$2:$K$1036,6,FALSE),"")</f>
        <v>-</v>
      </c>
      <c r="E885" s="9">
        <f>IFERROR(VLOOKUP($K885&amp;$B885,intermediate_page!$A$2:$K$1036,7,FALSE),"")</f>
        <v>12515</v>
      </c>
      <c r="F885" s="9" t="str">
        <f>IFERROR(VLOOKUP($K885&amp;$B885,intermediate_page!$A$2:$K$1036,8,FALSE),"")</f>
        <v>-</v>
      </c>
      <c r="G885" s="9" t="str">
        <f>IFERROR(VLOOKUP($K885&amp;$B885,intermediate_page!$A$2:$K$1036,9,FALSE),"")</f>
        <v>-</v>
      </c>
      <c r="H885" s="9">
        <f>IFERROR(VLOOKUP($K885&amp;$B885,intermediate_page!$A$2:$K$1036,10,FALSE),"")</f>
        <v>15</v>
      </c>
      <c r="I885" s="9" t="str">
        <f>IFERROR(VLOOKUP($K885&amp;$B885,intermediate_page!$A$2:$K$1036,11,FALSE),"")</f>
        <v>-</v>
      </c>
      <c r="K885" s="1" t="str">
        <f t="shared" si="98"/>
        <v>Thailand</v>
      </c>
    </row>
    <row r="886" ht="15.75" customHeight="1">
      <c r="B886" s="9">
        <v>2018.0</v>
      </c>
      <c r="C886" s="9">
        <f>IFERROR(VLOOKUP($K886&amp;$B886,intermediate_page!$A$2:$K$1036,5,FALSE),"")</f>
        <v>13174743</v>
      </c>
      <c r="D886" s="9" t="str">
        <f>IFERROR(VLOOKUP($K886&amp;$B886,intermediate_page!$A$2:$K$1036,6,FALSE),"")</f>
        <v>-</v>
      </c>
      <c r="E886" s="9">
        <f>IFERROR(VLOOKUP($K886&amp;$B886,intermediate_page!$A$2:$K$1036,7,FALSE),"")</f>
        <v>4782</v>
      </c>
      <c r="F886" s="9" t="str">
        <f>IFERROR(VLOOKUP($K886&amp;$B886,intermediate_page!$A$2:$K$1036,8,FALSE),"")</f>
        <v>-</v>
      </c>
      <c r="G886" s="9" t="str">
        <f>IFERROR(VLOOKUP($K886&amp;$B886,intermediate_page!$A$2:$K$1036,9,FALSE),"")</f>
        <v>-</v>
      </c>
      <c r="H886" s="9">
        <f>IFERROR(VLOOKUP($K886&amp;$B886,intermediate_page!$A$2:$K$1036,10,FALSE),"")</f>
        <v>8</v>
      </c>
      <c r="I886" s="9" t="str">
        <f>IFERROR(VLOOKUP($K886&amp;$B886,intermediate_page!$A$2:$K$1036,11,FALSE),"")</f>
        <v>-</v>
      </c>
      <c r="K886" s="1" t="str">
        <f t="shared" si="98"/>
        <v>Thailand</v>
      </c>
    </row>
    <row r="887" ht="15.75" customHeight="1">
      <c r="A887" s="1" t="s">
        <v>122</v>
      </c>
      <c r="B887" s="9">
        <v>2010.0</v>
      </c>
      <c r="C887" s="9">
        <f>IFERROR(VLOOKUP($K887&amp;$B887,intermediate_page!$A$2:$K$1036,5,FALSE),"")</f>
        <v>1028463</v>
      </c>
      <c r="D887" s="9">
        <f>IFERROR(VLOOKUP($K887&amp;$B887,intermediate_page!$A$2:$K$1036,6,FALSE),"")</f>
        <v>72000</v>
      </c>
      <c r="E887" s="9">
        <f>IFERROR(VLOOKUP($K887&amp;$B887,intermediate_page!$A$2:$K$1036,7,FALSE),"")</f>
        <v>102579</v>
      </c>
      <c r="F887" s="9">
        <f>IFERROR(VLOOKUP($K887&amp;$B887,intermediate_page!$A$2:$K$1036,8,FALSE),"")</f>
        <v>136000</v>
      </c>
      <c r="G887" s="9">
        <f>IFERROR(VLOOKUP($K887&amp;$B887,intermediate_page!$A$2:$K$1036,9,FALSE),"")</f>
        <v>11</v>
      </c>
      <c r="H887" s="9">
        <f>IFERROR(VLOOKUP($K887&amp;$B887,intermediate_page!$A$2:$K$1036,10,FALSE),"")</f>
        <v>198</v>
      </c>
      <c r="I887" s="9">
        <f>IFERROR(VLOOKUP($K887&amp;$B887,intermediate_page!$A$2:$K$1036,11,FALSE),"")</f>
        <v>380</v>
      </c>
      <c r="K887" s="1" t="str">
        <f>apendix_f_updated_data!$A887</f>
        <v>Timor-Leste</v>
      </c>
    </row>
    <row r="888" ht="15.75" customHeight="1">
      <c r="B888" s="9">
        <v>2011.0</v>
      </c>
      <c r="C888" s="9">
        <f>IFERROR(VLOOKUP($K888&amp;$B888,intermediate_page!$A$2:$K$1036,5,FALSE),"")</f>
        <v>1046931</v>
      </c>
      <c r="D888" s="9">
        <f>IFERROR(VLOOKUP($K888&amp;$B888,intermediate_page!$A$2:$K$1036,6,FALSE),"")</f>
        <v>26000</v>
      </c>
      <c r="E888" s="9">
        <f>IFERROR(VLOOKUP($K888&amp;$B888,intermediate_page!$A$2:$K$1036,7,FALSE),"")</f>
        <v>32736</v>
      </c>
      <c r="F888" s="9">
        <f>IFERROR(VLOOKUP($K888&amp;$B888,intermediate_page!$A$2:$K$1036,8,FALSE),"")</f>
        <v>41000</v>
      </c>
      <c r="G888" s="9">
        <f>IFERROR(VLOOKUP($K888&amp;$B888,intermediate_page!$A$2:$K$1036,9,FALSE),"")</f>
        <v>3</v>
      </c>
      <c r="H888" s="9">
        <f>IFERROR(VLOOKUP($K888&amp;$B888,intermediate_page!$A$2:$K$1036,10,FALSE),"")</f>
        <v>69</v>
      </c>
      <c r="I888" s="9">
        <f>IFERROR(VLOOKUP($K888&amp;$B888,intermediate_page!$A$2:$K$1036,11,FALSE),"")</f>
        <v>130</v>
      </c>
      <c r="K888" s="1" t="str">
        <f t="shared" ref="K888:K895" si="99">K887</f>
        <v>Timor-Leste</v>
      </c>
    </row>
    <row r="889" ht="15.75" customHeight="1">
      <c r="B889" s="9">
        <v>2012.0</v>
      </c>
      <c r="C889" s="9">
        <f>IFERROR(VLOOKUP($K889&amp;$B889,intermediate_page!$A$2:$K$1036,5,FALSE),"")</f>
        <v>1065599</v>
      </c>
      <c r="D889" s="9">
        <f>IFERROR(VLOOKUP($K889&amp;$B889,intermediate_page!$A$2:$K$1036,6,FALSE),"")</f>
        <v>6500</v>
      </c>
      <c r="E889" s="9">
        <f>IFERROR(VLOOKUP($K889&amp;$B889,intermediate_page!$A$2:$K$1036,7,FALSE),"")</f>
        <v>7740</v>
      </c>
      <c r="F889" s="9">
        <f>IFERROR(VLOOKUP($K889&amp;$B889,intermediate_page!$A$2:$K$1036,8,FALSE),"")</f>
        <v>9100</v>
      </c>
      <c r="G889" s="9">
        <f>IFERROR(VLOOKUP($K889&amp;$B889,intermediate_page!$A$2:$K$1036,9,FALSE),"")</f>
        <v>0</v>
      </c>
      <c r="H889" s="9">
        <f>IFERROR(VLOOKUP($K889&amp;$B889,intermediate_page!$A$2:$K$1036,10,FALSE),"")</f>
        <v>10</v>
      </c>
      <c r="I889" s="9">
        <f>IFERROR(VLOOKUP($K889&amp;$B889,intermediate_page!$A$2:$K$1036,11,FALSE),"")</f>
        <v>17</v>
      </c>
      <c r="K889" s="1" t="str">
        <f t="shared" si="99"/>
        <v>Timor-Leste</v>
      </c>
    </row>
    <row r="890" ht="15.75" customHeight="1">
      <c r="B890" s="9">
        <v>2013.0</v>
      </c>
      <c r="C890" s="9">
        <f>IFERROR(VLOOKUP($K890&amp;$B890,intermediate_page!$A$2:$K$1036,5,FALSE),"")</f>
        <v>1084678</v>
      </c>
      <c r="D890" s="9">
        <f>IFERROR(VLOOKUP($K890&amp;$B890,intermediate_page!$A$2:$K$1036,6,FALSE),"")</f>
        <v>1400</v>
      </c>
      <c r="E890" s="9">
        <f>IFERROR(VLOOKUP($K890&amp;$B890,intermediate_page!$A$2:$K$1036,7,FALSE),"")</f>
        <v>1692</v>
      </c>
      <c r="F890" s="9">
        <f>IFERROR(VLOOKUP($K890&amp;$B890,intermediate_page!$A$2:$K$1036,8,FALSE),"")</f>
        <v>2000</v>
      </c>
      <c r="G890" s="9">
        <f>IFERROR(VLOOKUP($K890&amp;$B890,intermediate_page!$A$2:$K$1036,9,FALSE),"")</f>
        <v>0</v>
      </c>
      <c r="H890" s="9">
        <f>IFERROR(VLOOKUP($K890&amp;$B890,intermediate_page!$A$2:$K$1036,10,FALSE),"")</f>
        <v>2</v>
      </c>
      <c r="I890" s="9">
        <f>IFERROR(VLOOKUP($K890&amp;$B890,intermediate_page!$A$2:$K$1036,11,FALSE),"")</f>
        <v>3</v>
      </c>
      <c r="K890" s="1" t="str">
        <f t="shared" si="99"/>
        <v>Timor-Leste</v>
      </c>
    </row>
    <row r="891" ht="15.75" customHeight="1">
      <c r="B891" s="9">
        <v>2014.0</v>
      </c>
      <c r="C891" s="9">
        <f>IFERROR(VLOOKUP($K891&amp;$B891,intermediate_page!$A$2:$K$1036,5,FALSE),"")</f>
        <v>1104471</v>
      </c>
      <c r="D891" s="9">
        <f>IFERROR(VLOOKUP($K891&amp;$B891,intermediate_page!$A$2:$K$1036,6,FALSE),"")</f>
        <v>480</v>
      </c>
      <c r="E891" s="9">
        <f>IFERROR(VLOOKUP($K891&amp;$B891,intermediate_page!$A$2:$K$1036,7,FALSE),"")</f>
        <v>568</v>
      </c>
      <c r="F891" s="9">
        <f>IFERROR(VLOOKUP($K891&amp;$B891,intermediate_page!$A$2:$K$1036,8,FALSE),"")</f>
        <v>660</v>
      </c>
      <c r="G891" s="9">
        <f>IFERROR(VLOOKUP($K891&amp;$B891,intermediate_page!$A$2:$K$1036,9,FALSE),"")</f>
        <v>0</v>
      </c>
      <c r="H891" s="9">
        <f>IFERROR(VLOOKUP($K891&amp;$B891,intermediate_page!$A$2:$K$1036,10,FALSE),"")</f>
        <v>0</v>
      </c>
      <c r="I891" s="9">
        <f>IFERROR(VLOOKUP($K891&amp;$B891,intermediate_page!$A$2:$K$1036,11,FALSE),"")</f>
        <v>1</v>
      </c>
      <c r="K891" s="1" t="str">
        <f t="shared" si="99"/>
        <v>Timor-Leste</v>
      </c>
    </row>
    <row r="892" ht="15.75" customHeight="1">
      <c r="B892" s="9">
        <v>2015.0</v>
      </c>
      <c r="C892" s="9">
        <f>IFERROR(VLOOKUP($K892&amp;$B892,intermediate_page!$A$2:$K$1036,5,FALSE),"")</f>
        <v>1125125</v>
      </c>
      <c r="D892" s="9">
        <f>IFERROR(VLOOKUP($K892&amp;$B892,intermediate_page!$A$2:$K$1036,6,FALSE),"")</f>
        <v>120</v>
      </c>
      <c r="E892" s="9">
        <f>IFERROR(VLOOKUP($K892&amp;$B892,intermediate_page!$A$2:$K$1036,7,FALSE),"")</f>
        <v>139</v>
      </c>
      <c r="F892" s="9">
        <f>IFERROR(VLOOKUP($K892&amp;$B892,intermediate_page!$A$2:$K$1036,8,FALSE),"")</f>
        <v>160</v>
      </c>
      <c r="G892" s="9" t="str">
        <f>IFERROR(VLOOKUP($K892&amp;$B892,intermediate_page!$A$2:$K$1036,9,FALSE),"")</f>
        <v>-</v>
      </c>
      <c r="H892" s="9">
        <f>IFERROR(VLOOKUP($K892&amp;$B892,intermediate_page!$A$2:$K$1036,10,FALSE),"")</f>
        <v>0</v>
      </c>
      <c r="I892" s="9" t="str">
        <f>IFERROR(VLOOKUP($K892&amp;$B892,intermediate_page!$A$2:$K$1036,11,FALSE),"")</f>
        <v>-</v>
      </c>
      <c r="K892" s="1" t="str">
        <f t="shared" si="99"/>
        <v>Timor-Leste</v>
      </c>
    </row>
    <row r="893" ht="15.75" customHeight="1">
      <c r="B893" s="9">
        <v>2016.0</v>
      </c>
      <c r="C893" s="9">
        <f>IFERROR(VLOOKUP($K893&amp;$B893,intermediate_page!$A$2:$K$1036,5,FALSE),"")</f>
        <v>1146752</v>
      </c>
      <c r="D893" s="9">
        <f>IFERROR(VLOOKUP($K893&amp;$B893,intermediate_page!$A$2:$K$1036,6,FALSE),"")</f>
        <v>110</v>
      </c>
      <c r="E893" s="9">
        <f>IFERROR(VLOOKUP($K893&amp;$B893,intermediate_page!$A$2:$K$1036,7,FALSE),"")</f>
        <v>130</v>
      </c>
      <c r="F893" s="9">
        <f>IFERROR(VLOOKUP($K893&amp;$B893,intermediate_page!$A$2:$K$1036,8,FALSE),"")</f>
        <v>150</v>
      </c>
      <c r="G893" s="9" t="str">
        <f>IFERROR(VLOOKUP($K893&amp;$B893,intermediate_page!$A$2:$K$1036,9,FALSE),"")</f>
        <v>-</v>
      </c>
      <c r="H893" s="9">
        <f>IFERROR(VLOOKUP($K893&amp;$B893,intermediate_page!$A$2:$K$1036,10,FALSE),"")</f>
        <v>0</v>
      </c>
      <c r="I893" s="9" t="str">
        <f>IFERROR(VLOOKUP($K893&amp;$B893,intermediate_page!$A$2:$K$1036,11,FALSE),"")</f>
        <v>-</v>
      </c>
      <c r="K893" s="1" t="str">
        <f t="shared" si="99"/>
        <v>Timor-Leste</v>
      </c>
    </row>
    <row r="894" ht="15.75" customHeight="1">
      <c r="B894" s="9">
        <v>2017.0</v>
      </c>
      <c r="C894" s="9">
        <f>IFERROR(VLOOKUP($K894&amp;$B894,intermediate_page!$A$2:$K$1036,5,FALSE),"")</f>
        <v>1169297</v>
      </c>
      <c r="D894" s="9">
        <f>IFERROR(VLOOKUP($K894&amp;$B894,intermediate_page!$A$2:$K$1036,6,FALSE),"")</f>
        <v>31</v>
      </c>
      <c r="E894" s="9">
        <f>IFERROR(VLOOKUP($K894&amp;$B894,intermediate_page!$A$2:$K$1036,7,FALSE),"")</f>
        <v>37</v>
      </c>
      <c r="F894" s="9">
        <f>IFERROR(VLOOKUP($K894&amp;$B894,intermediate_page!$A$2:$K$1036,8,FALSE),"")</f>
        <v>43</v>
      </c>
      <c r="G894" s="9" t="str">
        <f>IFERROR(VLOOKUP($K894&amp;$B894,intermediate_page!$A$2:$K$1036,9,FALSE),"")</f>
        <v>-</v>
      </c>
      <c r="H894" s="9">
        <f>IFERROR(VLOOKUP($K894&amp;$B894,intermediate_page!$A$2:$K$1036,10,FALSE),"")</f>
        <v>0</v>
      </c>
      <c r="I894" s="9" t="str">
        <f>IFERROR(VLOOKUP($K894&amp;$B894,intermediate_page!$A$2:$K$1036,11,FALSE),"")</f>
        <v>-</v>
      </c>
      <c r="K894" s="1" t="str">
        <f t="shared" si="99"/>
        <v>Timor-Leste</v>
      </c>
    </row>
    <row r="895" ht="15.75" customHeight="1">
      <c r="B895" s="9">
        <v>2018.0</v>
      </c>
      <c r="C895" s="9">
        <f>IFERROR(VLOOKUP($K895&amp;$B895,intermediate_page!$A$2:$K$1036,5,FALSE),"")</f>
        <v>1192542</v>
      </c>
      <c r="D895" s="9" t="str">
        <f>IFERROR(VLOOKUP($K895&amp;$B895,intermediate_page!$A$2:$K$1036,6,FALSE),"")</f>
        <v>-</v>
      </c>
      <c r="E895" s="9">
        <f>IFERROR(VLOOKUP($K895&amp;$B895,intermediate_page!$A$2:$K$1036,7,FALSE),"")</f>
        <v>0</v>
      </c>
      <c r="F895" s="9" t="str">
        <f>IFERROR(VLOOKUP($K895&amp;$B895,intermediate_page!$A$2:$K$1036,8,FALSE),"")</f>
        <v>-</v>
      </c>
      <c r="G895" s="9" t="str">
        <f>IFERROR(VLOOKUP($K895&amp;$B895,intermediate_page!$A$2:$K$1036,9,FALSE),"")</f>
        <v>-</v>
      </c>
      <c r="H895" s="9">
        <f>IFERROR(VLOOKUP($K895&amp;$B895,intermediate_page!$A$2:$K$1036,10,FALSE),"")</f>
        <v>0</v>
      </c>
      <c r="I895" s="9" t="str">
        <f>IFERROR(VLOOKUP($K895&amp;$B895,intermediate_page!$A$2:$K$1036,11,FALSE),"")</f>
        <v>-</v>
      </c>
      <c r="K895" s="1" t="str">
        <f t="shared" si="99"/>
        <v>Timor-Leste</v>
      </c>
    </row>
    <row r="896" ht="15.75" customHeight="1">
      <c r="A896" s="27" t="s">
        <v>195</v>
      </c>
      <c r="B896" s="28"/>
      <c r="C896" s="9" t="str">
        <f>IFERROR(VLOOKUP($K896&amp;$B896,intermediate_page!$A$2:$K$1036,5,FALSE),"")</f>
        <v/>
      </c>
      <c r="D896" s="9" t="str">
        <f>IFERROR(VLOOKUP($K896&amp;$B896,intermediate_page!$A$2:$K$1036,6,FALSE),"")</f>
        <v/>
      </c>
      <c r="E896" s="9" t="str">
        <f>IFERROR(VLOOKUP($K896&amp;$B896,intermediate_page!$A$2:$K$1036,7,FALSE),"")</f>
        <v/>
      </c>
      <c r="F896" s="9" t="str">
        <f>IFERROR(VLOOKUP($K896&amp;$B896,intermediate_page!$A$2:$K$1036,8,FALSE),"")</f>
        <v/>
      </c>
      <c r="G896" s="9" t="str">
        <f>IFERROR(VLOOKUP($K896&amp;$B896,intermediate_page!$A$2:$K$1036,9,FALSE),"")</f>
        <v/>
      </c>
      <c r="H896" s="9" t="str">
        <f>IFERROR(VLOOKUP($K896&amp;$B896,intermediate_page!$A$2:$K$1036,10,FALSE),"")</f>
        <v/>
      </c>
      <c r="I896" s="9" t="str">
        <f>IFERROR(VLOOKUP($K896&amp;$B896,intermediate_page!$A$2:$K$1036,11,FALSE),"")</f>
        <v/>
      </c>
      <c r="K896" s="1" t="str">
        <f>apendix_f_updated_data!$A896</f>
        <v>WESTERN PACIFIC</v>
      </c>
    </row>
    <row r="897" ht="15.75" customHeight="1">
      <c r="A897" s="1" t="s">
        <v>124</v>
      </c>
      <c r="B897" s="9">
        <v>2010.0</v>
      </c>
      <c r="C897" s="9">
        <f>IFERROR(VLOOKUP($K897&amp;$B897,intermediate_page!$A$2:$K$1036,5,FALSE),"")</f>
        <v>10121505</v>
      </c>
      <c r="D897" s="9">
        <f>IFERROR(VLOOKUP($K897&amp;$B897,intermediate_page!$A$2:$K$1036,6,FALSE),"")</f>
        <v>292000</v>
      </c>
      <c r="E897" s="9">
        <f>IFERROR(VLOOKUP($K897&amp;$B897,intermediate_page!$A$2:$K$1036,7,FALSE),"")</f>
        <v>353293</v>
      </c>
      <c r="F897" s="9">
        <f>IFERROR(VLOOKUP($K897&amp;$B897,intermediate_page!$A$2:$K$1036,8,FALSE),"")</f>
        <v>428000</v>
      </c>
      <c r="G897" s="9">
        <f>IFERROR(VLOOKUP($K897&amp;$B897,intermediate_page!$A$2:$K$1036,9,FALSE),"")</f>
        <v>45</v>
      </c>
      <c r="H897" s="9">
        <f>IFERROR(VLOOKUP($K897&amp;$B897,intermediate_page!$A$2:$K$1036,10,FALSE),"")</f>
        <v>644</v>
      </c>
      <c r="I897" s="9">
        <f>IFERROR(VLOOKUP($K897&amp;$B897,intermediate_page!$A$2:$K$1036,11,FALSE),"")</f>
        <v>1120</v>
      </c>
      <c r="K897" s="1" t="str">
        <f>apendix_f_updated_data!$A897</f>
        <v>Cambodia</v>
      </c>
    </row>
    <row r="898" ht="15.75" customHeight="1">
      <c r="B898" s="9">
        <v>2011.0</v>
      </c>
      <c r="C898" s="9">
        <f>IFERROR(VLOOKUP($K898&amp;$B898,intermediate_page!$A$2:$K$1036,5,FALSE),"")</f>
        <v>10283605</v>
      </c>
      <c r="D898" s="9">
        <f>IFERROR(VLOOKUP($K898&amp;$B898,intermediate_page!$A$2:$K$1036,6,FALSE),"")</f>
        <v>321000</v>
      </c>
      <c r="E898" s="9">
        <f>IFERROR(VLOOKUP($K898&amp;$B898,intermediate_page!$A$2:$K$1036,7,FALSE),"")</f>
        <v>368041</v>
      </c>
      <c r="F898" s="9">
        <f>IFERROR(VLOOKUP($K898&amp;$B898,intermediate_page!$A$2:$K$1036,8,FALSE),"")</f>
        <v>426000</v>
      </c>
      <c r="G898" s="9">
        <f>IFERROR(VLOOKUP($K898&amp;$B898,intermediate_page!$A$2:$K$1036,9,FALSE),"")</f>
        <v>47</v>
      </c>
      <c r="H898" s="9">
        <f>IFERROR(VLOOKUP($K898&amp;$B898,intermediate_page!$A$2:$K$1036,10,FALSE),"")</f>
        <v>641</v>
      </c>
      <c r="I898" s="9">
        <f>IFERROR(VLOOKUP($K898&amp;$B898,intermediate_page!$A$2:$K$1036,11,FALSE),"")</f>
        <v>1080</v>
      </c>
      <c r="K898" s="1" t="str">
        <f t="shared" ref="K898:K905" si="100">K897</f>
        <v>Cambodia</v>
      </c>
    </row>
    <row r="899" ht="15.75" customHeight="1">
      <c r="B899" s="9">
        <v>2012.0</v>
      </c>
      <c r="C899" s="9">
        <f>IFERROR(VLOOKUP($K899&amp;$B899,intermediate_page!$A$2:$K$1036,5,FALSE),"")</f>
        <v>10452648</v>
      </c>
      <c r="D899" s="9">
        <f>IFERROR(VLOOKUP($K899&amp;$B899,intermediate_page!$A$2:$K$1036,6,FALSE),"")</f>
        <v>226000</v>
      </c>
      <c r="E899" s="9">
        <f>IFERROR(VLOOKUP($K899&amp;$B899,intermediate_page!$A$2:$K$1036,7,FALSE),"")</f>
        <v>260016</v>
      </c>
      <c r="F899" s="9">
        <f>IFERROR(VLOOKUP($K899&amp;$B899,intermediate_page!$A$2:$K$1036,8,FALSE),"")</f>
        <v>301000</v>
      </c>
      <c r="G899" s="9">
        <f>IFERROR(VLOOKUP($K899&amp;$B899,intermediate_page!$A$2:$K$1036,9,FALSE),"")</f>
        <v>35</v>
      </c>
      <c r="H899" s="9">
        <f>IFERROR(VLOOKUP($K899&amp;$B899,intermediate_page!$A$2:$K$1036,10,FALSE),"")</f>
        <v>383</v>
      </c>
      <c r="I899" s="9">
        <f>IFERROR(VLOOKUP($K899&amp;$B899,intermediate_page!$A$2:$K$1036,11,FALSE),"")</f>
        <v>640</v>
      </c>
      <c r="K899" s="1" t="str">
        <f t="shared" si="100"/>
        <v>Cambodia</v>
      </c>
    </row>
    <row r="900" ht="15.75" customHeight="1">
      <c r="B900" s="9">
        <v>2013.0</v>
      </c>
      <c r="C900" s="9">
        <f>IFERROR(VLOOKUP($K900&amp;$B900,intermediate_page!$A$2:$K$1036,5,FALSE),"")</f>
        <v>10626530</v>
      </c>
      <c r="D900" s="9">
        <f>IFERROR(VLOOKUP($K900&amp;$B900,intermediate_page!$A$2:$K$1036,6,FALSE),"")</f>
        <v>147000</v>
      </c>
      <c r="E900" s="9">
        <f>IFERROR(VLOOKUP($K900&amp;$B900,intermediate_page!$A$2:$K$1036,7,FALSE),"")</f>
        <v>168806</v>
      </c>
      <c r="F900" s="9">
        <f>IFERROR(VLOOKUP($K900&amp;$B900,intermediate_page!$A$2:$K$1036,8,FALSE),"")</f>
        <v>196000</v>
      </c>
      <c r="G900" s="9">
        <f>IFERROR(VLOOKUP($K900&amp;$B900,intermediate_page!$A$2:$K$1036,9,FALSE),"")</f>
        <v>23</v>
      </c>
      <c r="H900" s="9">
        <f>IFERROR(VLOOKUP($K900&amp;$B900,intermediate_page!$A$2:$K$1036,10,FALSE),"")</f>
        <v>231</v>
      </c>
      <c r="I900" s="9">
        <f>IFERROR(VLOOKUP($K900&amp;$B900,intermediate_page!$A$2:$K$1036,11,FALSE),"")</f>
        <v>380</v>
      </c>
      <c r="K900" s="1" t="str">
        <f t="shared" si="100"/>
        <v>Cambodia</v>
      </c>
    </row>
    <row r="901" ht="15.75" customHeight="1">
      <c r="B901" s="9">
        <v>2014.0</v>
      </c>
      <c r="C901" s="9">
        <f>IFERROR(VLOOKUP($K901&amp;$B901,intermediate_page!$A$2:$K$1036,5,FALSE),"")</f>
        <v>10802038</v>
      </c>
      <c r="D901" s="9">
        <f>IFERROR(VLOOKUP($K901&amp;$B901,intermediate_page!$A$2:$K$1036,6,FALSE),"")</f>
        <v>208000</v>
      </c>
      <c r="E901" s="9">
        <f>IFERROR(VLOOKUP($K901&amp;$B901,intermediate_page!$A$2:$K$1036,7,FALSE),"")</f>
        <v>240449</v>
      </c>
      <c r="F901" s="9">
        <f>IFERROR(VLOOKUP($K901&amp;$B901,intermediate_page!$A$2:$K$1036,8,FALSE),"")</f>
        <v>282000</v>
      </c>
      <c r="G901" s="9">
        <f>IFERROR(VLOOKUP($K901&amp;$B901,intermediate_page!$A$2:$K$1036,9,FALSE),"")</f>
        <v>31</v>
      </c>
      <c r="H901" s="9">
        <f>IFERROR(VLOOKUP($K901&amp;$B901,intermediate_page!$A$2:$K$1036,10,FALSE),"")</f>
        <v>399</v>
      </c>
      <c r="I901" s="9">
        <f>IFERROR(VLOOKUP($K901&amp;$B901,intermediate_page!$A$2:$K$1036,11,FALSE),"")</f>
        <v>670</v>
      </c>
      <c r="K901" s="1" t="str">
        <f t="shared" si="100"/>
        <v>Cambodia</v>
      </c>
    </row>
    <row r="902" ht="15.75" customHeight="1">
      <c r="B902" s="9">
        <v>2015.0</v>
      </c>
      <c r="C902" s="9">
        <f>IFERROR(VLOOKUP($K902&amp;$B902,intermediate_page!$A$2:$K$1036,5,FALSE),"")</f>
        <v>10976665</v>
      </c>
      <c r="D902" s="9">
        <f>IFERROR(VLOOKUP($K902&amp;$B902,intermediate_page!$A$2:$K$1036,6,FALSE),"")</f>
        <v>189000</v>
      </c>
      <c r="E902" s="9">
        <f>IFERROR(VLOOKUP($K902&amp;$B902,intermediate_page!$A$2:$K$1036,7,FALSE),"")</f>
        <v>218837</v>
      </c>
      <c r="F902" s="9">
        <f>IFERROR(VLOOKUP($K902&amp;$B902,intermediate_page!$A$2:$K$1036,8,FALSE),"")</f>
        <v>255000</v>
      </c>
      <c r="G902" s="9">
        <f>IFERROR(VLOOKUP($K902&amp;$B902,intermediate_page!$A$2:$K$1036,9,FALSE),"")</f>
        <v>28</v>
      </c>
      <c r="H902" s="9">
        <f>IFERROR(VLOOKUP($K902&amp;$B902,intermediate_page!$A$2:$K$1036,10,FALSE),"")</f>
        <v>374</v>
      </c>
      <c r="I902" s="9">
        <f>IFERROR(VLOOKUP($K902&amp;$B902,intermediate_page!$A$2:$K$1036,11,FALSE),"")</f>
        <v>630</v>
      </c>
      <c r="K902" s="1" t="str">
        <f t="shared" si="100"/>
        <v>Cambodia</v>
      </c>
    </row>
    <row r="903" ht="15.75" customHeight="1">
      <c r="B903" s="9">
        <v>2016.0</v>
      </c>
      <c r="C903" s="9">
        <f>IFERROR(VLOOKUP($K903&amp;$B903,intermediate_page!$A$2:$K$1036,5,FALSE),"")</f>
        <v>11149825</v>
      </c>
      <c r="D903" s="9">
        <f>IFERROR(VLOOKUP($K903&amp;$B903,intermediate_page!$A$2:$K$1036,6,FALSE),"")</f>
        <v>107000</v>
      </c>
      <c r="E903" s="9">
        <f>IFERROR(VLOOKUP($K903&amp;$B903,intermediate_page!$A$2:$K$1036,7,FALSE),"")</f>
        <v>124137</v>
      </c>
      <c r="F903" s="9">
        <f>IFERROR(VLOOKUP($K903&amp;$B903,intermediate_page!$A$2:$K$1036,8,FALSE),"")</f>
        <v>145000</v>
      </c>
      <c r="G903" s="9">
        <f>IFERROR(VLOOKUP($K903&amp;$B903,intermediate_page!$A$2:$K$1036,9,FALSE),"")</f>
        <v>16</v>
      </c>
      <c r="H903" s="9">
        <f>IFERROR(VLOOKUP($K903&amp;$B903,intermediate_page!$A$2:$K$1036,10,FALSE),"")</f>
        <v>204</v>
      </c>
      <c r="I903" s="9">
        <f>IFERROR(VLOOKUP($K903&amp;$B903,intermediate_page!$A$2:$K$1036,11,FALSE),"")</f>
        <v>340</v>
      </c>
      <c r="K903" s="1" t="str">
        <f t="shared" si="100"/>
        <v>Cambodia</v>
      </c>
    </row>
    <row r="904" ht="15.75" customHeight="1">
      <c r="B904" s="9">
        <v>2017.0</v>
      </c>
      <c r="C904" s="9">
        <f>IFERROR(VLOOKUP($K904&amp;$B904,intermediate_page!$A$2:$K$1036,5,FALSE),"")</f>
        <v>11321696</v>
      </c>
      <c r="D904" s="9">
        <f>IFERROR(VLOOKUP($K904&amp;$B904,intermediate_page!$A$2:$K$1036,6,FALSE),"")</f>
        <v>175000</v>
      </c>
      <c r="E904" s="9">
        <f>IFERROR(VLOOKUP($K904&amp;$B904,intermediate_page!$A$2:$K$1036,7,FALSE),"")</f>
        <v>202696</v>
      </c>
      <c r="F904" s="9">
        <f>IFERROR(VLOOKUP($K904&amp;$B904,intermediate_page!$A$2:$K$1036,8,FALSE),"")</f>
        <v>237000</v>
      </c>
      <c r="G904" s="9">
        <f>IFERROR(VLOOKUP($K904&amp;$B904,intermediate_page!$A$2:$K$1036,9,FALSE),"")</f>
        <v>27</v>
      </c>
      <c r="H904" s="9">
        <f>IFERROR(VLOOKUP($K904&amp;$B904,intermediate_page!$A$2:$K$1036,10,FALSE),"")</f>
        <v>336</v>
      </c>
      <c r="I904" s="9">
        <f>IFERROR(VLOOKUP($K904&amp;$B904,intermediate_page!$A$2:$K$1036,11,FALSE),"")</f>
        <v>560</v>
      </c>
      <c r="K904" s="1" t="str">
        <f t="shared" si="100"/>
        <v>Cambodia</v>
      </c>
    </row>
    <row r="905" ht="15.75" customHeight="1">
      <c r="B905" s="9">
        <v>2018.0</v>
      </c>
      <c r="C905" s="9">
        <f>IFERROR(VLOOKUP($K905&amp;$B905,intermediate_page!$A$2:$K$1036,5,FALSE),"")</f>
        <v>11491692</v>
      </c>
      <c r="D905" s="9">
        <f>IFERROR(VLOOKUP($K905&amp;$B905,intermediate_page!$A$2:$K$1036,6,FALSE),"")</f>
        <v>235000</v>
      </c>
      <c r="E905" s="9">
        <f>IFERROR(VLOOKUP($K905&amp;$B905,intermediate_page!$A$2:$K$1036,7,FALSE),"")</f>
        <v>272272</v>
      </c>
      <c r="F905" s="9">
        <f>IFERROR(VLOOKUP($K905&amp;$B905,intermediate_page!$A$2:$K$1036,8,FALSE),"")</f>
        <v>320000</v>
      </c>
      <c r="G905" s="9">
        <f>IFERROR(VLOOKUP($K905&amp;$B905,intermediate_page!$A$2:$K$1036,9,FALSE),"")</f>
        <v>42</v>
      </c>
      <c r="H905" s="9">
        <f>IFERROR(VLOOKUP($K905&amp;$B905,intermediate_page!$A$2:$K$1036,10,FALSE),"")</f>
        <v>265</v>
      </c>
      <c r="I905" s="9">
        <f>IFERROR(VLOOKUP($K905&amp;$B905,intermediate_page!$A$2:$K$1036,11,FALSE),"")</f>
        <v>430</v>
      </c>
      <c r="K905" s="1" t="str">
        <f t="shared" si="100"/>
        <v>Cambodia</v>
      </c>
    </row>
    <row r="906" ht="15.75" customHeight="1">
      <c r="A906" s="25" t="s">
        <v>196</v>
      </c>
      <c r="B906" s="9">
        <v>2010.0</v>
      </c>
      <c r="C906" s="9">
        <f>IFERROR(VLOOKUP($K906&amp;$B906,intermediate_page!$A$2:$K$1036,5,FALSE),"")</f>
        <v>575598390</v>
      </c>
      <c r="D906" s="9" t="str">
        <f>IFERROR(VLOOKUP($K906&amp;$B906,intermediate_page!$A$2:$K$1036,6,FALSE),"")</f>
        <v>-</v>
      </c>
      <c r="E906" s="9">
        <f>IFERROR(VLOOKUP($K906&amp;$B906,intermediate_page!$A$2:$K$1036,7,FALSE),"")</f>
        <v>4990</v>
      </c>
      <c r="F906" s="9" t="str">
        <f>IFERROR(VLOOKUP($K906&amp;$B906,intermediate_page!$A$2:$K$1036,8,FALSE),"")</f>
        <v>-</v>
      </c>
      <c r="G906" s="9" t="str">
        <f>IFERROR(VLOOKUP($K906&amp;$B906,intermediate_page!$A$2:$K$1036,9,FALSE),"")</f>
        <v>-</v>
      </c>
      <c r="H906" s="9">
        <f>IFERROR(VLOOKUP($K906&amp;$B906,intermediate_page!$A$2:$K$1036,10,FALSE),"")</f>
        <v>19</v>
      </c>
      <c r="I906" s="9" t="str">
        <f>IFERROR(VLOOKUP($K906&amp;$B906,intermediate_page!$A$2:$K$1036,11,FALSE),"")</f>
        <v>-</v>
      </c>
      <c r="K906" s="1" t="s">
        <v>125</v>
      </c>
    </row>
    <row r="907" ht="15.75" customHeight="1">
      <c r="B907" s="9">
        <v>2011.0</v>
      </c>
      <c r="C907" s="9">
        <f>IFERROR(VLOOKUP($K907&amp;$B907,intermediate_page!$A$2:$K$1036,5,FALSE),"")</f>
        <v>578835356</v>
      </c>
      <c r="D907" s="9" t="str">
        <f>IFERROR(VLOOKUP($K907&amp;$B907,intermediate_page!$A$2:$K$1036,6,FALSE),"")</f>
        <v>-</v>
      </c>
      <c r="E907" s="9">
        <f>IFERROR(VLOOKUP($K907&amp;$B907,intermediate_page!$A$2:$K$1036,7,FALSE),"")</f>
        <v>3367</v>
      </c>
      <c r="F907" s="9" t="str">
        <f>IFERROR(VLOOKUP($K907&amp;$B907,intermediate_page!$A$2:$K$1036,8,FALSE),"")</f>
        <v>-</v>
      </c>
      <c r="G907" s="9" t="str">
        <f>IFERROR(VLOOKUP($K907&amp;$B907,intermediate_page!$A$2:$K$1036,9,FALSE),"")</f>
        <v>-</v>
      </c>
      <c r="H907" s="9">
        <f>IFERROR(VLOOKUP($K907&amp;$B907,intermediate_page!$A$2:$K$1036,10,FALSE),"")</f>
        <v>33</v>
      </c>
      <c r="I907" s="9" t="str">
        <f>IFERROR(VLOOKUP($K907&amp;$B907,intermediate_page!$A$2:$K$1036,11,FALSE),"")</f>
        <v>-</v>
      </c>
      <c r="K907" s="1" t="str">
        <f t="shared" ref="K907:K914" si="101">K906</f>
        <v>China</v>
      </c>
    </row>
    <row r="908" ht="15.75" customHeight="1">
      <c r="B908" s="9">
        <v>2012.0</v>
      </c>
      <c r="C908" s="9">
        <f>IFERROR(VLOOKUP($K908&amp;$B908,intermediate_page!$A$2:$K$1036,5,FALSE),"")</f>
        <v>582081652</v>
      </c>
      <c r="D908" s="9" t="str">
        <f>IFERROR(VLOOKUP($K908&amp;$B908,intermediate_page!$A$2:$K$1036,6,FALSE),"")</f>
        <v>-</v>
      </c>
      <c r="E908" s="9">
        <f>IFERROR(VLOOKUP($K908&amp;$B908,intermediate_page!$A$2:$K$1036,7,FALSE),"")</f>
        <v>244</v>
      </c>
      <c r="F908" s="9" t="str">
        <f>IFERROR(VLOOKUP($K908&amp;$B908,intermediate_page!$A$2:$K$1036,8,FALSE),"")</f>
        <v>-</v>
      </c>
      <c r="G908" s="9" t="str">
        <f>IFERROR(VLOOKUP($K908&amp;$B908,intermediate_page!$A$2:$K$1036,9,FALSE),"")</f>
        <v>-</v>
      </c>
      <c r="H908" s="9">
        <f>IFERROR(VLOOKUP($K908&amp;$B908,intermediate_page!$A$2:$K$1036,10,FALSE),"")</f>
        <v>0</v>
      </c>
      <c r="I908" s="9" t="str">
        <f>IFERROR(VLOOKUP($K908&amp;$B908,intermediate_page!$A$2:$K$1036,11,FALSE),"")</f>
        <v>-</v>
      </c>
      <c r="K908" s="1" t="str">
        <f t="shared" si="101"/>
        <v>China</v>
      </c>
    </row>
    <row r="909" ht="15.75" customHeight="1">
      <c r="B909" s="9">
        <v>2013.0</v>
      </c>
      <c r="C909" s="9">
        <f>IFERROR(VLOOKUP($K909&amp;$B909,intermediate_page!$A$2:$K$1036,5,FALSE),"")</f>
        <v>585315386</v>
      </c>
      <c r="D909" s="9" t="str">
        <f>IFERROR(VLOOKUP($K909&amp;$B909,intermediate_page!$A$2:$K$1036,6,FALSE),"")</f>
        <v>-</v>
      </c>
      <c r="E909" s="9">
        <f>IFERROR(VLOOKUP($K909&amp;$B909,intermediate_page!$A$2:$K$1036,7,FALSE),"")</f>
        <v>86</v>
      </c>
      <c r="F909" s="9" t="str">
        <f>IFERROR(VLOOKUP($K909&amp;$B909,intermediate_page!$A$2:$K$1036,8,FALSE),"")</f>
        <v>-</v>
      </c>
      <c r="G909" s="9" t="str">
        <f>IFERROR(VLOOKUP($K909&amp;$B909,intermediate_page!$A$2:$K$1036,9,FALSE),"")</f>
        <v>-</v>
      </c>
      <c r="H909" s="9">
        <f>IFERROR(VLOOKUP($K909&amp;$B909,intermediate_page!$A$2:$K$1036,10,FALSE),"")</f>
        <v>0</v>
      </c>
      <c r="I909" s="9" t="str">
        <f>IFERROR(VLOOKUP($K909&amp;$B909,intermediate_page!$A$2:$K$1036,11,FALSE),"")</f>
        <v>-</v>
      </c>
      <c r="K909" s="1" t="str">
        <f t="shared" si="101"/>
        <v>China</v>
      </c>
    </row>
    <row r="910" ht="15.75" customHeight="1">
      <c r="B910" s="9">
        <v>2014.0</v>
      </c>
      <c r="C910" s="9">
        <f>IFERROR(VLOOKUP($K910&amp;$B910,intermediate_page!$A$2:$K$1036,5,FALSE),"")</f>
        <v>588506114</v>
      </c>
      <c r="D910" s="9" t="str">
        <f>IFERROR(VLOOKUP($K910&amp;$B910,intermediate_page!$A$2:$K$1036,6,FALSE),"")</f>
        <v>-</v>
      </c>
      <c r="E910" s="9">
        <f>IFERROR(VLOOKUP($K910&amp;$B910,intermediate_page!$A$2:$K$1036,7,FALSE),"")</f>
        <v>56</v>
      </c>
      <c r="F910" s="9" t="str">
        <f>IFERROR(VLOOKUP($K910&amp;$B910,intermediate_page!$A$2:$K$1036,8,FALSE),"")</f>
        <v>-</v>
      </c>
      <c r="G910" s="9" t="str">
        <f>IFERROR(VLOOKUP($K910&amp;$B910,intermediate_page!$A$2:$K$1036,9,FALSE),"")</f>
        <v>-</v>
      </c>
      <c r="H910" s="9">
        <f>IFERROR(VLOOKUP($K910&amp;$B910,intermediate_page!$A$2:$K$1036,10,FALSE),"")</f>
        <v>0</v>
      </c>
      <c r="I910" s="9" t="str">
        <f>IFERROR(VLOOKUP($K910&amp;$B910,intermediate_page!$A$2:$K$1036,11,FALSE),"")</f>
        <v>-</v>
      </c>
      <c r="K910" s="1" t="str">
        <f t="shared" si="101"/>
        <v>China</v>
      </c>
    </row>
    <row r="911" ht="15.75" customHeight="1">
      <c r="B911" s="9">
        <v>2015.0</v>
      </c>
      <c r="C911" s="9">
        <f>IFERROR(VLOOKUP($K911&amp;$B911,intermediate_page!$A$2:$K$1036,5,FALSE),"")</f>
        <v>591624804</v>
      </c>
      <c r="D911" s="9" t="str">
        <f>IFERROR(VLOOKUP($K911&amp;$B911,intermediate_page!$A$2:$K$1036,6,FALSE),"")</f>
        <v>-</v>
      </c>
      <c r="E911" s="9">
        <f>IFERROR(VLOOKUP($K911&amp;$B911,intermediate_page!$A$2:$K$1036,7,FALSE),"")</f>
        <v>39</v>
      </c>
      <c r="F911" s="9" t="str">
        <f>IFERROR(VLOOKUP($K911&amp;$B911,intermediate_page!$A$2:$K$1036,8,FALSE),"")</f>
        <v>-</v>
      </c>
      <c r="G911" s="9" t="str">
        <f>IFERROR(VLOOKUP($K911&amp;$B911,intermediate_page!$A$2:$K$1036,9,FALSE),"")</f>
        <v>-</v>
      </c>
      <c r="H911" s="9">
        <f>IFERROR(VLOOKUP($K911&amp;$B911,intermediate_page!$A$2:$K$1036,10,FALSE),"")</f>
        <v>0</v>
      </c>
      <c r="I911" s="9" t="str">
        <f>IFERROR(VLOOKUP($K911&amp;$B911,intermediate_page!$A$2:$K$1036,11,FALSE),"")</f>
        <v>-</v>
      </c>
      <c r="K911" s="1" t="str">
        <f t="shared" si="101"/>
        <v>China</v>
      </c>
    </row>
    <row r="912" ht="15.75" customHeight="1">
      <c r="B912" s="9">
        <v>2016.0</v>
      </c>
      <c r="C912" s="9">
        <f>IFERROR(VLOOKUP($K912&amp;$B912,intermediate_page!$A$2:$K$1036,5,FALSE),"")</f>
        <v>594665143</v>
      </c>
      <c r="D912" s="9" t="str">
        <f>IFERROR(VLOOKUP($K912&amp;$B912,intermediate_page!$A$2:$K$1036,6,FALSE),"")</f>
        <v>-</v>
      </c>
      <c r="E912" s="9">
        <f>IFERROR(VLOOKUP($K912&amp;$B912,intermediate_page!$A$2:$K$1036,7,FALSE),"")</f>
        <v>3</v>
      </c>
      <c r="F912" s="9" t="str">
        <f>IFERROR(VLOOKUP($K912&amp;$B912,intermediate_page!$A$2:$K$1036,8,FALSE),"")</f>
        <v>-</v>
      </c>
      <c r="G912" s="9" t="str">
        <f>IFERROR(VLOOKUP($K912&amp;$B912,intermediate_page!$A$2:$K$1036,9,FALSE),"")</f>
        <v>-</v>
      </c>
      <c r="H912" s="9">
        <f>IFERROR(VLOOKUP($K912&amp;$B912,intermediate_page!$A$2:$K$1036,10,FALSE),"")</f>
        <v>0</v>
      </c>
      <c r="I912" s="9" t="str">
        <f>IFERROR(VLOOKUP($K912&amp;$B912,intermediate_page!$A$2:$K$1036,11,FALSE),"")</f>
        <v>-</v>
      </c>
      <c r="K912" s="1" t="str">
        <f t="shared" si="101"/>
        <v>China</v>
      </c>
    </row>
    <row r="913" ht="15.75" customHeight="1">
      <c r="B913" s="9">
        <v>2017.0</v>
      </c>
      <c r="C913" s="9">
        <f>IFERROR(VLOOKUP($K913&amp;$B913,intermediate_page!$A$2:$K$1036,5,FALSE),"")</f>
        <v>597615756</v>
      </c>
      <c r="D913" s="9" t="str">
        <f>IFERROR(VLOOKUP($K913&amp;$B913,intermediate_page!$A$2:$K$1036,6,FALSE),"")</f>
        <v>-</v>
      </c>
      <c r="E913" s="9">
        <f>IFERROR(VLOOKUP($K913&amp;$B913,intermediate_page!$A$2:$K$1036,7,FALSE),"")</f>
        <v>0</v>
      </c>
      <c r="F913" s="9" t="str">
        <f>IFERROR(VLOOKUP($K913&amp;$B913,intermediate_page!$A$2:$K$1036,8,FALSE),"")</f>
        <v>-</v>
      </c>
      <c r="G913" s="9" t="str">
        <f>IFERROR(VLOOKUP($K913&amp;$B913,intermediate_page!$A$2:$K$1036,9,FALSE),"")</f>
        <v>-</v>
      </c>
      <c r="H913" s="9">
        <f>IFERROR(VLOOKUP($K913&amp;$B913,intermediate_page!$A$2:$K$1036,10,FALSE),"")</f>
        <v>0</v>
      </c>
      <c r="I913" s="9" t="str">
        <f>IFERROR(VLOOKUP($K913&amp;$B913,intermediate_page!$A$2:$K$1036,11,FALSE),"")</f>
        <v>-</v>
      </c>
      <c r="K913" s="1" t="str">
        <f t="shared" si="101"/>
        <v>China</v>
      </c>
    </row>
    <row r="914" ht="15.75" customHeight="1">
      <c r="B914" s="9">
        <v>2018.0</v>
      </c>
      <c r="C914" s="9">
        <f>IFERROR(VLOOKUP($K914&amp;$B914,intermediate_page!$A$2:$K$1036,5,FALSE),"")</f>
        <v>600418023</v>
      </c>
      <c r="D914" s="9" t="str">
        <f>IFERROR(VLOOKUP($K914&amp;$B914,intermediate_page!$A$2:$K$1036,6,FALSE),"")</f>
        <v>-</v>
      </c>
      <c r="E914" s="9">
        <f>IFERROR(VLOOKUP($K914&amp;$B914,intermediate_page!$A$2:$K$1036,7,FALSE),"")</f>
        <v>0</v>
      </c>
      <c r="F914" s="9" t="str">
        <f>IFERROR(VLOOKUP($K914&amp;$B914,intermediate_page!$A$2:$K$1036,8,FALSE),"")</f>
        <v>-</v>
      </c>
      <c r="G914" s="9" t="str">
        <f>IFERROR(VLOOKUP($K914&amp;$B914,intermediate_page!$A$2:$K$1036,9,FALSE),"")</f>
        <v>-</v>
      </c>
      <c r="H914" s="9">
        <f>IFERROR(VLOOKUP($K914&amp;$B914,intermediate_page!$A$2:$K$1036,10,FALSE),"")</f>
        <v>0</v>
      </c>
      <c r="I914" s="9" t="str">
        <f>IFERROR(VLOOKUP($K914&amp;$B914,intermediate_page!$A$2:$K$1036,11,FALSE),"")</f>
        <v>-</v>
      </c>
      <c r="K914" s="1" t="str">
        <f t="shared" si="101"/>
        <v>China</v>
      </c>
    </row>
    <row r="915" ht="15.75" customHeight="1">
      <c r="A915" s="1" t="s">
        <v>126</v>
      </c>
      <c r="B915" s="9">
        <v>2010.0</v>
      </c>
      <c r="C915" s="9">
        <f>IFERROR(VLOOKUP($K915&amp;$B915,intermediate_page!$A$2:$K$1036,5,FALSE),"")</f>
        <v>3251667</v>
      </c>
      <c r="D915" s="9">
        <f>IFERROR(VLOOKUP($K915&amp;$B915,intermediate_page!$A$2:$K$1036,6,FALSE),"")</f>
        <v>36000</v>
      </c>
      <c r="E915" s="9">
        <f>IFERROR(VLOOKUP($K915&amp;$B915,intermediate_page!$A$2:$K$1036,7,FALSE),"")</f>
        <v>51184</v>
      </c>
      <c r="F915" s="9">
        <f>IFERROR(VLOOKUP($K915&amp;$B915,intermediate_page!$A$2:$K$1036,8,FALSE),"")</f>
        <v>69000</v>
      </c>
      <c r="G915" s="9">
        <f>IFERROR(VLOOKUP($K915&amp;$B915,intermediate_page!$A$2:$K$1036,9,FALSE),"")</f>
        <v>3</v>
      </c>
      <c r="H915" s="9">
        <f>IFERROR(VLOOKUP($K915&amp;$B915,intermediate_page!$A$2:$K$1036,10,FALSE),"")</f>
        <v>127</v>
      </c>
      <c r="I915" s="9">
        <f>IFERROR(VLOOKUP($K915&amp;$B915,intermediate_page!$A$2:$K$1036,11,FALSE),"")</f>
        <v>250</v>
      </c>
      <c r="K915" s="1" t="str">
        <f>apendix_f_updated_data!$A915</f>
        <v>Lao People’s Democratic Republic</v>
      </c>
    </row>
    <row r="916" ht="15.75" customHeight="1">
      <c r="B916" s="9">
        <v>2011.0</v>
      </c>
      <c r="C916" s="9">
        <f>IFERROR(VLOOKUP($K916&amp;$B916,intermediate_page!$A$2:$K$1036,5,FALSE),"")</f>
        <v>3302866</v>
      </c>
      <c r="D916" s="9">
        <f>IFERROR(VLOOKUP($K916&amp;$B916,intermediate_page!$A$2:$K$1036,6,FALSE),"")</f>
        <v>26000</v>
      </c>
      <c r="E916" s="9">
        <f>IFERROR(VLOOKUP($K916&amp;$B916,intermediate_page!$A$2:$K$1036,7,FALSE),"")</f>
        <v>35886</v>
      </c>
      <c r="F916" s="9">
        <f>IFERROR(VLOOKUP($K916&amp;$B916,intermediate_page!$A$2:$K$1036,8,FALSE),"")</f>
        <v>48000</v>
      </c>
      <c r="G916" s="9">
        <f>IFERROR(VLOOKUP($K916&amp;$B916,intermediate_page!$A$2:$K$1036,9,FALSE),"")</f>
        <v>2</v>
      </c>
      <c r="H916" s="9">
        <f>IFERROR(VLOOKUP($K916&amp;$B916,intermediate_page!$A$2:$K$1036,10,FALSE),"")</f>
        <v>85</v>
      </c>
      <c r="I916" s="9">
        <f>IFERROR(VLOOKUP($K916&amp;$B916,intermediate_page!$A$2:$K$1036,11,FALSE),"")</f>
        <v>160</v>
      </c>
      <c r="K916" s="1" t="str">
        <f t="shared" ref="K916:K923" si="102">K915</f>
        <v>Lao People’s Democratic Republic</v>
      </c>
    </row>
    <row r="917" ht="15.75" customHeight="1">
      <c r="B917" s="9">
        <v>2012.0</v>
      </c>
      <c r="C917" s="9">
        <f>IFERROR(VLOOKUP($K917&amp;$B917,intermediate_page!$A$2:$K$1036,5,FALSE),"")</f>
        <v>3353319</v>
      </c>
      <c r="D917" s="9">
        <f>IFERROR(VLOOKUP($K917&amp;$B917,intermediate_page!$A$2:$K$1036,6,FALSE),"")</f>
        <v>70000</v>
      </c>
      <c r="E917" s="9">
        <f>IFERROR(VLOOKUP($K917&amp;$B917,intermediate_page!$A$2:$K$1036,7,FALSE),"")</f>
        <v>96451</v>
      </c>
      <c r="F917" s="9">
        <f>IFERROR(VLOOKUP($K917&amp;$B917,intermediate_page!$A$2:$K$1036,8,FALSE),"")</f>
        <v>127000</v>
      </c>
      <c r="G917" s="9">
        <f>IFERROR(VLOOKUP($K917&amp;$B917,intermediate_page!$A$2:$K$1036,9,FALSE),"")</f>
        <v>9</v>
      </c>
      <c r="H917" s="9">
        <f>IFERROR(VLOOKUP($K917&amp;$B917,intermediate_page!$A$2:$K$1036,10,FALSE),"")</f>
        <v>211</v>
      </c>
      <c r="I917" s="9">
        <f>IFERROR(VLOOKUP($K917&amp;$B917,intermediate_page!$A$2:$K$1036,11,FALSE),"")</f>
        <v>400</v>
      </c>
      <c r="K917" s="1" t="str">
        <f t="shared" si="102"/>
        <v>Lao People’s Democratic Republic</v>
      </c>
    </row>
    <row r="918" ht="15.75" customHeight="1">
      <c r="B918" s="9">
        <v>2013.0</v>
      </c>
      <c r="C918" s="9">
        <f>IFERROR(VLOOKUP($K918&amp;$B918,intermediate_page!$A$2:$K$1036,5,FALSE),"")</f>
        <v>3403674</v>
      </c>
      <c r="D918" s="9">
        <f>IFERROR(VLOOKUP($K918&amp;$B918,intermediate_page!$A$2:$K$1036,6,FALSE),"")</f>
        <v>58000</v>
      </c>
      <c r="E918" s="9">
        <f>IFERROR(VLOOKUP($K918&amp;$B918,intermediate_page!$A$2:$K$1036,7,FALSE),"")</f>
        <v>79309</v>
      </c>
      <c r="F918" s="9">
        <f>IFERROR(VLOOKUP($K918&amp;$B918,intermediate_page!$A$2:$K$1036,8,FALSE),"")</f>
        <v>105000</v>
      </c>
      <c r="G918" s="9">
        <f>IFERROR(VLOOKUP($K918&amp;$B918,intermediate_page!$A$2:$K$1036,9,FALSE),"")</f>
        <v>9</v>
      </c>
      <c r="H918" s="9">
        <f>IFERROR(VLOOKUP($K918&amp;$B918,intermediate_page!$A$2:$K$1036,10,FALSE),"")</f>
        <v>145</v>
      </c>
      <c r="I918" s="9">
        <f>IFERROR(VLOOKUP($K918&amp;$B918,intermediate_page!$A$2:$K$1036,11,FALSE),"")</f>
        <v>280</v>
      </c>
      <c r="K918" s="1" t="str">
        <f t="shared" si="102"/>
        <v>Lao People’s Democratic Republic</v>
      </c>
    </row>
    <row r="919" ht="15.75" customHeight="1">
      <c r="B919" s="9">
        <v>2014.0</v>
      </c>
      <c r="C919" s="9">
        <f>IFERROR(VLOOKUP($K919&amp;$B919,intermediate_page!$A$2:$K$1036,5,FALSE),"")</f>
        <v>3454907</v>
      </c>
      <c r="D919" s="9">
        <f>IFERROR(VLOOKUP($K919&amp;$B919,intermediate_page!$A$2:$K$1036,6,FALSE),"")</f>
        <v>75000</v>
      </c>
      <c r="E919" s="9">
        <f>IFERROR(VLOOKUP($K919&amp;$B919,intermediate_page!$A$2:$K$1036,7,FALSE),"")</f>
        <v>103303</v>
      </c>
      <c r="F919" s="9">
        <f>IFERROR(VLOOKUP($K919&amp;$B919,intermediate_page!$A$2:$K$1036,8,FALSE),"")</f>
        <v>137000</v>
      </c>
      <c r="G919" s="9">
        <f>IFERROR(VLOOKUP($K919&amp;$B919,intermediate_page!$A$2:$K$1036,9,FALSE),"")</f>
        <v>13</v>
      </c>
      <c r="H919" s="9">
        <f>IFERROR(VLOOKUP($K919&amp;$B919,intermediate_page!$A$2:$K$1036,10,FALSE),"")</f>
        <v>157</v>
      </c>
      <c r="I919" s="9">
        <f>IFERROR(VLOOKUP($K919&amp;$B919,intermediate_page!$A$2:$K$1036,11,FALSE),"")</f>
        <v>300</v>
      </c>
      <c r="K919" s="1" t="str">
        <f t="shared" si="102"/>
        <v>Lao People’s Democratic Republic</v>
      </c>
    </row>
    <row r="920" ht="15.75" customHeight="1">
      <c r="B920" s="9">
        <v>2015.0</v>
      </c>
      <c r="C920" s="9">
        <f>IFERROR(VLOOKUP($K920&amp;$B920,intermediate_page!$A$2:$K$1036,5,FALSE),"")</f>
        <v>3507668</v>
      </c>
      <c r="D920" s="9">
        <f>IFERROR(VLOOKUP($K920&amp;$B920,intermediate_page!$A$2:$K$1036,6,FALSE),"")</f>
        <v>57000</v>
      </c>
      <c r="E920" s="9">
        <f>IFERROR(VLOOKUP($K920&amp;$B920,intermediate_page!$A$2:$K$1036,7,FALSE),"")</f>
        <v>78225</v>
      </c>
      <c r="F920" s="9">
        <f>IFERROR(VLOOKUP($K920&amp;$B920,intermediate_page!$A$2:$K$1036,8,FALSE),"")</f>
        <v>103000</v>
      </c>
      <c r="G920" s="9">
        <f>IFERROR(VLOOKUP($K920&amp;$B920,intermediate_page!$A$2:$K$1036,9,FALSE),"")</f>
        <v>10</v>
      </c>
      <c r="H920" s="9">
        <f>IFERROR(VLOOKUP($K920&amp;$B920,intermediate_page!$A$2:$K$1036,10,FALSE),"")</f>
        <v>100</v>
      </c>
      <c r="I920" s="9">
        <f>IFERROR(VLOOKUP($K920&amp;$B920,intermediate_page!$A$2:$K$1036,11,FALSE),"")</f>
        <v>190</v>
      </c>
      <c r="K920" s="1" t="str">
        <f t="shared" si="102"/>
        <v>Lao People’s Democratic Republic</v>
      </c>
    </row>
    <row r="921" ht="15.75" customHeight="1">
      <c r="B921" s="9">
        <v>2016.0</v>
      </c>
      <c r="C921" s="9">
        <f>IFERROR(VLOOKUP($K921&amp;$B921,intermediate_page!$A$2:$K$1036,5,FALSE),"")</f>
        <v>3562141</v>
      </c>
      <c r="D921" s="9">
        <f>IFERROR(VLOOKUP($K921&amp;$B921,intermediate_page!$A$2:$K$1036,6,FALSE),"")</f>
        <v>20000</v>
      </c>
      <c r="E921" s="9">
        <f>IFERROR(VLOOKUP($K921&amp;$B921,intermediate_page!$A$2:$K$1036,7,FALSE),"")</f>
        <v>27668</v>
      </c>
      <c r="F921" s="9">
        <f>IFERROR(VLOOKUP($K921&amp;$B921,intermediate_page!$A$2:$K$1036,8,FALSE),"")</f>
        <v>37000</v>
      </c>
      <c r="G921" s="9">
        <f>IFERROR(VLOOKUP($K921&amp;$B921,intermediate_page!$A$2:$K$1036,9,FALSE),"")</f>
        <v>3</v>
      </c>
      <c r="H921" s="9">
        <f>IFERROR(VLOOKUP($K921&amp;$B921,intermediate_page!$A$2:$K$1036,10,FALSE),"")</f>
        <v>33</v>
      </c>
      <c r="I921" s="9">
        <f>IFERROR(VLOOKUP($K921&amp;$B921,intermediate_page!$A$2:$K$1036,11,FALSE),"")</f>
        <v>62</v>
      </c>
      <c r="K921" s="1" t="str">
        <f t="shared" si="102"/>
        <v>Lao People’s Democratic Republic</v>
      </c>
    </row>
    <row r="922" ht="15.75" customHeight="1">
      <c r="B922" s="9">
        <v>2017.0</v>
      </c>
      <c r="C922" s="9">
        <f>IFERROR(VLOOKUP($K922&amp;$B922,intermediate_page!$A$2:$K$1036,5,FALSE),"")</f>
        <v>3617940</v>
      </c>
      <c r="D922" s="9">
        <f>IFERROR(VLOOKUP($K922&amp;$B922,intermediate_page!$A$2:$K$1036,6,FALSE),"")</f>
        <v>15000</v>
      </c>
      <c r="E922" s="9">
        <f>IFERROR(VLOOKUP($K922&amp;$B922,intermediate_page!$A$2:$K$1036,7,FALSE),"")</f>
        <v>20357</v>
      </c>
      <c r="F922" s="9">
        <f>IFERROR(VLOOKUP($K922&amp;$B922,intermediate_page!$A$2:$K$1036,8,FALSE),"")</f>
        <v>27000</v>
      </c>
      <c r="G922" s="9">
        <f>IFERROR(VLOOKUP($K922&amp;$B922,intermediate_page!$A$2:$K$1036,9,FALSE),"")</f>
        <v>2</v>
      </c>
      <c r="H922" s="9">
        <f>IFERROR(VLOOKUP($K922&amp;$B922,intermediate_page!$A$2:$K$1036,10,FALSE),"")</f>
        <v>29</v>
      </c>
      <c r="I922" s="9">
        <f>IFERROR(VLOOKUP($K922&amp;$B922,intermediate_page!$A$2:$K$1036,11,FALSE),"")</f>
        <v>56</v>
      </c>
      <c r="K922" s="1" t="str">
        <f t="shared" si="102"/>
        <v>Lao People’s Democratic Republic</v>
      </c>
    </row>
    <row r="923" ht="15.75" customHeight="1">
      <c r="B923" s="9">
        <v>2018.0</v>
      </c>
      <c r="C923" s="9">
        <f>IFERROR(VLOOKUP($K923&amp;$B923,intermediate_page!$A$2:$K$1036,5,FALSE),"")</f>
        <v>3674379</v>
      </c>
      <c r="D923" s="9">
        <f>IFERROR(VLOOKUP($K923&amp;$B923,intermediate_page!$A$2:$K$1036,6,FALSE),"")</f>
        <v>11000</v>
      </c>
      <c r="E923" s="9">
        <f>IFERROR(VLOOKUP($K923&amp;$B923,intermediate_page!$A$2:$K$1036,7,FALSE),"")</f>
        <v>15437</v>
      </c>
      <c r="F923" s="9">
        <f>IFERROR(VLOOKUP($K923&amp;$B923,intermediate_page!$A$2:$K$1036,8,FALSE),"")</f>
        <v>20000</v>
      </c>
      <c r="G923" s="9">
        <f>IFERROR(VLOOKUP($K923&amp;$B923,intermediate_page!$A$2:$K$1036,9,FALSE),"")</f>
        <v>1</v>
      </c>
      <c r="H923" s="9">
        <f>IFERROR(VLOOKUP($K923&amp;$B923,intermediate_page!$A$2:$K$1036,10,FALSE),"")</f>
        <v>23</v>
      </c>
      <c r="I923" s="9">
        <f>IFERROR(VLOOKUP($K923&amp;$B923,intermediate_page!$A$2:$K$1036,11,FALSE),"")</f>
        <v>44</v>
      </c>
      <c r="K923" s="1" t="str">
        <f t="shared" si="102"/>
        <v>Lao People’s Democratic Republic</v>
      </c>
    </row>
    <row r="924" ht="15.75" customHeight="1">
      <c r="A924" s="25" t="s">
        <v>197</v>
      </c>
      <c r="B924" s="9">
        <v>2010.0</v>
      </c>
      <c r="C924" s="9">
        <f>IFERROR(VLOOKUP($K924&amp;$B924,intermediate_page!$A$2:$K$1036,5,FALSE),"")</f>
        <v>1128321</v>
      </c>
      <c r="D924" s="9" t="str">
        <f>IFERROR(VLOOKUP($K924&amp;$B924,intermediate_page!$A$2:$K$1036,6,FALSE),"")</f>
        <v>-</v>
      </c>
      <c r="E924" s="9">
        <f>IFERROR(VLOOKUP($K924&amp;$B924,intermediate_page!$A$2:$K$1036,7,FALSE),"")</f>
        <v>5194</v>
      </c>
      <c r="F924" s="9" t="str">
        <f>IFERROR(VLOOKUP($K924&amp;$B924,intermediate_page!$A$2:$K$1036,8,FALSE),"")</f>
        <v>-</v>
      </c>
      <c r="G924" s="9" t="str">
        <f>IFERROR(VLOOKUP($K924&amp;$B924,intermediate_page!$A$2:$K$1036,9,FALSE),"")</f>
        <v>-</v>
      </c>
      <c r="H924" s="9">
        <f>IFERROR(VLOOKUP($K924&amp;$B924,intermediate_page!$A$2:$K$1036,10,FALSE),"")</f>
        <v>13</v>
      </c>
      <c r="I924" s="9" t="str">
        <f>IFERROR(VLOOKUP($K924&amp;$B924,intermediate_page!$A$2:$K$1036,11,FALSE),"")</f>
        <v>-</v>
      </c>
      <c r="K924" s="1" t="s">
        <v>127</v>
      </c>
    </row>
    <row r="925" ht="15.75" customHeight="1">
      <c r="B925" s="9">
        <v>2011.0</v>
      </c>
      <c r="C925" s="9">
        <f>IFERROR(VLOOKUP($K925&amp;$B925,intermediate_page!$A$2:$K$1036,5,FALSE),"")</f>
        <v>1146038</v>
      </c>
      <c r="D925" s="9" t="str">
        <f>IFERROR(VLOOKUP($K925&amp;$B925,intermediate_page!$A$2:$K$1036,6,FALSE),"")</f>
        <v>-</v>
      </c>
      <c r="E925" s="9">
        <f>IFERROR(VLOOKUP($K925&amp;$B925,intermediate_page!$A$2:$K$1036,7,FALSE),"")</f>
        <v>3954</v>
      </c>
      <c r="F925" s="9" t="str">
        <f>IFERROR(VLOOKUP($K925&amp;$B925,intermediate_page!$A$2:$K$1036,8,FALSE),"")</f>
        <v>-</v>
      </c>
      <c r="G925" s="9" t="str">
        <f>IFERROR(VLOOKUP($K925&amp;$B925,intermediate_page!$A$2:$K$1036,9,FALSE),"")</f>
        <v>-</v>
      </c>
      <c r="H925" s="9">
        <f>IFERROR(VLOOKUP($K925&amp;$B925,intermediate_page!$A$2:$K$1036,10,FALSE),"")</f>
        <v>12</v>
      </c>
      <c r="I925" s="9" t="str">
        <f>IFERROR(VLOOKUP($K925&amp;$B925,intermediate_page!$A$2:$K$1036,11,FALSE),"")</f>
        <v>-</v>
      </c>
      <c r="K925" s="1" t="str">
        <f t="shared" ref="K925:K932" si="103">K924</f>
        <v>Malaysia</v>
      </c>
    </row>
    <row r="926" ht="15.75" customHeight="1">
      <c r="B926" s="9">
        <v>2012.0</v>
      </c>
      <c r="C926" s="9">
        <f>IFERROR(VLOOKUP($K926&amp;$B926,intermediate_page!$A$2:$K$1036,5,FALSE),"")</f>
        <v>1162727</v>
      </c>
      <c r="D926" s="9" t="str">
        <f>IFERROR(VLOOKUP($K926&amp;$B926,intermediate_page!$A$2:$K$1036,6,FALSE),"")</f>
        <v>-</v>
      </c>
      <c r="E926" s="9">
        <f>IFERROR(VLOOKUP($K926&amp;$B926,intermediate_page!$A$2:$K$1036,7,FALSE),"")</f>
        <v>3662</v>
      </c>
      <c r="F926" s="9" t="str">
        <f>IFERROR(VLOOKUP($K926&amp;$B926,intermediate_page!$A$2:$K$1036,8,FALSE),"")</f>
        <v>-</v>
      </c>
      <c r="G926" s="9" t="str">
        <f>IFERROR(VLOOKUP($K926&amp;$B926,intermediate_page!$A$2:$K$1036,9,FALSE),"")</f>
        <v>-</v>
      </c>
      <c r="H926" s="9">
        <f>IFERROR(VLOOKUP($K926&amp;$B926,intermediate_page!$A$2:$K$1036,10,FALSE),"")</f>
        <v>12</v>
      </c>
      <c r="I926" s="9" t="str">
        <f>IFERROR(VLOOKUP($K926&amp;$B926,intermediate_page!$A$2:$K$1036,11,FALSE),"")</f>
        <v>-</v>
      </c>
      <c r="K926" s="1" t="str">
        <f t="shared" si="103"/>
        <v>Malaysia</v>
      </c>
    </row>
    <row r="927" ht="15.75" customHeight="1">
      <c r="B927" s="9">
        <v>2013.0</v>
      </c>
      <c r="C927" s="9">
        <f>IFERROR(VLOOKUP($K927&amp;$B927,intermediate_page!$A$2:$K$1036,5,FALSE),"")</f>
        <v>1178756</v>
      </c>
      <c r="D927" s="9" t="str">
        <f>IFERROR(VLOOKUP($K927&amp;$B927,intermediate_page!$A$2:$K$1036,6,FALSE),"")</f>
        <v>-</v>
      </c>
      <c r="E927" s="9">
        <f>IFERROR(VLOOKUP($K927&amp;$B927,intermediate_page!$A$2:$K$1036,7,FALSE),"")</f>
        <v>2921</v>
      </c>
      <c r="F927" s="9" t="str">
        <f>IFERROR(VLOOKUP($K927&amp;$B927,intermediate_page!$A$2:$K$1036,8,FALSE),"")</f>
        <v>-</v>
      </c>
      <c r="G927" s="9" t="str">
        <f>IFERROR(VLOOKUP($K927&amp;$B927,intermediate_page!$A$2:$K$1036,9,FALSE),"")</f>
        <v>-</v>
      </c>
      <c r="H927" s="9">
        <f>IFERROR(VLOOKUP($K927&amp;$B927,intermediate_page!$A$2:$K$1036,10,FALSE),"")</f>
        <v>10</v>
      </c>
      <c r="I927" s="9" t="str">
        <f>IFERROR(VLOOKUP($K927&amp;$B927,intermediate_page!$A$2:$K$1036,11,FALSE),"")</f>
        <v>-</v>
      </c>
      <c r="K927" s="1" t="str">
        <f t="shared" si="103"/>
        <v>Malaysia</v>
      </c>
    </row>
    <row r="928" ht="15.75" customHeight="1">
      <c r="B928" s="9">
        <v>2014.0</v>
      </c>
      <c r="C928" s="9">
        <f>IFERROR(VLOOKUP($K928&amp;$B928,intermediate_page!$A$2:$K$1036,5,FALSE),"")</f>
        <v>1194664</v>
      </c>
      <c r="D928" s="9" t="str">
        <f>IFERROR(VLOOKUP($K928&amp;$B928,intermediate_page!$A$2:$K$1036,6,FALSE),"")</f>
        <v>-</v>
      </c>
      <c r="E928" s="9">
        <f>IFERROR(VLOOKUP($K928&amp;$B928,intermediate_page!$A$2:$K$1036,7,FALSE),"")</f>
        <v>3147</v>
      </c>
      <c r="F928" s="9" t="str">
        <f>IFERROR(VLOOKUP($K928&amp;$B928,intermediate_page!$A$2:$K$1036,8,FALSE),"")</f>
        <v>-</v>
      </c>
      <c r="G928" s="9" t="str">
        <f>IFERROR(VLOOKUP($K928&amp;$B928,intermediate_page!$A$2:$K$1036,9,FALSE),"")</f>
        <v>-</v>
      </c>
      <c r="H928" s="9">
        <f>IFERROR(VLOOKUP($K928&amp;$B928,intermediate_page!$A$2:$K$1036,10,FALSE),"")</f>
        <v>4</v>
      </c>
      <c r="I928" s="9" t="str">
        <f>IFERROR(VLOOKUP($K928&amp;$B928,intermediate_page!$A$2:$K$1036,11,FALSE),"")</f>
        <v>-</v>
      </c>
      <c r="K928" s="1" t="str">
        <f t="shared" si="103"/>
        <v>Malaysia</v>
      </c>
    </row>
    <row r="929" ht="15.75" customHeight="1">
      <c r="B929" s="9">
        <v>2015.0</v>
      </c>
      <c r="C929" s="9">
        <f>IFERROR(VLOOKUP($K929&amp;$B929,intermediate_page!$A$2:$K$1036,5,FALSE),"")</f>
        <v>1210838</v>
      </c>
      <c r="D929" s="9" t="str">
        <f>IFERROR(VLOOKUP($K929&amp;$B929,intermediate_page!$A$2:$K$1036,6,FALSE),"")</f>
        <v>-</v>
      </c>
      <c r="E929" s="9">
        <f>IFERROR(VLOOKUP($K929&amp;$B929,intermediate_page!$A$2:$K$1036,7,FALSE),"")</f>
        <v>242</v>
      </c>
      <c r="F929" s="9" t="str">
        <f>IFERROR(VLOOKUP($K929&amp;$B929,intermediate_page!$A$2:$K$1036,8,FALSE),"")</f>
        <v>-</v>
      </c>
      <c r="G929" s="9" t="str">
        <f>IFERROR(VLOOKUP($K929&amp;$B929,intermediate_page!$A$2:$K$1036,9,FALSE),"")</f>
        <v>-</v>
      </c>
      <c r="H929" s="9">
        <f>IFERROR(VLOOKUP($K929&amp;$B929,intermediate_page!$A$2:$K$1036,10,FALSE),"")</f>
        <v>4</v>
      </c>
      <c r="I929" s="9" t="str">
        <f>IFERROR(VLOOKUP($K929&amp;$B929,intermediate_page!$A$2:$K$1036,11,FALSE),"")</f>
        <v>-</v>
      </c>
      <c r="K929" s="1" t="str">
        <f t="shared" si="103"/>
        <v>Malaysia</v>
      </c>
    </row>
    <row r="930" ht="15.75" customHeight="1">
      <c r="B930" s="9">
        <v>2016.0</v>
      </c>
      <c r="C930" s="9">
        <f>IFERROR(VLOOKUP($K930&amp;$B930,intermediate_page!$A$2:$K$1036,5,FALSE),"")</f>
        <v>1227386</v>
      </c>
      <c r="D930" s="9" t="str">
        <f>IFERROR(VLOOKUP($K930&amp;$B930,intermediate_page!$A$2:$K$1036,6,FALSE),"")</f>
        <v>-</v>
      </c>
      <c r="E930" s="9">
        <f>IFERROR(VLOOKUP($K930&amp;$B930,intermediate_page!$A$2:$K$1036,7,FALSE),"")</f>
        <v>266</v>
      </c>
      <c r="F930" s="9" t="str">
        <f>IFERROR(VLOOKUP($K930&amp;$B930,intermediate_page!$A$2:$K$1036,8,FALSE),"")</f>
        <v>-</v>
      </c>
      <c r="G930" s="9" t="str">
        <f>IFERROR(VLOOKUP($K930&amp;$B930,intermediate_page!$A$2:$K$1036,9,FALSE),"")</f>
        <v>-</v>
      </c>
      <c r="H930" s="9">
        <f>IFERROR(VLOOKUP($K930&amp;$B930,intermediate_page!$A$2:$K$1036,10,FALSE),"")</f>
        <v>2</v>
      </c>
      <c r="I930" s="9" t="str">
        <f>IFERROR(VLOOKUP($K930&amp;$B930,intermediate_page!$A$2:$K$1036,11,FALSE),"")</f>
        <v>-</v>
      </c>
      <c r="K930" s="1" t="str">
        <f t="shared" si="103"/>
        <v>Malaysia</v>
      </c>
    </row>
    <row r="931" ht="15.75" customHeight="1">
      <c r="B931" s="9">
        <v>2017.0</v>
      </c>
      <c r="C931" s="9">
        <f>IFERROR(VLOOKUP($K931&amp;$B931,intermediate_page!$A$2:$K$1036,5,FALSE),"")</f>
        <v>1244186</v>
      </c>
      <c r="D931" s="9" t="str">
        <f>IFERROR(VLOOKUP($K931&amp;$B931,intermediate_page!$A$2:$K$1036,6,FALSE),"")</f>
        <v>-</v>
      </c>
      <c r="E931" s="9">
        <f>IFERROR(VLOOKUP($K931&amp;$B931,intermediate_page!$A$2:$K$1036,7,FALSE),"")</f>
        <v>85</v>
      </c>
      <c r="F931" s="9" t="str">
        <f>IFERROR(VLOOKUP($K931&amp;$B931,intermediate_page!$A$2:$K$1036,8,FALSE),"")</f>
        <v>-</v>
      </c>
      <c r="G931" s="9" t="str">
        <f>IFERROR(VLOOKUP($K931&amp;$B931,intermediate_page!$A$2:$K$1036,9,FALSE),"")</f>
        <v>-</v>
      </c>
      <c r="H931" s="9">
        <f>IFERROR(VLOOKUP($K931&amp;$B931,intermediate_page!$A$2:$K$1036,10,FALSE),"")</f>
        <v>10</v>
      </c>
      <c r="I931" s="9" t="str">
        <f>IFERROR(VLOOKUP($K931&amp;$B931,intermediate_page!$A$2:$K$1036,11,FALSE),"")</f>
        <v>-</v>
      </c>
      <c r="K931" s="1" t="str">
        <f t="shared" si="103"/>
        <v>Malaysia</v>
      </c>
    </row>
    <row r="932" ht="15.75" customHeight="1">
      <c r="B932" s="9">
        <v>2018.0</v>
      </c>
      <c r="C932" s="9">
        <f>IFERROR(VLOOKUP($K932&amp;$B932,intermediate_page!$A$2:$K$1036,5,FALSE),"")</f>
        <v>1261121</v>
      </c>
      <c r="D932" s="9" t="str">
        <f>IFERROR(VLOOKUP($K932&amp;$B932,intermediate_page!$A$2:$K$1036,6,FALSE),"")</f>
        <v>-</v>
      </c>
      <c r="E932" s="9">
        <f>IFERROR(VLOOKUP($K932&amp;$B932,intermediate_page!$A$2:$K$1036,7,FALSE),"")</f>
        <v>0</v>
      </c>
      <c r="F932" s="9" t="str">
        <f>IFERROR(VLOOKUP($K932&amp;$B932,intermediate_page!$A$2:$K$1036,8,FALSE),"")</f>
        <v>-</v>
      </c>
      <c r="G932" s="9" t="str">
        <f>IFERROR(VLOOKUP($K932&amp;$B932,intermediate_page!$A$2:$K$1036,9,FALSE),"")</f>
        <v>-</v>
      </c>
      <c r="H932" s="9">
        <f>IFERROR(VLOOKUP($K932&amp;$B932,intermediate_page!$A$2:$K$1036,10,FALSE),"")</f>
        <v>12</v>
      </c>
      <c r="I932" s="9" t="str">
        <f>IFERROR(VLOOKUP($K932&amp;$B932,intermediate_page!$A$2:$K$1036,11,FALSE),"")</f>
        <v>-</v>
      </c>
      <c r="K932" s="1" t="str">
        <f t="shared" si="103"/>
        <v>Malaysia</v>
      </c>
    </row>
    <row r="933" ht="15.75" customHeight="1">
      <c r="A933" s="1" t="s">
        <v>128</v>
      </c>
      <c r="B933" s="9">
        <v>2010.0</v>
      </c>
      <c r="C933" s="9">
        <f>IFERROR(VLOOKUP($K933&amp;$B933,intermediate_page!$A$2:$K$1036,5,FALSE),"")</f>
        <v>7310512</v>
      </c>
      <c r="D933" s="9">
        <f>IFERROR(VLOOKUP($K933&amp;$B933,intermediate_page!$A$2:$K$1036,6,FALSE),"")</f>
        <v>463000</v>
      </c>
      <c r="E933" s="9">
        <f>IFERROR(VLOOKUP($K933&amp;$B933,intermediate_page!$A$2:$K$1036,7,FALSE),"")</f>
        <v>1240109</v>
      </c>
      <c r="F933" s="9">
        <f>IFERROR(VLOOKUP($K933&amp;$B933,intermediate_page!$A$2:$K$1036,8,FALSE),"")</f>
        <v>2159000</v>
      </c>
      <c r="G933" s="9">
        <f>IFERROR(VLOOKUP($K933&amp;$B933,intermediate_page!$A$2:$K$1036,9,FALSE),"")</f>
        <v>110</v>
      </c>
      <c r="H933" s="9">
        <f>IFERROR(VLOOKUP($K933&amp;$B933,intermediate_page!$A$2:$K$1036,10,FALSE),"")</f>
        <v>2633</v>
      </c>
      <c r="I933" s="9">
        <f>IFERROR(VLOOKUP($K933&amp;$B933,intermediate_page!$A$2:$K$1036,11,FALSE),"")</f>
        <v>6270</v>
      </c>
      <c r="K933" s="1" t="str">
        <f>apendix_f_updated_data!$A933</f>
        <v>Papua New Guinea</v>
      </c>
    </row>
    <row r="934" ht="15.75" customHeight="1">
      <c r="B934" s="9">
        <v>2011.0</v>
      </c>
      <c r="C934" s="9">
        <f>IFERROR(VLOOKUP($K934&amp;$B934,intermediate_page!$A$2:$K$1036,5,FALSE),"")</f>
        <v>7472196</v>
      </c>
      <c r="D934" s="9">
        <f>IFERROR(VLOOKUP($K934&amp;$B934,intermediate_page!$A$2:$K$1036,6,FALSE),"")</f>
        <v>389000</v>
      </c>
      <c r="E934" s="9">
        <f>IFERROR(VLOOKUP($K934&amp;$B934,intermediate_page!$A$2:$K$1036,7,FALSE),"")</f>
        <v>1045967</v>
      </c>
      <c r="F934" s="9">
        <f>IFERROR(VLOOKUP($K934&amp;$B934,intermediate_page!$A$2:$K$1036,8,FALSE),"")</f>
        <v>1826000</v>
      </c>
      <c r="G934" s="9">
        <f>IFERROR(VLOOKUP($K934&amp;$B934,intermediate_page!$A$2:$K$1036,9,FALSE),"")</f>
        <v>87</v>
      </c>
      <c r="H934" s="9">
        <f>IFERROR(VLOOKUP($K934&amp;$B934,intermediate_page!$A$2:$K$1036,10,FALSE),"")</f>
        <v>2344</v>
      </c>
      <c r="I934" s="9">
        <f>IFERROR(VLOOKUP($K934&amp;$B934,intermediate_page!$A$2:$K$1036,11,FALSE),"")</f>
        <v>5580</v>
      </c>
      <c r="K934" s="1" t="str">
        <f t="shared" ref="K934:K941" si="104">K933</f>
        <v>Papua New Guinea</v>
      </c>
    </row>
    <row r="935" ht="15.75" customHeight="1">
      <c r="B935" s="9">
        <v>2012.0</v>
      </c>
      <c r="C935" s="9">
        <f>IFERROR(VLOOKUP($K935&amp;$B935,intermediate_page!$A$2:$K$1036,5,FALSE),"")</f>
        <v>7631003</v>
      </c>
      <c r="D935" s="9">
        <f>IFERROR(VLOOKUP($K935&amp;$B935,intermediate_page!$A$2:$K$1036,6,FALSE),"")</f>
        <v>420000</v>
      </c>
      <c r="E935" s="9">
        <f>IFERROR(VLOOKUP($K935&amp;$B935,intermediate_page!$A$2:$K$1036,7,FALSE),"")</f>
        <v>1296356</v>
      </c>
      <c r="F935" s="9">
        <f>IFERROR(VLOOKUP($K935&amp;$B935,intermediate_page!$A$2:$K$1036,8,FALSE),"")</f>
        <v>2600000</v>
      </c>
      <c r="G935" s="9">
        <f>IFERROR(VLOOKUP($K935&amp;$B935,intermediate_page!$A$2:$K$1036,9,FALSE),"")</f>
        <v>100</v>
      </c>
      <c r="H935" s="9">
        <f>IFERROR(VLOOKUP($K935&amp;$B935,intermediate_page!$A$2:$K$1036,10,FALSE),"")</f>
        <v>2793</v>
      </c>
      <c r="I935" s="9">
        <f>IFERROR(VLOOKUP($K935&amp;$B935,intermediate_page!$A$2:$K$1036,11,FALSE),"")</f>
        <v>7230</v>
      </c>
      <c r="K935" s="1" t="str">
        <f t="shared" si="104"/>
        <v>Papua New Guinea</v>
      </c>
    </row>
    <row r="936" ht="15.75" customHeight="1">
      <c r="B936" s="9">
        <v>2013.0</v>
      </c>
      <c r="C936" s="9">
        <f>IFERROR(VLOOKUP($K936&amp;$B936,intermediate_page!$A$2:$K$1036,5,FALSE),"")</f>
        <v>7788388</v>
      </c>
      <c r="D936" s="9">
        <f>IFERROR(VLOOKUP($K936&amp;$B936,intermediate_page!$A$2:$K$1036,6,FALSE),"")</f>
        <v>952000</v>
      </c>
      <c r="E936" s="9">
        <f>IFERROR(VLOOKUP($K936&amp;$B936,intermediate_page!$A$2:$K$1036,7,FALSE),"")</f>
        <v>1677722</v>
      </c>
      <c r="F936" s="9">
        <f>IFERROR(VLOOKUP($K936&amp;$B936,intermediate_page!$A$2:$K$1036,8,FALSE),"")</f>
        <v>2572000</v>
      </c>
      <c r="G936" s="9">
        <f>IFERROR(VLOOKUP($K936&amp;$B936,intermediate_page!$A$2:$K$1036,9,FALSE),"")</f>
        <v>140</v>
      </c>
      <c r="H936" s="9">
        <f>IFERROR(VLOOKUP($K936&amp;$B936,intermediate_page!$A$2:$K$1036,10,FALSE),"")</f>
        <v>4043</v>
      </c>
      <c r="I936" s="9">
        <f>IFERROR(VLOOKUP($K936&amp;$B936,intermediate_page!$A$2:$K$1036,11,FALSE),"")</f>
        <v>8660</v>
      </c>
      <c r="K936" s="1" t="str">
        <f t="shared" si="104"/>
        <v>Papua New Guinea</v>
      </c>
    </row>
    <row r="937" ht="15.75" customHeight="1">
      <c r="B937" s="9">
        <v>2014.0</v>
      </c>
      <c r="C937" s="9">
        <f>IFERROR(VLOOKUP($K937&amp;$B937,intermediate_page!$A$2:$K$1036,5,FALSE),"")</f>
        <v>7946733</v>
      </c>
      <c r="D937" s="9">
        <f>IFERROR(VLOOKUP($K937&amp;$B937,intermediate_page!$A$2:$K$1036,6,FALSE),"")</f>
        <v>1177000</v>
      </c>
      <c r="E937" s="9">
        <f>IFERROR(VLOOKUP($K937&amp;$B937,intermediate_page!$A$2:$K$1036,7,FALSE),"")</f>
        <v>1931287</v>
      </c>
      <c r="F937" s="9">
        <f>IFERROR(VLOOKUP($K937&amp;$B937,intermediate_page!$A$2:$K$1036,8,FALSE),"")</f>
        <v>2943000</v>
      </c>
      <c r="G937" s="9">
        <f>IFERROR(VLOOKUP($K937&amp;$B937,intermediate_page!$A$2:$K$1036,9,FALSE),"")</f>
        <v>220</v>
      </c>
      <c r="H937" s="9">
        <f>IFERROR(VLOOKUP($K937&amp;$B937,intermediate_page!$A$2:$K$1036,10,FALSE),"")</f>
        <v>3728</v>
      </c>
      <c r="I937" s="9">
        <f>IFERROR(VLOOKUP($K937&amp;$B937,intermediate_page!$A$2:$K$1036,11,FALSE),"")</f>
        <v>7750</v>
      </c>
      <c r="K937" s="1" t="str">
        <f t="shared" si="104"/>
        <v>Papua New Guinea</v>
      </c>
    </row>
    <row r="938" ht="15.75" customHeight="1">
      <c r="B938" s="9">
        <v>2015.0</v>
      </c>
      <c r="C938" s="9">
        <f>IFERROR(VLOOKUP($K938&amp;$B938,intermediate_page!$A$2:$K$1036,5,FALSE),"")</f>
        <v>8107772</v>
      </c>
      <c r="D938" s="9">
        <f>IFERROR(VLOOKUP($K938&amp;$B938,intermediate_page!$A$2:$K$1036,6,FALSE),"")</f>
        <v>739000</v>
      </c>
      <c r="E938" s="9">
        <f>IFERROR(VLOOKUP($K938&amp;$B938,intermediate_page!$A$2:$K$1036,7,FALSE),"")</f>
        <v>1066533</v>
      </c>
      <c r="F938" s="9">
        <f>IFERROR(VLOOKUP($K938&amp;$B938,intermediate_page!$A$2:$K$1036,8,FALSE),"")</f>
        <v>1461000</v>
      </c>
      <c r="G938" s="9">
        <f>IFERROR(VLOOKUP($K938&amp;$B938,intermediate_page!$A$2:$K$1036,9,FALSE),"")</f>
        <v>120</v>
      </c>
      <c r="H938" s="9">
        <f>IFERROR(VLOOKUP($K938&amp;$B938,intermediate_page!$A$2:$K$1036,10,FALSE),"")</f>
        <v>2227</v>
      </c>
      <c r="I938" s="9">
        <f>IFERROR(VLOOKUP($K938&amp;$B938,intermediate_page!$A$2:$K$1036,11,FALSE),"")</f>
        <v>4310</v>
      </c>
      <c r="K938" s="1" t="str">
        <f t="shared" si="104"/>
        <v>Papua New Guinea</v>
      </c>
    </row>
    <row r="939" ht="15.75" customHeight="1">
      <c r="B939" s="9">
        <v>2016.0</v>
      </c>
      <c r="C939" s="9">
        <f>IFERROR(VLOOKUP($K939&amp;$B939,intermediate_page!$A$2:$K$1036,5,FALSE),"")</f>
        <v>8271766</v>
      </c>
      <c r="D939" s="9">
        <f>IFERROR(VLOOKUP($K939&amp;$B939,intermediate_page!$A$2:$K$1036,6,FALSE),"")</f>
        <v>1056000</v>
      </c>
      <c r="E939" s="9">
        <f>IFERROR(VLOOKUP($K939&amp;$B939,intermediate_page!$A$2:$K$1036,7,FALSE),"")</f>
        <v>1469150</v>
      </c>
      <c r="F939" s="9">
        <f>IFERROR(VLOOKUP($K939&amp;$B939,intermediate_page!$A$2:$K$1036,8,FALSE),"")</f>
        <v>1965000</v>
      </c>
      <c r="G939" s="9">
        <f>IFERROR(VLOOKUP($K939&amp;$B939,intermediate_page!$A$2:$K$1036,9,FALSE),"")</f>
        <v>160</v>
      </c>
      <c r="H939" s="9">
        <f>IFERROR(VLOOKUP($K939&amp;$B939,intermediate_page!$A$2:$K$1036,10,FALSE),"")</f>
        <v>3108</v>
      </c>
      <c r="I939" s="9">
        <f>IFERROR(VLOOKUP($K939&amp;$B939,intermediate_page!$A$2:$K$1036,11,FALSE),"")</f>
        <v>5970</v>
      </c>
      <c r="K939" s="1" t="str">
        <f t="shared" si="104"/>
        <v>Papua New Guinea</v>
      </c>
    </row>
    <row r="940" ht="15.75" customHeight="1">
      <c r="B940" s="9">
        <v>2017.0</v>
      </c>
      <c r="C940" s="9">
        <f>IFERROR(VLOOKUP($K940&amp;$B940,intermediate_page!$A$2:$K$1036,5,FALSE),"")</f>
        <v>8438038</v>
      </c>
      <c r="D940" s="9">
        <f>IFERROR(VLOOKUP($K940&amp;$B940,intermediate_page!$A$2:$K$1036,6,FALSE),"")</f>
        <v>1036000</v>
      </c>
      <c r="E940" s="9">
        <f>IFERROR(VLOOKUP($K940&amp;$B940,intermediate_page!$A$2:$K$1036,7,FALSE),"")</f>
        <v>1500657</v>
      </c>
      <c r="F940" s="9">
        <f>IFERROR(VLOOKUP($K940&amp;$B940,intermediate_page!$A$2:$K$1036,8,FALSE),"")</f>
        <v>2077000</v>
      </c>
      <c r="G940" s="9">
        <f>IFERROR(VLOOKUP($K940&amp;$B940,intermediate_page!$A$2:$K$1036,9,FALSE),"")</f>
        <v>170</v>
      </c>
      <c r="H940" s="9">
        <f>IFERROR(VLOOKUP($K940&amp;$B940,intermediate_page!$A$2:$K$1036,10,FALSE),"")</f>
        <v>3053</v>
      </c>
      <c r="I940" s="9">
        <f>IFERROR(VLOOKUP($K940&amp;$B940,intermediate_page!$A$2:$K$1036,11,FALSE),"")</f>
        <v>5970</v>
      </c>
      <c r="K940" s="1" t="str">
        <f t="shared" si="104"/>
        <v>Papua New Guinea</v>
      </c>
    </row>
    <row r="941" ht="15.75" customHeight="1">
      <c r="B941" s="9">
        <v>2018.0</v>
      </c>
      <c r="C941" s="9">
        <f>IFERROR(VLOOKUP($K941&amp;$B941,intermediate_page!$A$2:$K$1036,5,FALSE),"")</f>
        <v>8606324</v>
      </c>
      <c r="D941" s="9">
        <f>IFERROR(VLOOKUP($K941&amp;$B941,intermediate_page!$A$2:$K$1036,6,FALSE),"")</f>
        <v>1096000</v>
      </c>
      <c r="E941" s="9">
        <f>IFERROR(VLOOKUP($K941&amp;$B941,intermediate_page!$A$2:$K$1036,7,FALSE),"")</f>
        <v>1587573</v>
      </c>
      <c r="F941" s="9">
        <f>IFERROR(VLOOKUP($K941&amp;$B941,intermediate_page!$A$2:$K$1036,8,FALSE),"")</f>
        <v>2180000</v>
      </c>
      <c r="G941" s="9">
        <f>IFERROR(VLOOKUP($K941&amp;$B941,intermediate_page!$A$2:$K$1036,9,FALSE),"")</f>
        <v>180</v>
      </c>
      <c r="H941" s="9">
        <f>IFERROR(VLOOKUP($K941&amp;$B941,intermediate_page!$A$2:$K$1036,10,FALSE),"")</f>
        <v>3124</v>
      </c>
      <c r="I941" s="9">
        <f>IFERROR(VLOOKUP($K941&amp;$B941,intermediate_page!$A$2:$K$1036,11,FALSE),"")</f>
        <v>6060</v>
      </c>
      <c r="K941" s="1" t="str">
        <f t="shared" si="104"/>
        <v>Papua New Guinea</v>
      </c>
    </row>
    <row r="942" ht="15.75" customHeight="1">
      <c r="A942" s="1" t="s">
        <v>129</v>
      </c>
      <c r="B942" s="9">
        <v>2010.0</v>
      </c>
      <c r="C942" s="9">
        <f>IFERROR(VLOOKUP($K942&amp;$B942,intermediate_page!$A$2:$K$1036,5,FALSE),"")</f>
        <v>54570270</v>
      </c>
      <c r="D942" s="9">
        <f>IFERROR(VLOOKUP($K942&amp;$B942,intermediate_page!$A$2:$K$1036,6,FALSE),"")</f>
        <v>37000</v>
      </c>
      <c r="E942" s="9">
        <f>IFERROR(VLOOKUP($K942&amp;$B942,intermediate_page!$A$2:$K$1036,7,FALSE),"")</f>
        <v>53401</v>
      </c>
      <c r="F942" s="9">
        <f>IFERROR(VLOOKUP($K942&amp;$B942,intermediate_page!$A$2:$K$1036,8,FALSE),"")</f>
        <v>71000</v>
      </c>
      <c r="G942" s="9">
        <f>IFERROR(VLOOKUP($K942&amp;$B942,intermediate_page!$A$2:$K$1036,9,FALSE),"")</f>
        <v>5</v>
      </c>
      <c r="H942" s="9">
        <f>IFERROR(VLOOKUP($K942&amp;$B942,intermediate_page!$A$2:$K$1036,10,FALSE),"")</f>
        <v>112</v>
      </c>
      <c r="I942" s="9">
        <f>IFERROR(VLOOKUP($K942&amp;$B942,intermediate_page!$A$2:$K$1036,11,FALSE),"")</f>
        <v>220</v>
      </c>
      <c r="K942" s="1" t="str">
        <f>apendix_f_updated_data!$A942</f>
        <v>Philippines</v>
      </c>
    </row>
    <row r="943" ht="15.75" customHeight="1">
      <c r="B943" s="9">
        <v>2011.0</v>
      </c>
      <c r="C943" s="9">
        <f>IFERROR(VLOOKUP($K943&amp;$B943,intermediate_page!$A$2:$K$1036,5,FALSE),"")</f>
        <v>55501350</v>
      </c>
      <c r="D943" s="9">
        <f>IFERROR(VLOOKUP($K943&amp;$B943,intermediate_page!$A$2:$K$1036,6,FALSE),"")</f>
        <v>17000</v>
      </c>
      <c r="E943" s="9">
        <f>IFERROR(VLOOKUP($K943&amp;$B943,intermediate_page!$A$2:$K$1036,7,FALSE),"")</f>
        <v>23891</v>
      </c>
      <c r="F943" s="9">
        <f>IFERROR(VLOOKUP($K943&amp;$B943,intermediate_page!$A$2:$K$1036,8,FALSE),"")</f>
        <v>31000</v>
      </c>
      <c r="G943" s="9">
        <f>IFERROR(VLOOKUP($K943&amp;$B943,intermediate_page!$A$2:$K$1036,9,FALSE),"")</f>
        <v>2</v>
      </c>
      <c r="H943" s="9">
        <f>IFERROR(VLOOKUP($K943&amp;$B943,intermediate_page!$A$2:$K$1036,10,FALSE),"")</f>
        <v>47</v>
      </c>
      <c r="I943" s="9">
        <f>IFERROR(VLOOKUP($K943&amp;$B943,intermediate_page!$A$2:$K$1036,11,FALSE),"")</f>
        <v>90</v>
      </c>
      <c r="K943" s="1" t="str">
        <f t="shared" ref="K943:K950" si="105">K942</f>
        <v>Philippines</v>
      </c>
    </row>
    <row r="944" ht="15.75" customHeight="1">
      <c r="B944" s="9">
        <v>2012.0</v>
      </c>
      <c r="C944" s="9">
        <f>IFERROR(VLOOKUP($K944&amp;$B944,intermediate_page!$A$2:$K$1036,5,FALSE),"")</f>
        <v>56455267</v>
      </c>
      <c r="D944" s="9">
        <f>IFERROR(VLOOKUP($K944&amp;$B944,intermediate_page!$A$2:$K$1036,6,FALSE),"")</f>
        <v>14000</v>
      </c>
      <c r="E944" s="9">
        <f>IFERROR(VLOOKUP($K944&amp;$B944,intermediate_page!$A$2:$K$1036,7,FALSE),"")</f>
        <v>19138</v>
      </c>
      <c r="F944" s="9">
        <f>IFERROR(VLOOKUP($K944&amp;$B944,intermediate_page!$A$2:$K$1036,8,FALSE),"")</f>
        <v>25000</v>
      </c>
      <c r="G944" s="9">
        <f>IFERROR(VLOOKUP($K944&amp;$B944,intermediate_page!$A$2:$K$1036,9,FALSE),"")</f>
        <v>1</v>
      </c>
      <c r="H944" s="9">
        <f>IFERROR(VLOOKUP($K944&amp;$B944,intermediate_page!$A$2:$K$1036,10,FALSE),"")</f>
        <v>35</v>
      </c>
      <c r="I944" s="9">
        <f>IFERROR(VLOOKUP($K944&amp;$B944,intermediate_page!$A$2:$K$1036,11,FALSE),"")</f>
        <v>67</v>
      </c>
      <c r="K944" s="1" t="str">
        <f t="shared" si="105"/>
        <v>Philippines</v>
      </c>
    </row>
    <row r="945" ht="15.75" customHeight="1">
      <c r="B945" s="9">
        <v>2013.0</v>
      </c>
      <c r="C945" s="9">
        <f>IFERROR(VLOOKUP($K945&amp;$B945,intermediate_page!$A$2:$K$1036,5,FALSE),"")</f>
        <v>57418668</v>
      </c>
      <c r="D945" s="9">
        <f>IFERROR(VLOOKUP($K945&amp;$B945,intermediate_page!$A$2:$K$1036,6,FALSE),"")</f>
        <v>13000</v>
      </c>
      <c r="E945" s="9">
        <f>IFERROR(VLOOKUP($K945&amp;$B945,intermediate_page!$A$2:$K$1036,7,FALSE),"")</f>
        <v>17518</v>
      </c>
      <c r="F945" s="9">
        <f>IFERROR(VLOOKUP($K945&amp;$B945,intermediate_page!$A$2:$K$1036,8,FALSE),"")</f>
        <v>23000</v>
      </c>
      <c r="G945" s="9">
        <f>IFERROR(VLOOKUP($K945&amp;$B945,intermediate_page!$A$2:$K$1036,9,FALSE),"")</f>
        <v>1</v>
      </c>
      <c r="H945" s="9">
        <f>IFERROR(VLOOKUP($K945&amp;$B945,intermediate_page!$A$2:$K$1036,10,FALSE),"")</f>
        <v>35</v>
      </c>
      <c r="I945" s="9">
        <f>IFERROR(VLOOKUP($K945&amp;$B945,intermediate_page!$A$2:$K$1036,11,FALSE),"")</f>
        <v>68</v>
      </c>
      <c r="K945" s="1" t="str">
        <f t="shared" si="105"/>
        <v>Philippines</v>
      </c>
    </row>
    <row r="946" ht="15.75" customHeight="1">
      <c r="B946" s="9">
        <v>2014.0</v>
      </c>
      <c r="C946" s="9">
        <f>IFERROR(VLOOKUP($K946&amp;$B946,intermediate_page!$A$2:$K$1036,5,FALSE),"")</f>
        <v>58371999</v>
      </c>
      <c r="D946" s="9">
        <f>IFERROR(VLOOKUP($K946&amp;$B946,intermediate_page!$A$2:$K$1036,6,FALSE),"")</f>
        <v>11000</v>
      </c>
      <c r="E946" s="9">
        <f>IFERROR(VLOOKUP($K946&amp;$B946,intermediate_page!$A$2:$K$1036,7,FALSE),"")</f>
        <v>14543</v>
      </c>
      <c r="F946" s="9">
        <f>IFERROR(VLOOKUP($K946&amp;$B946,intermediate_page!$A$2:$K$1036,8,FALSE),"")</f>
        <v>19000</v>
      </c>
      <c r="G946" s="9">
        <f>IFERROR(VLOOKUP($K946&amp;$B946,intermediate_page!$A$2:$K$1036,9,FALSE),"")</f>
        <v>0</v>
      </c>
      <c r="H946" s="9">
        <f>IFERROR(VLOOKUP($K946&amp;$B946,intermediate_page!$A$2:$K$1036,10,FALSE),"")</f>
        <v>31</v>
      </c>
      <c r="I946" s="9">
        <f>IFERROR(VLOOKUP($K946&amp;$B946,intermediate_page!$A$2:$K$1036,11,FALSE),"")</f>
        <v>59</v>
      </c>
      <c r="K946" s="1" t="str">
        <f t="shared" si="105"/>
        <v>Philippines</v>
      </c>
    </row>
    <row r="947" ht="15.75" customHeight="1">
      <c r="B947" s="9">
        <v>2015.0</v>
      </c>
      <c r="C947" s="9">
        <f>IFERROR(VLOOKUP($K947&amp;$B947,intermediate_page!$A$2:$K$1036,5,FALSE),"")</f>
        <v>59301223</v>
      </c>
      <c r="D947" s="9">
        <f>IFERROR(VLOOKUP($K947&amp;$B947,intermediate_page!$A$2:$K$1036,6,FALSE),"")</f>
        <v>20000</v>
      </c>
      <c r="E947" s="9">
        <f>IFERROR(VLOOKUP($K947&amp;$B947,intermediate_page!$A$2:$K$1036,7,FALSE),"")</f>
        <v>28020</v>
      </c>
      <c r="F947" s="9">
        <f>IFERROR(VLOOKUP($K947&amp;$B947,intermediate_page!$A$2:$K$1036,8,FALSE),"")</f>
        <v>37000</v>
      </c>
      <c r="G947" s="9">
        <f>IFERROR(VLOOKUP($K947&amp;$B947,intermediate_page!$A$2:$K$1036,9,FALSE),"")</f>
        <v>2</v>
      </c>
      <c r="H947" s="9">
        <f>IFERROR(VLOOKUP($K947&amp;$B947,intermediate_page!$A$2:$K$1036,10,FALSE),"")</f>
        <v>62</v>
      </c>
      <c r="I947" s="9">
        <f>IFERROR(VLOOKUP($K947&amp;$B947,intermediate_page!$A$2:$K$1036,11,FALSE),"")</f>
        <v>120</v>
      </c>
      <c r="K947" s="1" t="str">
        <f t="shared" si="105"/>
        <v>Philippines</v>
      </c>
    </row>
    <row r="948" ht="15.75" customHeight="1">
      <c r="B948" s="9">
        <v>2016.0</v>
      </c>
      <c r="C948" s="9">
        <f>IFERROR(VLOOKUP($K948&amp;$B948,intermediate_page!$A$2:$K$1036,5,FALSE),"")</f>
        <v>60201722</v>
      </c>
      <c r="D948" s="9">
        <f>IFERROR(VLOOKUP($K948&amp;$B948,intermediate_page!$A$2:$K$1036,6,FALSE),"")</f>
        <v>12000</v>
      </c>
      <c r="E948" s="9">
        <f>IFERROR(VLOOKUP($K948&amp;$B948,intermediate_page!$A$2:$K$1036,7,FALSE),"")</f>
        <v>17491</v>
      </c>
      <c r="F948" s="9">
        <f>IFERROR(VLOOKUP($K948&amp;$B948,intermediate_page!$A$2:$K$1036,8,FALSE),"")</f>
        <v>23000</v>
      </c>
      <c r="G948" s="9">
        <f>IFERROR(VLOOKUP($K948&amp;$B948,intermediate_page!$A$2:$K$1036,9,FALSE),"")</f>
        <v>1</v>
      </c>
      <c r="H948" s="9">
        <f>IFERROR(VLOOKUP($K948&amp;$B948,intermediate_page!$A$2:$K$1036,10,FALSE),"")</f>
        <v>38</v>
      </c>
      <c r="I948" s="9">
        <f>IFERROR(VLOOKUP($K948&amp;$B948,intermediate_page!$A$2:$K$1036,11,FALSE),"")</f>
        <v>74</v>
      </c>
      <c r="K948" s="1" t="str">
        <f t="shared" si="105"/>
        <v>Philippines</v>
      </c>
    </row>
    <row r="949" ht="15.75" customHeight="1">
      <c r="B949" s="9">
        <v>2017.0</v>
      </c>
      <c r="C949" s="9">
        <f>IFERROR(VLOOKUP($K949&amp;$B949,intermediate_page!$A$2:$K$1036,5,FALSE),"")</f>
        <v>61078122</v>
      </c>
      <c r="D949" s="9">
        <f>IFERROR(VLOOKUP($K949&amp;$B949,intermediate_page!$A$2:$K$1036,6,FALSE),"")</f>
        <v>13000</v>
      </c>
      <c r="E949" s="9">
        <f>IFERROR(VLOOKUP($K949&amp;$B949,intermediate_page!$A$2:$K$1036,7,FALSE),"")</f>
        <v>18685</v>
      </c>
      <c r="F949" s="9">
        <f>IFERROR(VLOOKUP($K949&amp;$B949,intermediate_page!$A$2:$K$1036,8,FALSE),"")</f>
        <v>25000</v>
      </c>
      <c r="G949" s="9">
        <f>IFERROR(VLOOKUP($K949&amp;$B949,intermediate_page!$A$2:$K$1036,9,FALSE),"")</f>
        <v>1</v>
      </c>
      <c r="H949" s="9">
        <f>IFERROR(VLOOKUP($K949&amp;$B949,intermediate_page!$A$2:$K$1036,10,FALSE),"")</f>
        <v>41</v>
      </c>
      <c r="I949" s="9">
        <f>IFERROR(VLOOKUP($K949&amp;$B949,intermediate_page!$A$2:$K$1036,11,FALSE),"")</f>
        <v>81</v>
      </c>
      <c r="K949" s="1" t="str">
        <f t="shared" si="105"/>
        <v>Philippines</v>
      </c>
    </row>
    <row r="950" ht="15.75" customHeight="1">
      <c r="B950" s="9">
        <v>2018.0</v>
      </c>
      <c r="C950" s="9">
        <f>IFERROR(VLOOKUP($K950&amp;$B950,intermediate_page!$A$2:$K$1036,5,FALSE),"")</f>
        <v>61936730</v>
      </c>
      <c r="D950" s="9">
        <f>IFERROR(VLOOKUP($K950&amp;$B950,intermediate_page!$A$2:$K$1036,6,FALSE),"")</f>
        <v>7700</v>
      </c>
      <c r="E950" s="9">
        <f>IFERROR(VLOOKUP($K950&amp;$B950,intermediate_page!$A$2:$K$1036,7,FALSE),"")</f>
        <v>10947</v>
      </c>
      <c r="F950" s="9">
        <f>IFERROR(VLOOKUP($K950&amp;$B950,intermediate_page!$A$2:$K$1036,8,FALSE),"")</f>
        <v>15000</v>
      </c>
      <c r="G950" s="9">
        <f>IFERROR(VLOOKUP($K950&amp;$B950,intermediate_page!$A$2:$K$1036,9,FALSE),"")</f>
        <v>0</v>
      </c>
      <c r="H950" s="9">
        <f>IFERROR(VLOOKUP($K950&amp;$B950,intermediate_page!$A$2:$K$1036,10,FALSE),"")</f>
        <v>24</v>
      </c>
      <c r="I950" s="9">
        <f>IFERROR(VLOOKUP($K950&amp;$B950,intermediate_page!$A$2:$K$1036,11,FALSE),"")</f>
        <v>48</v>
      </c>
      <c r="K950" s="1" t="str">
        <f t="shared" si="105"/>
        <v>Philippines</v>
      </c>
    </row>
    <row r="951" ht="15.75" customHeight="1">
      <c r="A951" s="25" t="s">
        <v>198</v>
      </c>
      <c r="B951" s="9">
        <v>2010.0</v>
      </c>
      <c r="C951" s="9">
        <f>IFERROR(VLOOKUP($K951&amp;$B951,intermediate_page!$A$2:$K$1036,5,FALSE),"")</f>
        <v>3468194</v>
      </c>
      <c r="D951" s="9" t="str">
        <f>IFERROR(VLOOKUP($K951&amp;$B951,intermediate_page!$A$2:$K$1036,6,FALSE),"")</f>
        <v>-</v>
      </c>
      <c r="E951" s="9">
        <f>IFERROR(VLOOKUP($K951&amp;$B951,intermediate_page!$A$2:$K$1036,7,FALSE),"")</f>
        <v>1267</v>
      </c>
      <c r="F951" s="9" t="str">
        <f>IFERROR(VLOOKUP($K951&amp;$B951,intermediate_page!$A$2:$K$1036,8,FALSE),"")</f>
        <v>-</v>
      </c>
      <c r="G951" s="9" t="str">
        <f>IFERROR(VLOOKUP($K951&amp;$B951,intermediate_page!$A$2:$K$1036,9,FALSE),"")</f>
        <v>-</v>
      </c>
      <c r="H951" s="9">
        <f>IFERROR(VLOOKUP($K951&amp;$B951,intermediate_page!$A$2:$K$1036,10,FALSE),"")</f>
        <v>1</v>
      </c>
      <c r="I951" s="9" t="str">
        <f>IFERROR(VLOOKUP($K951&amp;$B951,intermediate_page!$A$2:$K$1036,11,FALSE),"")</f>
        <v>-</v>
      </c>
      <c r="K951" s="1" t="s">
        <v>130</v>
      </c>
    </row>
    <row r="952" ht="15.75" customHeight="1">
      <c r="B952" s="9">
        <v>2011.0</v>
      </c>
      <c r="C952" s="9">
        <f>IFERROR(VLOOKUP($K952&amp;$B952,intermediate_page!$A$2:$K$1036,5,FALSE),"")</f>
        <v>3485030</v>
      </c>
      <c r="D952" s="9" t="str">
        <f>IFERROR(VLOOKUP($K952&amp;$B952,intermediate_page!$A$2:$K$1036,6,FALSE),"")</f>
        <v>-</v>
      </c>
      <c r="E952" s="9">
        <f>IFERROR(VLOOKUP($K952&amp;$B952,intermediate_page!$A$2:$K$1036,7,FALSE),"")</f>
        <v>505</v>
      </c>
      <c r="F952" s="9" t="str">
        <f>IFERROR(VLOOKUP($K952&amp;$B952,intermediate_page!$A$2:$K$1036,8,FALSE),"")</f>
        <v>-</v>
      </c>
      <c r="G952" s="9" t="str">
        <f>IFERROR(VLOOKUP($K952&amp;$B952,intermediate_page!$A$2:$K$1036,9,FALSE),"")</f>
        <v>-</v>
      </c>
      <c r="H952" s="9">
        <f>IFERROR(VLOOKUP($K952&amp;$B952,intermediate_page!$A$2:$K$1036,10,FALSE),"")</f>
        <v>2</v>
      </c>
      <c r="I952" s="9" t="str">
        <f>IFERROR(VLOOKUP($K952&amp;$B952,intermediate_page!$A$2:$K$1036,11,FALSE),"")</f>
        <v>-</v>
      </c>
      <c r="K952" s="1" t="str">
        <f t="shared" ref="K952:K959" si="106">K951</f>
        <v>Republic of Korea</v>
      </c>
    </row>
    <row r="953" ht="15.75" customHeight="1">
      <c r="B953" s="9">
        <v>2012.0</v>
      </c>
      <c r="C953" s="9">
        <f>IFERROR(VLOOKUP($K953&amp;$B953,intermediate_page!$A$2:$K$1036,5,FALSE),"")</f>
        <v>3504244</v>
      </c>
      <c r="D953" s="9" t="str">
        <f>IFERROR(VLOOKUP($K953&amp;$B953,intermediate_page!$A$2:$K$1036,6,FALSE),"")</f>
        <v>-</v>
      </c>
      <c r="E953" s="9">
        <f>IFERROR(VLOOKUP($K953&amp;$B953,intermediate_page!$A$2:$K$1036,7,FALSE),"")</f>
        <v>394</v>
      </c>
      <c r="F953" s="9" t="str">
        <f>IFERROR(VLOOKUP($K953&amp;$B953,intermediate_page!$A$2:$K$1036,8,FALSE),"")</f>
        <v>-</v>
      </c>
      <c r="G953" s="9" t="str">
        <f>IFERROR(VLOOKUP($K953&amp;$B953,intermediate_page!$A$2:$K$1036,9,FALSE),"")</f>
        <v>-</v>
      </c>
      <c r="H953" s="9">
        <f>IFERROR(VLOOKUP($K953&amp;$B953,intermediate_page!$A$2:$K$1036,10,FALSE),"")</f>
        <v>0</v>
      </c>
      <c r="I953" s="9" t="str">
        <f>IFERROR(VLOOKUP($K953&amp;$B953,intermediate_page!$A$2:$K$1036,11,FALSE),"")</f>
        <v>-</v>
      </c>
      <c r="K953" s="1" t="str">
        <f t="shared" si="106"/>
        <v>Republic of Korea</v>
      </c>
    </row>
    <row r="954" ht="15.75" customHeight="1">
      <c r="B954" s="9">
        <v>2013.0</v>
      </c>
      <c r="C954" s="9">
        <f>IFERROR(VLOOKUP($K954&amp;$B954,intermediate_page!$A$2:$K$1036,5,FALSE),"")</f>
        <v>3524200</v>
      </c>
      <c r="D954" s="9" t="str">
        <f>IFERROR(VLOOKUP($K954&amp;$B954,intermediate_page!$A$2:$K$1036,6,FALSE),"")</f>
        <v>-</v>
      </c>
      <c r="E954" s="9">
        <f>IFERROR(VLOOKUP($K954&amp;$B954,intermediate_page!$A$2:$K$1036,7,FALSE),"")</f>
        <v>383</v>
      </c>
      <c r="F954" s="9" t="str">
        <f>IFERROR(VLOOKUP($K954&amp;$B954,intermediate_page!$A$2:$K$1036,8,FALSE),"")</f>
        <v>-</v>
      </c>
      <c r="G954" s="9" t="str">
        <f>IFERROR(VLOOKUP($K954&amp;$B954,intermediate_page!$A$2:$K$1036,9,FALSE),"")</f>
        <v>-</v>
      </c>
      <c r="H954" s="9">
        <f>IFERROR(VLOOKUP($K954&amp;$B954,intermediate_page!$A$2:$K$1036,10,FALSE),"")</f>
        <v>0</v>
      </c>
      <c r="I954" s="9" t="str">
        <f>IFERROR(VLOOKUP($K954&amp;$B954,intermediate_page!$A$2:$K$1036,11,FALSE),"")</f>
        <v>-</v>
      </c>
      <c r="K954" s="1" t="str">
        <f t="shared" si="106"/>
        <v>Republic of Korea</v>
      </c>
    </row>
    <row r="955" ht="15.75" customHeight="1">
      <c r="B955" s="9">
        <v>2014.0</v>
      </c>
      <c r="C955" s="9">
        <f>IFERROR(VLOOKUP($K955&amp;$B955,intermediate_page!$A$2:$K$1036,5,FALSE),"")</f>
        <v>3542553</v>
      </c>
      <c r="D955" s="9" t="str">
        <f>IFERROR(VLOOKUP($K955&amp;$B955,intermediate_page!$A$2:$K$1036,6,FALSE),"")</f>
        <v>-</v>
      </c>
      <c r="E955" s="9">
        <f>IFERROR(VLOOKUP($K955&amp;$B955,intermediate_page!$A$2:$K$1036,7,FALSE),"")</f>
        <v>557</v>
      </c>
      <c r="F955" s="9" t="str">
        <f>IFERROR(VLOOKUP($K955&amp;$B955,intermediate_page!$A$2:$K$1036,8,FALSE),"")</f>
        <v>-</v>
      </c>
      <c r="G955" s="9" t="str">
        <f>IFERROR(VLOOKUP($K955&amp;$B955,intermediate_page!$A$2:$K$1036,9,FALSE),"")</f>
        <v>-</v>
      </c>
      <c r="H955" s="9">
        <f>IFERROR(VLOOKUP($K955&amp;$B955,intermediate_page!$A$2:$K$1036,10,FALSE),"")</f>
        <v>0</v>
      </c>
      <c r="I955" s="9" t="str">
        <f>IFERROR(VLOOKUP($K955&amp;$B955,intermediate_page!$A$2:$K$1036,11,FALSE),"")</f>
        <v>-</v>
      </c>
      <c r="K955" s="1" t="str">
        <f t="shared" si="106"/>
        <v>Republic of Korea</v>
      </c>
    </row>
    <row r="956" ht="15.75" customHeight="1">
      <c r="B956" s="9">
        <v>2015.0</v>
      </c>
      <c r="C956" s="9">
        <f>IFERROR(VLOOKUP($K956&amp;$B956,intermediate_page!$A$2:$K$1036,5,FALSE),"")</f>
        <v>3557616</v>
      </c>
      <c r="D956" s="9" t="str">
        <f>IFERROR(VLOOKUP($K956&amp;$B956,intermediate_page!$A$2:$K$1036,6,FALSE),"")</f>
        <v>-</v>
      </c>
      <c r="E956" s="9">
        <f>IFERROR(VLOOKUP($K956&amp;$B956,intermediate_page!$A$2:$K$1036,7,FALSE),"")</f>
        <v>627</v>
      </c>
      <c r="F956" s="9" t="str">
        <f>IFERROR(VLOOKUP($K956&amp;$B956,intermediate_page!$A$2:$K$1036,8,FALSE),"")</f>
        <v>-</v>
      </c>
      <c r="G956" s="9" t="str">
        <f>IFERROR(VLOOKUP($K956&amp;$B956,intermediate_page!$A$2:$K$1036,9,FALSE),"")</f>
        <v>-</v>
      </c>
      <c r="H956" s="9">
        <f>IFERROR(VLOOKUP($K956&amp;$B956,intermediate_page!$A$2:$K$1036,10,FALSE),"")</f>
        <v>0</v>
      </c>
      <c r="I956" s="9" t="str">
        <f>IFERROR(VLOOKUP($K956&amp;$B956,intermediate_page!$A$2:$K$1036,11,FALSE),"")</f>
        <v>-</v>
      </c>
      <c r="K956" s="1" t="str">
        <f t="shared" si="106"/>
        <v>Republic of Korea</v>
      </c>
    </row>
    <row r="957" ht="15.75" customHeight="1">
      <c r="B957" s="9">
        <v>2016.0</v>
      </c>
      <c r="C957" s="9">
        <f>IFERROR(VLOOKUP($K957&amp;$B957,intermediate_page!$A$2:$K$1036,5,FALSE),"")</f>
        <v>3568841</v>
      </c>
      <c r="D957" s="9" t="str">
        <f>IFERROR(VLOOKUP($K957&amp;$B957,intermediate_page!$A$2:$K$1036,6,FALSE),"")</f>
        <v>-</v>
      </c>
      <c r="E957" s="9">
        <f>IFERROR(VLOOKUP($K957&amp;$B957,intermediate_page!$A$2:$K$1036,7,FALSE),"")</f>
        <v>602</v>
      </c>
      <c r="F957" s="9" t="str">
        <f>IFERROR(VLOOKUP($K957&amp;$B957,intermediate_page!$A$2:$K$1036,8,FALSE),"")</f>
        <v>-</v>
      </c>
      <c r="G957" s="9" t="str">
        <f>IFERROR(VLOOKUP($K957&amp;$B957,intermediate_page!$A$2:$K$1036,9,FALSE),"")</f>
        <v>-</v>
      </c>
      <c r="H957" s="9">
        <f>IFERROR(VLOOKUP($K957&amp;$B957,intermediate_page!$A$2:$K$1036,10,FALSE),"")</f>
        <v>0</v>
      </c>
      <c r="I957" s="9" t="str">
        <f>IFERROR(VLOOKUP($K957&amp;$B957,intermediate_page!$A$2:$K$1036,11,FALSE),"")</f>
        <v>-</v>
      </c>
      <c r="K957" s="1" t="str">
        <f t="shared" si="106"/>
        <v>Republic of Korea</v>
      </c>
    </row>
    <row r="958" ht="15.75" customHeight="1">
      <c r="B958" s="9">
        <v>2017.0</v>
      </c>
      <c r="C958" s="9">
        <f>IFERROR(VLOOKUP($K958&amp;$B958,intermediate_page!$A$2:$K$1036,5,FALSE),"")</f>
        <v>3576748</v>
      </c>
      <c r="D958" s="9" t="str">
        <f>IFERROR(VLOOKUP($K958&amp;$B958,intermediate_page!$A$2:$K$1036,6,FALSE),"")</f>
        <v>-</v>
      </c>
      <c r="E958" s="9">
        <f>IFERROR(VLOOKUP($K958&amp;$B958,intermediate_page!$A$2:$K$1036,7,FALSE),"")</f>
        <v>436</v>
      </c>
      <c r="F958" s="9" t="str">
        <f>IFERROR(VLOOKUP($K958&amp;$B958,intermediate_page!$A$2:$K$1036,8,FALSE),"")</f>
        <v>-</v>
      </c>
      <c r="G958" s="9" t="str">
        <f>IFERROR(VLOOKUP($K958&amp;$B958,intermediate_page!$A$2:$K$1036,9,FALSE),"")</f>
        <v>-</v>
      </c>
      <c r="H958" s="9">
        <f>IFERROR(VLOOKUP($K958&amp;$B958,intermediate_page!$A$2:$K$1036,10,FALSE),"")</f>
        <v>0</v>
      </c>
      <c r="I958" s="9" t="str">
        <f>IFERROR(VLOOKUP($K958&amp;$B958,intermediate_page!$A$2:$K$1036,11,FALSE),"")</f>
        <v>-</v>
      </c>
      <c r="K958" s="1" t="str">
        <f t="shared" si="106"/>
        <v>Republic of Korea</v>
      </c>
    </row>
    <row r="959" ht="15.75" customHeight="1">
      <c r="B959" s="9">
        <v>2018.0</v>
      </c>
      <c r="C959" s="9">
        <f>IFERROR(VLOOKUP($K959&amp;$B959,intermediate_page!$A$2:$K$1036,5,FALSE),"")</f>
        <v>3582019</v>
      </c>
      <c r="D959" s="9" t="str">
        <f>IFERROR(VLOOKUP($K959&amp;$B959,intermediate_page!$A$2:$K$1036,6,FALSE),"")</f>
        <v>-</v>
      </c>
      <c r="E959" s="9">
        <f>IFERROR(VLOOKUP($K959&amp;$B959,intermediate_page!$A$2:$K$1036,7,FALSE),"")</f>
        <v>501</v>
      </c>
      <c r="F959" s="9" t="str">
        <f>IFERROR(VLOOKUP($K959&amp;$B959,intermediate_page!$A$2:$K$1036,8,FALSE),"")</f>
        <v>-</v>
      </c>
      <c r="G959" s="9" t="str">
        <f>IFERROR(VLOOKUP($K959&amp;$B959,intermediate_page!$A$2:$K$1036,9,FALSE),"")</f>
        <v>-</v>
      </c>
      <c r="H959" s="9">
        <f>IFERROR(VLOOKUP($K959&amp;$B959,intermediate_page!$A$2:$K$1036,10,FALSE),"")</f>
        <v>0</v>
      </c>
      <c r="I959" s="9" t="str">
        <f>IFERROR(VLOOKUP($K959&amp;$B959,intermediate_page!$A$2:$K$1036,11,FALSE),"")</f>
        <v>-</v>
      </c>
      <c r="K959" s="1" t="str">
        <f t="shared" si="106"/>
        <v>Republic of Korea</v>
      </c>
    </row>
    <row r="960" ht="15.75" customHeight="1">
      <c r="A960" s="1" t="s">
        <v>131</v>
      </c>
      <c r="B960" s="9">
        <v>2010.0</v>
      </c>
      <c r="C960" s="9">
        <f>IFERROR(VLOOKUP($K960&amp;$B960,intermediate_page!$A$2:$K$1036,5,FALSE),"")</f>
        <v>522582</v>
      </c>
      <c r="D960" s="9">
        <f>IFERROR(VLOOKUP($K960&amp;$B960,intermediate_page!$A$2:$K$1036,6,FALSE),"")</f>
        <v>65000</v>
      </c>
      <c r="E960" s="9">
        <f>IFERROR(VLOOKUP($K960&amp;$B960,intermediate_page!$A$2:$K$1036,7,FALSE),"")</f>
        <v>91425</v>
      </c>
      <c r="F960" s="9">
        <f>IFERROR(VLOOKUP($K960&amp;$B960,intermediate_page!$A$2:$K$1036,8,FALSE),"")</f>
        <v>130000</v>
      </c>
      <c r="G960" s="9">
        <f>IFERROR(VLOOKUP($K960&amp;$B960,intermediate_page!$A$2:$K$1036,9,FALSE),"")</f>
        <v>10</v>
      </c>
      <c r="H960" s="9">
        <f>IFERROR(VLOOKUP($K960&amp;$B960,intermediate_page!$A$2:$K$1036,10,FALSE),"")</f>
        <v>163</v>
      </c>
      <c r="I960" s="9">
        <f>IFERROR(VLOOKUP($K960&amp;$B960,intermediate_page!$A$2:$K$1036,11,FALSE),"")</f>
        <v>320</v>
      </c>
      <c r="K960" s="1" t="str">
        <f>apendix_f_updated_data!$A960</f>
        <v>Solomon Islands</v>
      </c>
    </row>
    <row r="961" ht="15.75" customHeight="1">
      <c r="B961" s="9">
        <v>2011.0</v>
      </c>
      <c r="C961" s="9">
        <f>IFERROR(VLOOKUP($K961&amp;$B961,intermediate_page!$A$2:$K$1036,5,FALSE),"")</f>
        <v>536106</v>
      </c>
      <c r="D961" s="9">
        <f>IFERROR(VLOOKUP($K961&amp;$B961,intermediate_page!$A$2:$K$1036,6,FALSE),"")</f>
        <v>44000</v>
      </c>
      <c r="E961" s="9">
        <f>IFERROR(VLOOKUP($K961&amp;$B961,intermediate_page!$A$2:$K$1036,7,FALSE),"")</f>
        <v>62676</v>
      </c>
      <c r="F961" s="9">
        <f>IFERROR(VLOOKUP($K961&amp;$B961,intermediate_page!$A$2:$K$1036,8,FALSE),"")</f>
        <v>92000</v>
      </c>
      <c r="G961" s="9">
        <f>IFERROR(VLOOKUP($K961&amp;$B961,intermediate_page!$A$2:$K$1036,9,FALSE),"")</f>
        <v>7</v>
      </c>
      <c r="H961" s="9">
        <f>IFERROR(VLOOKUP($K961&amp;$B961,intermediate_page!$A$2:$K$1036,10,FALSE),"")</f>
        <v>108</v>
      </c>
      <c r="I961" s="9">
        <f>IFERROR(VLOOKUP($K961&amp;$B961,intermediate_page!$A$2:$K$1036,11,FALSE),"")</f>
        <v>220</v>
      </c>
      <c r="K961" s="1" t="str">
        <f t="shared" ref="K961:K968" si="107">K960</f>
        <v>Solomon Islands</v>
      </c>
    </row>
    <row r="962" ht="15.75" customHeight="1">
      <c r="B962" s="9">
        <v>2012.0</v>
      </c>
      <c r="C962" s="9">
        <f>IFERROR(VLOOKUP($K962&amp;$B962,intermediate_page!$A$2:$K$1036,5,FALSE),"")</f>
        <v>550505</v>
      </c>
      <c r="D962" s="9">
        <f>IFERROR(VLOOKUP($K962&amp;$B962,intermediate_page!$A$2:$K$1036,6,FALSE),"")</f>
        <v>39000</v>
      </c>
      <c r="E962" s="9">
        <f>IFERROR(VLOOKUP($K962&amp;$B962,intermediate_page!$A$2:$K$1036,7,FALSE),"")</f>
        <v>52221</v>
      </c>
      <c r="F962" s="9">
        <f>IFERROR(VLOOKUP($K962&amp;$B962,intermediate_page!$A$2:$K$1036,8,FALSE),"")</f>
        <v>73000</v>
      </c>
      <c r="G962" s="9">
        <f>IFERROR(VLOOKUP($K962&amp;$B962,intermediate_page!$A$2:$K$1036,9,FALSE),"")</f>
        <v>6</v>
      </c>
      <c r="H962" s="9">
        <f>IFERROR(VLOOKUP($K962&amp;$B962,intermediate_page!$A$2:$K$1036,10,FALSE),"")</f>
        <v>89</v>
      </c>
      <c r="I962" s="9">
        <f>IFERROR(VLOOKUP($K962&amp;$B962,intermediate_page!$A$2:$K$1036,11,FALSE),"")</f>
        <v>170</v>
      </c>
      <c r="K962" s="1" t="str">
        <f t="shared" si="107"/>
        <v>Solomon Islands</v>
      </c>
    </row>
    <row r="963" ht="15.75" customHeight="1">
      <c r="B963" s="9">
        <v>2013.0</v>
      </c>
      <c r="C963" s="9">
        <f>IFERROR(VLOOKUP($K963&amp;$B963,intermediate_page!$A$2:$K$1036,5,FALSE),"")</f>
        <v>565615</v>
      </c>
      <c r="D963" s="9">
        <f>IFERROR(VLOOKUP($K963&amp;$B963,intermediate_page!$A$2:$K$1036,6,FALSE),"")</f>
        <v>40000</v>
      </c>
      <c r="E963" s="9">
        <f>IFERROR(VLOOKUP($K963&amp;$B963,intermediate_page!$A$2:$K$1036,7,FALSE),"")</f>
        <v>53689</v>
      </c>
      <c r="F963" s="9">
        <f>IFERROR(VLOOKUP($K963&amp;$B963,intermediate_page!$A$2:$K$1036,8,FALSE),"")</f>
        <v>74000</v>
      </c>
      <c r="G963" s="9">
        <f>IFERROR(VLOOKUP($K963&amp;$B963,intermediate_page!$A$2:$K$1036,9,FALSE),"")</f>
        <v>6</v>
      </c>
      <c r="H963" s="9">
        <f>IFERROR(VLOOKUP($K963&amp;$B963,intermediate_page!$A$2:$K$1036,10,FALSE),"")</f>
        <v>83</v>
      </c>
      <c r="I963" s="9">
        <f>IFERROR(VLOOKUP($K963&amp;$B963,intermediate_page!$A$2:$K$1036,11,FALSE),"")</f>
        <v>160</v>
      </c>
      <c r="K963" s="1" t="str">
        <f t="shared" si="107"/>
        <v>Solomon Islands</v>
      </c>
    </row>
    <row r="964" ht="15.75" customHeight="1">
      <c r="B964" s="9">
        <v>2014.0</v>
      </c>
      <c r="C964" s="9">
        <f>IFERROR(VLOOKUP($K964&amp;$B964,intermediate_page!$A$2:$K$1036,5,FALSE),"")</f>
        <v>581208</v>
      </c>
      <c r="D964" s="9">
        <f>IFERROR(VLOOKUP($K964&amp;$B964,intermediate_page!$A$2:$K$1036,6,FALSE),"")</f>
        <v>25000</v>
      </c>
      <c r="E964" s="9">
        <f>IFERROR(VLOOKUP($K964&amp;$B964,intermediate_page!$A$2:$K$1036,7,FALSE),"")</f>
        <v>30591</v>
      </c>
      <c r="F964" s="9">
        <f>IFERROR(VLOOKUP($K964&amp;$B964,intermediate_page!$A$2:$K$1036,8,FALSE),"")</f>
        <v>38000</v>
      </c>
      <c r="G964" s="9">
        <f>IFERROR(VLOOKUP($K964&amp;$B964,intermediate_page!$A$2:$K$1036,9,FALSE),"")</f>
        <v>3</v>
      </c>
      <c r="H964" s="9">
        <f>IFERROR(VLOOKUP($K964&amp;$B964,intermediate_page!$A$2:$K$1036,10,FALSE),"")</f>
        <v>48</v>
      </c>
      <c r="I964" s="9">
        <f>IFERROR(VLOOKUP($K964&amp;$B964,intermediate_page!$A$2:$K$1036,11,FALSE),"")</f>
        <v>87</v>
      </c>
      <c r="K964" s="1" t="str">
        <f t="shared" si="107"/>
        <v>Solomon Islands</v>
      </c>
    </row>
    <row r="965" ht="15.75" customHeight="1">
      <c r="B965" s="9">
        <v>2015.0</v>
      </c>
      <c r="C965" s="9">
        <f>IFERROR(VLOOKUP($K965&amp;$B965,intermediate_page!$A$2:$K$1036,5,FALSE),"")</f>
        <v>597101</v>
      </c>
      <c r="D965" s="9">
        <f>IFERROR(VLOOKUP($K965&amp;$B965,intermediate_page!$A$2:$K$1036,6,FALSE),"")</f>
        <v>33000</v>
      </c>
      <c r="E965" s="9">
        <f>IFERROR(VLOOKUP($K965&amp;$B965,intermediate_page!$A$2:$K$1036,7,FALSE),"")</f>
        <v>39916</v>
      </c>
      <c r="F965" s="9">
        <f>IFERROR(VLOOKUP($K965&amp;$B965,intermediate_page!$A$2:$K$1036,8,FALSE),"")</f>
        <v>49000</v>
      </c>
      <c r="G965" s="9">
        <f>IFERROR(VLOOKUP($K965&amp;$B965,intermediate_page!$A$2:$K$1036,9,FALSE),"")</f>
        <v>5</v>
      </c>
      <c r="H965" s="9">
        <f>IFERROR(VLOOKUP($K965&amp;$B965,intermediate_page!$A$2:$K$1036,10,FALSE),"")</f>
        <v>57</v>
      </c>
      <c r="I965" s="9">
        <f>IFERROR(VLOOKUP($K965&amp;$B965,intermediate_page!$A$2:$K$1036,11,FALSE),"")</f>
        <v>99</v>
      </c>
      <c r="K965" s="1" t="str">
        <f t="shared" si="107"/>
        <v>Solomon Islands</v>
      </c>
    </row>
    <row r="966" ht="15.75" customHeight="1">
      <c r="B966" s="9">
        <v>2016.0</v>
      </c>
      <c r="C966" s="9">
        <f>IFERROR(VLOOKUP($K966&amp;$B966,intermediate_page!$A$2:$K$1036,5,FALSE),"")</f>
        <v>613243</v>
      </c>
      <c r="D966" s="9">
        <f>IFERROR(VLOOKUP($K966&amp;$B966,intermediate_page!$A$2:$K$1036,6,FALSE),"")</f>
        <v>72000</v>
      </c>
      <c r="E966" s="9">
        <f>IFERROR(VLOOKUP($K966&amp;$B966,intermediate_page!$A$2:$K$1036,7,FALSE),"")</f>
        <v>84451</v>
      </c>
      <c r="F966" s="9">
        <f>IFERROR(VLOOKUP($K966&amp;$B966,intermediate_page!$A$2:$K$1036,8,FALSE),"")</f>
        <v>101000</v>
      </c>
      <c r="G966" s="9">
        <f>IFERROR(VLOOKUP($K966&amp;$B966,intermediate_page!$A$2:$K$1036,9,FALSE),"")</f>
        <v>12</v>
      </c>
      <c r="H966" s="9">
        <f>IFERROR(VLOOKUP($K966&amp;$B966,intermediate_page!$A$2:$K$1036,10,FALSE),"")</f>
        <v>103</v>
      </c>
      <c r="I966" s="9">
        <f>IFERROR(VLOOKUP($K966&amp;$B966,intermediate_page!$A$2:$K$1036,11,FALSE),"")</f>
        <v>170</v>
      </c>
      <c r="K966" s="1" t="str">
        <f t="shared" si="107"/>
        <v>Solomon Islands</v>
      </c>
    </row>
    <row r="967" ht="15.75" customHeight="1">
      <c r="B967" s="9">
        <v>2017.0</v>
      </c>
      <c r="C967" s="9">
        <f>IFERROR(VLOOKUP($K967&amp;$B967,intermediate_page!$A$2:$K$1036,5,FALSE),"")</f>
        <v>629669</v>
      </c>
      <c r="D967" s="9">
        <f>IFERROR(VLOOKUP($K967&amp;$B967,intermediate_page!$A$2:$K$1036,6,FALSE),"")</f>
        <v>80000</v>
      </c>
      <c r="E967" s="9">
        <f>IFERROR(VLOOKUP($K967&amp;$B967,intermediate_page!$A$2:$K$1036,7,FALSE),"")</f>
        <v>103482</v>
      </c>
      <c r="F967" s="9">
        <f>IFERROR(VLOOKUP($K967&amp;$B967,intermediate_page!$A$2:$K$1036,8,FALSE),"")</f>
        <v>139000</v>
      </c>
      <c r="G967" s="9">
        <f>IFERROR(VLOOKUP($K967&amp;$B967,intermediate_page!$A$2:$K$1036,9,FALSE),"")</f>
        <v>15</v>
      </c>
      <c r="H967" s="9">
        <f>IFERROR(VLOOKUP($K967&amp;$B967,intermediate_page!$A$2:$K$1036,10,FALSE),"")</f>
        <v>134</v>
      </c>
      <c r="I967" s="9">
        <f>IFERROR(VLOOKUP($K967&amp;$B967,intermediate_page!$A$2:$K$1036,11,FALSE),"")</f>
        <v>250</v>
      </c>
      <c r="K967" s="1" t="str">
        <f t="shared" si="107"/>
        <v>Solomon Islands</v>
      </c>
    </row>
    <row r="968" ht="15.75" customHeight="1">
      <c r="B968" s="9">
        <v>2018.0</v>
      </c>
      <c r="C968" s="9">
        <f>IFERROR(VLOOKUP($K968&amp;$B968,intermediate_page!$A$2:$K$1036,5,FALSE),"")</f>
        <v>646327</v>
      </c>
      <c r="D968" s="9">
        <f>IFERROR(VLOOKUP($K968&amp;$B968,intermediate_page!$A$2:$K$1036,6,FALSE),"")</f>
        <v>75000</v>
      </c>
      <c r="E968" s="9">
        <f>IFERROR(VLOOKUP($K968&amp;$B968,intermediate_page!$A$2:$K$1036,7,FALSE),"")</f>
        <v>86343</v>
      </c>
      <c r="F968" s="9">
        <f>IFERROR(VLOOKUP($K968&amp;$B968,intermediate_page!$A$2:$K$1036,8,FALSE),"")</f>
        <v>101000</v>
      </c>
      <c r="G968" s="9">
        <f>IFERROR(VLOOKUP($K968&amp;$B968,intermediate_page!$A$2:$K$1036,9,FALSE),"")</f>
        <v>12</v>
      </c>
      <c r="H968" s="9">
        <f>IFERROR(VLOOKUP($K968&amp;$B968,intermediate_page!$A$2:$K$1036,10,FALSE),"")</f>
        <v>109</v>
      </c>
      <c r="I968" s="9">
        <f>IFERROR(VLOOKUP($K968&amp;$B968,intermediate_page!$A$2:$K$1036,11,FALSE),"")</f>
        <v>180</v>
      </c>
      <c r="K968" s="1" t="str">
        <f t="shared" si="107"/>
        <v>Solomon Islands</v>
      </c>
    </row>
    <row r="969" ht="15.75" customHeight="1">
      <c r="A969" s="1" t="s">
        <v>132</v>
      </c>
      <c r="B969" s="9">
        <v>2010.0</v>
      </c>
      <c r="C969" s="9">
        <f>IFERROR(VLOOKUP($K969&amp;$B969,intermediate_page!$A$2:$K$1036,5,FALSE),"")</f>
        <v>236216</v>
      </c>
      <c r="D969" s="9">
        <f>IFERROR(VLOOKUP($K969&amp;$B969,intermediate_page!$A$2:$K$1036,6,FALSE),"")</f>
        <v>13000</v>
      </c>
      <c r="E969" s="9">
        <f>IFERROR(VLOOKUP($K969&amp;$B969,intermediate_page!$A$2:$K$1036,7,FALSE),"")</f>
        <v>15669</v>
      </c>
      <c r="F969" s="9">
        <f>IFERROR(VLOOKUP($K969&amp;$B969,intermediate_page!$A$2:$K$1036,8,FALSE),"")</f>
        <v>19000</v>
      </c>
      <c r="G969" s="9">
        <f>IFERROR(VLOOKUP($K969&amp;$B969,intermediate_page!$A$2:$K$1036,9,FALSE),"")</f>
        <v>1</v>
      </c>
      <c r="H969" s="9">
        <f>IFERROR(VLOOKUP($K969&amp;$B969,intermediate_page!$A$2:$K$1036,10,FALSE),"")</f>
        <v>20</v>
      </c>
      <c r="I969" s="9">
        <f>IFERROR(VLOOKUP($K969&amp;$B969,intermediate_page!$A$2:$K$1036,11,FALSE),"")</f>
        <v>35</v>
      </c>
      <c r="K969" s="1" t="str">
        <f>apendix_f_updated_data!$A969</f>
        <v>Vanuatu</v>
      </c>
    </row>
    <row r="970" ht="15.75" customHeight="1">
      <c r="B970" s="9">
        <v>2011.0</v>
      </c>
      <c r="C970" s="9">
        <f>IFERROR(VLOOKUP($K970&amp;$B970,intermediate_page!$A$2:$K$1036,5,FALSE),"")</f>
        <v>242658</v>
      </c>
      <c r="D970" s="9">
        <f>IFERROR(VLOOKUP($K970&amp;$B970,intermediate_page!$A$2:$K$1036,6,FALSE),"")</f>
        <v>8900</v>
      </c>
      <c r="E970" s="9">
        <f>IFERROR(VLOOKUP($K970&amp;$B970,intermediate_page!$A$2:$K$1036,7,FALSE),"")</f>
        <v>11631</v>
      </c>
      <c r="F970" s="9">
        <f>IFERROR(VLOOKUP($K970&amp;$B970,intermediate_page!$A$2:$K$1036,8,FALSE),"")</f>
        <v>16000</v>
      </c>
      <c r="G970" s="9">
        <f>IFERROR(VLOOKUP($K970&amp;$B970,intermediate_page!$A$2:$K$1036,9,FALSE),"")</f>
        <v>1</v>
      </c>
      <c r="H970" s="9">
        <f>IFERROR(VLOOKUP($K970&amp;$B970,intermediate_page!$A$2:$K$1036,10,FALSE),"")</f>
        <v>14</v>
      </c>
      <c r="I970" s="9">
        <f>IFERROR(VLOOKUP($K970&amp;$B970,intermediate_page!$A$2:$K$1036,11,FALSE),"")</f>
        <v>27</v>
      </c>
      <c r="K970" s="1" t="str">
        <f t="shared" ref="K970:K977" si="108">K969</f>
        <v>Vanuatu</v>
      </c>
    </row>
    <row r="971" ht="15.75" customHeight="1">
      <c r="B971" s="9">
        <v>2012.0</v>
      </c>
      <c r="C971" s="9">
        <f>IFERROR(VLOOKUP($K971&amp;$B971,intermediate_page!$A$2:$K$1036,5,FALSE),"")</f>
        <v>249505</v>
      </c>
      <c r="D971" s="9">
        <f>IFERROR(VLOOKUP($K971&amp;$B971,intermediate_page!$A$2:$K$1036,6,FALSE),"")</f>
        <v>6500</v>
      </c>
      <c r="E971" s="9">
        <f>IFERROR(VLOOKUP($K971&amp;$B971,intermediate_page!$A$2:$K$1036,7,FALSE),"")</f>
        <v>8394</v>
      </c>
      <c r="F971" s="9">
        <f>IFERROR(VLOOKUP($K971&amp;$B971,intermediate_page!$A$2:$K$1036,8,FALSE),"")</f>
        <v>11000</v>
      </c>
      <c r="G971" s="9" t="str">
        <f>IFERROR(VLOOKUP($K971&amp;$B971,intermediate_page!$A$2:$K$1036,9,FALSE),"")</f>
        <v>-</v>
      </c>
      <c r="H971" s="9">
        <f>IFERROR(VLOOKUP($K971&amp;$B971,intermediate_page!$A$2:$K$1036,10,FALSE),"")</f>
        <v>0</v>
      </c>
      <c r="I971" s="9" t="str">
        <f>IFERROR(VLOOKUP($K971&amp;$B971,intermediate_page!$A$2:$K$1036,11,FALSE),"")</f>
        <v>-</v>
      </c>
      <c r="K971" s="1" t="str">
        <f t="shared" si="108"/>
        <v>Vanuatu</v>
      </c>
    </row>
    <row r="972" ht="15.75" customHeight="1">
      <c r="B972" s="9">
        <v>2013.0</v>
      </c>
      <c r="C972" s="9">
        <f>IFERROR(VLOOKUP($K972&amp;$B972,intermediate_page!$A$2:$K$1036,5,FALSE),"")</f>
        <v>256637</v>
      </c>
      <c r="D972" s="9">
        <f>IFERROR(VLOOKUP($K972&amp;$B972,intermediate_page!$A$2:$K$1036,6,FALSE),"")</f>
        <v>4100</v>
      </c>
      <c r="E972" s="9">
        <f>IFERROR(VLOOKUP($K972&amp;$B972,intermediate_page!$A$2:$K$1036,7,FALSE),"")</f>
        <v>5326</v>
      </c>
      <c r="F972" s="9">
        <f>IFERROR(VLOOKUP($K972&amp;$B972,intermediate_page!$A$2:$K$1036,8,FALSE),"")</f>
        <v>7200</v>
      </c>
      <c r="G972" s="9" t="str">
        <f>IFERROR(VLOOKUP($K972&amp;$B972,intermediate_page!$A$2:$K$1036,9,FALSE),"")</f>
        <v>-</v>
      </c>
      <c r="H972" s="9">
        <f>IFERROR(VLOOKUP($K972&amp;$B972,intermediate_page!$A$2:$K$1036,10,FALSE),"")</f>
        <v>0</v>
      </c>
      <c r="I972" s="9" t="str">
        <f>IFERROR(VLOOKUP($K972&amp;$B972,intermediate_page!$A$2:$K$1036,11,FALSE),"")</f>
        <v>-</v>
      </c>
      <c r="K972" s="1" t="str">
        <f t="shared" si="108"/>
        <v>Vanuatu</v>
      </c>
    </row>
    <row r="973" ht="15.75" customHeight="1">
      <c r="B973" s="9">
        <v>2014.0</v>
      </c>
      <c r="C973" s="9">
        <f>IFERROR(VLOOKUP($K973&amp;$B973,intermediate_page!$A$2:$K$1036,5,FALSE),"")</f>
        <v>263888</v>
      </c>
      <c r="D973" s="9">
        <f>IFERROR(VLOOKUP($K973&amp;$B973,intermediate_page!$A$2:$K$1036,6,FALSE),"")</f>
        <v>1900</v>
      </c>
      <c r="E973" s="9">
        <f>IFERROR(VLOOKUP($K973&amp;$B973,intermediate_page!$A$2:$K$1036,7,FALSE),"")</f>
        <v>2427</v>
      </c>
      <c r="F973" s="9">
        <f>IFERROR(VLOOKUP($K973&amp;$B973,intermediate_page!$A$2:$K$1036,8,FALSE),"")</f>
        <v>3300</v>
      </c>
      <c r="G973" s="9" t="str">
        <f>IFERROR(VLOOKUP($K973&amp;$B973,intermediate_page!$A$2:$K$1036,9,FALSE),"")</f>
        <v>-</v>
      </c>
      <c r="H973" s="9">
        <f>IFERROR(VLOOKUP($K973&amp;$B973,intermediate_page!$A$2:$K$1036,10,FALSE),"")</f>
        <v>0</v>
      </c>
      <c r="I973" s="9" t="str">
        <f>IFERROR(VLOOKUP($K973&amp;$B973,intermediate_page!$A$2:$K$1036,11,FALSE),"")</f>
        <v>-</v>
      </c>
      <c r="K973" s="1" t="str">
        <f t="shared" si="108"/>
        <v>Vanuatu</v>
      </c>
    </row>
    <row r="974" ht="15.75" customHeight="1">
      <c r="B974" s="9">
        <v>2015.0</v>
      </c>
      <c r="C974" s="9">
        <f>IFERROR(VLOOKUP($K974&amp;$B974,intermediate_page!$A$2:$K$1036,5,FALSE),"")</f>
        <v>271128</v>
      </c>
      <c r="D974" s="9">
        <f>IFERROR(VLOOKUP($K974&amp;$B974,intermediate_page!$A$2:$K$1036,6,FALSE),"")</f>
        <v>680</v>
      </c>
      <c r="E974" s="9">
        <f>IFERROR(VLOOKUP($K974&amp;$B974,intermediate_page!$A$2:$K$1036,7,FALSE),"")</f>
        <v>787</v>
      </c>
      <c r="F974" s="9">
        <f>IFERROR(VLOOKUP($K974&amp;$B974,intermediate_page!$A$2:$K$1036,8,FALSE),"")</f>
        <v>920</v>
      </c>
      <c r="G974" s="9" t="str">
        <f>IFERROR(VLOOKUP($K974&amp;$B974,intermediate_page!$A$2:$K$1036,9,FALSE),"")</f>
        <v>-</v>
      </c>
      <c r="H974" s="9">
        <f>IFERROR(VLOOKUP($K974&amp;$B974,intermediate_page!$A$2:$K$1036,10,FALSE),"")</f>
        <v>0</v>
      </c>
      <c r="I974" s="9" t="str">
        <f>IFERROR(VLOOKUP($K974&amp;$B974,intermediate_page!$A$2:$K$1036,11,FALSE),"")</f>
        <v>-</v>
      </c>
      <c r="K974" s="1" t="str">
        <f t="shared" si="108"/>
        <v>Vanuatu</v>
      </c>
    </row>
    <row r="975" ht="15.75" customHeight="1">
      <c r="B975" s="9">
        <v>2016.0</v>
      </c>
      <c r="C975" s="9">
        <f>IFERROR(VLOOKUP($K975&amp;$B975,intermediate_page!$A$2:$K$1036,5,FALSE),"")</f>
        <v>278326</v>
      </c>
      <c r="D975" s="9">
        <f>IFERROR(VLOOKUP($K975&amp;$B975,intermediate_page!$A$2:$K$1036,6,FALSE),"")</f>
        <v>3200</v>
      </c>
      <c r="E975" s="9">
        <f>IFERROR(VLOOKUP($K975&amp;$B975,intermediate_page!$A$2:$K$1036,7,FALSE),"")</f>
        <v>4177</v>
      </c>
      <c r="F975" s="9">
        <f>IFERROR(VLOOKUP($K975&amp;$B975,intermediate_page!$A$2:$K$1036,8,FALSE),"")</f>
        <v>5600</v>
      </c>
      <c r="G975" s="9" t="str">
        <f>IFERROR(VLOOKUP($K975&amp;$B975,intermediate_page!$A$2:$K$1036,9,FALSE),"")</f>
        <v>-</v>
      </c>
      <c r="H975" s="9">
        <f>IFERROR(VLOOKUP($K975&amp;$B975,intermediate_page!$A$2:$K$1036,10,FALSE),"")</f>
        <v>0</v>
      </c>
      <c r="I975" s="9" t="str">
        <f>IFERROR(VLOOKUP($K975&amp;$B975,intermediate_page!$A$2:$K$1036,11,FALSE),"")</f>
        <v>-</v>
      </c>
      <c r="K975" s="1" t="str">
        <f t="shared" si="108"/>
        <v>Vanuatu</v>
      </c>
    </row>
    <row r="976" ht="15.75" customHeight="1">
      <c r="B976" s="9">
        <v>2017.0</v>
      </c>
      <c r="C976" s="9">
        <f>IFERROR(VLOOKUP($K976&amp;$B976,intermediate_page!$A$2:$K$1036,5,FALSE),"")</f>
        <v>285499</v>
      </c>
      <c r="D976" s="9">
        <f>IFERROR(VLOOKUP($K976&amp;$B976,intermediate_page!$A$2:$K$1036,6,FALSE),"")</f>
        <v>1700</v>
      </c>
      <c r="E976" s="9">
        <f>IFERROR(VLOOKUP($K976&amp;$B976,intermediate_page!$A$2:$K$1036,7,FALSE),"")</f>
        <v>2266</v>
      </c>
      <c r="F976" s="9">
        <f>IFERROR(VLOOKUP($K976&amp;$B976,intermediate_page!$A$2:$K$1036,8,FALSE),"")</f>
        <v>3000</v>
      </c>
      <c r="G976" s="9" t="str">
        <f>IFERROR(VLOOKUP($K976&amp;$B976,intermediate_page!$A$2:$K$1036,9,FALSE),"")</f>
        <v>-</v>
      </c>
      <c r="H976" s="9">
        <f>IFERROR(VLOOKUP($K976&amp;$B976,intermediate_page!$A$2:$K$1036,10,FALSE),"")</f>
        <v>0</v>
      </c>
      <c r="I976" s="9" t="str">
        <f>IFERROR(VLOOKUP($K976&amp;$B976,intermediate_page!$A$2:$K$1036,11,FALSE),"")</f>
        <v>-</v>
      </c>
      <c r="K976" s="1" t="str">
        <f t="shared" si="108"/>
        <v>Vanuatu</v>
      </c>
    </row>
    <row r="977" ht="15.75" customHeight="1">
      <c r="B977" s="9">
        <v>2018.0</v>
      </c>
      <c r="C977" s="9">
        <f>IFERROR(VLOOKUP($K977&amp;$B977,intermediate_page!$A$2:$K$1036,5,FALSE),"")</f>
        <v>292675</v>
      </c>
      <c r="D977" s="9">
        <f>IFERROR(VLOOKUP($K977&amp;$B977,intermediate_page!$A$2:$K$1036,6,FALSE),"")</f>
        <v>900</v>
      </c>
      <c r="E977" s="9">
        <f>IFERROR(VLOOKUP($K977&amp;$B977,intermediate_page!$A$2:$K$1036,7,FALSE),"")</f>
        <v>1167</v>
      </c>
      <c r="F977" s="9">
        <f>IFERROR(VLOOKUP($K977&amp;$B977,intermediate_page!$A$2:$K$1036,8,FALSE),"")</f>
        <v>1600</v>
      </c>
      <c r="G977" s="9" t="str">
        <f>IFERROR(VLOOKUP($K977&amp;$B977,intermediate_page!$A$2:$K$1036,9,FALSE),"")</f>
        <v>-</v>
      </c>
      <c r="H977" s="9">
        <f>IFERROR(VLOOKUP($K977&amp;$B977,intermediate_page!$A$2:$K$1036,10,FALSE),"")</f>
        <v>0</v>
      </c>
      <c r="I977" s="9" t="str">
        <f>IFERROR(VLOOKUP($K977&amp;$B977,intermediate_page!$A$2:$K$1036,11,FALSE),"")</f>
        <v>-</v>
      </c>
      <c r="K977" s="1" t="str">
        <f t="shared" si="108"/>
        <v>Vanuatu</v>
      </c>
    </row>
    <row r="978" ht="15.75" customHeight="1">
      <c r="A978" s="1" t="s">
        <v>133</v>
      </c>
      <c r="B978" s="9">
        <v>2010.0</v>
      </c>
      <c r="C978" s="9">
        <f>IFERROR(VLOOKUP($K978&amp;$B978,intermediate_page!$A$2:$K$1036,5,FALSE),"")</f>
        <v>64831194</v>
      </c>
      <c r="D978" s="9">
        <f>IFERROR(VLOOKUP($K978&amp;$B978,intermediate_page!$A$2:$K$1036,6,FALSE),"")</f>
        <v>21000</v>
      </c>
      <c r="E978" s="9">
        <f>IFERROR(VLOOKUP($K978&amp;$B978,intermediate_page!$A$2:$K$1036,7,FALSE),"")</f>
        <v>22959</v>
      </c>
      <c r="F978" s="9">
        <f>IFERROR(VLOOKUP($K978&amp;$B978,intermediate_page!$A$2:$K$1036,8,FALSE),"")</f>
        <v>26000</v>
      </c>
      <c r="G978" s="9">
        <f>IFERROR(VLOOKUP($K978&amp;$B978,intermediate_page!$A$2:$K$1036,9,FALSE),"")</f>
        <v>2</v>
      </c>
      <c r="H978" s="9">
        <f>IFERROR(VLOOKUP($K978&amp;$B978,intermediate_page!$A$2:$K$1036,10,FALSE),"")</f>
        <v>45</v>
      </c>
      <c r="I978" s="9">
        <f>IFERROR(VLOOKUP($K978&amp;$B978,intermediate_page!$A$2:$K$1036,11,FALSE),"")</f>
        <v>76</v>
      </c>
      <c r="K978" s="1" t="str">
        <f>apendix_f_updated_data!$A978</f>
        <v>Viet Nam</v>
      </c>
    </row>
    <row r="979" ht="15.75" customHeight="1">
      <c r="B979" s="9">
        <v>2011.0</v>
      </c>
      <c r="C979" s="9">
        <f>IFERROR(VLOOKUP($K979&amp;$B979,intermediate_page!$A$2:$K$1036,5,FALSE),"")</f>
        <v>65497232</v>
      </c>
      <c r="D979" s="9">
        <f>IFERROR(VLOOKUP($K979&amp;$B979,intermediate_page!$A$2:$K$1036,6,FALSE),"")</f>
        <v>19000</v>
      </c>
      <c r="E979" s="9">
        <f>IFERROR(VLOOKUP($K979&amp;$B979,intermediate_page!$A$2:$K$1036,7,FALSE),"")</f>
        <v>20206</v>
      </c>
      <c r="F979" s="9">
        <f>IFERROR(VLOOKUP($K979&amp;$B979,intermediate_page!$A$2:$K$1036,8,FALSE),"")</f>
        <v>23000</v>
      </c>
      <c r="G979" s="9">
        <f>IFERROR(VLOOKUP($K979&amp;$B979,intermediate_page!$A$2:$K$1036,9,FALSE),"")</f>
        <v>2</v>
      </c>
      <c r="H979" s="9">
        <f>IFERROR(VLOOKUP($K979&amp;$B979,intermediate_page!$A$2:$K$1036,10,FALSE),"")</f>
        <v>35</v>
      </c>
      <c r="I979" s="9">
        <f>IFERROR(VLOOKUP($K979&amp;$B979,intermediate_page!$A$2:$K$1036,11,FALSE),"")</f>
        <v>58</v>
      </c>
      <c r="K979" s="1" t="str">
        <f t="shared" ref="K979:K986" si="109">K978</f>
        <v>Viet Nam</v>
      </c>
    </row>
    <row r="980" ht="15.75" customHeight="1">
      <c r="B980" s="9">
        <v>2012.0</v>
      </c>
      <c r="C980" s="9">
        <f>IFERROR(VLOOKUP($K980&amp;$B980,intermediate_page!$A$2:$K$1036,5,FALSE),"")</f>
        <v>66183031</v>
      </c>
      <c r="D980" s="9">
        <f>IFERROR(VLOOKUP($K980&amp;$B980,intermediate_page!$A$2:$K$1036,6,FALSE),"")</f>
        <v>22000</v>
      </c>
      <c r="E980" s="9">
        <f>IFERROR(VLOOKUP($K980&amp;$B980,intermediate_page!$A$2:$K$1036,7,FALSE),"")</f>
        <v>23838</v>
      </c>
      <c r="F980" s="9">
        <f>IFERROR(VLOOKUP($K980&amp;$B980,intermediate_page!$A$2:$K$1036,8,FALSE),"")</f>
        <v>27000</v>
      </c>
      <c r="G980" s="9">
        <f>IFERROR(VLOOKUP($K980&amp;$B980,intermediate_page!$A$2:$K$1036,9,FALSE),"")</f>
        <v>2</v>
      </c>
      <c r="H980" s="9">
        <f>IFERROR(VLOOKUP($K980&amp;$B980,intermediate_page!$A$2:$K$1036,10,FALSE),"")</f>
        <v>40</v>
      </c>
      <c r="I980" s="9">
        <f>IFERROR(VLOOKUP($K980&amp;$B980,intermediate_page!$A$2:$K$1036,11,FALSE),"")</f>
        <v>66</v>
      </c>
      <c r="K980" s="1" t="str">
        <f t="shared" si="109"/>
        <v>Viet Nam</v>
      </c>
    </row>
    <row r="981" ht="15.75" customHeight="1">
      <c r="B981" s="9">
        <v>2013.0</v>
      </c>
      <c r="C981" s="9">
        <f>IFERROR(VLOOKUP($K981&amp;$B981,intermediate_page!$A$2:$K$1036,5,FALSE),"")</f>
        <v>66883662</v>
      </c>
      <c r="D981" s="9">
        <f>IFERROR(VLOOKUP($K981&amp;$B981,intermediate_page!$A$2:$K$1036,6,FALSE),"")</f>
        <v>19000</v>
      </c>
      <c r="E981" s="9">
        <f>IFERROR(VLOOKUP($K981&amp;$B981,intermediate_page!$A$2:$K$1036,7,FALSE),"")</f>
        <v>20760</v>
      </c>
      <c r="F981" s="9">
        <f>IFERROR(VLOOKUP($K981&amp;$B981,intermediate_page!$A$2:$K$1036,8,FALSE),"")</f>
        <v>23000</v>
      </c>
      <c r="G981" s="9">
        <f>IFERROR(VLOOKUP($K981&amp;$B981,intermediate_page!$A$2:$K$1036,9,FALSE),"")</f>
        <v>2</v>
      </c>
      <c r="H981" s="9">
        <f>IFERROR(VLOOKUP($K981&amp;$B981,intermediate_page!$A$2:$K$1036,10,FALSE),"")</f>
        <v>33</v>
      </c>
      <c r="I981" s="9">
        <f>IFERROR(VLOOKUP($K981&amp;$B981,intermediate_page!$A$2:$K$1036,11,FALSE),"")</f>
        <v>55</v>
      </c>
      <c r="K981" s="1" t="str">
        <f t="shared" si="109"/>
        <v>Viet Nam</v>
      </c>
    </row>
    <row r="982" ht="15.75" customHeight="1">
      <c r="B982" s="9">
        <v>2014.0</v>
      </c>
      <c r="C982" s="9">
        <f>IFERROR(VLOOKUP($K982&amp;$B982,intermediate_page!$A$2:$K$1036,5,FALSE),"")</f>
        <v>67592098</v>
      </c>
      <c r="D982" s="9">
        <f>IFERROR(VLOOKUP($K982&amp;$B982,intermediate_page!$A$2:$K$1036,6,FALSE),"")</f>
        <v>18000</v>
      </c>
      <c r="E982" s="9">
        <f>IFERROR(VLOOKUP($K982&amp;$B982,intermediate_page!$A$2:$K$1036,7,FALSE),"")</f>
        <v>19060</v>
      </c>
      <c r="F982" s="9">
        <f>IFERROR(VLOOKUP($K982&amp;$B982,intermediate_page!$A$2:$K$1036,8,FALSE),"")</f>
        <v>21000</v>
      </c>
      <c r="G982" s="9">
        <f>IFERROR(VLOOKUP($K982&amp;$B982,intermediate_page!$A$2:$K$1036,9,FALSE),"")</f>
        <v>2</v>
      </c>
      <c r="H982" s="9">
        <f>IFERROR(VLOOKUP($K982&amp;$B982,intermediate_page!$A$2:$K$1036,10,FALSE),"")</f>
        <v>29</v>
      </c>
      <c r="I982" s="9">
        <f>IFERROR(VLOOKUP($K982&amp;$B982,intermediate_page!$A$2:$K$1036,11,FALSE),"")</f>
        <v>47</v>
      </c>
      <c r="K982" s="1" t="str">
        <f t="shared" si="109"/>
        <v>Viet Nam</v>
      </c>
    </row>
    <row r="983" ht="15.75" customHeight="1">
      <c r="B983" s="9">
        <v>2015.0</v>
      </c>
      <c r="C983" s="9">
        <f>IFERROR(VLOOKUP($K983&amp;$B983,intermediate_page!$A$2:$K$1036,5,FALSE),"")</f>
        <v>68301989</v>
      </c>
      <c r="D983" s="9">
        <f>IFERROR(VLOOKUP($K983&amp;$B983,intermediate_page!$A$2:$K$1036,6,FALSE),"")</f>
        <v>10000</v>
      </c>
      <c r="E983" s="9">
        <f>IFERROR(VLOOKUP($K983&amp;$B983,intermediate_page!$A$2:$K$1036,7,FALSE),"")</f>
        <v>11283</v>
      </c>
      <c r="F983" s="9">
        <f>IFERROR(VLOOKUP($K983&amp;$B983,intermediate_page!$A$2:$K$1036,8,FALSE),"")</f>
        <v>13000</v>
      </c>
      <c r="G983" s="9">
        <f>IFERROR(VLOOKUP($K983&amp;$B983,intermediate_page!$A$2:$K$1036,9,FALSE),"")</f>
        <v>1</v>
      </c>
      <c r="H983" s="9">
        <f>IFERROR(VLOOKUP($K983&amp;$B983,intermediate_page!$A$2:$K$1036,10,FALSE),"")</f>
        <v>16</v>
      </c>
      <c r="I983" s="9">
        <f>IFERROR(VLOOKUP($K983&amp;$B983,intermediate_page!$A$2:$K$1036,11,FALSE),"")</f>
        <v>25</v>
      </c>
      <c r="K983" s="1" t="str">
        <f t="shared" si="109"/>
        <v>Viet Nam</v>
      </c>
    </row>
    <row r="984" ht="15.75" customHeight="1">
      <c r="B984" s="9">
        <v>2016.0</v>
      </c>
      <c r="C984" s="9">
        <f>IFERROR(VLOOKUP($K984&amp;$B984,intermediate_page!$A$2:$K$1036,5,FALSE),"")</f>
        <v>69011970</v>
      </c>
      <c r="D984" s="9">
        <f>IFERROR(VLOOKUP($K984&amp;$B984,intermediate_page!$A$2:$K$1036,6,FALSE),"")</f>
        <v>4600</v>
      </c>
      <c r="E984" s="9">
        <f>IFERROR(VLOOKUP($K984&amp;$B984,intermediate_page!$A$2:$K$1036,7,FALSE),"")</f>
        <v>5024</v>
      </c>
      <c r="F984" s="9">
        <f>IFERROR(VLOOKUP($K984&amp;$B984,intermediate_page!$A$2:$K$1036,8,FALSE),"")</f>
        <v>5600</v>
      </c>
      <c r="G984" s="9">
        <f>IFERROR(VLOOKUP($K984&amp;$B984,intermediate_page!$A$2:$K$1036,9,FALSE),"")</f>
        <v>0</v>
      </c>
      <c r="H984" s="9">
        <f>IFERROR(VLOOKUP($K984&amp;$B984,intermediate_page!$A$2:$K$1036,10,FALSE),"")</f>
        <v>7</v>
      </c>
      <c r="I984" s="9">
        <f>IFERROR(VLOOKUP($K984&amp;$B984,intermediate_page!$A$2:$K$1036,11,FALSE),"")</f>
        <v>13</v>
      </c>
      <c r="K984" s="1" t="str">
        <f t="shared" si="109"/>
        <v>Viet Nam</v>
      </c>
    </row>
    <row r="985" ht="15.75" customHeight="1">
      <c r="B985" s="9">
        <v>2017.0</v>
      </c>
      <c r="C985" s="9">
        <f>IFERROR(VLOOKUP($K985&amp;$B985,intermediate_page!$A$2:$K$1036,5,FALSE),"")</f>
        <v>69719633</v>
      </c>
      <c r="D985" s="9">
        <f>IFERROR(VLOOKUP($K985&amp;$B985,intermediate_page!$A$2:$K$1036,6,FALSE),"")</f>
        <v>5100</v>
      </c>
      <c r="E985" s="9">
        <f>IFERROR(VLOOKUP($K985&amp;$B985,intermediate_page!$A$2:$K$1036,7,FALSE),"")</f>
        <v>5481</v>
      </c>
      <c r="F985" s="9">
        <f>IFERROR(VLOOKUP($K985&amp;$B985,intermediate_page!$A$2:$K$1036,8,FALSE),"")</f>
        <v>6100</v>
      </c>
      <c r="G985" s="9">
        <f>IFERROR(VLOOKUP($K985&amp;$B985,intermediate_page!$A$2:$K$1036,9,FALSE),"")</f>
        <v>0</v>
      </c>
      <c r="H985" s="9">
        <f>IFERROR(VLOOKUP($K985&amp;$B985,intermediate_page!$A$2:$K$1036,10,FALSE),"")</f>
        <v>9</v>
      </c>
      <c r="I985" s="9">
        <f>IFERROR(VLOOKUP($K985&amp;$B985,intermediate_page!$A$2:$K$1036,11,FALSE),"")</f>
        <v>15</v>
      </c>
      <c r="K985" s="1" t="str">
        <f t="shared" si="109"/>
        <v>Viet Nam</v>
      </c>
    </row>
    <row r="986" ht="15.75" customHeight="1">
      <c r="B986" s="9">
        <v>2018.0</v>
      </c>
      <c r="C986" s="9">
        <f>IFERROR(VLOOKUP($K986&amp;$B986,intermediate_page!$A$2:$K$1036,5,FALSE),"")</f>
        <v>70416320</v>
      </c>
      <c r="D986" s="9">
        <f>IFERROR(VLOOKUP($K986&amp;$B986,intermediate_page!$A$2:$K$1036,6,FALSE),"")</f>
        <v>5300</v>
      </c>
      <c r="E986" s="9">
        <f>IFERROR(VLOOKUP($K986&amp;$B986,intermediate_page!$A$2:$K$1036,7,FALSE),"")</f>
        <v>5794</v>
      </c>
      <c r="F986" s="9">
        <f>IFERROR(VLOOKUP($K986&amp;$B986,intermediate_page!$A$2:$K$1036,8,FALSE),"")</f>
        <v>6500</v>
      </c>
      <c r="G986" s="9">
        <f>IFERROR(VLOOKUP($K986&amp;$B986,intermediate_page!$A$2:$K$1036,9,FALSE),"")</f>
        <v>0</v>
      </c>
      <c r="H986" s="9">
        <f>IFERROR(VLOOKUP($K986&amp;$B986,intermediate_page!$A$2:$K$1036,10,FALSE),"")</f>
        <v>9</v>
      </c>
      <c r="I986" s="9">
        <f>IFERROR(VLOOKUP($K986&amp;$B986,intermediate_page!$A$2:$K$1036,11,FALSE),"")</f>
        <v>16</v>
      </c>
      <c r="K986" s="1" t="str">
        <f t="shared" si="109"/>
        <v>Viet Nam</v>
      </c>
    </row>
    <row r="987" ht="15.75" customHeight="1">
      <c r="A987" s="31" t="s">
        <v>199</v>
      </c>
      <c r="B987" s="32"/>
      <c r="C987" s="9" t="str">
        <f>IFERROR(VLOOKUP($K987&amp;$B987,intermediate_page!$A$2:$K$1036,5,FALSE),"")</f>
        <v/>
      </c>
      <c r="D987" s="9" t="str">
        <f>IFERROR(VLOOKUP($K987&amp;$B987,intermediate_page!$A$2:$K$1036,6,FALSE),"")</f>
        <v/>
      </c>
      <c r="E987" s="9" t="str">
        <f>IFERROR(VLOOKUP($K987&amp;$B987,intermediate_page!$A$2:$K$1036,7,FALSE),"")</f>
        <v/>
      </c>
      <c r="F987" s="9" t="str">
        <f>IFERROR(VLOOKUP($K987&amp;$B987,intermediate_page!$A$2:$K$1036,8,FALSE),"")</f>
        <v/>
      </c>
      <c r="G987" s="9" t="str">
        <f>IFERROR(VLOOKUP($K987&amp;$B987,intermediate_page!$A$2:$K$1036,9,FALSE),"")</f>
        <v/>
      </c>
      <c r="H987" s="9" t="str">
        <f>IFERROR(VLOOKUP($K987&amp;$B987,intermediate_page!$A$2:$K$1036,10,FALSE),"")</f>
        <v/>
      </c>
      <c r="I987" s="9" t="str">
        <f>IFERROR(VLOOKUP($K987&amp;$B987,intermediate_page!$A$2:$K$1036,11,FALSE),"")</f>
        <v/>
      </c>
      <c r="K987" s="1" t="str">
        <f>apendix_f_updated_data!$A987</f>
        <v>REGIONAL SUMMARY</v>
      </c>
    </row>
    <row r="988" ht="15.75" customHeight="1">
      <c r="A988" s="1" t="s">
        <v>20</v>
      </c>
      <c r="B988" s="9">
        <v>2010.0</v>
      </c>
      <c r="C988" s="9">
        <f>IFERROR(VLOOKUP($K988&amp;$B988,intermediate_page!$A$2:$K$1036,5,FALSE),"")</f>
        <v>742051480</v>
      </c>
      <c r="D988" s="29">
        <f>IFERROR(ROUND(VLOOKUP($K988&amp;$B988,intermediate_page!$A$2:$K$1036,6,FALSE)/1000000,0)*1000000,"")</f>
        <v>199000000</v>
      </c>
      <c r="E988" s="29">
        <f>IFERROR(ROUND(VLOOKUP($K988&amp;$B988,intermediate_page!$A$2:$K$1036,7,FALSE)/1000000,0)*1000000,"")</f>
        <v>219000000</v>
      </c>
      <c r="F988" s="29">
        <f>IFERROR(ROUND(VLOOKUP($K988&amp;$B988,intermediate_page!$A$2:$K$1036,8,FALSE)/1000000,0)*1000000,"")</f>
        <v>245000000</v>
      </c>
      <c r="G988" s="29">
        <f>IFERROR(ROUND(VLOOKUP($K988&amp;$B988,intermediate_page!$A$2:$K$1036,9,FALSE)/1000,0)*1000,"")</f>
        <v>507000</v>
      </c>
      <c r="H988" s="29">
        <f>IFERROR(ROUND(VLOOKUP($K988&amp;$B988,intermediate_page!$A$2:$K$1036,10,FALSE)/1000,0)*1000,"")</f>
        <v>533000</v>
      </c>
      <c r="I988" s="29">
        <f>IFERROR(ROUND(VLOOKUP($K988&amp;$B988,intermediate_page!$A$2:$K$1036,11,FALSE)/1000,0)*1000,"")</f>
        <v>588000</v>
      </c>
      <c r="K988" s="1" t="str">
        <f>apendix_f_updated_data!$A988</f>
        <v>African</v>
      </c>
    </row>
    <row r="989" ht="15.75" customHeight="1">
      <c r="B989" s="9">
        <v>2011.0</v>
      </c>
      <c r="C989" s="9">
        <f>IFERROR(VLOOKUP($K989&amp;$B989,intermediate_page!$A$2:$K$1036,5,FALSE),"")</f>
        <v>763387315</v>
      </c>
      <c r="D989" s="29">
        <f>IFERROR(ROUND(VLOOKUP($K989&amp;$B989,intermediate_page!$A$2:$K$1036,6,FALSE)/1000000,0)*1000000,"")</f>
        <v>194000000</v>
      </c>
      <c r="E989" s="29">
        <f>IFERROR(ROUND(VLOOKUP($K989&amp;$B989,intermediate_page!$A$2:$K$1036,7,FALSE)/1000000,0)*1000000,"")</f>
        <v>213000000</v>
      </c>
      <c r="F989" s="29">
        <f>IFERROR(ROUND(VLOOKUP($K989&amp;$B989,intermediate_page!$A$2:$K$1036,8,FALSE)/1000000,0)*1000000,"")</f>
        <v>237000000</v>
      </c>
      <c r="G989" s="29">
        <f>IFERROR(ROUND(VLOOKUP($K989&amp;$B989,intermediate_page!$A$2:$K$1036,9,FALSE)/1000,0)*1000,"")</f>
        <v>469000</v>
      </c>
      <c r="H989" s="29">
        <f>IFERROR(ROUND(VLOOKUP($K989&amp;$B989,intermediate_page!$A$2:$K$1036,10,FALSE)/1000,0)*1000,"")</f>
        <v>493000</v>
      </c>
      <c r="I989" s="29">
        <f>IFERROR(ROUND(VLOOKUP($K989&amp;$B989,intermediate_page!$A$2:$K$1036,11,FALSE)/1000,0)*1000,"")</f>
        <v>537000</v>
      </c>
      <c r="K989" s="1" t="str">
        <f t="shared" ref="K989:K996" si="110">K988</f>
        <v>African</v>
      </c>
    </row>
    <row r="990" ht="15.75" customHeight="1">
      <c r="B990" s="9">
        <v>2012.0</v>
      </c>
      <c r="C990" s="9">
        <f>IFERROR(VLOOKUP($K990&amp;$B990,intermediate_page!$A$2:$K$1036,5,FALSE),"")</f>
        <v>785260919</v>
      </c>
      <c r="D990" s="29">
        <f>IFERROR(ROUND(VLOOKUP($K990&amp;$B990,intermediate_page!$A$2:$K$1036,6,FALSE)/1000000,0)*1000000,"")</f>
        <v>190000000</v>
      </c>
      <c r="E990" s="29">
        <f>IFERROR(ROUND(VLOOKUP($K990&amp;$B990,intermediate_page!$A$2:$K$1036,7,FALSE)/1000000,0)*1000000,"")</f>
        <v>209000000</v>
      </c>
      <c r="F990" s="29">
        <f>IFERROR(ROUND(VLOOKUP($K990&amp;$B990,intermediate_page!$A$2:$K$1036,8,FALSE)/1000000,0)*1000000,"")</f>
        <v>233000000</v>
      </c>
      <c r="G990" s="29">
        <f>IFERROR(ROUND(VLOOKUP($K990&amp;$B990,intermediate_page!$A$2:$K$1036,9,FALSE)/1000,0)*1000,"")</f>
        <v>444000</v>
      </c>
      <c r="H990" s="29">
        <f>IFERROR(ROUND(VLOOKUP($K990&amp;$B990,intermediate_page!$A$2:$K$1036,10,FALSE)/1000,0)*1000,"")</f>
        <v>469000</v>
      </c>
      <c r="I990" s="29">
        <f>IFERROR(ROUND(VLOOKUP($K990&amp;$B990,intermediate_page!$A$2:$K$1036,11,FALSE)/1000,0)*1000,"")</f>
        <v>514000</v>
      </c>
      <c r="K990" s="1" t="str">
        <f t="shared" si="110"/>
        <v>African</v>
      </c>
    </row>
    <row r="991" ht="15.75" customHeight="1">
      <c r="B991" s="9">
        <v>2013.0</v>
      </c>
      <c r="C991" s="9">
        <f>IFERROR(VLOOKUP($K991&amp;$B991,intermediate_page!$A$2:$K$1036,5,FALSE),"")</f>
        <v>807674747</v>
      </c>
      <c r="D991" s="29">
        <f>IFERROR(ROUND(VLOOKUP($K991&amp;$B991,intermediate_page!$A$2:$K$1036,6,FALSE)/1000000,0)*1000000,"")</f>
        <v>185000000</v>
      </c>
      <c r="E991" s="29">
        <f>IFERROR(ROUND(VLOOKUP($K991&amp;$B991,intermediate_page!$A$2:$K$1036,7,FALSE)/1000000,0)*1000000,"")</f>
        <v>204000000</v>
      </c>
      <c r="F991" s="29">
        <f>IFERROR(ROUND(VLOOKUP($K991&amp;$B991,intermediate_page!$A$2:$K$1036,8,FALSE)/1000000,0)*1000000,"")</f>
        <v>229000000</v>
      </c>
      <c r="G991" s="29">
        <f>IFERROR(ROUND(VLOOKUP($K991&amp;$B991,intermediate_page!$A$2:$K$1036,9,FALSE)/1000,0)*1000,"")</f>
        <v>419000</v>
      </c>
      <c r="H991" s="29">
        <f>IFERROR(ROUND(VLOOKUP($K991&amp;$B991,intermediate_page!$A$2:$K$1036,10,FALSE)/1000,0)*1000,"")</f>
        <v>444000</v>
      </c>
      <c r="I991" s="29">
        <f>IFERROR(ROUND(VLOOKUP($K991&amp;$B991,intermediate_page!$A$2:$K$1036,11,FALSE)/1000,0)*1000,"")</f>
        <v>493000</v>
      </c>
      <c r="K991" s="1" t="str">
        <f t="shared" si="110"/>
        <v>African</v>
      </c>
    </row>
    <row r="992" ht="15.75" customHeight="1">
      <c r="B992" s="9">
        <v>2014.0</v>
      </c>
      <c r="C992" s="9">
        <f>IFERROR(VLOOKUP($K992&amp;$B992,intermediate_page!$A$2:$K$1036,5,FALSE),"")</f>
        <v>830636558</v>
      </c>
      <c r="D992" s="29">
        <f>IFERROR(ROUND(VLOOKUP($K992&amp;$B992,intermediate_page!$A$2:$K$1036,6,FALSE)/1000000,0)*1000000,"")</f>
        <v>181000000</v>
      </c>
      <c r="E992" s="29">
        <f>IFERROR(ROUND(VLOOKUP($K992&amp;$B992,intermediate_page!$A$2:$K$1036,7,FALSE)/1000000,0)*1000000,"")</f>
        <v>198000000</v>
      </c>
      <c r="F992" s="29">
        <f>IFERROR(ROUND(VLOOKUP($K992&amp;$B992,intermediate_page!$A$2:$K$1036,8,FALSE)/1000000,0)*1000000,"")</f>
        <v>218000000</v>
      </c>
      <c r="G992" s="29">
        <f>IFERROR(ROUND(VLOOKUP($K992&amp;$B992,intermediate_page!$A$2:$K$1036,9,FALSE)/1000,0)*1000,"")</f>
        <v>408000</v>
      </c>
      <c r="H992" s="29">
        <f>IFERROR(ROUND(VLOOKUP($K992&amp;$B992,intermediate_page!$A$2:$K$1036,10,FALSE)/1000,0)*1000,"")</f>
        <v>428000</v>
      </c>
      <c r="I992" s="29">
        <f>IFERROR(ROUND(VLOOKUP($K992&amp;$B992,intermediate_page!$A$2:$K$1036,11,FALSE)/1000,0)*1000,"")</f>
        <v>462000</v>
      </c>
      <c r="K992" s="1" t="str">
        <f t="shared" si="110"/>
        <v>African</v>
      </c>
    </row>
    <row r="993" ht="15.75" customHeight="1">
      <c r="B993" s="9">
        <v>2015.0</v>
      </c>
      <c r="C993" s="9">
        <f>IFERROR(VLOOKUP($K993&amp;$B993,intermediate_page!$A$2:$K$1036,5,FALSE),"")</f>
        <v>854147991</v>
      </c>
      <c r="D993" s="29">
        <f>IFERROR(ROUND(VLOOKUP($K993&amp;$B993,intermediate_page!$A$2:$K$1036,6,FALSE)/1000000,0)*1000000,"")</f>
        <v>184000000</v>
      </c>
      <c r="E993" s="29">
        <f>IFERROR(ROUND(VLOOKUP($K993&amp;$B993,intermediate_page!$A$2:$K$1036,7,FALSE)/1000000,0)*1000000,"")</f>
        <v>199000000</v>
      </c>
      <c r="F993" s="29">
        <f>IFERROR(ROUND(VLOOKUP($K993&amp;$B993,intermediate_page!$A$2:$K$1036,8,FALSE)/1000000,0)*1000000,"")</f>
        <v>219000000</v>
      </c>
      <c r="G993" s="29">
        <f>IFERROR(ROUND(VLOOKUP($K993&amp;$B993,intermediate_page!$A$2:$K$1036,9,FALSE)/1000,0)*1000,"")</f>
        <v>391000</v>
      </c>
      <c r="H993" s="29">
        <f>IFERROR(ROUND(VLOOKUP($K993&amp;$B993,intermediate_page!$A$2:$K$1036,10,FALSE)/1000,0)*1000,"")</f>
        <v>411000</v>
      </c>
      <c r="I993" s="29">
        <f>IFERROR(ROUND(VLOOKUP($K993&amp;$B993,intermediate_page!$A$2:$K$1036,11,FALSE)/1000,0)*1000,"")</f>
        <v>448000</v>
      </c>
      <c r="K993" s="1" t="str">
        <f t="shared" si="110"/>
        <v>African</v>
      </c>
    </row>
    <row r="994" ht="15.75" customHeight="1">
      <c r="B994" s="9">
        <v>2016.0</v>
      </c>
      <c r="C994" s="9">
        <f>IFERROR(VLOOKUP($K994&amp;$B994,intermediate_page!$A$2:$K$1036,5,FALSE),"")</f>
        <v>878208734</v>
      </c>
      <c r="D994" s="29">
        <f>IFERROR(ROUND(VLOOKUP($K994&amp;$B994,intermediate_page!$A$2:$K$1036,6,FALSE)/1000000,0)*1000000,"")</f>
        <v>189000000</v>
      </c>
      <c r="E994" s="29">
        <f>IFERROR(ROUND(VLOOKUP($K994&amp;$B994,intermediate_page!$A$2:$K$1036,7,FALSE)/1000000,0)*1000000,"")</f>
        <v>206000000</v>
      </c>
      <c r="F994" s="29">
        <f>IFERROR(ROUND(VLOOKUP($K994&amp;$B994,intermediate_page!$A$2:$K$1036,8,FALSE)/1000000,0)*1000000,"")</f>
        <v>229000000</v>
      </c>
      <c r="G994" s="29">
        <f>IFERROR(ROUND(VLOOKUP($K994&amp;$B994,intermediate_page!$A$2:$K$1036,9,FALSE)/1000,0)*1000,"")</f>
        <v>371000</v>
      </c>
      <c r="H994" s="29">
        <f>IFERROR(ROUND(VLOOKUP($K994&amp;$B994,intermediate_page!$A$2:$K$1036,10,FALSE)/1000,0)*1000,"")</f>
        <v>389000</v>
      </c>
      <c r="I994" s="29">
        <f>IFERROR(ROUND(VLOOKUP($K994&amp;$B994,intermediate_page!$A$2:$K$1036,11,FALSE)/1000,0)*1000,"")</f>
        <v>425000</v>
      </c>
      <c r="K994" s="1" t="str">
        <f t="shared" si="110"/>
        <v>African</v>
      </c>
    </row>
    <row r="995" ht="15.75" customHeight="1">
      <c r="B995" s="9">
        <v>2017.0</v>
      </c>
      <c r="C995" s="9">
        <f>IFERROR(VLOOKUP($K995&amp;$B995,intermediate_page!$A$2:$K$1036,5,FALSE),"")</f>
        <v>902801325</v>
      </c>
      <c r="D995" s="29">
        <f>IFERROR(ROUND(VLOOKUP($K995&amp;$B995,intermediate_page!$A$2:$K$1036,6,FALSE)/1000000,0)*1000000,"")</f>
        <v>192000000</v>
      </c>
      <c r="E995" s="29">
        <f>IFERROR(ROUND(VLOOKUP($K995&amp;$B995,intermediate_page!$A$2:$K$1036,7,FALSE)/1000000,0)*1000000,"")</f>
        <v>212000000</v>
      </c>
      <c r="F995" s="29">
        <f>IFERROR(ROUND(VLOOKUP($K995&amp;$B995,intermediate_page!$A$2:$K$1036,8,FALSE)/1000000,0)*1000000,"")</f>
        <v>240000000</v>
      </c>
      <c r="G995" s="29">
        <f>IFERROR(ROUND(VLOOKUP($K995&amp;$B995,intermediate_page!$A$2:$K$1036,9,FALSE)/1000,0)*1000,"")</f>
        <v>364000</v>
      </c>
      <c r="H995" s="29">
        <f>IFERROR(ROUND(VLOOKUP($K995&amp;$B995,intermediate_page!$A$2:$K$1036,10,FALSE)/1000,0)*1000,"")</f>
        <v>383000</v>
      </c>
      <c r="I995" s="29">
        <f>IFERROR(ROUND(VLOOKUP($K995&amp;$B995,intermediate_page!$A$2:$K$1036,11,FALSE)/1000,0)*1000,"")</f>
        <v>423000</v>
      </c>
      <c r="K995" s="1" t="str">
        <f t="shared" si="110"/>
        <v>African</v>
      </c>
    </row>
    <row r="996" ht="15.75" customHeight="1">
      <c r="B996" s="9">
        <v>2018.0</v>
      </c>
      <c r="C996" s="9">
        <f>IFERROR(VLOOKUP($K996&amp;$B996,intermediate_page!$A$2:$K$1036,5,FALSE),"")</f>
        <v>927888238</v>
      </c>
      <c r="D996" s="29">
        <f>IFERROR(ROUND(VLOOKUP($K996&amp;$B996,intermediate_page!$A$2:$K$1036,6,FALSE)/1000000,0)*1000000,"")</f>
        <v>191000000</v>
      </c>
      <c r="E996" s="29">
        <f>IFERROR(ROUND(VLOOKUP($K996&amp;$B996,intermediate_page!$A$2:$K$1036,7,FALSE)/1000000,0)*1000000,"")</f>
        <v>213000000</v>
      </c>
      <c r="F996" s="29">
        <f>IFERROR(ROUND(VLOOKUP($K996&amp;$B996,intermediate_page!$A$2:$K$1036,8,FALSE)/1000000,0)*1000000,"")</f>
        <v>244000000</v>
      </c>
      <c r="G996" s="29">
        <f>IFERROR(ROUND(VLOOKUP($K996&amp;$B996,intermediate_page!$A$2:$K$1036,9,FALSE)/1000,0)*1000,"")</f>
        <v>361000</v>
      </c>
      <c r="H996" s="29">
        <f>IFERROR(ROUND(VLOOKUP($K996&amp;$B996,intermediate_page!$A$2:$K$1036,10,FALSE)/1000,0)*1000,"")</f>
        <v>380000</v>
      </c>
      <c r="I996" s="29">
        <f>IFERROR(ROUND(VLOOKUP($K996&amp;$B996,intermediate_page!$A$2:$K$1036,11,FALSE)/1000,0)*1000,"")</f>
        <v>425000</v>
      </c>
      <c r="K996" s="1" t="str">
        <f t="shared" si="110"/>
        <v>African</v>
      </c>
    </row>
    <row r="997" ht="15.75" customHeight="1">
      <c r="A997" s="1" t="s">
        <v>65</v>
      </c>
      <c r="B997" s="9">
        <v>2010.0</v>
      </c>
      <c r="C997" s="9">
        <f>IFERROR(VLOOKUP($K997&amp;$B997,intermediate_page!$A$2:$K$1036,5,FALSE),"")</f>
        <v>126118119</v>
      </c>
      <c r="D997" s="29">
        <f>IFERROR(VLOOKUP($K997&amp;$B997,intermediate_page!$A$2:$K$1036,6,FALSE),"")</f>
        <v>744000</v>
      </c>
      <c r="E997" s="29">
        <f>IFERROR(VLOOKUP($K997&amp;$B997,intermediate_page!$A$2:$K$1036,7,FALSE),"")</f>
        <v>814000</v>
      </c>
      <c r="F997" s="29">
        <f>IFERROR(VLOOKUP($K997&amp;$B997,intermediate_page!$A$2:$K$1036,8,FALSE),"")</f>
        <v>894000</v>
      </c>
      <c r="G997" s="29">
        <f>IFERROR(VLOOKUP($K997&amp;$B997,intermediate_page!$A$2:$K$1036,9,FALSE),"")</f>
        <v>220</v>
      </c>
      <c r="H997" s="29">
        <f>IFERROR(VLOOKUP($K997&amp;$B997,intermediate_page!$A$2:$K$1036,10,FALSE),"")</f>
        <v>459</v>
      </c>
      <c r="I997" s="29">
        <f>IFERROR(VLOOKUP($K997&amp;$B997,intermediate_page!$A$2:$K$1036,11,FALSE),"")</f>
        <v>730</v>
      </c>
      <c r="K997" s="1" t="str">
        <f>apendix_f_updated_data!$A997</f>
        <v>Americas</v>
      </c>
    </row>
    <row r="998" ht="15.75" customHeight="1">
      <c r="B998" s="9">
        <v>2011.0</v>
      </c>
      <c r="C998" s="9">
        <f>IFERROR(VLOOKUP($K998&amp;$B998,intermediate_page!$A$2:$K$1036,5,FALSE),"")</f>
        <v>127739647</v>
      </c>
      <c r="D998" s="29">
        <f>IFERROR(VLOOKUP($K998&amp;$B998,intermediate_page!$A$2:$K$1036,6,FALSE),"")</f>
        <v>566000</v>
      </c>
      <c r="E998" s="29">
        <f>IFERROR(VLOOKUP($K998&amp;$B998,intermediate_page!$A$2:$K$1036,7,FALSE),"")</f>
        <v>611000</v>
      </c>
      <c r="F998" s="29">
        <f>IFERROR(VLOOKUP($K998&amp;$B998,intermediate_page!$A$2:$K$1036,8,FALSE),"")</f>
        <v>666000</v>
      </c>
      <c r="G998" s="29">
        <f>IFERROR(VLOOKUP($K998&amp;$B998,intermediate_page!$A$2:$K$1036,9,FALSE),"")</f>
        <v>180</v>
      </c>
      <c r="H998" s="29">
        <f>IFERROR(VLOOKUP($K998&amp;$B998,intermediate_page!$A$2:$K$1036,10,FALSE),"")</f>
        <v>444</v>
      </c>
      <c r="I998" s="29">
        <f>IFERROR(VLOOKUP($K998&amp;$B998,intermediate_page!$A$2:$K$1036,11,FALSE),"")</f>
        <v>710</v>
      </c>
      <c r="K998" s="1" t="str">
        <f t="shared" ref="K998:K1005" si="111">K997</f>
        <v>Americas</v>
      </c>
    </row>
    <row r="999" ht="15.75" customHeight="1">
      <c r="B999" s="9">
        <v>2012.0</v>
      </c>
      <c r="C999" s="9">
        <f>IFERROR(VLOOKUP($K999&amp;$B999,intermediate_page!$A$2:$K$1036,5,FALSE),"")</f>
        <v>129364372</v>
      </c>
      <c r="D999" s="29">
        <f>IFERROR(VLOOKUP($K999&amp;$B999,intermediate_page!$A$2:$K$1036,6,FALSE),"")</f>
        <v>541000</v>
      </c>
      <c r="E999" s="29">
        <f>IFERROR(VLOOKUP($K999&amp;$B999,intermediate_page!$A$2:$K$1036,7,FALSE),"")</f>
        <v>580000</v>
      </c>
      <c r="F999" s="29">
        <f>IFERROR(VLOOKUP($K999&amp;$B999,intermediate_page!$A$2:$K$1036,8,FALSE),"")</f>
        <v>627000</v>
      </c>
      <c r="G999" s="29">
        <f>IFERROR(VLOOKUP($K999&amp;$B999,intermediate_page!$A$2:$K$1036,9,FALSE),"")</f>
        <v>180</v>
      </c>
      <c r="H999" s="29">
        <f>IFERROR(VLOOKUP($K999&amp;$B999,intermediate_page!$A$2:$K$1036,10,FALSE),"")</f>
        <v>392</v>
      </c>
      <c r="I999" s="29">
        <f>IFERROR(VLOOKUP($K999&amp;$B999,intermediate_page!$A$2:$K$1036,11,FALSE),"")</f>
        <v>600</v>
      </c>
      <c r="K999" s="1" t="str">
        <f t="shared" si="111"/>
        <v>Americas</v>
      </c>
    </row>
    <row r="1000" ht="15.75" customHeight="1">
      <c r="B1000" s="9">
        <v>2013.0</v>
      </c>
      <c r="C1000" s="9">
        <f>IFERROR(VLOOKUP($K1000&amp;$B1000,intermediate_page!$A$2:$K$1036,5,FALSE),"")</f>
        <v>130969261</v>
      </c>
      <c r="D1000" s="29">
        <f>IFERROR(VLOOKUP($K1000&amp;$B1000,intermediate_page!$A$2:$K$1036,6,FALSE),"")</f>
        <v>520000</v>
      </c>
      <c r="E1000" s="29">
        <f>IFERROR(VLOOKUP($K1000&amp;$B1000,intermediate_page!$A$2:$K$1036,7,FALSE),"")</f>
        <v>562000</v>
      </c>
      <c r="F1000" s="29">
        <f>IFERROR(VLOOKUP($K1000&amp;$B1000,intermediate_page!$A$2:$K$1036,8,FALSE),"")</f>
        <v>613000</v>
      </c>
      <c r="G1000" s="29">
        <f>IFERROR(VLOOKUP($K1000&amp;$B1000,intermediate_page!$A$2:$K$1036,9,FALSE),"")</f>
        <v>180</v>
      </c>
      <c r="H1000" s="29">
        <f>IFERROR(VLOOKUP($K1000&amp;$B1000,intermediate_page!$A$2:$K$1036,10,FALSE),"")</f>
        <v>391</v>
      </c>
      <c r="I1000" s="29">
        <f>IFERROR(VLOOKUP($K1000&amp;$B1000,intermediate_page!$A$2:$K$1036,11,FALSE),"")</f>
        <v>590</v>
      </c>
      <c r="K1000" s="1" t="str">
        <f t="shared" si="111"/>
        <v>Americas</v>
      </c>
    </row>
    <row r="1001" ht="15.75" customHeight="1">
      <c r="B1001" s="9">
        <v>2014.0</v>
      </c>
      <c r="C1001" s="9">
        <f>IFERROR(VLOOKUP($K1001&amp;$B1001,intermediate_page!$A$2:$K$1036,5,FALSE),"")</f>
        <v>132522297</v>
      </c>
      <c r="D1001" s="29">
        <f>IFERROR(VLOOKUP($K1001&amp;$B1001,intermediate_page!$A$2:$K$1036,6,FALSE),"")</f>
        <v>445000</v>
      </c>
      <c r="E1001" s="29">
        <f>IFERROR(VLOOKUP($K1001&amp;$B1001,intermediate_page!$A$2:$K$1036,7,FALSE),"")</f>
        <v>477000</v>
      </c>
      <c r="F1001" s="29">
        <f>IFERROR(VLOOKUP($K1001&amp;$B1001,intermediate_page!$A$2:$K$1036,8,FALSE),"")</f>
        <v>512000</v>
      </c>
      <c r="G1001" s="29">
        <f>IFERROR(VLOOKUP($K1001&amp;$B1001,intermediate_page!$A$2:$K$1036,9,FALSE),"")</f>
        <v>140</v>
      </c>
      <c r="H1001" s="29">
        <f>IFERROR(VLOOKUP($K1001&amp;$B1001,intermediate_page!$A$2:$K$1036,10,FALSE),"")</f>
        <v>289</v>
      </c>
      <c r="I1001" s="29">
        <f>IFERROR(VLOOKUP($K1001&amp;$B1001,intermediate_page!$A$2:$K$1036,11,FALSE),"")</f>
        <v>420</v>
      </c>
      <c r="K1001" s="1" t="str">
        <f t="shared" si="111"/>
        <v>Americas</v>
      </c>
    </row>
    <row r="1002" ht="15.75" customHeight="1">
      <c r="B1002" s="9">
        <v>2015.0</v>
      </c>
      <c r="C1002" s="9">
        <f>IFERROR(VLOOKUP($K1002&amp;$B1002,intermediate_page!$A$2:$K$1036,5,FALSE),"")</f>
        <v>134003416</v>
      </c>
      <c r="D1002" s="29">
        <f>IFERROR(VLOOKUP($K1002&amp;$B1002,intermediate_page!$A$2:$K$1036,6,FALSE),"")</f>
        <v>525000</v>
      </c>
      <c r="E1002" s="29">
        <f>IFERROR(VLOOKUP($K1002&amp;$B1002,intermediate_page!$A$2:$K$1036,7,FALSE),"")</f>
        <v>566000</v>
      </c>
      <c r="F1002" s="29">
        <f>IFERROR(VLOOKUP($K1002&amp;$B1002,intermediate_page!$A$2:$K$1036,8,FALSE),"")</f>
        <v>611000</v>
      </c>
      <c r="G1002" s="29">
        <f>IFERROR(VLOOKUP($K1002&amp;$B1002,intermediate_page!$A$2:$K$1036,9,FALSE),"")</f>
        <v>150</v>
      </c>
      <c r="H1002" s="29">
        <f>IFERROR(VLOOKUP($K1002&amp;$B1002,intermediate_page!$A$2:$K$1036,10,FALSE),"")</f>
        <v>324</v>
      </c>
      <c r="I1002" s="29">
        <f>IFERROR(VLOOKUP($K1002&amp;$B1002,intermediate_page!$A$2:$K$1036,11,FALSE),"")</f>
        <v>460</v>
      </c>
      <c r="K1002" s="1" t="str">
        <f t="shared" si="111"/>
        <v>Americas</v>
      </c>
    </row>
    <row r="1003" ht="15.75" customHeight="1">
      <c r="B1003" s="9">
        <v>2016.0</v>
      </c>
      <c r="C1003" s="9">
        <f>IFERROR(VLOOKUP($K1003&amp;$B1003,intermediate_page!$A$2:$K$1036,5,FALSE),"")</f>
        <v>135398716</v>
      </c>
      <c r="D1003" s="29">
        <f>IFERROR(VLOOKUP($K1003&amp;$B1003,intermediate_page!$A$2:$K$1036,6,FALSE),"")</f>
        <v>640000</v>
      </c>
      <c r="E1003" s="29">
        <f>IFERROR(VLOOKUP($K1003&amp;$B1003,intermediate_page!$A$2:$K$1036,7,FALSE),"")</f>
        <v>691000</v>
      </c>
      <c r="F1003" s="29">
        <f>IFERROR(VLOOKUP($K1003&amp;$B1003,intermediate_page!$A$2:$K$1036,8,FALSE),"")</f>
        <v>749000</v>
      </c>
      <c r="G1003" s="29">
        <f>IFERROR(VLOOKUP($K1003&amp;$B1003,intermediate_page!$A$2:$K$1036,9,FALSE),"")</f>
        <v>210</v>
      </c>
      <c r="H1003" s="29">
        <f>IFERROR(VLOOKUP($K1003&amp;$B1003,intermediate_page!$A$2:$K$1036,10,FALSE),"")</f>
        <v>474</v>
      </c>
      <c r="I1003" s="29">
        <f>IFERROR(VLOOKUP($K1003&amp;$B1003,intermediate_page!$A$2:$K$1036,11,FALSE),"")</f>
        <v>680</v>
      </c>
      <c r="K1003" s="1" t="str">
        <f t="shared" si="111"/>
        <v>Americas</v>
      </c>
    </row>
    <row r="1004" ht="15.75" customHeight="1">
      <c r="B1004" s="9">
        <v>2017.0</v>
      </c>
      <c r="C1004" s="9">
        <f>IFERROR(VLOOKUP($K1004&amp;$B1004,intermediate_page!$A$2:$K$1036,5,FALSE),"")</f>
        <v>136722119</v>
      </c>
      <c r="D1004" s="29">
        <f>IFERROR(VLOOKUP($K1004&amp;$B1004,intermediate_page!$A$2:$K$1036,6,FALSE),"")</f>
        <v>880000</v>
      </c>
      <c r="E1004" s="29">
        <f>IFERROR(VLOOKUP($K1004&amp;$B1004,intermediate_page!$A$2:$K$1036,7,FALSE),"")</f>
        <v>944000</v>
      </c>
      <c r="F1004" s="29">
        <f>IFERROR(VLOOKUP($K1004&amp;$B1004,intermediate_page!$A$2:$K$1036,8,FALSE),"")</f>
        <v>1026000</v>
      </c>
      <c r="G1004" s="29">
        <f>IFERROR(VLOOKUP($K1004&amp;$B1004,intermediate_page!$A$2:$K$1036,9,FALSE),"")</f>
        <v>250</v>
      </c>
      <c r="H1004" s="29">
        <f>IFERROR(VLOOKUP($K1004&amp;$B1004,intermediate_page!$A$2:$K$1036,10,FALSE),"")</f>
        <v>620</v>
      </c>
      <c r="I1004" s="29">
        <f>IFERROR(VLOOKUP($K1004&amp;$B1004,intermediate_page!$A$2:$K$1036,11,FALSE),"")</f>
        <v>910</v>
      </c>
      <c r="K1004" s="1" t="str">
        <f t="shared" si="111"/>
        <v>Americas</v>
      </c>
    </row>
    <row r="1005" ht="15.75" customHeight="1">
      <c r="B1005" s="9">
        <v>2018.0</v>
      </c>
      <c r="C1005" s="9">
        <f>IFERROR(VLOOKUP($K1005&amp;$B1005,intermediate_page!$A$2:$K$1036,5,FALSE),"")</f>
        <v>138017898</v>
      </c>
      <c r="D1005" s="29">
        <f>IFERROR(VLOOKUP($K1005&amp;$B1005,intermediate_page!$A$2:$K$1036,6,FALSE),"")</f>
        <v>867000</v>
      </c>
      <c r="E1005" s="29">
        <f>IFERROR(VLOOKUP($K1005&amp;$B1005,intermediate_page!$A$2:$K$1036,7,FALSE),"")</f>
        <v>929000</v>
      </c>
      <c r="F1005" s="29">
        <f>IFERROR(VLOOKUP($K1005&amp;$B1005,intermediate_page!$A$2:$K$1036,8,FALSE),"")</f>
        <v>1007000</v>
      </c>
      <c r="G1005" s="29">
        <f>IFERROR(VLOOKUP($K1005&amp;$B1005,intermediate_page!$A$2:$K$1036,9,FALSE),"")</f>
        <v>220</v>
      </c>
      <c r="H1005" s="29">
        <f>IFERROR(VLOOKUP($K1005&amp;$B1005,intermediate_page!$A$2:$K$1036,10,FALSE),"")</f>
        <v>577</v>
      </c>
      <c r="I1005" s="29">
        <f>IFERROR(VLOOKUP($K1005&amp;$B1005,intermediate_page!$A$2:$K$1036,11,FALSE),"")</f>
        <v>850</v>
      </c>
      <c r="K1005" s="1" t="str">
        <f t="shared" si="111"/>
        <v>Americas</v>
      </c>
    </row>
    <row r="1006" ht="15.75" customHeight="1">
      <c r="A1006" s="1" t="s">
        <v>87</v>
      </c>
      <c r="B1006" s="9">
        <v>2010.0</v>
      </c>
      <c r="C1006" s="9">
        <f>IFERROR(VLOOKUP($K1006&amp;$B1006,intermediate_page!$A$2:$K$1036,5,FALSE),"")</f>
        <v>419019843</v>
      </c>
      <c r="D1006" s="29">
        <f>IFERROR(ROUND(VLOOKUP($K1006&amp;$B1006,intermediate_page!$A$2:$K$1036,6,FALSE)/100000,0)*100000,"")</f>
        <v>3300000</v>
      </c>
      <c r="E1006" s="29">
        <f>IFERROR(ROUND(VLOOKUP($K1006&amp;$B1006,intermediate_page!$A$2:$K$1036,7,FALSE)/100000,0)*100000,"")</f>
        <v>4300000</v>
      </c>
      <c r="F1006" s="29">
        <f>IFERROR(ROUND(VLOOKUP($K1006&amp;$B1006,intermediate_page!$A$2:$K$1036,8,FALSE)/100000,0)*100000,"")</f>
        <v>6300000</v>
      </c>
      <c r="G1006" s="29">
        <f>IFERROR(ROUND(VLOOKUP($K1006&amp;$B1006,intermediate_page!$A$2:$K$1036,9,FALSE)/100,0)*100,"")</f>
        <v>3000</v>
      </c>
      <c r="H1006" s="29">
        <f>IFERROR(ROUND(VLOOKUP($K1006&amp;$B1006,intermediate_page!$A$2:$K$1036,10,FALSE)/100,0)*100,"")</f>
        <v>8300</v>
      </c>
      <c r="I1006" s="29">
        <f>IFERROR(ROUND(VLOOKUP($K1006&amp;$B1006,intermediate_page!$A$2:$K$1036,11,FALSE)/100,0)*100,"")</f>
        <v>14400</v>
      </c>
      <c r="K1006" s="1" t="str">
        <f>apendix_f_updated_data!$A1006</f>
        <v>Eastern Mediterranean</v>
      </c>
    </row>
    <row r="1007" ht="15.75" customHeight="1">
      <c r="B1007" s="9">
        <v>2011.0</v>
      </c>
      <c r="C1007" s="9">
        <f>IFERROR(VLOOKUP($K1007&amp;$B1007,intermediate_page!$A$2:$K$1036,5,FALSE),"")</f>
        <v>427979875</v>
      </c>
      <c r="D1007" s="29">
        <f>IFERROR(ROUND(VLOOKUP($K1007&amp;$B1007,intermediate_page!$A$2:$K$1036,6,FALSE)/100000,0)*100000,"")</f>
        <v>3400000</v>
      </c>
      <c r="E1007" s="29">
        <f>IFERROR(ROUND(VLOOKUP($K1007&amp;$B1007,intermediate_page!$A$2:$K$1036,7,FALSE)/100000,0)*100000,"")</f>
        <v>4500000</v>
      </c>
      <c r="F1007" s="29">
        <f>IFERROR(ROUND(VLOOKUP($K1007&amp;$B1007,intermediate_page!$A$2:$K$1036,8,FALSE)/100000,0)*100000,"")</f>
        <v>6500000</v>
      </c>
      <c r="G1007" s="29">
        <f>IFERROR(ROUND(VLOOKUP($K1007&amp;$B1007,intermediate_page!$A$2:$K$1036,9,FALSE)/100,0)*100,"")</f>
        <v>3000</v>
      </c>
      <c r="H1007" s="29">
        <f>IFERROR(ROUND(VLOOKUP($K1007&amp;$B1007,intermediate_page!$A$2:$K$1036,10,FALSE)/100,0)*100,"")</f>
        <v>7500</v>
      </c>
      <c r="I1007" s="29">
        <f>IFERROR(ROUND(VLOOKUP($K1007&amp;$B1007,intermediate_page!$A$2:$K$1036,11,FALSE)/100,0)*100,"")</f>
        <v>12300</v>
      </c>
      <c r="K1007" s="1" t="str">
        <f t="shared" ref="K1007:K1014" si="112">K1006</f>
        <v>Eastern Mediterranean</v>
      </c>
    </row>
    <row r="1008" ht="15.75" customHeight="1">
      <c r="B1008" s="9">
        <v>2012.0</v>
      </c>
      <c r="C1008" s="9">
        <f>IFERROR(VLOOKUP($K1008&amp;$B1008,intermediate_page!$A$2:$K$1036,5,FALSE),"")</f>
        <v>436754102</v>
      </c>
      <c r="D1008" s="29">
        <f>IFERROR(ROUND(VLOOKUP($K1008&amp;$B1008,intermediate_page!$A$2:$K$1036,6,FALSE)/100000,0)*100000,"")</f>
        <v>3200000</v>
      </c>
      <c r="E1008" s="29">
        <f>IFERROR(ROUND(VLOOKUP($K1008&amp;$B1008,intermediate_page!$A$2:$K$1036,7,FALSE)/100000,0)*100000,"")</f>
        <v>4200000</v>
      </c>
      <c r="F1008" s="29">
        <f>IFERROR(ROUND(VLOOKUP($K1008&amp;$B1008,intermediate_page!$A$2:$K$1036,8,FALSE)/100000,0)*100000,"")</f>
        <v>6000000</v>
      </c>
      <c r="G1008" s="29">
        <f>IFERROR(ROUND(VLOOKUP($K1008&amp;$B1008,intermediate_page!$A$2:$K$1036,9,FALSE)/100,0)*100,"")</f>
        <v>2900</v>
      </c>
      <c r="H1008" s="29">
        <f>IFERROR(ROUND(VLOOKUP($K1008&amp;$B1008,intermediate_page!$A$2:$K$1036,10,FALSE)/100,0)*100,"")</f>
        <v>7600</v>
      </c>
      <c r="I1008" s="29">
        <f>IFERROR(ROUND(VLOOKUP($K1008&amp;$B1008,intermediate_page!$A$2:$K$1036,11,FALSE)/100,0)*100,"")</f>
        <v>12400</v>
      </c>
      <c r="K1008" s="1" t="str">
        <f t="shared" si="112"/>
        <v>Eastern Mediterranean</v>
      </c>
    </row>
    <row r="1009" ht="15.75" customHeight="1">
      <c r="B1009" s="9">
        <v>2013.0</v>
      </c>
      <c r="C1009" s="9">
        <f>IFERROR(VLOOKUP($K1009&amp;$B1009,intermediate_page!$A$2:$K$1036,5,FALSE),"")</f>
        <v>445450169</v>
      </c>
      <c r="D1009" s="29">
        <f>IFERROR(ROUND(VLOOKUP($K1009&amp;$B1009,intermediate_page!$A$2:$K$1036,6,FALSE)/100000,0)*100000,"")</f>
        <v>3000000</v>
      </c>
      <c r="E1009" s="29">
        <f>IFERROR(ROUND(VLOOKUP($K1009&amp;$B1009,intermediate_page!$A$2:$K$1036,7,FALSE)/100000,0)*100000,"")</f>
        <v>3900000</v>
      </c>
      <c r="F1009" s="29">
        <f>IFERROR(ROUND(VLOOKUP($K1009&amp;$B1009,intermediate_page!$A$2:$K$1036,8,FALSE)/100000,0)*100000,"")</f>
        <v>5300000</v>
      </c>
      <c r="G1009" s="29">
        <f>IFERROR(ROUND(VLOOKUP($K1009&amp;$B1009,intermediate_page!$A$2:$K$1036,9,FALSE)/100,0)*100,"")</f>
        <v>2500</v>
      </c>
      <c r="H1009" s="29">
        <f>IFERROR(ROUND(VLOOKUP($K1009&amp;$B1009,intermediate_page!$A$2:$K$1036,10,FALSE)/100,0)*100,"")</f>
        <v>6900</v>
      </c>
      <c r="I1009" s="29">
        <f>IFERROR(ROUND(VLOOKUP($K1009&amp;$B1009,intermediate_page!$A$2:$K$1036,11,FALSE)/100,0)*100,"")</f>
        <v>11100</v>
      </c>
      <c r="K1009" s="1" t="str">
        <f t="shared" si="112"/>
        <v>Eastern Mediterranean</v>
      </c>
    </row>
    <row r="1010" ht="15.75" customHeight="1">
      <c r="B1010" s="9">
        <v>2014.0</v>
      </c>
      <c r="C1010" s="9">
        <f>IFERROR(VLOOKUP($K1010&amp;$B1010,intermediate_page!$A$2:$K$1036,5,FALSE),"")</f>
        <v>454228324</v>
      </c>
      <c r="D1010" s="29">
        <f>IFERROR(ROUND(VLOOKUP($K1010&amp;$B1010,intermediate_page!$A$2:$K$1036,6,FALSE)/100000,0)*100000,"")</f>
        <v>3100000</v>
      </c>
      <c r="E1010" s="29">
        <f>IFERROR(ROUND(VLOOKUP($K1010&amp;$B1010,intermediate_page!$A$2:$K$1036,7,FALSE)/100000,0)*100000,"")</f>
        <v>4000000</v>
      </c>
      <c r="F1010" s="29">
        <f>IFERROR(ROUND(VLOOKUP($K1010&amp;$B1010,intermediate_page!$A$2:$K$1036,8,FALSE)/100000,0)*100000,"")</f>
        <v>5500000</v>
      </c>
      <c r="G1010" s="29">
        <f>IFERROR(ROUND(VLOOKUP($K1010&amp;$B1010,intermediate_page!$A$2:$K$1036,9,FALSE)/100,0)*100,"")</f>
        <v>2400</v>
      </c>
      <c r="H1010" s="29">
        <f>IFERROR(ROUND(VLOOKUP($K1010&amp;$B1010,intermediate_page!$A$2:$K$1036,10,FALSE)/100,0)*100,"")</f>
        <v>6900</v>
      </c>
      <c r="I1010" s="29">
        <f>IFERROR(ROUND(VLOOKUP($K1010&amp;$B1010,intermediate_page!$A$2:$K$1036,11,FALSE)/100,0)*100,"")</f>
        <v>11300</v>
      </c>
      <c r="K1010" s="1" t="str">
        <f t="shared" si="112"/>
        <v>Eastern Mediterranean</v>
      </c>
    </row>
    <row r="1011" ht="15.75" customHeight="1">
      <c r="B1011" s="9">
        <v>2015.0</v>
      </c>
      <c r="C1011" s="9">
        <f>IFERROR(VLOOKUP($K1011&amp;$B1011,intermediate_page!$A$2:$K$1036,5,FALSE),"")</f>
        <v>463210243</v>
      </c>
      <c r="D1011" s="29">
        <f>IFERROR(ROUND(VLOOKUP($K1011&amp;$B1011,intermediate_page!$A$2:$K$1036,6,FALSE)/100000,0)*100000,"")</f>
        <v>3000000</v>
      </c>
      <c r="E1011" s="29">
        <f>IFERROR(ROUND(VLOOKUP($K1011&amp;$B1011,intermediate_page!$A$2:$K$1036,7,FALSE)/100000,0)*100000,"")</f>
        <v>3800000</v>
      </c>
      <c r="F1011" s="29">
        <f>IFERROR(ROUND(VLOOKUP($K1011&amp;$B1011,intermediate_page!$A$2:$K$1036,8,FALSE)/100000,0)*100000,"")</f>
        <v>5200000</v>
      </c>
      <c r="G1011" s="29">
        <f>IFERROR(ROUND(VLOOKUP($K1011&amp;$B1011,intermediate_page!$A$2:$K$1036,9,FALSE)/100,0)*100,"")</f>
        <v>2300</v>
      </c>
      <c r="H1011" s="29">
        <f>IFERROR(ROUND(VLOOKUP($K1011&amp;$B1011,intermediate_page!$A$2:$K$1036,10,FALSE)/100,0)*100,"")</f>
        <v>7100</v>
      </c>
      <c r="I1011" s="29">
        <f>IFERROR(ROUND(VLOOKUP($K1011&amp;$B1011,intermediate_page!$A$2:$K$1036,11,FALSE)/100,0)*100,"")</f>
        <v>12200</v>
      </c>
      <c r="K1011" s="1" t="str">
        <f t="shared" si="112"/>
        <v>Eastern Mediterranean</v>
      </c>
    </row>
    <row r="1012" ht="15.75" customHeight="1">
      <c r="B1012" s="9">
        <v>2016.0</v>
      </c>
      <c r="C1012" s="9">
        <f>IFERROR(VLOOKUP($K1012&amp;$B1012,intermediate_page!$A$2:$K$1036,5,FALSE),"")</f>
        <v>468761159</v>
      </c>
      <c r="D1012" s="29">
        <f>IFERROR(ROUND(VLOOKUP($K1012&amp;$B1012,intermediate_page!$A$2:$K$1036,6,FALSE)/100000,0)*100000,"")</f>
        <v>3800000</v>
      </c>
      <c r="E1012" s="29">
        <f>IFERROR(ROUND(VLOOKUP($K1012&amp;$B1012,intermediate_page!$A$2:$K$1036,7,FALSE)/100000,0)*100000,"")</f>
        <v>4800000</v>
      </c>
      <c r="F1012" s="29">
        <f>IFERROR(ROUND(VLOOKUP($K1012&amp;$B1012,intermediate_page!$A$2:$K$1036,8,FALSE)/100000,0)*100000,"")</f>
        <v>6400000</v>
      </c>
      <c r="G1012" s="29">
        <f>IFERROR(ROUND(VLOOKUP($K1012&amp;$B1012,intermediate_page!$A$2:$K$1036,9,FALSE)/100,0)*100,"")</f>
        <v>2900</v>
      </c>
      <c r="H1012" s="29">
        <f>IFERROR(ROUND(VLOOKUP($K1012&amp;$B1012,intermediate_page!$A$2:$K$1036,10,FALSE)/100,0)*100,"")</f>
        <v>8600</v>
      </c>
      <c r="I1012" s="29">
        <f>IFERROR(ROUND(VLOOKUP($K1012&amp;$B1012,intermediate_page!$A$2:$K$1036,11,FALSE)/100,0)*100,"")</f>
        <v>15300</v>
      </c>
      <c r="K1012" s="1" t="str">
        <f t="shared" si="112"/>
        <v>Eastern Mediterranean</v>
      </c>
    </row>
    <row r="1013" ht="15.75" customHeight="1">
      <c r="B1013" s="9">
        <v>2017.0</v>
      </c>
      <c r="C1013" s="9">
        <f>IFERROR(VLOOKUP($K1013&amp;$B1013,intermediate_page!$A$2:$K$1036,5,FALSE),"")</f>
        <v>478058225</v>
      </c>
      <c r="D1013" s="29">
        <f>IFERROR(ROUND(VLOOKUP($K1013&amp;$B1013,intermediate_page!$A$2:$K$1036,6,FALSE)/100000,0)*100000,"")</f>
        <v>3800000</v>
      </c>
      <c r="E1013" s="29">
        <f>IFERROR(ROUND(VLOOKUP($K1013&amp;$B1013,intermediate_page!$A$2:$K$1036,7,FALSE)/100000,0)*100000,"")</f>
        <v>4900000</v>
      </c>
      <c r="F1013" s="29">
        <f>IFERROR(ROUND(VLOOKUP($K1013&amp;$B1013,intermediate_page!$A$2:$K$1036,8,FALSE)/100000,0)*100000,"")</f>
        <v>6800000</v>
      </c>
      <c r="G1013" s="29">
        <f>IFERROR(ROUND(VLOOKUP($K1013&amp;$B1013,intermediate_page!$A$2:$K$1036,9,FALSE)/100,0)*100,"")</f>
        <v>3000</v>
      </c>
      <c r="H1013" s="29">
        <f>IFERROR(ROUND(VLOOKUP($K1013&amp;$B1013,intermediate_page!$A$2:$K$1036,10,FALSE)/100,0)*100,"")</f>
        <v>9200</v>
      </c>
      <c r="I1013" s="29">
        <f>IFERROR(ROUND(VLOOKUP($K1013&amp;$B1013,intermediate_page!$A$2:$K$1036,11,FALSE)/100,0)*100,"")</f>
        <v>17300</v>
      </c>
      <c r="K1013" s="1" t="str">
        <f t="shared" si="112"/>
        <v>Eastern Mediterranean</v>
      </c>
    </row>
    <row r="1014" ht="15.75" customHeight="1">
      <c r="B1014" s="9">
        <v>2018.0</v>
      </c>
      <c r="C1014" s="9">
        <f>IFERROR(VLOOKUP($K1014&amp;$B1014,intermediate_page!$A$2:$K$1036,5,FALSE),"")</f>
        <v>487588453</v>
      </c>
      <c r="D1014" s="29">
        <f>IFERROR(ROUND(VLOOKUP($K1014&amp;$B1014,intermediate_page!$A$2:$K$1036,6,FALSE)/100000,0)*100000,"")</f>
        <v>3700000</v>
      </c>
      <c r="E1014" s="29">
        <f>IFERROR(ROUND(VLOOKUP($K1014&amp;$B1014,intermediate_page!$A$2:$K$1036,7,FALSE)/100000,0)*100000,"")</f>
        <v>4900000</v>
      </c>
      <c r="F1014" s="29">
        <f>IFERROR(ROUND(VLOOKUP($K1014&amp;$B1014,intermediate_page!$A$2:$K$1036,8,FALSE)/100000,0)*100000,"")</f>
        <v>6800000</v>
      </c>
      <c r="G1014" s="29">
        <f>IFERROR(ROUND(VLOOKUP($K1014&amp;$B1014,intermediate_page!$A$2:$K$1036,9,FALSE)/100,0)*100,"")</f>
        <v>2600</v>
      </c>
      <c r="H1014" s="29">
        <f>IFERROR(ROUND(VLOOKUP($K1014&amp;$B1014,intermediate_page!$A$2:$K$1036,10,FALSE)/100,0)*100,"")</f>
        <v>9300</v>
      </c>
      <c r="I1014" s="29">
        <f>IFERROR(ROUND(VLOOKUP($K1014&amp;$B1014,intermediate_page!$A$2:$K$1036,11,FALSE)/100,0)*100,"")</f>
        <v>17700</v>
      </c>
      <c r="K1014" s="1" t="str">
        <f t="shared" si="112"/>
        <v>Eastern Mediterranean</v>
      </c>
    </row>
    <row r="1015" ht="15.75" customHeight="1">
      <c r="A1015" s="1" t="s">
        <v>102</v>
      </c>
      <c r="B1015" s="9">
        <v>2010.0</v>
      </c>
      <c r="C1015" s="9">
        <f>IFERROR(VLOOKUP($K1015&amp;$B1015,intermediate_page!$A$2:$K$1036,5,FALSE),"")</f>
        <v>37906443</v>
      </c>
      <c r="D1015" s="29" t="str">
        <f>IFERROR(VLOOKUP($K1015&amp;$B1015,intermediate_page!$A$2:$K$1036,6,FALSE),"")</f>
        <v>-</v>
      </c>
      <c r="E1015" s="29">
        <f>IFERROR(VLOOKUP($K1015&amp;$B1015,intermediate_page!$A$2:$K$1036,7,FALSE),"")</f>
        <v>170</v>
      </c>
      <c r="F1015" s="29" t="str">
        <f>IFERROR(VLOOKUP($K1015&amp;$B1015,intermediate_page!$A$2:$K$1036,8,FALSE),"")</f>
        <v>-</v>
      </c>
      <c r="G1015" s="29" t="str">
        <f>IFERROR(VLOOKUP($K1015&amp;$B1015,intermediate_page!$A$2:$K$1036,9,FALSE),"")</f>
        <v>-</v>
      </c>
      <c r="H1015" s="29">
        <f>IFERROR(VLOOKUP($K1015&amp;$B1015,intermediate_page!$A$2:$K$1036,10,FALSE),"")</f>
        <v>0</v>
      </c>
      <c r="I1015" s="29" t="str">
        <f>IFERROR(VLOOKUP($K1015&amp;$B1015,intermediate_page!$A$2:$K$1036,11,FALSE),"")</f>
        <v>-</v>
      </c>
      <c r="K1015" s="1" t="str">
        <f>apendix_f_updated_data!$A1015</f>
        <v>European</v>
      </c>
    </row>
    <row r="1016" ht="15.75" customHeight="1">
      <c r="B1016" s="9">
        <v>2011.0</v>
      </c>
      <c r="C1016" s="9">
        <f>IFERROR(VLOOKUP($K1016&amp;$B1016,intermediate_page!$A$2:$K$1036,5,FALSE),"")</f>
        <v>38469606</v>
      </c>
      <c r="D1016" s="29" t="str">
        <f>IFERROR(VLOOKUP($K1016&amp;$B1016,intermediate_page!$A$2:$K$1036,6,FALSE),"")</f>
        <v>-</v>
      </c>
      <c r="E1016" s="29">
        <f>IFERROR(VLOOKUP($K1016&amp;$B1016,intermediate_page!$A$2:$K$1036,7,FALSE),"")</f>
        <v>69</v>
      </c>
      <c r="F1016" s="29" t="str">
        <f>IFERROR(VLOOKUP($K1016&amp;$B1016,intermediate_page!$A$2:$K$1036,8,FALSE),"")</f>
        <v>-</v>
      </c>
      <c r="G1016" s="29" t="str">
        <f>IFERROR(VLOOKUP($K1016&amp;$B1016,intermediate_page!$A$2:$K$1036,9,FALSE),"")</f>
        <v>-</v>
      </c>
      <c r="H1016" s="29">
        <f>IFERROR(VLOOKUP($K1016&amp;$B1016,intermediate_page!$A$2:$K$1036,10,FALSE),"")</f>
        <v>0</v>
      </c>
      <c r="I1016" s="29" t="str">
        <f>IFERROR(VLOOKUP($K1016&amp;$B1016,intermediate_page!$A$2:$K$1036,11,FALSE),"")</f>
        <v>-</v>
      </c>
      <c r="K1016" s="1" t="str">
        <f t="shared" ref="K1016:K1023" si="113">K1015</f>
        <v>European</v>
      </c>
    </row>
    <row r="1017" ht="15.75" customHeight="1">
      <c r="B1017" s="9">
        <v>2012.0</v>
      </c>
      <c r="C1017" s="9">
        <f>IFERROR(VLOOKUP($K1017&amp;$B1017,intermediate_page!$A$2:$K$1036,5,FALSE),"")</f>
        <v>39086200</v>
      </c>
      <c r="D1017" s="29" t="str">
        <f>IFERROR(VLOOKUP($K1017&amp;$B1017,intermediate_page!$A$2:$K$1036,6,FALSE),"")</f>
        <v>-</v>
      </c>
      <c r="E1017" s="29">
        <f>IFERROR(VLOOKUP($K1017&amp;$B1017,intermediate_page!$A$2:$K$1036,7,FALSE),"")</f>
        <v>21</v>
      </c>
      <c r="F1017" s="29" t="str">
        <f>IFERROR(VLOOKUP($K1017&amp;$B1017,intermediate_page!$A$2:$K$1036,8,FALSE),"")</f>
        <v>-</v>
      </c>
      <c r="G1017" s="29" t="str">
        <f>IFERROR(VLOOKUP($K1017&amp;$B1017,intermediate_page!$A$2:$K$1036,9,FALSE),"")</f>
        <v>-</v>
      </c>
      <c r="H1017" s="29">
        <f>IFERROR(VLOOKUP($K1017&amp;$B1017,intermediate_page!$A$2:$K$1036,10,FALSE),"")</f>
        <v>0</v>
      </c>
      <c r="I1017" s="29" t="str">
        <f>IFERROR(VLOOKUP($K1017&amp;$B1017,intermediate_page!$A$2:$K$1036,11,FALSE),"")</f>
        <v>-</v>
      </c>
      <c r="K1017" s="1" t="str">
        <f t="shared" si="113"/>
        <v>European</v>
      </c>
    </row>
    <row r="1018" ht="15.75" customHeight="1">
      <c r="B1018" s="9">
        <v>2013.0</v>
      </c>
      <c r="C1018" s="9">
        <f>IFERROR(VLOOKUP($K1018&amp;$B1018,intermediate_page!$A$2:$K$1036,5,FALSE),"")</f>
        <v>39739267</v>
      </c>
      <c r="D1018" s="29" t="str">
        <f>IFERROR(VLOOKUP($K1018&amp;$B1018,intermediate_page!$A$2:$K$1036,6,FALSE),"")</f>
        <v>-</v>
      </c>
      <c r="E1018" s="29">
        <f>IFERROR(VLOOKUP($K1018&amp;$B1018,intermediate_page!$A$2:$K$1036,7,FALSE),"")</f>
        <v>3</v>
      </c>
      <c r="F1018" s="29" t="str">
        <f>IFERROR(VLOOKUP($K1018&amp;$B1018,intermediate_page!$A$2:$K$1036,8,FALSE),"")</f>
        <v>-</v>
      </c>
      <c r="G1018" s="29" t="str">
        <f>IFERROR(VLOOKUP($K1018&amp;$B1018,intermediate_page!$A$2:$K$1036,9,FALSE),"")</f>
        <v>-</v>
      </c>
      <c r="H1018" s="29">
        <f>IFERROR(VLOOKUP($K1018&amp;$B1018,intermediate_page!$A$2:$K$1036,10,FALSE),"")</f>
        <v>0</v>
      </c>
      <c r="I1018" s="29" t="str">
        <f>IFERROR(VLOOKUP($K1018&amp;$B1018,intermediate_page!$A$2:$K$1036,11,FALSE),"")</f>
        <v>-</v>
      </c>
      <c r="K1018" s="1" t="str">
        <f t="shared" si="113"/>
        <v>European</v>
      </c>
    </row>
    <row r="1019" ht="15.75" customHeight="1">
      <c r="B1019" s="9">
        <v>2014.0</v>
      </c>
      <c r="C1019" s="9">
        <f>IFERROR(VLOOKUP($K1019&amp;$B1019,intermediate_page!$A$2:$K$1036,5,FALSE),"")</f>
        <v>40405247</v>
      </c>
      <c r="D1019" s="29" t="str">
        <f>IFERROR(VLOOKUP($K1019&amp;$B1019,intermediate_page!$A$2:$K$1036,6,FALSE),"")</f>
        <v>-</v>
      </c>
      <c r="E1019" s="29">
        <f>IFERROR(VLOOKUP($K1019&amp;$B1019,intermediate_page!$A$2:$K$1036,7,FALSE),"")</f>
        <v>2</v>
      </c>
      <c r="F1019" s="29" t="str">
        <f>IFERROR(VLOOKUP($K1019&amp;$B1019,intermediate_page!$A$2:$K$1036,8,FALSE),"")</f>
        <v>-</v>
      </c>
      <c r="G1019" s="29" t="str">
        <f>IFERROR(VLOOKUP($K1019&amp;$B1019,intermediate_page!$A$2:$K$1036,9,FALSE),"")</f>
        <v>-</v>
      </c>
      <c r="H1019" s="29">
        <f>IFERROR(VLOOKUP($K1019&amp;$B1019,intermediate_page!$A$2:$K$1036,10,FALSE),"")</f>
        <v>0</v>
      </c>
      <c r="I1019" s="29" t="str">
        <f>IFERROR(VLOOKUP($K1019&amp;$B1019,intermediate_page!$A$2:$K$1036,11,FALSE),"")</f>
        <v>-</v>
      </c>
      <c r="K1019" s="1" t="str">
        <f t="shared" si="113"/>
        <v>European</v>
      </c>
    </row>
    <row r="1020" ht="15.75" customHeight="1">
      <c r="B1020" s="9">
        <v>2015.0</v>
      </c>
      <c r="C1020" s="9">
        <f>IFERROR(VLOOKUP($K1020&amp;$B1020,intermediate_page!$A$2:$K$1036,5,FALSE),"")</f>
        <v>41065655</v>
      </c>
      <c r="D1020" s="29" t="str">
        <f>IFERROR(VLOOKUP($K1020&amp;$B1020,intermediate_page!$A$2:$K$1036,6,FALSE),"")</f>
        <v>-</v>
      </c>
      <c r="E1020" s="29">
        <f>IFERROR(VLOOKUP($K1020&amp;$B1020,intermediate_page!$A$2:$K$1036,7,FALSE),"")</f>
        <v>0</v>
      </c>
      <c r="F1020" s="29" t="str">
        <f>IFERROR(VLOOKUP($K1020&amp;$B1020,intermediate_page!$A$2:$K$1036,8,FALSE),"")</f>
        <v>-</v>
      </c>
      <c r="G1020" s="29" t="str">
        <f>IFERROR(VLOOKUP($K1020&amp;$B1020,intermediate_page!$A$2:$K$1036,9,FALSE),"")</f>
        <v>-</v>
      </c>
      <c r="H1020" s="29">
        <f>IFERROR(VLOOKUP($K1020&amp;$B1020,intermediate_page!$A$2:$K$1036,10,FALSE),"")</f>
        <v>0</v>
      </c>
      <c r="I1020" s="29" t="str">
        <f>IFERROR(VLOOKUP($K1020&amp;$B1020,intermediate_page!$A$2:$K$1036,11,FALSE),"")</f>
        <v>-</v>
      </c>
      <c r="K1020" s="1" t="str">
        <f t="shared" si="113"/>
        <v>European</v>
      </c>
    </row>
    <row r="1021" ht="15.75" customHeight="1">
      <c r="B1021" s="9">
        <v>2016.0</v>
      </c>
      <c r="C1021" s="9">
        <f>IFERROR(VLOOKUP($K1021&amp;$B1021,intermediate_page!$A$2:$K$1036,5,FALSE),"")</f>
        <v>41714844</v>
      </c>
      <c r="D1021" s="29" t="str">
        <f>IFERROR(VLOOKUP($K1021&amp;$B1021,intermediate_page!$A$2:$K$1036,6,FALSE),"")</f>
        <v>-</v>
      </c>
      <c r="E1021" s="29">
        <f>IFERROR(VLOOKUP($K1021&amp;$B1021,intermediate_page!$A$2:$K$1036,7,FALSE),"")</f>
        <v>0</v>
      </c>
      <c r="F1021" s="29" t="str">
        <f>IFERROR(VLOOKUP($K1021&amp;$B1021,intermediate_page!$A$2:$K$1036,8,FALSE),"")</f>
        <v>-</v>
      </c>
      <c r="G1021" s="29" t="str">
        <f>IFERROR(VLOOKUP($K1021&amp;$B1021,intermediate_page!$A$2:$K$1036,9,FALSE),"")</f>
        <v>-</v>
      </c>
      <c r="H1021" s="29">
        <f>IFERROR(VLOOKUP($K1021&amp;$B1021,intermediate_page!$A$2:$K$1036,10,FALSE),"")</f>
        <v>0</v>
      </c>
      <c r="I1021" s="29" t="str">
        <f>IFERROR(VLOOKUP($K1021&amp;$B1021,intermediate_page!$A$2:$K$1036,11,FALSE),"")</f>
        <v>-</v>
      </c>
      <c r="K1021" s="1" t="str">
        <f t="shared" si="113"/>
        <v>European</v>
      </c>
    </row>
    <row r="1022" ht="15.75" customHeight="1">
      <c r="B1022" s="9">
        <v>2017.0</v>
      </c>
      <c r="C1022" s="9">
        <f>IFERROR(VLOOKUP($K1022&amp;$B1022,intermediate_page!$A$2:$K$1036,5,FALSE),"")</f>
        <v>42352758</v>
      </c>
      <c r="D1022" s="29" t="str">
        <f>IFERROR(VLOOKUP($K1022&amp;$B1022,intermediate_page!$A$2:$K$1036,6,FALSE),"")</f>
        <v>-</v>
      </c>
      <c r="E1022" s="29">
        <f>IFERROR(VLOOKUP($K1022&amp;$B1022,intermediate_page!$A$2:$K$1036,7,FALSE),"")</f>
        <v>0</v>
      </c>
      <c r="F1022" s="29" t="str">
        <f>IFERROR(VLOOKUP($K1022&amp;$B1022,intermediate_page!$A$2:$K$1036,8,FALSE),"")</f>
        <v>-</v>
      </c>
      <c r="G1022" s="29" t="str">
        <f>IFERROR(VLOOKUP($K1022&amp;$B1022,intermediate_page!$A$2:$K$1036,9,FALSE),"")</f>
        <v>-</v>
      </c>
      <c r="H1022" s="29">
        <f>IFERROR(VLOOKUP($K1022&amp;$B1022,intermediate_page!$A$2:$K$1036,10,FALSE),"")</f>
        <v>0</v>
      </c>
      <c r="I1022" s="29" t="str">
        <f>IFERROR(VLOOKUP($K1022&amp;$B1022,intermediate_page!$A$2:$K$1036,11,FALSE),"")</f>
        <v>-</v>
      </c>
      <c r="K1022" s="1" t="str">
        <f t="shared" si="113"/>
        <v>European</v>
      </c>
    </row>
    <row r="1023" ht="15.75" customHeight="1">
      <c r="B1023" s="9">
        <v>2018.0</v>
      </c>
      <c r="C1023" s="9">
        <f>IFERROR(VLOOKUP($K1023&amp;$B1023,intermediate_page!$A$2:$K$1036,5,FALSE),"")</f>
        <v>42973389</v>
      </c>
      <c r="D1023" s="29" t="str">
        <f>IFERROR(VLOOKUP($K1023&amp;$B1023,intermediate_page!$A$2:$K$1036,6,FALSE),"")</f>
        <v>-</v>
      </c>
      <c r="E1023" s="29">
        <f>IFERROR(VLOOKUP($K1023&amp;$B1023,intermediate_page!$A$2:$K$1036,7,FALSE),"")</f>
        <v>0</v>
      </c>
      <c r="F1023" s="29" t="str">
        <f>IFERROR(VLOOKUP($K1023&amp;$B1023,intermediate_page!$A$2:$K$1036,8,FALSE),"")</f>
        <v>-</v>
      </c>
      <c r="G1023" s="29" t="str">
        <f>IFERROR(VLOOKUP($K1023&amp;$B1023,intermediate_page!$A$2:$K$1036,9,FALSE),"")</f>
        <v>-</v>
      </c>
      <c r="H1023" s="29">
        <f>IFERROR(VLOOKUP($K1023&amp;$B1023,intermediate_page!$A$2:$K$1036,10,FALSE),"")</f>
        <v>0</v>
      </c>
      <c r="I1023" s="29" t="str">
        <f>IFERROR(VLOOKUP($K1023&amp;$B1023,intermediate_page!$A$2:$K$1036,11,FALSE),"")</f>
        <v>-</v>
      </c>
      <c r="K1023" s="1" t="str">
        <f t="shared" si="113"/>
        <v>European</v>
      </c>
    </row>
    <row r="1024" ht="15.75" customHeight="1">
      <c r="A1024" s="1" t="s">
        <v>112</v>
      </c>
      <c r="B1024" s="9">
        <v>2010.0</v>
      </c>
      <c r="C1024" s="9">
        <f>IFERROR(VLOOKUP($K1024&amp;$B1024,intermediate_page!$A$2:$K$1036,5,FALSE),"")</f>
        <v>1477504120</v>
      </c>
      <c r="D1024" s="29">
        <f>IFERROR(ROUND(VLOOKUP($K1024&amp;$B1024,intermediate_page!$A$2:$K$1036,6,FALSE)/100000,0)*100000,"")</f>
        <v>19800000</v>
      </c>
      <c r="E1024" s="29">
        <f>IFERROR(ROUND(VLOOKUP($K1024&amp;$B1024,intermediate_page!$A$2:$K$1036,7,FALSE)/100000,0)*100000,"")</f>
        <v>25100000</v>
      </c>
      <c r="F1024" s="29">
        <f>IFERROR(ROUND(VLOOKUP($K1024&amp;$B1024,intermediate_page!$A$2:$K$1036,8,FALSE)/100000,0)*100000,"")</f>
        <v>33900000</v>
      </c>
      <c r="G1024" s="29">
        <f>IFERROR(ROUND(VLOOKUP($K1024&amp;$B1024,intermediate_page!$A$2:$K$1036,9,FALSE)/1000,0)*1000,"")</f>
        <v>9000</v>
      </c>
      <c r="H1024" s="29">
        <f>IFERROR(ROUND(VLOOKUP($K1024&amp;$B1024,intermediate_page!$A$2:$K$1036,10,FALSE)/1000,0)*1000,"")</f>
        <v>39000</v>
      </c>
      <c r="I1024" s="29">
        <f>IFERROR(ROUND(VLOOKUP($K1024&amp;$B1024,intermediate_page!$A$2:$K$1036,11,FALSE)/1000,0)*1000,"")</f>
        <v>67000</v>
      </c>
      <c r="K1024" s="1" t="str">
        <f>apendix_f_updated_data!$A1024</f>
        <v>South-East Asia</v>
      </c>
    </row>
    <row r="1025" ht="15.75" customHeight="1">
      <c r="B1025" s="9">
        <v>2011.0</v>
      </c>
      <c r="C1025" s="9">
        <f>IFERROR(VLOOKUP($K1025&amp;$B1025,intermediate_page!$A$2:$K$1036,5,FALSE),"")</f>
        <v>1496330952</v>
      </c>
      <c r="D1025" s="29">
        <f>IFERROR(ROUND(VLOOKUP($K1025&amp;$B1025,intermediate_page!$A$2:$K$1036,6,FALSE)/100000,0)*100000,"")</f>
        <v>16700000</v>
      </c>
      <c r="E1025" s="29">
        <f>IFERROR(ROUND(VLOOKUP($K1025&amp;$B1025,intermediate_page!$A$2:$K$1036,7,FALSE)/100000,0)*100000,"")</f>
        <v>21100000</v>
      </c>
      <c r="F1025" s="29">
        <f>IFERROR(ROUND(VLOOKUP($K1025&amp;$B1025,intermediate_page!$A$2:$K$1036,8,FALSE)/100000,0)*100000,"")</f>
        <v>28300000</v>
      </c>
      <c r="G1025" s="29">
        <f>IFERROR(ROUND(VLOOKUP($K1025&amp;$B1025,intermediate_page!$A$2:$K$1036,9,FALSE)/1000,0)*1000,"")</f>
        <v>7000</v>
      </c>
      <c r="H1025" s="29">
        <f>IFERROR(ROUND(VLOOKUP($K1025&amp;$B1025,intermediate_page!$A$2:$K$1036,10,FALSE)/1000,0)*1000,"")</f>
        <v>32000</v>
      </c>
      <c r="I1025" s="29">
        <f>IFERROR(ROUND(VLOOKUP($K1025&amp;$B1025,intermediate_page!$A$2:$K$1036,11,FALSE)/1000,0)*1000,"")</f>
        <v>57000</v>
      </c>
      <c r="K1025" s="1" t="str">
        <f t="shared" ref="K1025:K1032" si="114">K1024</f>
        <v>South-East Asia</v>
      </c>
    </row>
    <row r="1026" ht="15.75" customHeight="1">
      <c r="B1026" s="9">
        <v>2012.0</v>
      </c>
      <c r="C1026" s="9">
        <f>IFERROR(VLOOKUP($K1026&amp;$B1026,intermediate_page!$A$2:$K$1036,5,FALSE),"")</f>
        <v>1514731269</v>
      </c>
      <c r="D1026" s="29">
        <f>IFERROR(ROUND(VLOOKUP($K1026&amp;$B1026,intermediate_page!$A$2:$K$1036,6,FALSE)/100000,0)*100000,"")</f>
        <v>14700000</v>
      </c>
      <c r="E1026" s="29">
        <f>IFERROR(ROUND(VLOOKUP($K1026&amp;$B1026,intermediate_page!$A$2:$K$1036,7,FALSE)/100000,0)*100000,"")</f>
        <v>18400000</v>
      </c>
      <c r="F1026" s="29">
        <f>IFERROR(ROUND(VLOOKUP($K1026&amp;$B1026,intermediate_page!$A$2:$K$1036,8,FALSE)/100000,0)*100000,"")</f>
        <v>24400000</v>
      </c>
      <c r="G1026" s="29">
        <f>IFERROR(ROUND(VLOOKUP($K1026&amp;$B1026,intermediate_page!$A$2:$K$1036,9,FALSE)/1000,0)*1000,"")</f>
        <v>7000</v>
      </c>
      <c r="H1026" s="29">
        <f>IFERROR(ROUND(VLOOKUP($K1026&amp;$B1026,intermediate_page!$A$2:$K$1036,10,FALSE)/1000,0)*1000,"")</f>
        <v>28000</v>
      </c>
      <c r="I1026" s="29">
        <f>IFERROR(ROUND(VLOOKUP($K1026&amp;$B1026,intermediate_page!$A$2:$K$1036,11,FALSE)/1000,0)*1000,"")</f>
        <v>47000</v>
      </c>
      <c r="K1026" s="1" t="str">
        <f t="shared" si="114"/>
        <v>South-East Asia</v>
      </c>
    </row>
    <row r="1027" ht="15.75" customHeight="1">
      <c r="B1027" s="9">
        <v>2013.0</v>
      </c>
      <c r="C1027" s="9">
        <f>IFERROR(VLOOKUP($K1027&amp;$B1027,intermediate_page!$A$2:$K$1036,5,FALSE),"")</f>
        <v>1532751942</v>
      </c>
      <c r="D1027" s="29">
        <f>IFERROR(ROUND(VLOOKUP($K1027&amp;$B1027,intermediate_page!$A$2:$K$1036,6,FALSE)/100000,0)*100000,"")</f>
        <v>10900000</v>
      </c>
      <c r="E1027" s="29">
        <f>IFERROR(ROUND(VLOOKUP($K1027&amp;$B1027,intermediate_page!$A$2:$K$1036,7,FALSE)/100000,0)*100000,"")</f>
        <v>13700000</v>
      </c>
      <c r="F1027" s="29">
        <f>IFERROR(ROUND(VLOOKUP($K1027&amp;$B1027,intermediate_page!$A$2:$K$1036,8,FALSE)/100000,0)*100000,"")</f>
        <v>18000000</v>
      </c>
      <c r="G1027" s="29">
        <f>IFERROR(ROUND(VLOOKUP($K1027&amp;$B1027,intermediate_page!$A$2:$K$1036,9,FALSE)/1000,0)*1000,"")</f>
        <v>4000</v>
      </c>
      <c r="H1027" s="29">
        <f>IFERROR(ROUND(VLOOKUP($K1027&amp;$B1027,intermediate_page!$A$2:$K$1036,10,FALSE)/1000,0)*1000,"")</f>
        <v>21000</v>
      </c>
      <c r="I1027" s="29">
        <f>IFERROR(ROUND(VLOOKUP($K1027&amp;$B1027,intermediate_page!$A$2:$K$1036,11,FALSE)/1000,0)*1000,"")</f>
        <v>36000</v>
      </c>
      <c r="K1027" s="1" t="str">
        <f t="shared" si="114"/>
        <v>South-East Asia</v>
      </c>
    </row>
    <row r="1028" ht="15.75" customHeight="1">
      <c r="B1028" s="9">
        <v>2014.0</v>
      </c>
      <c r="C1028" s="9">
        <f>IFERROR(VLOOKUP($K1028&amp;$B1028,intermediate_page!$A$2:$K$1036,5,FALSE),"")</f>
        <v>1550466894</v>
      </c>
      <c r="D1028" s="29">
        <f>IFERROR(ROUND(VLOOKUP($K1028&amp;$B1028,intermediate_page!$A$2:$K$1036,6,FALSE)/100000,0)*100000,"")</f>
        <v>10400000</v>
      </c>
      <c r="E1028" s="29">
        <f>IFERROR(ROUND(VLOOKUP($K1028&amp;$B1028,intermediate_page!$A$2:$K$1036,7,FALSE)/100000,0)*100000,"")</f>
        <v>13200000</v>
      </c>
      <c r="F1028" s="29">
        <f>IFERROR(ROUND(VLOOKUP($K1028&amp;$B1028,intermediate_page!$A$2:$K$1036,8,FALSE)/100000,0)*100000,"")</f>
        <v>17400000</v>
      </c>
      <c r="G1028" s="29">
        <f>IFERROR(ROUND(VLOOKUP($K1028&amp;$B1028,intermediate_page!$A$2:$K$1036,9,FALSE)/1000,0)*1000,"")</f>
        <v>4000</v>
      </c>
      <c r="H1028" s="29">
        <f>IFERROR(ROUND(VLOOKUP($K1028&amp;$B1028,intermediate_page!$A$2:$K$1036,10,FALSE)/1000,0)*1000,"")</f>
        <v>24000</v>
      </c>
      <c r="I1028" s="29">
        <f>IFERROR(ROUND(VLOOKUP($K1028&amp;$B1028,intermediate_page!$A$2:$K$1036,11,FALSE)/1000,0)*1000,"")</f>
        <v>42000</v>
      </c>
      <c r="K1028" s="1" t="str">
        <f t="shared" si="114"/>
        <v>South-East Asia</v>
      </c>
    </row>
    <row r="1029" ht="15.75" customHeight="1">
      <c r="B1029" s="9">
        <v>2015.0</v>
      </c>
      <c r="C1029" s="9">
        <f>IFERROR(VLOOKUP($K1029&amp;$B1029,intermediate_page!$A$2:$K$1036,5,FALSE),"")</f>
        <v>1567931968</v>
      </c>
      <c r="D1029" s="29">
        <f>IFERROR(ROUND(VLOOKUP($K1029&amp;$B1029,intermediate_page!$A$2:$K$1036,6,FALSE)/100000,0)*100000,"")</f>
        <v>10700000</v>
      </c>
      <c r="E1029" s="29">
        <f>IFERROR(ROUND(VLOOKUP($K1029&amp;$B1029,intermediate_page!$A$2:$K$1036,7,FALSE)/100000,0)*100000,"")</f>
        <v>13600000</v>
      </c>
      <c r="F1029" s="29">
        <f>IFERROR(ROUND(VLOOKUP($K1029&amp;$B1029,intermediate_page!$A$2:$K$1036,8,FALSE)/100000,0)*100000,"")</f>
        <v>18200000</v>
      </c>
      <c r="G1029" s="29">
        <f>IFERROR(ROUND(VLOOKUP($K1029&amp;$B1029,intermediate_page!$A$2:$K$1036,9,FALSE)/1000,0)*1000,"")</f>
        <v>3000</v>
      </c>
      <c r="H1029" s="29">
        <f>IFERROR(ROUND(VLOOKUP($K1029&amp;$B1029,intermediate_page!$A$2:$K$1036,10,FALSE)/1000,0)*1000,"")</f>
        <v>25000</v>
      </c>
      <c r="I1029" s="29">
        <f>IFERROR(ROUND(VLOOKUP($K1029&amp;$B1029,intermediate_page!$A$2:$K$1036,11,FALSE)/1000,0)*1000,"")</f>
        <v>44000</v>
      </c>
      <c r="K1029" s="1" t="str">
        <f t="shared" si="114"/>
        <v>South-East Asia</v>
      </c>
    </row>
    <row r="1030" ht="15.75" customHeight="1">
      <c r="B1030" s="9">
        <v>2016.0</v>
      </c>
      <c r="C1030" s="9">
        <f>IFERROR(VLOOKUP($K1030&amp;$B1030,intermediate_page!$A$2:$K$1036,5,FALSE),"")</f>
        <v>1585152940</v>
      </c>
      <c r="D1030" s="29">
        <f>IFERROR(ROUND(VLOOKUP($K1030&amp;$B1030,intermediate_page!$A$2:$K$1036,6,FALSE)/100000,0)*100000,"")</f>
        <v>10500000</v>
      </c>
      <c r="E1030" s="29">
        <f>IFERROR(ROUND(VLOOKUP($K1030&amp;$B1030,intermediate_page!$A$2:$K$1036,7,FALSE)/100000,0)*100000,"")</f>
        <v>14000000</v>
      </c>
      <c r="F1030" s="29">
        <f>IFERROR(ROUND(VLOOKUP($K1030&amp;$B1030,intermediate_page!$A$2:$K$1036,8,FALSE)/100000,0)*100000,"")</f>
        <v>19700000</v>
      </c>
      <c r="G1030" s="29">
        <f>IFERROR(ROUND(VLOOKUP($K1030&amp;$B1030,intermediate_page!$A$2:$K$1036,9,FALSE)/1000,0)*1000,"")</f>
        <v>3000</v>
      </c>
      <c r="H1030" s="29">
        <f>IFERROR(ROUND(VLOOKUP($K1030&amp;$B1030,intermediate_page!$A$2:$K$1036,10,FALSE)/1000,0)*1000,"")</f>
        <v>25000</v>
      </c>
      <c r="I1030" s="29">
        <f>IFERROR(ROUND(VLOOKUP($K1030&amp;$B1030,intermediate_page!$A$2:$K$1036,11,FALSE)/1000,0)*1000,"")</f>
        <v>47000</v>
      </c>
      <c r="K1030" s="1" t="str">
        <f t="shared" si="114"/>
        <v>South-East Asia</v>
      </c>
    </row>
    <row r="1031" ht="15.75" customHeight="1">
      <c r="B1031" s="9">
        <v>2017.0</v>
      </c>
      <c r="C1031" s="9">
        <f>IFERROR(VLOOKUP($K1031&amp;$B1031,intermediate_page!$A$2:$K$1036,5,FALSE),"")</f>
        <v>1602118493</v>
      </c>
      <c r="D1031" s="29">
        <f>IFERROR(ROUND(VLOOKUP($K1031&amp;$B1031,intermediate_page!$A$2:$K$1036,6,FALSE)/100000,0)*100000,"")</f>
        <v>8800000</v>
      </c>
      <c r="E1031" s="29">
        <f>IFERROR(ROUND(VLOOKUP($K1031&amp;$B1031,intermediate_page!$A$2:$K$1036,7,FALSE)/100000,0)*100000,"")</f>
        <v>11300000</v>
      </c>
      <c r="F1031" s="29">
        <f>IFERROR(ROUND(VLOOKUP($K1031&amp;$B1031,intermediate_page!$A$2:$K$1036,8,FALSE)/100000,0)*100000,"")</f>
        <v>15400000</v>
      </c>
      <c r="G1031" s="29">
        <f>IFERROR(ROUND(VLOOKUP($K1031&amp;$B1031,intermediate_page!$A$2:$K$1036,9,FALSE)/1000,0)*1000,"")</f>
        <v>3000</v>
      </c>
      <c r="H1031" s="29">
        <f>IFERROR(ROUND(VLOOKUP($K1031&amp;$B1031,intermediate_page!$A$2:$K$1036,10,FALSE)/1000,0)*1000,"")</f>
        <v>20000</v>
      </c>
      <c r="I1031" s="29">
        <f>IFERROR(ROUND(VLOOKUP($K1031&amp;$B1031,intermediate_page!$A$2:$K$1036,11,FALSE)/1000,0)*1000,"")</f>
        <v>35000</v>
      </c>
      <c r="K1031" s="1" t="str">
        <f t="shared" si="114"/>
        <v>South-East Asia</v>
      </c>
    </row>
    <row r="1032" ht="15.75" customHeight="1">
      <c r="B1032" s="9">
        <v>2018.0</v>
      </c>
      <c r="C1032" s="9">
        <f>IFERROR(VLOOKUP($K1032&amp;$B1032,intermediate_page!$A$2:$K$1036,5,FALSE),"")</f>
        <v>1618838836</v>
      </c>
      <c r="D1032" s="29">
        <f>IFERROR(ROUND(VLOOKUP($K1032&amp;$B1032,intermediate_page!$A$2:$K$1036,6,FALSE)/100000,0)*100000,"")</f>
        <v>5800000</v>
      </c>
      <c r="E1032" s="29">
        <f>IFERROR(ROUND(VLOOKUP($K1032&amp;$B1032,intermediate_page!$A$2:$K$1036,7,FALSE)/100000,0)*100000,"")</f>
        <v>7900000</v>
      </c>
      <c r="F1032" s="29">
        <f>IFERROR(ROUND(VLOOKUP($K1032&amp;$B1032,intermediate_page!$A$2:$K$1036,8,FALSE)/100000,0)*100000,"")</f>
        <v>10700000</v>
      </c>
      <c r="G1032" s="29">
        <f>IFERROR(ROUND(VLOOKUP($K1032&amp;$B1032,intermediate_page!$A$2:$K$1036,9,FALSE)/1000,0)*1000,"")</f>
        <v>2000</v>
      </c>
      <c r="H1032" s="29">
        <f>IFERROR(ROUND(VLOOKUP($K1032&amp;$B1032,intermediate_page!$A$2:$K$1036,10,FALSE)/1000,0)*1000,"")</f>
        <v>12000</v>
      </c>
      <c r="I1032" s="29">
        <f>IFERROR(ROUND(VLOOKUP($K1032&amp;$B1032,intermediate_page!$A$2:$K$1036,11,FALSE)/1000,0)*1000,"")</f>
        <v>21000</v>
      </c>
      <c r="K1032" s="1" t="str">
        <f t="shared" si="114"/>
        <v>South-East Asia</v>
      </c>
    </row>
    <row r="1033" ht="15.75" customHeight="1">
      <c r="A1033" s="1" t="s">
        <v>123</v>
      </c>
      <c r="B1033" s="9">
        <v>2010.0</v>
      </c>
      <c r="C1033" s="9">
        <f>IFERROR(VLOOKUP($K1033&amp;$B1033,intermediate_page!$A$2:$K$1036,5,FALSE),"")</f>
        <v>721038851</v>
      </c>
      <c r="D1033" s="29">
        <f>IFERROR(VLOOKUP($K1033&amp;$B1033,intermediate_page!$A$2:$K$1036,6,FALSE),"")</f>
        <v>1045000</v>
      </c>
      <c r="E1033" s="29">
        <f>IFERROR(VLOOKUP($K1033&amp;$B1033,intermediate_page!$A$2:$K$1036,7,FALSE),"")</f>
        <v>1839000</v>
      </c>
      <c r="F1033" s="29">
        <f>IFERROR(VLOOKUP($K1033&amp;$B1033,intermediate_page!$A$2:$K$1036,8,FALSE),"")</f>
        <v>2779000</v>
      </c>
      <c r="G1033" s="29">
        <f>IFERROR(ROUND(VLOOKUP($K1033&amp;$B1033,intermediate_page!$A$2:$K$1036,9,FALSE)/100,0)*100,"")</f>
        <v>800</v>
      </c>
      <c r="H1033" s="29">
        <f>IFERROR(ROUND(VLOOKUP($K1033&amp;$B1033,intermediate_page!$A$2:$K$1036,10,FALSE)/100,0)*100,"")</f>
        <v>3800</v>
      </c>
      <c r="I1033" s="29">
        <f>IFERROR(ROUND(VLOOKUP($K1033&amp;$B1033,intermediate_page!$A$2:$K$1036,11,FALSE)/100,0)*100,"")</f>
        <v>7500</v>
      </c>
      <c r="K1033" s="1" t="str">
        <f>apendix_f_updated_data!$A1033</f>
        <v>Western Pacific</v>
      </c>
    </row>
    <row r="1034" ht="15.75" customHeight="1">
      <c r="B1034" s="9">
        <v>2011.0</v>
      </c>
      <c r="C1034" s="9">
        <f>IFERROR(VLOOKUP($K1034&amp;$B1034,intermediate_page!$A$2:$K$1036,5,FALSE),"")</f>
        <v>726302437</v>
      </c>
      <c r="D1034" s="29">
        <f>IFERROR(VLOOKUP($K1034&amp;$B1034,intermediate_page!$A$2:$K$1036,6,FALSE),"")</f>
        <v>922000</v>
      </c>
      <c r="E1034" s="29">
        <f>IFERROR(VLOOKUP($K1034&amp;$B1034,intermediate_page!$A$2:$K$1036,7,FALSE),"")</f>
        <v>1576000</v>
      </c>
      <c r="F1034" s="29">
        <f>IFERROR(VLOOKUP($K1034&amp;$B1034,intermediate_page!$A$2:$K$1036,8,FALSE),"")</f>
        <v>2340000</v>
      </c>
      <c r="G1034" s="29">
        <f>IFERROR(ROUND(VLOOKUP($K1034&amp;$B1034,intermediate_page!$A$2:$K$1036,9,FALSE)/100,0)*100,"")</f>
        <v>600</v>
      </c>
      <c r="H1034" s="29">
        <f>IFERROR(ROUND(VLOOKUP($K1034&amp;$B1034,intermediate_page!$A$2:$K$1036,10,FALSE)/100,0)*100,"")</f>
        <v>3300</v>
      </c>
      <c r="I1034" s="29">
        <f>IFERROR(ROUND(VLOOKUP($K1034&amp;$B1034,intermediate_page!$A$2:$K$1036,11,FALSE)/100,0)*100,"")</f>
        <v>6600</v>
      </c>
      <c r="K1034" s="1" t="str">
        <f t="shared" ref="K1034:K1041" si="115">K1033</f>
        <v>Western Pacific</v>
      </c>
    </row>
    <row r="1035" ht="15.75" customHeight="1">
      <c r="B1035" s="9">
        <v>2012.0</v>
      </c>
      <c r="C1035" s="9">
        <f>IFERROR(VLOOKUP($K1035&amp;$B1035,intermediate_page!$A$2:$K$1036,5,FALSE),"")</f>
        <v>731623901</v>
      </c>
      <c r="D1035" s="29">
        <f>IFERROR(VLOOKUP($K1035&amp;$B1035,intermediate_page!$A$2:$K$1036,6,FALSE),"")</f>
        <v>914000</v>
      </c>
      <c r="E1035" s="29">
        <f>IFERROR(VLOOKUP($K1035&amp;$B1035,intermediate_page!$A$2:$K$1036,7,FALSE),"")</f>
        <v>1761000</v>
      </c>
      <c r="F1035" s="29">
        <f>IFERROR(VLOOKUP($K1035&amp;$B1035,intermediate_page!$A$2:$K$1036,8,FALSE),"")</f>
        <v>3009000</v>
      </c>
      <c r="G1035" s="29">
        <f>IFERROR(ROUND(VLOOKUP($K1035&amp;$B1035,intermediate_page!$A$2:$K$1036,9,FALSE)/100,0)*100,"")</f>
        <v>700</v>
      </c>
      <c r="H1035" s="29">
        <f>IFERROR(ROUND(VLOOKUP($K1035&amp;$B1035,intermediate_page!$A$2:$K$1036,10,FALSE)/100,0)*100,"")</f>
        <v>3600</v>
      </c>
      <c r="I1035" s="29">
        <f>IFERROR(ROUND(VLOOKUP($K1035&amp;$B1035,intermediate_page!$A$2:$K$1036,11,FALSE)/100,0)*100,"")</f>
        <v>8000</v>
      </c>
      <c r="K1035" s="1" t="str">
        <f t="shared" si="115"/>
        <v>Western Pacific</v>
      </c>
    </row>
    <row r="1036" ht="15.75" customHeight="1">
      <c r="B1036" s="9">
        <v>2013.0</v>
      </c>
      <c r="C1036" s="9">
        <f>IFERROR(VLOOKUP($K1036&amp;$B1036,intermediate_page!$A$2:$K$1036,5,FALSE),"")</f>
        <v>736961516</v>
      </c>
      <c r="D1036" s="29">
        <f>IFERROR(VLOOKUP($K1036&amp;$B1036,intermediate_page!$A$2:$K$1036,6,FALSE),"")</f>
        <v>1305000</v>
      </c>
      <c r="E1036" s="29">
        <f>IFERROR(VLOOKUP($K1036&amp;$B1036,intermediate_page!$A$2:$K$1036,7,FALSE),"")</f>
        <v>2027000</v>
      </c>
      <c r="F1036" s="29">
        <f>IFERROR(VLOOKUP($K1036&amp;$B1036,intermediate_page!$A$2:$K$1036,8,FALSE),"")</f>
        <v>2925000</v>
      </c>
      <c r="G1036" s="29">
        <f>IFERROR(ROUND(VLOOKUP($K1036&amp;$B1036,intermediate_page!$A$2:$K$1036,9,FALSE)/100,0)*100,"")</f>
        <v>600</v>
      </c>
      <c r="H1036" s="29">
        <f>IFERROR(ROUND(VLOOKUP($K1036&amp;$B1036,intermediate_page!$A$2:$K$1036,10,FALSE)/100,0)*100,"")</f>
        <v>4600</v>
      </c>
      <c r="I1036" s="29">
        <f>IFERROR(ROUND(VLOOKUP($K1036&amp;$B1036,intermediate_page!$A$2:$K$1036,11,FALSE)/100,0)*100,"")</f>
        <v>9300</v>
      </c>
      <c r="K1036" s="1" t="str">
        <f t="shared" si="115"/>
        <v>Western Pacific</v>
      </c>
    </row>
    <row r="1037" ht="15.75" customHeight="1">
      <c r="B1037" s="9">
        <v>2014.0</v>
      </c>
      <c r="C1037" s="9">
        <f>IFERROR(VLOOKUP($K1037&amp;$B1037,intermediate_page!$A$2:$K$1036,5,FALSE),"")</f>
        <v>742256202</v>
      </c>
      <c r="D1037" s="29">
        <f>IFERROR(VLOOKUP($K1037&amp;$B1037,intermediate_page!$A$2:$K$1036,6,FALSE),"")</f>
        <v>1588000</v>
      </c>
      <c r="E1037" s="29">
        <f>IFERROR(VLOOKUP($K1037&amp;$B1037,intermediate_page!$A$2:$K$1036,7,FALSE),"")</f>
        <v>2345000</v>
      </c>
      <c r="F1037" s="29">
        <f>IFERROR(VLOOKUP($K1037&amp;$B1037,intermediate_page!$A$2:$K$1036,8,FALSE),"")</f>
        <v>3339000</v>
      </c>
      <c r="G1037" s="29">
        <f>IFERROR(ROUND(VLOOKUP($K1037&amp;$B1037,intermediate_page!$A$2:$K$1036,9,FALSE)/100,0)*100,"")</f>
        <v>700</v>
      </c>
      <c r="H1037" s="29">
        <f>IFERROR(ROUND(VLOOKUP($K1037&amp;$B1037,intermediate_page!$A$2:$K$1036,10,FALSE)/100,0)*100,"")</f>
        <v>4400</v>
      </c>
      <c r="I1037" s="29">
        <f>IFERROR(ROUND(VLOOKUP($K1037&amp;$B1037,intermediate_page!$A$2:$K$1036,11,FALSE)/100,0)*100,"")</f>
        <v>8500</v>
      </c>
      <c r="K1037" s="1" t="str">
        <f t="shared" si="115"/>
        <v>Western Pacific</v>
      </c>
    </row>
    <row r="1038" ht="15.75" customHeight="1">
      <c r="B1038" s="9">
        <v>2015.0</v>
      </c>
      <c r="C1038" s="9">
        <f>IFERROR(VLOOKUP($K1038&amp;$B1038,intermediate_page!$A$2:$K$1036,5,FALSE),"")</f>
        <v>747456804</v>
      </c>
      <c r="D1038" s="29">
        <f>IFERROR(VLOOKUP($K1038&amp;$B1038,intermediate_page!$A$2:$K$1036,6,FALSE),"")</f>
        <v>1115000</v>
      </c>
      <c r="E1038" s="29">
        <f>IFERROR(VLOOKUP($K1038&amp;$B1038,intermediate_page!$A$2:$K$1036,7,FALSE),"")</f>
        <v>1445000</v>
      </c>
      <c r="F1038" s="29">
        <f>IFERROR(VLOOKUP($K1038&amp;$B1038,intermediate_page!$A$2:$K$1036,8,FALSE),"")</f>
        <v>1852000</v>
      </c>
      <c r="G1038" s="29">
        <f>IFERROR(ROUND(VLOOKUP($K1038&amp;$B1038,intermediate_page!$A$2:$K$1036,9,FALSE)/100,0)*100,"")</f>
        <v>500</v>
      </c>
      <c r="H1038" s="29">
        <f>IFERROR(ROUND(VLOOKUP($K1038&amp;$B1038,intermediate_page!$A$2:$K$1036,10,FALSE)/100,0)*100,"")</f>
        <v>2800</v>
      </c>
      <c r="I1038" s="29">
        <f>IFERROR(ROUND(VLOOKUP($K1038&amp;$B1038,intermediate_page!$A$2:$K$1036,11,FALSE)/100,0)*100,"")</f>
        <v>5000</v>
      </c>
      <c r="K1038" s="1" t="str">
        <f t="shared" si="115"/>
        <v>Western Pacific</v>
      </c>
    </row>
    <row r="1039" ht="15.75" customHeight="1">
      <c r="B1039" s="9">
        <v>2016.0</v>
      </c>
      <c r="C1039" s="9">
        <f>IFERROR(VLOOKUP($K1039&amp;$B1039,intermediate_page!$A$2:$K$1036,5,FALSE),"")</f>
        <v>752550363</v>
      </c>
      <c r="D1039" s="29">
        <f>IFERROR(VLOOKUP($K1039&amp;$B1039,intermediate_page!$A$2:$K$1036,6,FALSE),"")</f>
        <v>1318000</v>
      </c>
      <c r="E1039" s="29">
        <f>IFERROR(VLOOKUP($K1039&amp;$B1039,intermediate_page!$A$2:$K$1036,7,FALSE),"")</f>
        <v>1733000</v>
      </c>
      <c r="F1039" s="29">
        <f>IFERROR(VLOOKUP($K1039&amp;$B1039,intermediate_page!$A$2:$K$1036,8,FALSE),"")</f>
        <v>2228000</v>
      </c>
      <c r="G1039" s="29">
        <f>IFERROR(ROUND(VLOOKUP($K1039&amp;$B1039,intermediate_page!$A$2:$K$1036,9,FALSE)/100,0)*100,"")</f>
        <v>500</v>
      </c>
      <c r="H1039" s="29">
        <f>IFERROR(ROUND(VLOOKUP($K1039&amp;$B1039,intermediate_page!$A$2:$K$1036,10,FALSE)/100,0)*100,"")</f>
        <v>3500</v>
      </c>
      <c r="I1039" s="29">
        <f>IFERROR(ROUND(VLOOKUP($K1039&amp;$B1039,intermediate_page!$A$2:$K$1036,11,FALSE)/100,0)*100,"")</f>
        <v>6400</v>
      </c>
      <c r="K1039" s="1" t="str">
        <f t="shared" si="115"/>
        <v>Western Pacific</v>
      </c>
    </row>
    <row r="1040" ht="15.75" customHeight="1">
      <c r="B1040" s="9">
        <v>2017.0</v>
      </c>
      <c r="C1040" s="9">
        <f>IFERROR(VLOOKUP($K1040&amp;$B1040,intermediate_page!$A$2:$K$1036,5,FALSE),"")</f>
        <v>757527287</v>
      </c>
      <c r="D1040" s="29">
        <f>IFERROR(VLOOKUP($K1040&amp;$B1040,intermediate_page!$A$2:$K$1036,6,FALSE),"")</f>
        <v>1392000</v>
      </c>
      <c r="E1040" s="29">
        <f>IFERROR(VLOOKUP($K1040&amp;$B1040,intermediate_page!$A$2:$K$1036,7,FALSE),"")</f>
        <v>1854000</v>
      </c>
      <c r="F1040" s="29">
        <f>IFERROR(VLOOKUP($K1040&amp;$B1040,intermediate_page!$A$2:$K$1036,8,FALSE),"")</f>
        <v>2420000</v>
      </c>
      <c r="G1040" s="29">
        <f>IFERROR(ROUND(VLOOKUP($K1040&amp;$B1040,intermediate_page!$A$2:$K$1036,9,FALSE)/100,0)*100,"")</f>
        <v>500</v>
      </c>
      <c r="H1040" s="29">
        <f>IFERROR(ROUND(VLOOKUP($K1040&amp;$B1040,intermediate_page!$A$2:$K$1036,10,FALSE)/100,0)*100,"")</f>
        <v>3600</v>
      </c>
      <c r="I1040" s="29">
        <f>IFERROR(ROUND(VLOOKUP($K1040&amp;$B1040,intermediate_page!$A$2:$K$1036,11,FALSE)/100,0)*100,"")</f>
        <v>6500</v>
      </c>
      <c r="K1040" s="1" t="str">
        <f t="shared" si="115"/>
        <v>Western Pacific</v>
      </c>
    </row>
    <row r="1041" ht="15.75" customHeight="1">
      <c r="B1041" s="9">
        <v>2018.0</v>
      </c>
      <c r="C1041" s="9">
        <f>IFERROR(VLOOKUP($K1041&amp;$B1041,intermediate_page!$A$2:$K$1036,5,FALSE),"")</f>
        <v>762325610</v>
      </c>
      <c r="D1041" s="29">
        <f>IFERROR(VLOOKUP($K1041&amp;$B1041,intermediate_page!$A$2:$K$1036,6,FALSE),"")</f>
        <v>1495000</v>
      </c>
      <c r="E1041" s="29">
        <f>IFERROR(VLOOKUP($K1041&amp;$B1041,intermediate_page!$A$2:$K$1036,7,FALSE),"")</f>
        <v>1980000</v>
      </c>
      <c r="F1041" s="29">
        <f>IFERROR(VLOOKUP($K1041&amp;$B1041,intermediate_page!$A$2:$K$1036,8,FALSE),"")</f>
        <v>2588000</v>
      </c>
      <c r="G1041" s="29">
        <f>IFERROR(ROUND(VLOOKUP($K1041&amp;$B1041,intermediate_page!$A$2:$K$1036,9,FALSE)/100,0)*100,"")</f>
        <v>500</v>
      </c>
      <c r="H1041" s="29">
        <f>IFERROR(ROUND(VLOOKUP($K1041&amp;$B1041,intermediate_page!$A$2:$K$1036,10,FALSE)/100,0)*100,"")</f>
        <v>3600</v>
      </c>
      <c r="I1041" s="29">
        <f>IFERROR(ROUND(VLOOKUP($K1041&amp;$B1041,intermediate_page!$A$2:$K$1036,11,FALSE)/100,0)*100,"")</f>
        <v>6500</v>
      </c>
      <c r="K1041" s="1" t="str">
        <f t="shared" si="115"/>
        <v>Western Pacific</v>
      </c>
    </row>
    <row r="1042" ht="15.75" customHeight="1">
      <c r="A1042" s="33" t="s">
        <v>134</v>
      </c>
      <c r="B1042" s="9">
        <v>2010.0</v>
      </c>
      <c r="C1042" s="9">
        <f>IFERROR(VLOOKUP($K1042&amp;$B1042,intermediate_page!$A$2:$K$1036,5,FALSE),"")</f>
        <v>3523638856</v>
      </c>
      <c r="D1042" s="29">
        <f>IFERROR(ROUND(VLOOKUP($K1042&amp;$B1042,intermediate_page!$A$2:$K$1036,6,FALSE)/1000000,0)*1000000,"")</f>
        <v>231000000</v>
      </c>
      <c r="E1042" s="29">
        <f>IFERROR(ROUND(VLOOKUP($K1042&amp;$B1042,intermediate_page!$A$2:$K$1036,7,FALSE)/1000000,0)*1000000,"")</f>
        <v>251000000</v>
      </c>
      <c r="F1042" s="29">
        <f>IFERROR(ROUND(VLOOKUP($K1042&amp;$B1042,intermediate_page!$A$2:$K$1036,8,FALSE)/1000000,0)*1000000,"")</f>
        <v>278000000</v>
      </c>
      <c r="G1042" s="29">
        <f>IFERROR(VLOOKUP($K1042&amp;$B1042,intermediate_page!$A$2:$K$1036,9,FALSE),"")</f>
        <v>541000</v>
      </c>
      <c r="H1042" s="29">
        <f>IFERROR(VLOOKUP($K1042&amp;$B1042,intermediate_page!$A$2:$K$1036,10,FALSE),"")</f>
        <v>585000</v>
      </c>
      <c r="I1042" s="29">
        <f>IFERROR(VLOOKUP($K1042&amp;$B1042,intermediate_page!$A$2:$K$1036,11,FALSE),"")</f>
        <v>649000</v>
      </c>
      <c r="K1042" s="1" t="str">
        <f>A1042</f>
        <v>Total</v>
      </c>
    </row>
    <row r="1043" ht="15.75" customHeight="1">
      <c r="B1043" s="9">
        <v>2011.0</v>
      </c>
      <c r="C1043" s="9">
        <f>IFERROR(VLOOKUP($K1043&amp;$B1043,intermediate_page!$A$2:$K$1036,5,FALSE),"")</f>
        <v>3580209832</v>
      </c>
      <c r="D1043" s="29">
        <f>IFERROR(ROUND(VLOOKUP($K1043&amp;$B1043,intermediate_page!$A$2:$K$1036,6,FALSE)/1000000,0)*1000000,"")</f>
        <v>222000000</v>
      </c>
      <c r="E1043" s="29">
        <f>IFERROR(ROUND(VLOOKUP($K1043&amp;$B1043,intermediate_page!$A$2:$K$1036,7,FALSE)/1000000,0)*1000000,"")</f>
        <v>241000000</v>
      </c>
      <c r="F1043" s="29">
        <f>IFERROR(ROUND(VLOOKUP($K1043&amp;$B1043,intermediate_page!$A$2:$K$1036,8,FALSE)/1000000,0)*1000000,"")</f>
        <v>266000000</v>
      </c>
      <c r="G1043" s="29">
        <f>IFERROR(VLOOKUP($K1043&amp;$B1043,intermediate_page!$A$2:$K$1036,9,FALSE),"")</f>
        <v>499000</v>
      </c>
      <c r="H1043" s="29">
        <f>IFERROR(VLOOKUP($K1043&amp;$B1043,intermediate_page!$A$2:$K$1036,10,FALSE),"")</f>
        <v>536000</v>
      </c>
      <c r="I1043" s="29">
        <f>IFERROR(VLOOKUP($K1043&amp;$B1043,intermediate_page!$A$2:$K$1036,11,FALSE),"")</f>
        <v>588000</v>
      </c>
      <c r="K1043" s="1" t="str">
        <f t="shared" ref="K1043:K1050" si="116">K1042</f>
        <v>Total</v>
      </c>
    </row>
    <row r="1044" ht="15.75" customHeight="1">
      <c r="B1044" s="9">
        <v>2012.0</v>
      </c>
      <c r="C1044" s="9">
        <f>IFERROR(VLOOKUP($K1044&amp;$B1044,intermediate_page!$A$2:$K$1036,5,FALSE),"")</f>
        <v>3636820763</v>
      </c>
      <c r="D1044" s="29">
        <f>IFERROR(ROUND(VLOOKUP($K1044&amp;$B1044,intermediate_page!$A$2:$K$1036,6,FALSE)/1000000,0)*1000000,"")</f>
        <v>214000000</v>
      </c>
      <c r="E1044" s="29">
        <f>IFERROR(ROUND(VLOOKUP($K1044&amp;$B1044,intermediate_page!$A$2:$K$1036,7,FALSE)/1000000,0)*1000000,"")</f>
        <v>234000000</v>
      </c>
      <c r="F1044" s="29">
        <f>IFERROR(ROUND(VLOOKUP($K1044&amp;$B1044,intermediate_page!$A$2:$K$1036,8,FALSE)/1000000,0)*1000000,"")</f>
        <v>260000000</v>
      </c>
      <c r="G1044" s="29">
        <f>IFERROR(VLOOKUP($K1044&amp;$B1044,intermediate_page!$A$2:$K$1036,9,FALSE),"")</f>
        <v>474000</v>
      </c>
      <c r="H1044" s="29">
        <f>IFERROR(VLOOKUP($K1044&amp;$B1044,intermediate_page!$A$2:$K$1036,10,FALSE),"")</f>
        <v>508000</v>
      </c>
      <c r="I1044" s="29">
        <f>IFERROR(VLOOKUP($K1044&amp;$B1044,intermediate_page!$A$2:$K$1036,11,FALSE),"")</f>
        <v>560000</v>
      </c>
      <c r="K1044" s="1" t="str">
        <f t="shared" si="116"/>
        <v>Total</v>
      </c>
    </row>
    <row r="1045" ht="15.75" customHeight="1">
      <c r="B1045" s="9">
        <v>2013.0</v>
      </c>
      <c r="C1045" s="9">
        <f>IFERROR(VLOOKUP($K1045&amp;$B1045,intermediate_page!$A$2:$K$1036,5,FALSE),"")</f>
        <v>3693546902</v>
      </c>
      <c r="D1045" s="29">
        <f>IFERROR(ROUND(VLOOKUP($K1045&amp;$B1045,intermediate_page!$A$2:$K$1036,6,FALSE)/1000000,0)*1000000,"")</f>
        <v>205000000</v>
      </c>
      <c r="E1045" s="29">
        <f>IFERROR(ROUND(VLOOKUP($K1045&amp;$B1045,intermediate_page!$A$2:$K$1036,7,FALSE)/1000000,0)*1000000,"")</f>
        <v>224000000</v>
      </c>
      <c r="F1045" s="29">
        <f>IFERROR(ROUND(VLOOKUP($K1045&amp;$B1045,intermediate_page!$A$2:$K$1036,8,FALSE)/1000000,0)*1000000,"")</f>
        <v>250000000</v>
      </c>
      <c r="G1045" s="29">
        <f>IFERROR(VLOOKUP($K1045&amp;$B1045,intermediate_page!$A$2:$K$1036,9,FALSE),"")</f>
        <v>446000</v>
      </c>
      <c r="H1045" s="29">
        <f>IFERROR(VLOOKUP($K1045&amp;$B1045,intermediate_page!$A$2:$K$1036,10,FALSE),"")</f>
        <v>477000</v>
      </c>
      <c r="I1045" s="29">
        <f>IFERROR(VLOOKUP($K1045&amp;$B1045,intermediate_page!$A$2:$K$1036,11,FALSE),"")</f>
        <v>531000</v>
      </c>
      <c r="K1045" s="1" t="str">
        <f t="shared" si="116"/>
        <v>Total</v>
      </c>
    </row>
    <row r="1046" ht="15.75" customHeight="1">
      <c r="B1046" s="9">
        <v>2014.0</v>
      </c>
      <c r="C1046" s="9">
        <f>IFERROR(VLOOKUP($K1046&amp;$B1046,intermediate_page!$A$2:$K$1036,5,FALSE),"")</f>
        <v>3750515522</v>
      </c>
      <c r="D1046" s="29">
        <f>IFERROR(ROUND(VLOOKUP($K1046&amp;$B1046,intermediate_page!$A$2:$K$1036,6,FALSE)/1000000,0)*1000000,"")</f>
        <v>202000000</v>
      </c>
      <c r="E1046" s="29">
        <f>IFERROR(ROUND(VLOOKUP($K1046&amp;$B1046,intermediate_page!$A$2:$K$1036,7,FALSE)/1000000,0)*1000000,"")</f>
        <v>218000000</v>
      </c>
      <c r="F1046" s="29">
        <f>IFERROR(ROUND(VLOOKUP($K1046&amp;$B1046,intermediate_page!$A$2:$K$1036,8,FALSE)/1000000,0)*1000000,"")</f>
        <v>239000000</v>
      </c>
      <c r="G1046" s="29">
        <f>IFERROR(VLOOKUP($K1046&amp;$B1046,intermediate_page!$A$2:$K$1036,9,FALSE),"")</f>
        <v>434000</v>
      </c>
      <c r="H1046" s="29">
        <f>IFERROR(VLOOKUP($K1046&amp;$B1046,intermediate_page!$A$2:$K$1036,10,FALSE),"")</f>
        <v>463000</v>
      </c>
      <c r="I1046" s="29">
        <f>IFERROR(VLOOKUP($K1046&amp;$B1046,intermediate_page!$A$2:$K$1036,11,FALSE),"")</f>
        <v>504000</v>
      </c>
      <c r="K1046" s="1" t="str">
        <f t="shared" si="116"/>
        <v>Total</v>
      </c>
    </row>
    <row r="1047" ht="15.75" customHeight="1">
      <c r="B1047" s="9">
        <v>2015.0</v>
      </c>
      <c r="C1047" s="9">
        <f>IFERROR(VLOOKUP($K1047&amp;$B1047,intermediate_page!$A$2:$K$1036,5,FALSE),"")</f>
        <v>3807816077</v>
      </c>
      <c r="D1047" s="29">
        <f>IFERROR(ROUND(VLOOKUP($K1047&amp;$B1047,intermediate_page!$A$2:$K$1036,6,FALSE)/1000000,0)*1000000,"")</f>
        <v>203000000</v>
      </c>
      <c r="E1047" s="29">
        <f>IFERROR(ROUND(VLOOKUP($K1047&amp;$B1047,intermediate_page!$A$2:$K$1036,7,FALSE)/1000000,0)*1000000,"")</f>
        <v>219000000</v>
      </c>
      <c r="F1047" s="29">
        <f>IFERROR(ROUND(VLOOKUP($K1047&amp;$B1047,intermediate_page!$A$2:$K$1036,8,FALSE)/1000000,0)*1000000,"")</f>
        <v>240000000</v>
      </c>
      <c r="G1047" s="29">
        <f>IFERROR(VLOOKUP($K1047&amp;$B1047,intermediate_page!$A$2:$K$1036,9,FALSE),"")</f>
        <v>416000</v>
      </c>
      <c r="H1047" s="29">
        <f>IFERROR(VLOOKUP($K1047&amp;$B1047,intermediate_page!$A$2:$K$1036,10,FALSE),"")</f>
        <v>446000</v>
      </c>
      <c r="I1047" s="29">
        <f>IFERROR(VLOOKUP($K1047&amp;$B1047,intermediate_page!$A$2:$K$1036,11,FALSE),"")</f>
        <v>491000</v>
      </c>
      <c r="K1047" s="1" t="str">
        <f t="shared" si="116"/>
        <v>Total</v>
      </c>
    </row>
    <row r="1048" ht="15.75" customHeight="1">
      <c r="B1048" s="9">
        <v>2016.0</v>
      </c>
      <c r="C1048" s="9">
        <f>IFERROR(VLOOKUP($K1048&amp;$B1048,intermediate_page!$A$2:$K$1036,5,FALSE),"")</f>
        <v>3861786756</v>
      </c>
      <c r="D1048" s="29">
        <f>IFERROR(ROUND(VLOOKUP($K1048&amp;$B1048,intermediate_page!$A$2:$K$1036,6,FALSE)/1000000,0)*1000000,"")</f>
        <v>210000000</v>
      </c>
      <c r="E1048" s="29">
        <f>IFERROR(ROUND(VLOOKUP($K1048&amp;$B1048,intermediate_page!$A$2:$K$1036,7,FALSE)/1000000,0)*1000000,"")</f>
        <v>227000000</v>
      </c>
      <c r="F1048" s="29">
        <f>IFERROR(ROUND(VLOOKUP($K1048&amp;$B1048,intermediate_page!$A$2:$K$1036,8,FALSE)/1000000,0)*1000000,"")</f>
        <v>251000000</v>
      </c>
      <c r="G1048" s="29">
        <f>IFERROR(VLOOKUP($K1048&amp;$B1048,intermediate_page!$A$2:$K$1036,9,FALSE),"")</f>
        <v>398000</v>
      </c>
      <c r="H1048" s="29">
        <f>IFERROR(VLOOKUP($K1048&amp;$B1048,intermediate_page!$A$2:$K$1036,10,FALSE),"")</f>
        <v>427000</v>
      </c>
      <c r="I1048" s="29">
        <f>IFERROR(VLOOKUP($K1048&amp;$B1048,intermediate_page!$A$2:$K$1036,11,FALSE),"")</f>
        <v>473000</v>
      </c>
      <c r="K1048" s="1" t="str">
        <f t="shared" si="116"/>
        <v>Total</v>
      </c>
    </row>
    <row r="1049" ht="15.75" customHeight="1">
      <c r="B1049" s="9">
        <v>2017.0</v>
      </c>
      <c r="C1049" s="9">
        <f>IFERROR(VLOOKUP($K1049&amp;$B1049,intermediate_page!$A$2:$K$1036,5,FALSE),"")</f>
        <v>3919580207</v>
      </c>
      <c r="D1049" s="29">
        <f>IFERROR(ROUND(VLOOKUP($K1049&amp;$B1049,intermediate_page!$A$2:$K$1036,6,FALSE)/1000000,0)*1000000,"")</f>
        <v>211000000</v>
      </c>
      <c r="E1049" s="29">
        <f>IFERROR(ROUND(VLOOKUP($K1049&amp;$B1049,intermediate_page!$A$2:$K$1036,7,FALSE)/1000000,0)*1000000,"")</f>
        <v>231000000</v>
      </c>
      <c r="F1049" s="29">
        <f>IFERROR(ROUND(VLOOKUP($K1049&amp;$B1049,intermediate_page!$A$2:$K$1036,8,FALSE)/1000000,0)*1000000,"")</f>
        <v>259000000</v>
      </c>
      <c r="G1049" s="29">
        <f>IFERROR(VLOOKUP($K1049&amp;$B1049,intermediate_page!$A$2:$K$1036,9,FALSE),"")</f>
        <v>390000</v>
      </c>
      <c r="H1049" s="29">
        <f>IFERROR(VLOOKUP($K1049&amp;$B1049,intermediate_page!$A$2:$K$1036,10,FALSE),"")</f>
        <v>416000</v>
      </c>
      <c r="I1049" s="29">
        <f>IFERROR(VLOOKUP($K1049&amp;$B1049,intermediate_page!$A$2:$K$1036,11,FALSE),"")</f>
        <v>462000</v>
      </c>
      <c r="K1049" s="1" t="str">
        <f t="shared" si="116"/>
        <v>Total</v>
      </c>
    </row>
    <row r="1050" ht="15.75" customHeight="1">
      <c r="B1050" s="9">
        <v>2018.0</v>
      </c>
      <c r="C1050" s="9">
        <f>IFERROR(VLOOKUP($K1050&amp;$B1050,intermediate_page!$A$2:$K$1037,5,FALSE),"")</f>
        <v>3977632424</v>
      </c>
      <c r="D1050" s="29">
        <f>IFERROR(ROUND(VLOOKUP($K1050&amp;$B1050,intermediate_page!$A$2:$K$1037,6,FALSE)/1000000,0)*1000000,"")</f>
        <v>206000000</v>
      </c>
      <c r="E1050" s="29">
        <f>IFERROR(ROUND(VLOOKUP($K1050&amp;$B1050,intermediate_page!$A$2:$K$1037,7,FALSE)/1000000,0)*1000000,"")</f>
        <v>228000000</v>
      </c>
      <c r="F1050" s="29">
        <f>IFERROR(ROUND(VLOOKUP($K1050&amp;$B1050,intermediate_page!$A$2:$K$1037,8,FALSE)/1000000,0)*1000000,"")</f>
        <v>258000000</v>
      </c>
      <c r="G1050" s="29">
        <f>IFERROR(VLOOKUP($K1050&amp;$B1050,intermediate_page!$A$2:$K$1037,9,FALSE),"")</f>
        <v>384000</v>
      </c>
      <c r="H1050" s="29">
        <f>IFERROR(VLOOKUP($K1050&amp;$B1050,intermediate_page!$A$2:$K$1037,10,FALSE),"")</f>
        <v>405000</v>
      </c>
      <c r="I1050" s="29">
        <f>IFERROR(VLOOKUP($K1050&amp;$B1050,intermediate_page!$A$2:$K$1037,11,FALSE),"")</f>
        <v>452000</v>
      </c>
      <c r="K1050" s="1" t="str">
        <f t="shared" si="116"/>
        <v>Total</v>
      </c>
    </row>
    <row r="1051" ht="15.75" customHeight="1">
      <c r="B1051" s="9"/>
      <c r="D1051" s="10"/>
      <c r="E1051" s="10"/>
      <c r="F1051" s="10"/>
      <c r="G1051" s="10"/>
      <c r="H1051" s="10"/>
      <c r="I1051" s="10"/>
    </row>
    <row r="1052" ht="15.75" customHeight="1">
      <c r="A1052" s="34" t="s">
        <v>200</v>
      </c>
      <c r="B1052" s="9"/>
      <c r="D1052" s="10"/>
      <c r="E1052" s="10"/>
      <c r="F1052" s="10"/>
      <c r="G1052" s="10"/>
      <c r="H1052" s="10"/>
      <c r="I1052" s="10"/>
    </row>
    <row r="1053" ht="15.75" customHeight="1">
      <c r="A1053" s="35" t="s">
        <v>201</v>
      </c>
    </row>
    <row r="1054" ht="15.75" customHeight="1">
      <c r="A1054" s="35" t="s">
        <v>202</v>
      </c>
    </row>
    <row r="1055" ht="15.75" customHeight="1">
      <c r="A1055" s="36" t="s">
        <v>203</v>
      </c>
    </row>
    <row r="1056" ht="15.75" customHeight="1"/>
    <row r="1057" ht="15.75" customHeight="1"/>
    <row r="1058" ht="15.75" customHeight="1"/>
  </sheetData>
  <mergeCells count="5">
    <mergeCell ref="D6:F6"/>
    <mergeCell ref="G6:I6"/>
    <mergeCell ref="A1053:I1053"/>
    <mergeCell ref="A1054:I1054"/>
    <mergeCell ref="A1055:I105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2019-10-18T10:21:21Z</dcterms:created>
  <dc:creator>apontej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str>0x01010032EB33F0B292F044865AC5360FB5C193</vt:lpstr>
  </property>
</Properties>
</file>