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rya\Downloads\Career\GitHub_Repository\Linear-Programming\"/>
    </mc:Choice>
  </mc:AlternateContent>
  <xr:revisionPtr revIDLastSave="0" documentId="13_ncr:1_{F0EA6483-AA24-4EBA-A397-82385CD1EDC0}" xr6:coauthVersionLast="47" xr6:coauthVersionMax="47" xr10:uidLastSave="{00000000-0000-0000-0000-000000000000}"/>
  <bookViews>
    <workbookView xWindow="-96" yWindow="-96" windowWidth="23232" windowHeight="12552" xr2:uid="{274A7724-2FCF-4DFD-9AA8-22D4CDDB420F}"/>
  </bookViews>
  <sheets>
    <sheet name="Assignment_10" sheetId="4" r:id="rId1"/>
    <sheet name="Question_1" sheetId="1" r:id="rId2"/>
    <sheet name="Question_2" sheetId="2" r:id="rId3"/>
    <sheet name="Question_3" sheetId="3" r:id="rId4"/>
  </sheets>
  <definedNames>
    <definedName name="solver_adj" localSheetId="1" hidden="1">Question_1!$C$24:$I$24</definedName>
    <definedName name="solver_adj" localSheetId="2" hidden="1">Question_2!$D$36:$AA$36</definedName>
    <definedName name="solver_adj" localSheetId="3" hidden="1">Question_3!$C$25:$F$25</definedName>
    <definedName name="solver_cvg" localSheetId="1" hidden="1">0.0001</definedName>
    <definedName name="solver_cvg" localSheetId="2" hidden="1">0.0001</definedName>
    <definedName name="solver_cvg" localSheetId="3" hidden="1">0.0001</definedName>
    <definedName name="solver_drv" localSheetId="1" hidden="1">2</definedName>
    <definedName name="solver_drv" localSheetId="2" hidden="1">2</definedName>
    <definedName name="solver_drv" localSheetId="3" hidden="1">1</definedName>
    <definedName name="solver_eng" localSheetId="1" hidden="1">2</definedName>
    <definedName name="solver_eng" localSheetId="2" hidden="1">2</definedName>
    <definedName name="solver_eng" localSheetId="3" hidden="1">2</definedName>
    <definedName name="solver_est" localSheetId="1" hidden="1">1</definedName>
    <definedName name="solver_est" localSheetId="2" hidden="1">1</definedName>
    <definedName name="solver_est" localSheetId="3" hidden="1">1</definedName>
    <definedName name="solver_itr" localSheetId="1" hidden="1">2147483647</definedName>
    <definedName name="solver_itr" localSheetId="2" hidden="1">2147483647</definedName>
    <definedName name="solver_itr" localSheetId="3" hidden="1">2147483647</definedName>
    <definedName name="solver_lhs0" localSheetId="3" hidden="1">Question_3!$G$14:$G$18</definedName>
    <definedName name="solver_lhs1" localSheetId="1" hidden="1">Question_1!$J$13:$J$15</definedName>
    <definedName name="solver_lhs1" localSheetId="2" hidden="1">Question_2!$AB$11:$AB$34</definedName>
    <definedName name="solver_lhs1" localSheetId="3" hidden="1">Question_3!$G$14:$G$18</definedName>
    <definedName name="solver_lhs2" localSheetId="1" hidden="1">Question_1!$J$16</definedName>
    <definedName name="solver_lhs2" localSheetId="2" hidden="1">Question_2!$AB$5:$AB$10</definedName>
    <definedName name="solver_lhs2" localSheetId="3" hidden="1">Question_3!$G$19:$G$23</definedName>
    <definedName name="solver_lhs3" localSheetId="1" hidden="1">Question_1!$J$17</definedName>
    <definedName name="solver_lhs3" localSheetId="3" hidden="1">Question_3!$G$14:$G$18</definedName>
    <definedName name="solver_lhs4" localSheetId="1" hidden="1">Question_1!$J$18:$J$21</definedName>
    <definedName name="solver_lhs5" localSheetId="1" hidden="1">Question_1!$J$22</definedName>
    <definedName name="solver_lhs6" localSheetId="1" hidden="1">Question_1!$J$22</definedName>
    <definedName name="solver_mip" localSheetId="1" hidden="1">2147483647</definedName>
    <definedName name="solver_mip" localSheetId="2" hidden="1">2147483647</definedName>
    <definedName name="solver_mip" localSheetId="3" hidden="1">2147483647</definedName>
    <definedName name="solver_mni" localSheetId="1" hidden="1">30</definedName>
    <definedName name="solver_mni" localSheetId="2" hidden="1">30</definedName>
    <definedName name="solver_mni" localSheetId="3" hidden="1">30</definedName>
    <definedName name="solver_mrt" localSheetId="1" hidden="1">0.075</definedName>
    <definedName name="solver_mrt" localSheetId="2" hidden="1">0.075</definedName>
    <definedName name="solver_mrt" localSheetId="3" hidden="1">0.075</definedName>
    <definedName name="solver_msl" localSheetId="1" hidden="1">2</definedName>
    <definedName name="solver_msl" localSheetId="2" hidden="1">2</definedName>
    <definedName name="solver_msl" localSheetId="3" hidden="1">2</definedName>
    <definedName name="solver_neg" localSheetId="1" hidden="1">1</definedName>
    <definedName name="solver_neg" localSheetId="2" hidden="1">1</definedName>
    <definedName name="solver_neg" localSheetId="3" hidden="1">1</definedName>
    <definedName name="solver_nod" localSheetId="1" hidden="1">2147483647</definedName>
    <definedName name="solver_nod" localSheetId="2" hidden="1">2147483647</definedName>
    <definedName name="solver_nod" localSheetId="3" hidden="1">2147483647</definedName>
    <definedName name="solver_num" localSheetId="1" hidden="1">5</definedName>
    <definedName name="solver_num" localSheetId="2" hidden="1">2</definedName>
    <definedName name="solver_num" localSheetId="3" hidden="1">2</definedName>
    <definedName name="solver_nwt" localSheetId="1" hidden="1">1</definedName>
    <definedName name="solver_nwt" localSheetId="2" hidden="1">1</definedName>
    <definedName name="solver_nwt" localSheetId="3" hidden="1">1</definedName>
    <definedName name="solver_opt" localSheetId="1" hidden="1">Question_1!$J$10</definedName>
    <definedName name="solver_opt" localSheetId="2" hidden="1">Question_2!$AB$4</definedName>
    <definedName name="solver_opt" localSheetId="3" hidden="1">Question_3!$G$13</definedName>
    <definedName name="solver_pre" localSheetId="1" hidden="1">0.000001</definedName>
    <definedName name="solver_pre" localSheetId="2" hidden="1">0.000001</definedName>
    <definedName name="solver_pre" localSheetId="3" hidden="1">0.000001</definedName>
    <definedName name="solver_rbv" localSheetId="1" hidden="1">2</definedName>
    <definedName name="solver_rbv" localSheetId="2" hidden="1">2</definedName>
    <definedName name="solver_rbv" localSheetId="3" hidden="1">1</definedName>
    <definedName name="solver_rel0" localSheetId="3" hidden="1">1</definedName>
    <definedName name="solver_rel1" localSheetId="1" hidden="1">1</definedName>
    <definedName name="solver_rel1" localSheetId="2" hidden="1">1</definedName>
    <definedName name="solver_rel1" localSheetId="3" hidden="1">1</definedName>
    <definedName name="solver_rel2" localSheetId="1" hidden="1">3</definedName>
    <definedName name="solver_rel2" localSheetId="2" hidden="1">3</definedName>
    <definedName name="solver_rel2" localSheetId="3" hidden="1">3</definedName>
    <definedName name="solver_rel3" localSheetId="1" hidden="1">1</definedName>
    <definedName name="solver_rel3" localSheetId="3" hidden="1">1</definedName>
    <definedName name="solver_rel4" localSheetId="1" hidden="1">3</definedName>
    <definedName name="solver_rel5" localSheetId="1" hidden="1">1</definedName>
    <definedName name="solver_rel6" localSheetId="1" hidden="1">1</definedName>
    <definedName name="solver_rhs0" localSheetId="3" hidden="1">Question_3!$I$14:$I$18</definedName>
    <definedName name="solver_rhs1" localSheetId="1" hidden="1">Question_1!$L$13:$L$15</definedName>
    <definedName name="solver_rhs1" localSheetId="2" hidden="1">Question_2!$AD$11:$AD$34</definedName>
    <definedName name="solver_rhs1" localSheetId="3" hidden="1">Question_3!$I$14:$I$18</definedName>
    <definedName name="solver_rhs2" localSheetId="1" hidden="1">Question_1!$L$16</definedName>
    <definedName name="solver_rhs2" localSheetId="2" hidden="1">Question_2!$AD$5:$AD$10</definedName>
    <definedName name="solver_rhs2" localSheetId="3" hidden="1">Question_3!$I$19:$I$23</definedName>
    <definedName name="solver_rhs3" localSheetId="1" hidden="1">Question_1!$L$17</definedName>
    <definedName name="solver_rhs3" localSheetId="3" hidden="1">Question_3!$I$14:$I$18</definedName>
    <definedName name="solver_rhs4" localSheetId="1" hidden="1">Question_1!$L$18:$L$21</definedName>
    <definedName name="solver_rhs5" localSheetId="1" hidden="1">Question_1!$L$22</definedName>
    <definedName name="solver_rhs6" localSheetId="1" hidden="1">Question_1!$L$22</definedName>
    <definedName name="solver_rlx" localSheetId="1" hidden="1">2</definedName>
    <definedName name="solver_rlx" localSheetId="2" hidden="1">2</definedName>
    <definedName name="solver_rlx" localSheetId="3" hidden="1">2</definedName>
    <definedName name="solver_rsd" localSheetId="1" hidden="1">0</definedName>
    <definedName name="solver_rsd" localSheetId="2" hidden="1">0</definedName>
    <definedName name="solver_rsd" localSheetId="3" hidden="1">0</definedName>
    <definedName name="solver_scl" localSheetId="1" hidden="1">2</definedName>
    <definedName name="solver_scl" localSheetId="2" hidden="1">2</definedName>
    <definedName name="solver_scl" localSheetId="3" hidden="1">1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sz" localSheetId="1" hidden="1">100</definedName>
    <definedName name="solver_ssz" localSheetId="2" hidden="1">100</definedName>
    <definedName name="solver_ssz" localSheetId="3" hidden="1">100</definedName>
    <definedName name="solver_tim" localSheetId="1" hidden="1">2147483647</definedName>
    <definedName name="solver_tim" localSheetId="2" hidden="1">2147483647</definedName>
    <definedName name="solver_tim" localSheetId="3" hidden="1">2147483647</definedName>
    <definedName name="solver_tol" localSheetId="1" hidden="1">0.01</definedName>
    <definedName name="solver_tol" localSheetId="2" hidden="1">0.01</definedName>
    <definedName name="solver_tol" localSheetId="3" hidden="1">0.01</definedName>
    <definedName name="solver_typ" localSheetId="1" hidden="1">1</definedName>
    <definedName name="solver_typ" localSheetId="2" hidden="1">2</definedName>
    <definedName name="solver_typ" localSheetId="3" hidden="1">1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er" localSheetId="1" hidden="1">3</definedName>
    <definedName name="solver_ver" localSheetId="2" hidden="1">3</definedName>
    <definedName name="solver_ver" localSheetId="3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1" i="2" l="1"/>
  <c r="AB8" i="2"/>
  <c r="AB7" i="2"/>
  <c r="J14" i="1"/>
  <c r="J13" i="1"/>
  <c r="C14" i="4" l="1"/>
  <c r="C13" i="4"/>
  <c r="C8" i="4"/>
  <c r="B30" i="3"/>
  <c r="B28" i="3"/>
  <c r="C11" i="4"/>
  <c r="B39" i="2"/>
  <c r="C10" i="4" s="1"/>
  <c r="B28" i="1"/>
  <c r="AB34" i="2" l="1"/>
  <c r="AB33" i="2"/>
  <c r="AB32" i="2"/>
  <c r="AB31" i="2"/>
  <c r="AB30" i="2"/>
  <c r="AB29" i="2"/>
  <c r="AB22" i="2" l="1"/>
  <c r="AB21" i="2"/>
  <c r="AB20" i="2"/>
  <c r="AB19" i="2"/>
  <c r="AB18" i="2"/>
  <c r="AB17" i="2"/>
  <c r="AB16" i="2"/>
  <c r="AB15" i="2"/>
  <c r="AB14" i="2"/>
  <c r="AB13" i="2"/>
  <c r="AB11" i="2"/>
  <c r="AB28" i="2"/>
  <c r="AB27" i="2"/>
  <c r="AB26" i="2"/>
  <c r="AB24" i="2"/>
  <c r="AB23" i="2"/>
  <c r="AB10" i="2"/>
  <c r="AB9" i="2"/>
  <c r="AB6" i="2"/>
  <c r="AB5" i="2"/>
  <c r="I10" i="1"/>
  <c r="AB12" i="2"/>
  <c r="AB25" i="2"/>
  <c r="AB4" i="2"/>
  <c r="G23" i="3"/>
  <c r="G22" i="3"/>
  <c r="G21" i="3"/>
  <c r="G20" i="3"/>
  <c r="G19" i="3"/>
  <c r="G18" i="3"/>
  <c r="G17" i="3"/>
  <c r="G16" i="3"/>
  <c r="G15" i="3"/>
  <c r="G14" i="3"/>
  <c r="G13" i="3"/>
  <c r="J10" i="1" l="1"/>
  <c r="C10" i="1"/>
  <c r="D10" i="1"/>
  <c r="E10" i="1"/>
  <c r="F10" i="1"/>
  <c r="G10" i="1"/>
  <c r="H10" i="1"/>
  <c r="J15" i="1"/>
  <c r="J16" i="1"/>
  <c r="J17" i="1"/>
  <c r="J18" i="1"/>
  <c r="J19" i="1"/>
  <c r="J20" i="1"/>
  <c r="J21" i="1"/>
  <c r="J22" i="1"/>
</calcChain>
</file>

<file path=xl/sharedStrings.xml><?xml version="1.0" encoding="utf-8"?>
<sst xmlns="http://schemas.openxmlformats.org/spreadsheetml/2006/main" count="163" uniqueCount="63">
  <si>
    <t>Cat Mug</t>
  </si>
  <si>
    <t>Wolf Mug</t>
  </si>
  <si>
    <t>10-in. Bowl</t>
  </si>
  <si>
    <t>Standard Mug</t>
  </si>
  <si>
    <t>RH Warmer</t>
  </si>
  <si>
    <t>LH Warmer</t>
  </si>
  <si>
    <t>Serving Tray</t>
  </si>
  <si>
    <t>Clay lbs</t>
  </si>
  <si>
    <t>Labor Hours</t>
  </si>
  <si>
    <t>At least 5% of all hand warming mugs produced must be left-handed mugs.</t>
  </si>
  <si>
    <t>At most 15% of all hand warming mugs produced can be left-handed mugs.</t>
  </si>
  <si>
    <t>At most 2000 mugs in total (combined for all types of mugs) can be sold.</t>
  </si>
  <si>
    <t>At least 350 hand warming mugs of both types should be produced.</t>
  </si>
  <si>
    <t>The number of wolf mugs produced must be greater than or equal to the number of cat mugs produced.</t>
  </si>
  <si>
    <t>The number of standard mugs produced must be equal to or greater than the total number of wolf mugs and cat mugs combined.</t>
  </si>
  <si>
    <t>The number of bowls produced must be equal to or greater than the number of serving trays</t>
  </si>
  <si>
    <t>The number of bowls cannot exceed 400.</t>
  </si>
  <si>
    <t>Retail</t>
  </si>
  <si>
    <t>Price/Unit</t>
  </si>
  <si>
    <t>Clay lbs. Needed</t>
  </si>
  <si>
    <t>Labor Hrs.</t>
  </si>
  <si>
    <t>Needed</t>
  </si>
  <si>
    <t>Overhead Cost/Unit</t>
  </si>
  <si>
    <t>&lt;=</t>
  </si>
  <si>
    <t>&gt;=</t>
  </si>
  <si>
    <t>Solution</t>
  </si>
  <si>
    <t>Per. Item Profit</t>
  </si>
  <si>
    <t>Given</t>
  </si>
  <si>
    <t>Constraints</t>
  </si>
  <si>
    <t>Week</t>
  </si>
  <si>
    <t>Cheese</t>
  </si>
  <si>
    <t>Meat</t>
  </si>
  <si>
    <t>Vegetable</t>
  </si>
  <si>
    <t>Supreme</t>
  </si>
  <si>
    <t>Available</t>
  </si>
  <si>
    <t>Dough (oz.)</t>
  </si>
  <si>
    <t>300 lbs.</t>
  </si>
  <si>
    <t>Sauce (fl. oz.)</t>
  </si>
  <si>
    <t>20 gallons</t>
  </si>
  <si>
    <t>Cheese (oz.)</t>
  </si>
  <si>
    <t>250 lbs.</t>
  </si>
  <si>
    <t>Meat (oz.)</t>
  </si>
  <si>
    <t>90 lbs.</t>
  </si>
  <si>
    <t>Vegetables (oz.)</t>
  </si>
  <si>
    <t>-</t>
  </si>
  <si>
    <t>75 lbs.</t>
  </si>
  <si>
    <t>Price/Slice</t>
  </si>
  <si>
    <t>In Ounce</t>
  </si>
  <si>
    <t>Name</t>
  </si>
  <si>
    <t>Suryateja Chalapati</t>
  </si>
  <si>
    <t>100 Slices</t>
  </si>
  <si>
    <t>75% of total</t>
  </si>
  <si>
    <t>Regular Time</t>
  </si>
  <si>
    <t>Over Time</t>
  </si>
  <si>
    <t>Beginning Inventory</t>
  </si>
  <si>
    <t>Subcontracting</t>
  </si>
  <si>
    <t>1.</t>
  </si>
  <si>
    <t>2.</t>
  </si>
  <si>
    <t>3.</t>
  </si>
  <si>
    <t>Solutions:</t>
  </si>
  <si>
    <t>Math Optimization &amp; Linear Programming:</t>
  </si>
  <si>
    <t>Problems</t>
  </si>
  <si>
    <t>3 Problems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</si>
</sst>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3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20">
    <xf numFmtId="0" fontId="0" fillId="0" borderId="0" xfId="0"/>
    <xf numFmtId="0" fontId="0" fillId="0" borderId="2" xfId="0" applyBorder="1"/>
    <xf numFmtId="0" fontId="0" fillId="0" borderId="2" xfId="0" applyFill="1" applyBorder="1"/>
    <xf numFmtId="0" fontId="1" fillId="0" borderId="1" xfId="0" applyFont="1" applyBorder="1"/>
    <xf numFmtId="0" fontId="0" fillId="0" borderId="13" xfId="0" applyBorder="1"/>
    <xf numFmtId="0" fontId="0" fillId="0" borderId="12" xfId="0" applyBorder="1"/>
    <xf numFmtId="0" fontId="1" fillId="5" borderId="1" xfId="0" applyFont="1" applyFill="1" applyBorder="1"/>
    <xf numFmtId="0" fontId="0" fillId="0" borderId="14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15" xfId="0" applyBorder="1"/>
    <xf numFmtId="0" fontId="0" fillId="0" borderId="16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7" xfId="0" applyBorder="1"/>
    <xf numFmtId="0" fontId="0" fillId="0" borderId="19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1" fillId="5" borderId="1" xfId="0" applyNumberFormat="1" applyFont="1" applyFill="1" applyBorder="1"/>
    <xf numFmtId="0" fontId="1" fillId="4" borderId="32" xfId="0" applyFont="1" applyFill="1" applyBorder="1"/>
    <xf numFmtId="0" fontId="0" fillId="0" borderId="33" xfId="0" applyBorder="1"/>
    <xf numFmtId="0" fontId="1" fillId="3" borderId="32" xfId="0" applyFont="1" applyFill="1" applyBorder="1"/>
    <xf numFmtId="0" fontId="1" fillId="5" borderId="34" xfId="0" applyNumberFormat="1" applyFont="1" applyFill="1" applyBorder="1"/>
    <xf numFmtId="0" fontId="1" fillId="3" borderId="1" xfId="0" applyFont="1" applyFill="1" applyBorder="1" applyAlignment="1">
      <alignment vertical="center"/>
    </xf>
    <xf numFmtId="0" fontId="1" fillId="4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6" borderId="12" xfId="0" applyFill="1" applyBorder="1"/>
    <xf numFmtId="0" fontId="0" fillId="6" borderId="2" xfId="0" applyFill="1" applyBorder="1"/>
    <xf numFmtId="0" fontId="0" fillId="6" borderId="31" xfId="0" applyFill="1" applyBorder="1"/>
    <xf numFmtId="0" fontId="1" fillId="4" borderId="35" xfId="0" applyFont="1" applyFill="1" applyBorder="1" applyAlignment="1">
      <alignment horizontal="center" vertical="center"/>
    </xf>
    <xf numFmtId="0" fontId="1" fillId="6" borderId="21" xfId="0" applyFont="1" applyFill="1" applyBorder="1"/>
    <xf numFmtId="0" fontId="0" fillId="6" borderId="21" xfId="0" applyFill="1" applyBorder="1"/>
    <xf numFmtId="0" fontId="0" fillId="6" borderId="14" xfId="0" applyFill="1" applyBorder="1"/>
    <xf numFmtId="0" fontId="1" fillId="5" borderId="36" xfId="0" applyFont="1" applyFill="1" applyBorder="1"/>
    <xf numFmtId="0" fontId="1" fillId="6" borderId="31" xfId="0" applyFont="1" applyFill="1" applyBorder="1"/>
    <xf numFmtId="0" fontId="0" fillId="6" borderId="13" xfId="0" applyFill="1" applyBorder="1"/>
    <xf numFmtId="0" fontId="0" fillId="6" borderId="22" xfId="0" applyFill="1" applyBorder="1"/>
    <xf numFmtId="0" fontId="0" fillId="6" borderId="4" xfId="0" applyFill="1" applyBorder="1"/>
    <xf numFmtId="0" fontId="0" fillId="6" borderId="5" xfId="0" applyFill="1" applyBorder="1"/>
    <xf numFmtId="0" fontId="0" fillId="6" borderId="16" xfId="0" applyFill="1" applyBorder="1"/>
    <xf numFmtId="0" fontId="0" fillId="6" borderId="23" xfId="0" applyFill="1" applyBorder="1"/>
    <xf numFmtId="0" fontId="0" fillId="6" borderId="7" xfId="0" applyFill="1" applyBorder="1"/>
    <xf numFmtId="0" fontId="0" fillId="6" borderId="8" xfId="0" applyFill="1" applyBorder="1"/>
    <xf numFmtId="0" fontId="1" fillId="5" borderId="32" xfId="0" applyFont="1" applyFill="1" applyBorder="1"/>
    <xf numFmtId="2" fontId="1" fillId="5" borderId="36" xfId="0" applyNumberFormat="1" applyFont="1" applyFill="1" applyBorder="1"/>
    <xf numFmtId="2" fontId="0" fillId="6" borderId="2" xfId="0" applyNumberFormat="1" applyFill="1" applyBorder="1"/>
    <xf numFmtId="2" fontId="0" fillId="6" borderId="7" xfId="0" applyNumberFormat="1" applyFill="1" applyBorder="1"/>
    <xf numFmtId="0" fontId="0" fillId="13" borderId="3" xfId="0" applyFill="1" applyBorder="1"/>
    <xf numFmtId="0" fontId="0" fillId="13" borderId="15" xfId="0" applyFill="1" applyBorder="1"/>
    <xf numFmtId="0" fontId="0" fillId="13" borderId="6" xfId="0" applyFill="1" applyBorder="1"/>
    <xf numFmtId="0" fontId="0" fillId="14" borderId="18" xfId="0" applyFill="1" applyBorder="1"/>
    <xf numFmtId="0" fontId="0" fillId="14" borderId="19" xfId="0" applyFill="1" applyBorder="1"/>
    <xf numFmtId="0" fontId="0" fillId="14" borderId="20" xfId="0" applyFill="1" applyBorder="1"/>
    <xf numFmtId="0" fontId="0" fillId="0" borderId="37" xfId="0" applyBorder="1"/>
    <xf numFmtId="0" fontId="0" fillId="6" borderId="3" xfId="0" applyFill="1" applyBorder="1"/>
    <xf numFmtId="0" fontId="0" fillId="6" borderId="15" xfId="0" applyFill="1" applyBorder="1"/>
    <xf numFmtId="0" fontId="0" fillId="6" borderId="6" xfId="0" applyFill="1" applyBorder="1"/>
    <xf numFmtId="0" fontId="0" fillId="6" borderId="30" xfId="0" applyFill="1" applyBorder="1"/>
    <xf numFmtId="2" fontId="0" fillId="6" borderId="13" xfId="0" applyNumberFormat="1" applyFill="1" applyBorder="1"/>
    <xf numFmtId="2" fontId="1" fillId="5" borderId="34" xfId="0" applyNumberFormat="1" applyFont="1" applyFill="1" applyBorder="1"/>
    <xf numFmtId="0" fontId="1" fillId="9" borderId="27" xfId="0" applyFont="1" applyFill="1" applyBorder="1"/>
    <xf numFmtId="0" fontId="1" fillId="9" borderId="14" xfId="0" applyFont="1" applyFill="1" applyBorder="1"/>
    <xf numFmtId="0" fontId="1" fillId="9" borderId="28" xfId="0" applyFont="1" applyFill="1" applyBorder="1"/>
    <xf numFmtId="0" fontId="1" fillId="11" borderId="27" xfId="0" applyFont="1" applyFill="1" applyBorder="1"/>
    <xf numFmtId="0" fontId="1" fillId="11" borderId="14" xfId="0" applyFont="1" applyFill="1" applyBorder="1"/>
    <xf numFmtId="0" fontId="1" fillId="11" borderId="28" xfId="0" applyFont="1" applyFill="1" applyBorder="1"/>
    <xf numFmtId="0" fontId="1" fillId="10" borderId="27" xfId="0" applyFont="1" applyFill="1" applyBorder="1"/>
    <xf numFmtId="0" fontId="1" fillId="10" borderId="14" xfId="0" applyFont="1" applyFill="1" applyBorder="1"/>
    <xf numFmtId="0" fontId="1" fillId="10" borderId="28" xfId="0" applyFont="1" applyFill="1" applyBorder="1"/>
    <xf numFmtId="0" fontId="1" fillId="12" borderId="27" xfId="0" applyFont="1" applyFill="1" applyBorder="1"/>
    <xf numFmtId="0" fontId="1" fillId="12" borderId="14" xfId="0" applyFont="1" applyFill="1" applyBorder="1"/>
    <xf numFmtId="0" fontId="1" fillId="12" borderId="28" xfId="0" applyFont="1" applyFill="1" applyBorder="1"/>
    <xf numFmtId="0" fontId="1" fillId="5" borderId="35" xfId="0" applyFont="1" applyFill="1" applyBorder="1"/>
    <xf numFmtId="0" fontId="0" fillId="6" borderId="29" xfId="0" applyFill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36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1" fillId="15" borderId="1" xfId="0" applyFont="1" applyFill="1" applyBorder="1"/>
    <xf numFmtId="0" fontId="1" fillId="15" borderId="1" xfId="0" quotePrefix="1" applyFont="1" applyFill="1" applyBorder="1"/>
    <xf numFmtId="0" fontId="4" fillId="15" borderId="1" xfId="1" quotePrefix="1" applyFill="1" applyBorder="1" applyAlignment="1">
      <alignment horizontal="center"/>
    </xf>
    <xf numFmtId="0" fontId="0" fillId="0" borderId="0" xfId="0" applyFill="1" applyBorder="1"/>
    <xf numFmtId="0" fontId="4" fillId="15" borderId="32" xfId="1" applyFill="1" applyBorder="1" applyAlignment="1">
      <alignment horizontal="left" vertical="center"/>
    </xf>
    <xf numFmtId="0" fontId="4" fillId="15" borderId="38" xfId="1" applyFill="1" applyBorder="1" applyAlignment="1">
      <alignment horizontal="left" vertical="center"/>
    </xf>
    <xf numFmtId="0" fontId="4" fillId="15" borderId="34" xfId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0" fontId="2" fillId="2" borderId="5" xfId="0" applyFont="1" applyFill="1" applyBorder="1" applyAlignment="1">
      <alignment horizontal="left" vertical="center"/>
    </xf>
    <xf numFmtId="0" fontId="2" fillId="2" borderId="6" xfId="0" applyFont="1" applyFill="1" applyBorder="1" applyAlignment="1">
      <alignment horizontal="left" vertical="center"/>
    </xf>
    <xf numFmtId="0" fontId="2" fillId="2" borderId="7" xfId="0" applyFont="1" applyFill="1" applyBorder="1" applyAlignment="1">
      <alignment horizontal="left" vertical="center"/>
    </xf>
    <xf numFmtId="0" fontId="2" fillId="2" borderId="8" xfId="0" applyFont="1" applyFill="1" applyBorder="1" applyAlignment="1">
      <alignment horizontal="left" vertic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3" fillId="2" borderId="3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3" fillId="2" borderId="27" xfId="0" applyFont="1" applyFill="1" applyBorder="1" applyAlignment="1">
      <alignment horizontal="left" vertical="center"/>
    </xf>
    <xf numFmtId="0" fontId="3" fillId="2" borderId="14" xfId="0" applyFont="1" applyFill="1" applyBorder="1" applyAlignment="1">
      <alignment horizontal="left" vertical="center"/>
    </xf>
    <xf numFmtId="0" fontId="3" fillId="2" borderId="28" xfId="0" applyFont="1" applyFill="1" applyBorder="1" applyAlignment="1">
      <alignment horizontal="left" vertical="center"/>
    </xf>
    <xf numFmtId="0" fontId="1" fillId="5" borderId="32" xfId="0" applyFont="1" applyFill="1" applyBorder="1" applyAlignment="1">
      <alignment horizontal="left"/>
    </xf>
    <xf numFmtId="0" fontId="1" fillId="5" borderId="38" xfId="0" applyFont="1" applyFill="1" applyBorder="1" applyAlignment="1">
      <alignment horizontal="left"/>
    </xf>
    <xf numFmtId="0" fontId="1" fillId="5" borderId="34" xfId="0" applyFont="1" applyFill="1" applyBorder="1" applyAlignment="1">
      <alignment horizontal="left"/>
    </xf>
    <xf numFmtId="0" fontId="1" fillId="4" borderId="24" xfId="0" applyFont="1" applyFill="1" applyBorder="1" applyAlignment="1">
      <alignment horizontal="center"/>
    </xf>
    <xf numFmtId="0" fontId="1" fillId="4" borderId="25" xfId="0" applyFont="1" applyFill="1" applyBorder="1" applyAlignment="1">
      <alignment horizontal="center"/>
    </xf>
    <xf numFmtId="0" fontId="1" fillId="4" borderId="26" xfId="0" applyFont="1" applyFill="1" applyBorder="1" applyAlignment="1">
      <alignment horizontal="center"/>
    </xf>
    <xf numFmtId="0" fontId="1" fillId="3" borderId="24" xfId="0" applyFont="1" applyFill="1" applyBorder="1" applyAlignment="1">
      <alignment horizontal="center"/>
    </xf>
    <xf numFmtId="0" fontId="1" fillId="3" borderId="25" xfId="0" applyFont="1" applyFill="1" applyBorder="1" applyAlignment="1">
      <alignment horizontal="center"/>
    </xf>
    <xf numFmtId="0" fontId="1" fillId="3" borderId="26" xfId="0" applyFont="1" applyFill="1" applyBorder="1" applyAlignment="1">
      <alignment horizontal="center"/>
    </xf>
    <xf numFmtId="0" fontId="1" fillId="7" borderId="24" xfId="0" applyFont="1" applyFill="1" applyBorder="1" applyAlignment="1">
      <alignment horizontal="center"/>
    </xf>
    <xf numFmtId="0" fontId="1" fillId="7" borderId="25" xfId="0" applyFont="1" applyFill="1" applyBorder="1" applyAlignment="1">
      <alignment horizontal="center"/>
    </xf>
    <xf numFmtId="0" fontId="1" fillId="7" borderId="26" xfId="0" applyFont="1" applyFill="1" applyBorder="1" applyAlignment="1">
      <alignment horizontal="center"/>
    </xf>
    <xf numFmtId="0" fontId="1" fillId="8" borderId="24" xfId="0" applyFont="1" applyFill="1" applyBorder="1" applyAlignment="1">
      <alignment horizontal="center"/>
    </xf>
    <xf numFmtId="0" fontId="1" fillId="8" borderId="25" xfId="0" applyFont="1" applyFill="1" applyBorder="1" applyAlignment="1">
      <alignment horizontal="center"/>
    </xf>
    <xf numFmtId="0" fontId="1" fillId="8" borderId="26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7E300-02DA-47F5-A00F-23862F1E6F0A}">
  <dimension ref="B1:G14"/>
  <sheetViews>
    <sheetView tabSelected="1" workbookViewId="0">
      <selection activeCell="G17" sqref="G17"/>
    </sheetView>
  </sheetViews>
  <sheetFormatPr defaultRowHeight="14.4" x14ac:dyDescent="0.55000000000000004"/>
  <cols>
    <col min="1" max="1" width="3.26171875" customWidth="1"/>
    <col min="3" max="3" width="15.9453125" bestFit="1" customWidth="1"/>
    <col min="7" max="7" width="67.7890625" customWidth="1"/>
  </cols>
  <sheetData>
    <row r="1" spans="2:7" ht="14.7" thickBot="1" x14ac:dyDescent="0.6"/>
    <row r="2" spans="2:7" x14ac:dyDescent="0.55000000000000004">
      <c r="B2" s="90" t="s">
        <v>60</v>
      </c>
      <c r="C2" s="91"/>
      <c r="D2" s="91"/>
      <c r="E2" s="91"/>
      <c r="F2" s="91"/>
      <c r="G2" s="92"/>
    </row>
    <row r="3" spans="2:7" ht="14.7" thickBot="1" x14ac:dyDescent="0.6">
      <c r="B3" s="93"/>
      <c r="C3" s="94"/>
      <c r="D3" s="94"/>
      <c r="E3" s="94"/>
      <c r="F3" s="94"/>
      <c r="G3" s="95"/>
    </row>
    <row r="4" spans="2:7" ht="14.7" thickBot="1" x14ac:dyDescent="0.6">
      <c r="B4" s="3" t="s">
        <v>48</v>
      </c>
      <c r="C4" s="96" t="s">
        <v>49</v>
      </c>
      <c r="D4" s="97"/>
      <c r="E4" s="97"/>
      <c r="F4" s="97"/>
      <c r="G4" s="98"/>
    </row>
    <row r="5" spans="2:7" ht="14.7" thickBot="1" x14ac:dyDescent="0.6">
      <c r="B5" s="3" t="s">
        <v>61</v>
      </c>
      <c r="C5" s="96" t="s">
        <v>62</v>
      </c>
      <c r="D5" s="97"/>
      <c r="E5" s="97"/>
      <c r="F5" s="97"/>
      <c r="G5" s="98"/>
    </row>
    <row r="6" spans="2:7" x14ac:dyDescent="0.55000000000000004">
      <c r="B6" s="99" t="s">
        <v>59</v>
      </c>
      <c r="C6" s="100"/>
      <c r="D6" s="100"/>
      <c r="E6" s="100"/>
      <c r="F6" s="100"/>
      <c r="G6" s="101"/>
    </row>
    <row r="7" spans="2:7" ht="14.7" thickBot="1" x14ac:dyDescent="0.6">
      <c r="B7" s="102"/>
      <c r="C7" s="103"/>
      <c r="D7" s="103"/>
      <c r="E7" s="103"/>
      <c r="F7" s="103"/>
      <c r="G7" s="104"/>
    </row>
    <row r="8" spans="2:7" ht="14.7" thickBot="1" x14ac:dyDescent="0.6">
      <c r="B8" s="85" t="s">
        <v>56</v>
      </c>
      <c r="C8" s="87" t="str">
        <f>Question_1!B28</f>
        <v>Solution: Based on the constraints, the maximized profit is $76410</v>
      </c>
      <c r="D8" s="88"/>
      <c r="E8" s="88"/>
      <c r="F8" s="88"/>
      <c r="G8" s="89"/>
    </row>
    <row r="9" spans="2:7" ht="14.7" thickBot="1" x14ac:dyDescent="0.6">
      <c r="B9" s="80"/>
      <c r="C9" s="81"/>
      <c r="D9" s="81"/>
      <c r="E9" s="81"/>
      <c r="F9" s="82"/>
      <c r="G9" s="82"/>
    </row>
    <row r="10" spans="2:7" ht="14.7" thickBot="1" x14ac:dyDescent="0.6">
      <c r="B10" s="85" t="s">
        <v>57</v>
      </c>
      <c r="C10" s="87" t="str">
        <f>Question_2!B39</f>
        <v>Solution_[a]: The least cost master production schedule minimizes the cost by $2914000</v>
      </c>
      <c r="D10" s="88"/>
      <c r="E10" s="88"/>
      <c r="F10" s="88"/>
      <c r="G10" s="89"/>
    </row>
    <row r="11" spans="2:7" ht="14.7" thickBot="1" x14ac:dyDescent="0.6">
      <c r="B11" s="83"/>
      <c r="C11" s="87" t="str">
        <f>Question_2!B41</f>
        <v>Solution_[b]: The maximum inventory levels is '500 Units' for Week 5 and the minimum inventory level is '0 Units' for Weeks 1, 4 &amp; 6</v>
      </c>
      <c r="D11" s="88"/>
      <c r="E11" s="88"/>
      <c r="F11" s="88"/>
      <c r="G11" s="89"/>
    </row>
    <row r="12" spans="2:7" ht="14.7" thickBot="1" x14ac:dyDescent="0.6">
      <c r="B12" s="79"/>
      <c r="C12" s="82"/>
      <c r="D12" s="82"/>
      <c r="E12" s="82"/>
      <c r="F12" s="82"/>
      <c r="G12" s="82"/>
    </row>
    <row r="13" spans="2:7" ht="14.7" thickBot="1" x14ac:dyDescent="0.6">
      <c r="B13" s="85" t="s">
        <v>58</v>
      </c>
      <c r="C13" s="87" t="str">
        <f>Question_3!B28</f>
        <v>Solution_[a]: Maximized revenue for the mix of pizza types is $6335.5</v>
      </c>
      <c r="D13" s="88"/>
      <c r="E13" s="88"/>
      <c r="F13" s="88"/>
      <c r="G13" s="89"/>
    </row>
    <row r="14" spans="2:7" ht="14.7" thickBot="1" x14ac:dyDescent="0.6">
      <c r="B14" s="84"/>
      <c r="C14" s="87" t="str">
        <f>Question_3!B30</f>
        <v>Solution_[b]: Sauce and Meat are the immediate requirements to increase revenue</v>
      </c>
      <c r="D14" s="88"/>
      <c r="E14" s="88"/>
      <c r="F14" s="88"/>
      <c r="G14" s="89"/>
    </row>
  </sheetData>
  <mergeCells count="9">
    <mergeCell ref="C10:G10"/>
    <mergeCell ref="C11:G11"/>
    <mergeCell ref="C13:G13"/>
    <mergeCell ref="C14:G14"/>
    <mergeCell ref="B2:G3"/>
    <mergeCell ref="C4:G4"/>
    <mergeCell ref="C5:G5"/>
    <mergeCell ref="B6:G7"/>
    <mergeCell ref="C8:G8"/>
  </mergeCells>
  <hyperlinks>
    <hyperlink ref="B8" location="Question_1!A1" display="1." xr:uid="{054269A8-669D-45EA-959A-26CAA33B6EBB}"/>
    <hyperlink ref="B10" location="Question_2!A1" display="2." xr:uid="{B4B80C74-6670-4837-BF8E-3B0B5857E2AB}"/>
    <hyperlink ref="B13" location="Question_3!A1" display="3." xr:uid="{3D525CE2-5662-4A1D-96B1-5A0C6060A232}"/>
    <hyperlink ref="C8:G8" location="Question_1!A1" display="Question_1!A1" xr:uid="{28AFDB52-9722-4206-A913-C580E6C496D8}"/>
    <hyperlink ref="C10:G11" location="Question_2!A1" display="Question_2!A1" xr:uid="{A88E9440-BE05-4AFE-B31F-5FA4ED47A175}"/>
    <hyperlink ref="C13:G14" location="Question_3!A1" display="Question_3!A1" xr:uid="{89EE4807-982F-45D9-82A1-FBC0545AE43D}"/>
  </hyperlink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6BB38-AB05-40EF-BEA7-9CABC985DC0F}">
  <dimension ref="B1:L28"/>
  <sheetViews>
    <sheetView zoomScale="85" zoomScaleNormal="85" workbookViewId="0">
      <selection activeCell="C30" sqref="C30"/>
    </sheetView>
  </sheetViews>
  <sheetFormatPr defaultRowHeight="14.4" x14ac:dyDescent="0.55000000000000004"/>
  <cols>
    <col min="1" max="1" width="3.26171875" customWidth="1"/>
    <col min="2" max="2" width="103.15625" bestFit="1" customWidth="1"/>
    <col min="3" max="3" width="9.83984375" bestFit="1" customWidth="1"/>
    <col min="4" max="4" width="12.1015625" bestFit="1" customWidth="1"/>
    <col min="5" max="5" width="8.734375" bestFit="1" customWidth="1"/>
    <col min="6" max="6" width="7.47265625" bestFit="1" customWidth="1"/>
    <col min="7" max="7" width="10.1015625" bestFit="1" customWidth="1"/>
    <col min="8" max="8" width="9.83984375" bestFit="1" customWidth="1"/>
    <col min="9" max="9" width="10.62890625" bestFit="1" customWidth="1"/>
  </cols>
  <sheetData>
    <row r="1" spans="2:12" ht="14.7" thickBot="1" x14ac:dyDescent="0.6"/>
    <row r="2" spans="2:12" ht="15.3" customHeight="1" thickBot="1" x14ac:dyDescent="0.6">
      <c r="B2" s="25" t="s">
        <v>27</v>
      </c>
      <c r="C2" s="29" t="s">
        <v>2</v>
      </c>
      <c r="D2" s="29" t="s">
        <v>3</v>
      </c>
      <c r="E2" s="29" t="s">
        <v>1</v>
      </c>
      <c r="F2" s="29" t="s">
        <v>0</v>
      </c>
      <c r="G2" s="29" t="s">
        <v>4</v>
      </c>
      <c r="H2" s="29" t="s">
        <v>5</v>
      </c>
      <c r="I2" s="29" t="s">
        <v>6</v>
      </c>
    </row>
    <row r="3" spans="2:12" ht="14.4" customHeight="1" x14ac:dyDescent="0.55000000000000004">
      <c r="B3" s="24" t="s">
        <v>17</v>
      </c>
      <c r="C3" s="20">
        <v>80</v>
      </c>
      <c r="D3" s="4">
        <v>28</v>
      </c>
      <c r="E3" s="4">
        <v>35</v>
      </c>
      <c r="F3" s="4">
        <v>40</v>
      </c>
      <c r="G3" s="4">
        <v>35</v>
      </c>
      <c r="H3" s="4">
        <v>35</v>
      </c>
      <c r="I3" s="21">
        <v>90</v>
      </c>
    </row>
    <row r="4" spans="2:12" ht="14.7" customHeight="1" x14ac:dyDescent="0.55000000000000004">
      <c r="B4" s="17" t="s">
        <v>18</v>
      </c>
      <c r="C4" s="11"/>
      <c r="D4" s="1"/>
      <c r="E4" s="1"/>
      <c r="F4" s="1"/>
      <c r="G4" s="1"/>
      <c r="H4" s="1"/>
      <c r="I4" s="12"/>
    </row>
    <row r="5" spans="2:12" x14ac:dyDescent="0.55000000000000004">
      <c r="B5" s="17" t="s">
        <v>19</v>
      </c>
      <c r="C5" s="11">
        <v>4</v>
      </c>
      <c r="D5" s="1">
        <v>1</v>
      </c>
      <c r="E5" s="1">
        <v>1</v>
      </c>
      <c r="F5" s="1">
        <v>1</v>
      </c>
      <c r="G5" s="1">
        <v>1</v>
      </c>
      <c r="H5" s="1">
        <v>1</v>
      </c>
      <c r="I5" s="12">
        <v>3</v>
      </c>
    </row>
    <row r="6" spans="2:12" ht="14.4" customHeight="1" x14ac:dyDescent="0.55000000000000004">
      <c r="B6" s="17" t="s">
        <v>20</v>
      </c>
      <c r="C6" s="11">
        <v>1</v>
      </c>
      <c r="D6" s="1">
        <v>1</v>
      </c>
      <c r="E6" s="1">
        <v>1.7</v>
      </c>
      <c r="F6" s="1">
        <v>2.2999999999999998</v>
      </c>
      <c r="G6" s="1">
        <v>2</v>
      </c>
      <c r="H6" s="1">
        <v>2</v>
      </c>
      <c r="I6" s="12">
        <v>1</v>
      </c>
    </row>
    <row r="7" spans="2:12" ht="14.7" customHeight="1" x14ac:dyDescent="0.55000000000000004">
      <c r="B7" s="17" t="s">
        <v>21</v>
      </c>
      <c r="C7" s="11"/>
      <c r="D7" s="1"/>
      <c r="E7" s="1"/>
      <c r="F7" s="1"/>
      <c r="G7" s="1"/>
      <c r="H7" s="1"/>
      <c r="I7" s="12"/>
    </row>
    <row r="8" spans="2:12" x14ac:dyDescent="0.55000000000000004">
      <c r="B8" s="17" t="s">
        <v>22</v>
      </c>
      <c r="C8" s="11">
        <v>3</v>
      </c>
      <c r="D8" s="1">
        <v>3</v>
      </c>
      <c r="E8" s="1">
        <v>3</v>
      </c>
      <c r="F8" s="1">
        <v>3</v>
      </c>
      <c r="G8" s="1">
        <v>3</v>
      </c>
      <c r="H8" s="1">
        <v>3</v>
      </c>
      <c r="I8" s="12">
        <v>3</v>
      </c>
    </row>
    <row r="9" spans="2:12" ht="14.7" thickBot="1" x14ac:dyDescent="0.6">
      <c r="B9" s="16"/>
      <c r="C9" s="18"/>
      <c r="D9" s="7"/>
      <c r="E9" s="7"/>
      <c r="F9" s="7"/>
      <c r="G9" s="7"/>
      <c r="H9" s="7"/>
      <c r="I9" s="19"/>
    </row>
    <row r="10" spans="2:12" ht="14.7" thickBot="1" x14ac:dyDescent="0.6">
      <c r="B10" s="48" t="s">
        <v>26</v>
      </c>
      <c r="C10" s="22">
        <f>C3-C8-(0.8*C5)-(12*C6)</f>
        <v>61.8</v>
      </c>
      <c r="D10" s="22">
        <f t="shared" ref="D10:H10" si="0">D3-D8-(0.8*D5)-(12*D6)</f>
        <v>12.2</v>
      </c>
      <c r="E10" s="22">
        <f t="shared" si="0"/>
        <v>10.8</v>
      </c>
      <c r="F10" s="22">
        <f t="shared" si="0"/>
        <v>8.600000000000005</v>
      </c>
      <c r="G10" s="22">
        <f t="shared" si="0"/>
        <v>7.1999999999999993</v>
      </c>
      <c r="H10" s="22">
        <f t="shared" si="0"/>
        <v>7.1999999999999993</v>
      </c>
      <c r="I10" s="22">
        <f>I3-I8-(0.8*I5)-(12*I6)</f>
        <v>72.599999999999994</v>
      </c>
      <c r="J10" s="26">
        <f>SUMPRODUCT(C10:I10,$C$24:$I$24)</f>
        <v>76410</v>
      </c>
    </row>
    <row r="11" spans="2:12" ht="14.7" thickBot="1" x14ac:dyDescent="0.6"/>
    <row r="12" spans="2:12" ht="14.7" thickBot="1" x14ac:dyDescent="0.6">
      <c r="B12" s="23" t="s">
        <v>28</v>
      </c>
      <c r="C12" s="34" t="s">
        <v>2</v>
      </c>
      <c r="D12" s="34" t="s">
        <v>3</v>
      </c>
      <c r="E12" s="34" t="s">
        <v>1</v>
      </c>
      <c r="F12" s="34" t="s">
        <v>0</v>
      </c>
      <c r="G12" s="34" t="s">
        <v>4</v>
      </c>
      <c r="H12" s="34" t="s">
        <v>5</v>
      </c>
      <c r="I12" s="34" t="s">
        <v>6</v>
      </c>
      <c r="J12" s="35"/>
      <c r="K12" s="36"/>
      <c r="L12" s="37"/>
    </row>
    <row r="13" spans="2:12" ht="14.7" thickBot="1" x14ac:dyDescent="0.6">
      <c r="B13" s="17" t="s">
        <v>8</v>
      </c>
      <c r="C13" s="8">
        <v>1</v>
      </c>
      <c r="D13" s="9">
        <v>1</v>
      </c>
      <c r="E13" s="9">
        <v>1.7</v>
      </c>
      <c r="F13" s="9">
        <v>2.2999999999999998</v>
      </c>
      <c r="G13" s="9">
        <v>2</v>
      </c>
      <c r="H13" s="9">
        <v>2</v>
      </c>
      <c r="I13" s="9">
        <v>1</v>
      </c>
      <c r="J13" s="41">
        <f>SUMPRODUCT(C13:I13,$C$24:$I$24)</f>
        <v>3150</v>
      </c>
      <c r="K13" s="42" t="s">
        <v>23</v>
      </c>
      <c r="L13" s="43">
        <v>4752</v>
      </c>
    </row>
    <row r="14" spans="2:12" x14ac:dyDescent="0.55000000000000004">
      <c r="B14" s="86" t="s">
        <v>7</v>
      </c>
      <c r="C14" s="8">
        <v>4</v>
      </c>
      <c r="D14" s="9">
        <v>1</v>
      </c>
      <c r="E14" s="9">
        <v>1</v>
      </c>
      <c r="F14" s="9">
        <v>1</v>
      </c>
      <c r="G14" s="9">
        <v>1</v>
      </c>
      <c r="H14" s="9">
        <v>1</v>
      </c>
      <c r="I14" s="9">
        <v>3</v>
      </c>
      <c r="J14" s="31">
        <f>SUMPRODUCT(C14:I14,$C$24:$I$24)</f>
        <v>4800</v>
      </c>
      <c r="K14" s="32" t="s">
        <v>23</v>
      </c>
      <c r="L14" s="44">
        <v>12000</v>
      </c>
    </row>
    <row r="15" spans="2:12" x14ac:dyDescent="0.55000000000000004">
      <c r="B15" s="17" t="s">
        <v>11</v>
      </c>
      <c r="C15" s="11"/>
      <c r="D15" s="1">
        <v>1</v>
      </c>
      <c r="E15" s="1">
        <v>1</v>
      </c>
      <c r="F15" s="1">
        <v>1</v>
      </c>
      <c r="G15" s="1">
        <v>1</v>
      </c>
      <c r="H15" s="1">
        <v>1</v>
      </c>
      <c r="I15" s="1"/>
      <c r="J15" s="31">
        <f t="shared" ref="J15:J22" si="1">SUMPRODUCT(C15:I15,$C$24:$I$24)</f>
        <v>2000</v>
      </c>
      <c r="K15" s="32" t="s">
        <v>23</v>
      </c>
      <c r="L15" s="44">
        <v>2000</v>
      </c>
    </row>
    <row r="16" spans="2:12" x14ac:dyDescent="0.55000000000000004">
      <c r="B16" s="17" t="s">
        <v>9</v>
      </c>
      <c r="C16" s="11"/>
      <c r="D16" s="1"/>
      <c r="E16" s="1"/>
      <c r="F16" s="1"/>
      <c r="G16" s="1">
        <v>-0.05</v>
      </c>
      <c r="H16" s="1">
        <v>0.95</v>
      </c>
      <c r="I16" s="1"/>
      <c r="J16" s="31">
        <f t="shared" si="1"/>
        <v>280</v>
      </c>
      <c r="K16" s="32" t="s">
        <v>24</v>
      </c>
      <c r="L16" s="44">
        <v>0</v>
      </c>
    </row>
    <row r="17" spans="2:12" x14ac:dyDescent="0.55000000000000004">
      <c r="B17" s="17" t="s">
        <v>10</v>
      </c>
      <c r="C17" s="11"/>
      <c r="D17" s="1"/>
      <c r="E17" s="1"/>
      <c r="F17" s="1"/>
      <c r="G17" s="1">
        <v>-0.85</v>
      </c>
      <c r="H17" s="1">
        <v>0.15</v>
      </c>
      <c r="I17" s="1"/>
      <c r="J17" s="31">
        <f t="shared" si="1"/>
        <v>0</v>
      </c>
      <c r="K17" s="32" t="s">
        <v>23</v>
      </c>
      <c r="L17" s="44">
        <v>0</v>
      </c>
    </row>
    <row r="18" spans="2:12" x14ac:dyDescent="0.55000000000000004">
      <c r="B18" s="17" t="s">
        <v>12</v>
      </c>
      <c r="C18" s="11"/>
      <c r="D18" s="1"/>
      <c r="E18" s="1"/>
      <c r="F18" s="1"/>
      <c r="G18" s="1">
        <v>1</v>
      </c>
      <c r="H18" s="1">
        <v>1</v>
      </c>
      <c r="I18" s="1"/>
      <c r="J18" s="31">
        <f t="shared" si="1"/>
        <v>350</v>
      </c>
      <c r="K18" s="32" t="s">
        <v>24</v>
      </c>
      <c r="L18" s="44">
        <v>350</v>
      </c>
    </row>
    <row r="19" spans="2:12" x14ac:dyDescent="0.55000000000000004">
      <c r="B19" s="17" t="s">
        <v>13</v>
      </c>
      <c r="C19" s="11"/>
      <c r="D19" s="1"/>
      <c r="E19" s="1">
        <v>1</v>
      </c>
      <c r="F19" s="1">
        <v>-1</v>
      </c>
      <c r="G19" s="1"/>
      <c r="H19" s="1"/>
      <c r="I19" s="1"/>
      <c r="J19" s="31">
        <f t="shared" si="1"/>
        <v>0</v>
      </c>
      <c r="K19" s="32" t="s">
        <v>24</v>
      </c>
      <c r="L19" s="44">
        <v>0</v>
      </c>
    </row>
    <row r="20" spans="2:12" x14ac:dyDescent="0.55000000000000004">
      <c r="B20" s="17" t="s">
        <v>14</v>
      </c>
      <c r="C20" s="11"/>
      <c r="D20" s="1">
        <v>1</v>
      </c>
      <c r="E20" s="1">
        <v>-1</v>
      </c>
      <c r="F20" s="1">
        <v>-1</v>
      </c>
      <c r="G20" s="1"/>
      <c r="H20" s="1"/>
      <c r="I20" s="1"/>
      <c r="J20" s="31">
        <f t="shared" si="1"/>
        <v>1650</v>
      </c>
      <c r="K20" s="32" t="s">
        <v>24</v>
      </c>
      <c r="L20" s="44">
        <v>0</v>
      </c>
    </row>
    <row r="21" spans="2:12" x14ac:dyDescent="0.55000000000000004">
      <c r="B21" s="17" t="s">
        <v>15</v>
      </c>
      <c r="C21" s="11">
        <v>1</v>
      </c>
      <c r="D21" s="1"/>
      <c r="E21" s="1"/>
      <c r="F21" s="1"/>
      <c r="G21" s="1"/>
      <c r="H21" s="1"/>
      <c r="I21" s="1">
        <v>-1</v>
      </c>
      <c r="J21" s="31">
        <f t="shared" si="1"/>
        <v>0</v>
      </c>
      <c r="K21" s="32" t="s">
        <v>24</v>
      </c>
      <c r="L21" s="44">
        <v>0</v>
      </c>
    </row>
    <row r="22" spans="2:12" x14ac:dyDescent="0.55000000000000004">
      <c r="B22" s="17" t="s">
        <v>16</v>
      </c>
      <c r="C22" s="11">
        <v>1</v>
      </c>
      <c r="D22" s="1"/>
      <c r="E22" s="1"/>
      <c r="F22" s="1"/>
      <c r="G22" s="1"/>
      <c r="H22" s="1"/>
      <c r="I22" s="1"/>
      <c r="J22" s="31">
        <f t="shared" si="1"/>
        <v>400</v>
      </c>
      <c r="K22" s="32" t="s">
        <v>23</v>
      </c>
      <c r="L22" s="44">
        <v>400</v>
      </c>
    </row>
    <row r="23" spans="2:12" ht="14.7" thickBot="1" x14ac:dyDescent="0.6">
      <c r="B23" s="16"/>
      <c r="C23" s="13"/>
      <c r="D23" s="14"/>
      <c r="E23" s="14"/>
      <c r="F23" s="14"/>
      <c r="G23" s="14"/>
      <c r="H23" s="14"/>
      <c r="I23" s="14"/>
      <c r="J23" s="45"/>
      <c r="K23" s="46"/>
      <c r="L23" s="47"/>
    </row>
    <row r="24" spans="2:12" ht="14.7" thickBot="1" x14ac:dyDescent="0.6">
      <c r="B24" s="48" t="s">
        <v>25</v>
      </c>
      <c r="C24" s="38">
        <v>400</v>
      </c>
      <c r="D24" s="38">
        <v>1650</v>
      </c>
      <c r="E24" s="38">
        <v>0</v>
      </c>
      <c r="F24" s="38">
        <v>0</v>
      </c>
      <c r="G24" s="38">
        <v>52.5</v>
      </c>
      <c r="H24" s="38">
        <v>297.5</v>
      </c>
      <c r="I24" s="38">
        <v>400</v>
      </c>
      <c r="J24" s="39"/>
      <c r="K24" s="40"/>
      <c r="L24" s="40"/>
    </row>
    <row r="27" spans="2:12" ht="14.7" thickBot="1" x14ac:dyDescent="0.6"/>
    <row r="28" spans="2:12" ht="14.7" thickBot="1" x14ac:dyDescent="0.6">
      <c r="B28" s="6" t="str">
        <f>"Solution: "&amp;"Based on the constraints, the maximized profit is $76410"</f>
        <v>Solution: Based on the constraints, the maximized profit is $76410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AD52C-387A-46A1-816F-6BA2FC036A22}">
  <dimension ref="B1:AD41"/>
  <sheetViews>
    <sheetView zoomScale="70" zoomScaleNormal="70" workbookViewId="0">
      <selection activeCell="B41" sqref="B41:O41"/>
    </sheetView>
  </sheetViews>
  <sheetFormatPr defaultRowHeight="14.4" x14ac:dyDescent="0.55000000000000004"/>
  <cols>
    <col min="1" max="1" width="3.26171875" customWidth="1"/>
    <col min="2" max="2" width="12.05078125" customWidth="1"/>
    <col min="3" max="3" width="6" customWidth="1"/>
    <col min="28" max="28" width="11.68359375" bestFit="1" customWidth="1"/>
  </cols>
  <sheetData>
    <row r="1" spans="2:30" ht="14.7" thickBot="1" x14ac:dyDescent="0.6"/>
    <row r="2" spans="2:30" x14ac:dyDescent="0.55000000000000004">
      <c r="D2" s="108" t="s">
        <v>52</v>
      </c>
      <c r="E2" s="109"/>
      <c r="F2" s="109"/>
      <c r="G2" s="109"/>
      <c r="H2" s="109"/>
      <c r="I2" s="110"/>
      <c r="J2" s="111" t="s">
        <v>53</v>
      </c>
      <c r="K2" s="112"/>
      <c r="L2" s="112"/>
      <c r="M2" s="112"/>
      <c r="N2" s="112"/>
      <c r="O2" s="113"/>
      <c r="P2" s="117" t="s">
        <v>55</v>
      </c>
      <c r="Q2" s="118"/>
      <c r="R2" s="118"/>
      <c r="S2" s="118"/>
      <c r="T2" s="118"/>
      <c r="U2" s="119"/>
      <c r="V2" s="114" t="s">
        <v>54</v>
      </c>
      <c r="W2" s="115"/>
      <c r="X2" s="115"/>
      <c r="Y2" s="115"/>
      <c r="Z2" s="115"/>
      <c r="AA2" s="116"/>
    </row>
    <row r="3" spans="2:30" ht="14.7" thickBot="1" x14ac:dyDescent="0.6">
      <c r="D3" s="65">
        <v>1</v>
      </c>
      <c r="E3" s="66">
        <v>2</v>
      </c>
      <c r="F3" s="66">
        <v>3</v>
      </c>
      <c r="G3" s="66">
        <v>4</v>
      </c>
      <c r="H3" s="66">
        <v>5</v>
      </c>
      <c r="I3" s="67">
        <v>6</v>
      </c>
      <c r="J3" s="68">
        <v>1</v>
      </c>
      <c r="K3" s="69">
        <v>2</v>
      </c>
      <c r="L3" s="69">
        <v>3</v>
      </c>
      <c r="M3" s="69">
        <v>4</v>
      </c>
      <c r="N3" s="69">
        <v>5</v>
      </c>
      <c r="O3" s="70">
        <v>6</v>
      </c>
      <c r="P3" s="74">
        <v>1</v>
      </c>
      <c r="Q3" s="75">
        <v>2</v>
      </c>
      <c r="R3" s="75">
        <v>3</v>
      </c>
      <c r="S3" s="75">
        <v>4</v>
      </c>
      <c r="T3" s="75">
        <v>5</v>
      </c>
      <c r="U3" s="76">
        <v>6</v>
      </c>
      <c r="V3" s="71">
        <v>1</v>
      </c>
      <c r="W3" s="72">
        <v>2</v>
      </c>
      <c r="X3" s="72">
        <v>3</v>
      </c>
      <c r="Y3" s="72">
        <v>4</v>
      </c>
      <c r="Z3" s="72">
        <v>5</v>
      </c>
      <c r="AA3" s="73">
        <v>6</v>
      </c>
    </row>
    <row r="4" spans="2:30" ht="14.7" thickBot="1" x14ac:dyDescent="0.6">
      <c r="B4" s="7"/>
      <c r="C4" s="16"/>
      <c r="D4" s="65">
        <v>190</v>
      </c>
      <c r="E4" s="66">
        <v>190</v>
      </c>
      <c r="F4" s="66">
        <v>190</v>
      </c>
      <c r="G4" s="66">
        <v>190</v>
      </c>
      <c r="H4" s="66">
        <v>190</v>
      </c>
      <c r="I4" s="67">
        <v>190</v>
      </c>
      <c r="J4" s="68">
        <v>220</v>
      </c>
      <c r="K4" s="69">
        <v>220</v>
      </c>
      <c r="L4" s="69">
        <v>220</v>
      </c>
      <c r="M4" s="69">
        <v>220</v>
      </c>
      <c r="N4" s="69">
        <v>220</v>
      </c>
      <c r="O4" s="70">
        <v>220</v>
      </c>
      <c r="P4" s="74">
        <v>230</v>
      </c>
      <c r="Q4" s="75">
        <v>230</v>
      </c>
      <c r="R4" s="75">
        <v>230</v>
      </c>
      <c r="S4" s="75">
        <v>230</v>
      </c>
      <c r="T4" s="75">
        <v>230</v>
      </c>
      <c r="U4" s="76">
        <v>230</v>
      </c>
      <c r="V4" s="71">
        <v>40</v>
      </c>
      <c r="W4" s="72">
        <v>40</v>
      </c>
      <c r="X4" s="72">
        <v>40</v>
      </c>
      <c r="Y4" s="72">
        <v>40</v>
      </c>
      <c r="Z4" s="72">
        <v>40</v>
      </c>
      <c r="AA4" s="73">
        <v>40</v>
      </c>
      <c r="AB4" s="77">
        <f t="shared" ref="AB4:AB34" si="0">SUMPRODUCT(D4:AA4,$D$36:$AA$36)</f>
        <v>2914000</v>
      </c>
      <c r="AC4" s="36"/>
      <c r="AD4" s="37"/>
    </row>
    <row r="5" spans="2:30" x14ac:dyDescent="0.55000000000000004">
      <c r="B5" s="52" t="s">
        <v>29</v>
      </c>
      <c r="C5" s="55">
        <v>1</v>
      </c>
      <c r="D5" s="8">
        <v>1</v>
      </c>
      <c r="E5" s="9"/>
      <c r="F5" s="9"/>
      <c r="G5" s="9"/>
      <c r="H5" s="9"/>
      <c r="I5" s="10"/>
      <c r="J5" s="8">
        <v>1</v>
      </c>
      <c r="K5" s="9"/>
      <c r="L5" s="9"/>
      <c r="M5" s="9"/>
      <c r="N5" s="9"/>
      <c r="O5" s="10"/>
      <c r="P5" s="8">
        <v>1</v>
      </c>
      <c r="Q5" s="9"/>
      <c r="R5" s="9"/>
      <c r="S5" s="9"/>
      <c r="T5" s="9"/>
      <c r="U5" s="10"/>
      <c r="V5" s="8">
        <v>-1</v>
      </c>
      <c r="W5" s="9"/>
      <c r="X5" s="9"/>
      <c r="Y5" s="9"/>
      <c r="Z5" s="9"/>
      <c r="AA5" s="10"/>
      <c r="AB5" s="59">
        <f t="shared" si="0"/>
        <v>1800</v>
      </c>
      <c r="AC5" s="42" t="s">
        <v>24</v>
      </c>
      <c r="AD5" s="43">
        <v>1800</v>
      </c>
    </row>
    <row r="6" spans="2:30" x14ac:dyDescent="0.55000000000000004">
      <c r="B6" s="53" t="s">
        <v>29</v>
      </c>
      <c r="C6" s="56">
        <v>2</v>
      </c>
      <c r="D6" s="11"/>
      <c r="E6" s="1">
        <v>1</v>
      </c>
      <c r="F6" s="1"/>
      <c r="G6" s="1"/>
      <c r="H6" s="1"/>
      <c r="I6" s="12"/>
      <c r="J6" s="11"/>
      <c r="K6" s="1">
        <v>1</v>
      </c>
      <c r="L6" s="1"/>
      <c r="M6" s="1"/>
      <c r="N6" s="1"/>
      <c r="O6" s="12"/>
      <c r="P6" s="11"/>
      <c r="Q6" s="1">
        <v>1</v>
      </c>
      <c r="R6" s="1"/>
      <c r="S6" s="1"/>
      <c r="T6" s="1"/>
      <c r="U6" s="12"/>
      <c r="V6" s="11">
        <v>1</v>
      </c>
      <c r="W6" s="1">
        <v>-1</v>
      </c>
      <c r="X6" s="1"/>
      <c r="Y6" s="1"/>
      <c r="Z6" s="1"/>
      <c r="AA6" s="12"/>
      <c r="AB6" s="60">
        <f t="shared" si="0"/>
        <v>2600</v>
      </c>
      <c r="AC6" s="32" t="s">
        <v>24</v>
      </c>
      <c r="AD6" s="44">
        <v>2600</v>
      </c>
    </row>
    <row r="7" spans="2:30" x14ac:dyDescent="0.55000000000000004">
      <c r="B7" s="53" t="s">
        <v>29</v>
      </c>
      <c r="C7" s="56">
        <v>3</v>
      </c>
      <c r="D7" s="11"/>
      <c r="E7" s="1"/>
      <c r="F7" s="1">
        <v>1</v>
      </c>
      <c r="G7" s="1"/>
      <c r="H7" s="1"/>
      <c r="I7" s="12"/>
      <c r="J7" s="11"/>
      <c r="K7" s="1"/>
      <c r="L7" s="1">
        <v>1</v>
      </c>
      <c r="M7" s="1"/>
      <c r="N7" s="1"/>
      <c r="O7" s="12"/>
      <c r="P7" s="11"/>
      <c r="Q7" s="1"/>
      <c r="R7" s="1">
        <v>1</v>
      </c>
      <c r="S7" s="1"/>
      <c r="T7" s="1"/>
      <c r="U7" s="12"/>
      <c r="V7" s="11"/>
      <c r="W7" s="1">
        <v>1</v>
      </c>
      <c r="X7" s="1">
        <v>-1</v>
      </c>
      <c r="Y7" s="1"/>
      <c r="Z7" s="1"/>
      <c r="AA7" s="12"/>
      <c r="AB7" s="60">
        <f t="shared" si="0"/>
        <v>2800</v>
      </c>
      <c r="AC7" s="32" t="s">
        <v>24</v>
      </c>
      <c r="AD7" s="44">
        <v>2800</v>
      </c>
    </row>
    <row r="8" spans="2:30" x14ac:dyDescent="0.55000000000000004">
      <c r="B8" s="53" t="s">
        <v>29</v>
      </c>
      <c r="C8" s="56">
        <v>4</v>
      </c>
      <c r="D8" s="11"/>
      <c r="E8" s="1"/>
      <c r="F8" s="1"/>
      <c r="G8" s="1">
        <v>1</v>
      </c>
      <c r="H8" s="1"/>
      <c r="I8" s="12"/>
      <c r="J8" s="11"/>
      <c r="K8" s="1"/>
      <c r="L8" s="1"/>
      <c r="M8" s="1">
        <v>1</v>
      </c>
      <c r="N8" s="1"/>
      <c r="O8" s="12"/>
      <c r="P8" s="11"/>
      <c r="Q8" s="1"/>
      <c r="R8" s="1"/>
      <c r="S8" s="1">
        <v>1</v>
      </c>
      <c r="T8" s="1"/>
      <c r="U8" s="12"/>
      <c r="V8" s="11"/>
      <c r="W8" s="1"/>
      <c r="X8" s="1">
        <v>1</v>
      </c>
      <c r="Y8" s="1">
        <v>-1</v>
      </c>
      <c r="Z8" s="1"/>
      <c r="AA8" s="12"/>
      <c r="AB8" s="60">
        <f t="shared" si="0"/>
        <v>2900</v>
      </c>
      <c r="AC8" s="32" t="s">
        <v>24</v>
      </c>
      <c r="AD8" s="44">
        <v>2900</v>
      </c>
    </row>
    <row r="9" spans="2:30" x14ac:dyDescent="0.55000000000000004">
      <c r="B9" s="53" t="s">
        <v>29</v>
      </c>
      <c r="C9" s="56">
        <v>5</v>
      </c>
      <c r="D9" s="11"/>
      <c r="E9" s="1"/>
      <c r="F9" s="1"/>
      <c r="G9" s="1"/>
      <c r="H9" s="1">
        <v>1</v>
      </c>
      <c r="I9" s="12"/>
      <c r="J9" s="11"/>
      <c r="K9" s="1"/>
      <c r="L9" s="1"/>
      <c r="M9" s="1"/>
      <c r="N9" s="1">
        <v>1</v>
      </c>
      <c r="O9" s="12"/>
      <c r="P9" s="11"/>
      <c r="Q9" s="1"/>
      <c r="R9" s="1"/>
      <c r="S9" s="1"/>
      <c r="T9" s="1">
        <v>1</v>
      </c>
      <c r="U9" s="12"/>
      <c r="V9" s="11"/>
      <c r="W9" s="1"/>
      <c r="X9" s="1"/>
      <c r="Y9" s="1">
        <v>1</v>
      </c>
      <c r="Z9" s="1">
        <v>-1</v>
      </c>
      <c r="AA9" s="12"/>
      <c r="AB9" s="60">
        <f t="shared" si="0"/>
        <v>1200</v>
      </c>
      <c r="AC9" s="32" t="s">
        <v>24</v>
      </c>
      <c r="AD9" s="44">
        <v>1200</v>
      </c>
    </row>
    <row r="10" spans="2:30" ht="14.7" thickBot="1" x14ac:dyDescent="0.6">
      <c r="B10" s="54" t="s">
        <v>29</v>
      </c>
      <c r="C10" s="57">
        <v>6</v>
      </c>
      <c r="D10" s="13"/>
      <c r="E10" s="14"/>
      <c r="F10" s="14"/>
      <c r="G10" s="14"/>
      <c r="H10" s="14"/>
      <c r="I10" s="15">
        <v>1</v>
      </c>
      <c r="J10" s="13"/>
      <c r="K10" s="14"/>
      <c r="L10" s="14"/>
      <c r="M10" s="14"/>
      <c r="N10" s="14"/>
      <c r="O10" s="15">
        <v>1</v>
      </c>
      <c r="P10" s="13"/>
      <c r="Q10" s="14"/>
      <c r="R10" s="14"/>
      <c r="S10" s="14"/>
      <c r="T10" s="14"/>
      <c r="U10" s="15">
        <v>1</v>
      </c>
      <c r="V10" s="13"/>
      <c r="W10" s="14"/>
      <c r="X10" s="14"/>
      <c r="Y10" s="14"/>
      <c r="Z10" s="14">
        <v>1</v>
      </c>
      <c r="AA10" s="15">
        <v>-1</v>
      </c>
      <c r="AB10" s="61">
        <f t="shared" si="0"/>
        <v>3300</v>
      </c>
      <c r="AC10" s="46" t="s">
        <v>24</v>
      </c>
      <c r="AD10" s="47">
        <v>3300</v>
      </c>
    </row>
    <row r="11" spans="2:30" x14ac:dyDescent="0.55000000000000004">
      <c r="B11" s="52" t="s">
        <v>29</v>
      </c>
      <c r="C11" s="55">
        <v>1</v>
      </c>
      <c r="D11" s="8">
        <v>1</v>
      </c>
      <c r="E11" s="9"/>
      <c r="F11" s="9"/>
      <c r="G11" s="9"/>
      <c r="H11" s="9"/>
      <c r="I11" s="10"/>
      <c r="J11" s="8"/>
      <c r="K11" s="9"/>
      <c r="L11" s="9"/>
      <c r="M11" s="9"/>
      <c r="N11" s="9"/>
      <c r="O11" s="10"/>
      <c r="P11" s="8"/>
      <c r="Q11" s="9"/>
      <c r="R11" s="9"/>
      <c r="S11" s="9"/>
      <c r="T11" s="9"/>
      <c r="U11" s="10"/>
      <c r="V11" s="8"/>
      <c r="W11" s="9"/>
      <c r="X11" s="9"/>
      <c r="Y11" s="9"/>
      <c r="Z11" s="9"/>
      <c r="AA11" s="10"/>
      <c r="AB11" s="33">
        <f t="shared" si="0"/>
        <v>1800</v>
      </c>
      <c r="AC11" s="42" t="s">
        <v>23</v>
      </c>
      <c r="AD11" s="62">
        <v>2000</v>
      </c>
    </row>
    <row r="12" spans="2:30" x14ac:dyDescent="0.55000000000000004">
      <c r="B12" s="53" t="s">
        <v>29</v>
      </c>
      <c r="C12" s="56">
        <v>2</v>
      </c>
      <c r="D12" s="11"/>
      <c r="E12" s="1">
        <v>1</v>
      </c>
      <c r="F12" s="1"/>
      <c r="G12" s="1"/>
      <c r="H12" s="1"/>
      <c r="I12" s="12"/>
      <c r="J12" s="11"/>
      <c r="K12" s="1"/>
      <c r="L12" s="1"/>
      <c r="M12" s="1"/>
      <c r="N12" s="1"/>
      <c r="O12" s="12"/>
      <c r="P12" s="11"/>
      <c r="Q12" s="1"/>
      <c r="R12" s="1"/>
      <c r="S12" s="1"/>
      <c r="T12" s="1"/>
      <c r="U12" s="12"/>
      <c r="V12" s="11"/>
      <c r="W12" s="1"/>
      <c r="X12" s="1"/>
      <c r="Y12" s="1"/>
      <c r="Z12" s="1"/>
      <c r="AA12" s="12"/>
      <c r="AB12" s="31">
        <f t="shared" si="0"/>
        <v>2000</v>
      </c>
      <c r="AC12" s="32" t="s">
        <v>23</v>
      </c>
      <c r="AD12" s="44">
        <v>2000</v>
      </c>
    </row>
    <row r="13" spans="2:30" x14ac:dyDescent="0.55000000000000004">
      <c r="B13" s="53" t="s">
        <v>29</v>
      </c>
      <c r="C13" s="56">
        <v>3</v>
      </c>
      <c r="D13" s="11"/>
      <c r="E13" s="1"/>
      <c r="F13" s="1">
        <v>1</v>
      </c>
      <c r="G13" s="1"/>
      <c r="H13" s="1"/>
      <c r="I13" s="12"/>
      <c r="J13" s="11"/>
      <c r="K13" s="1"/>
      <c r="L13" s="1"/>
      <c r="M13" s="1"/>
      <c r="N13" s="1"/>
      <c r="O13" s="12"/>
      <c r="P13" s="11"/>
      <c r="Q13" s="1"/>
      <c r="R13" s="1"/>
      <c r="S13" s="1"/>
      <c r="T13" s="1"/>
      <c r="U13" s="12"/>
      <c r="V13" s="11"/>
      <c r="W13" s="1"/>
      <c r="X13" s="1"/>
      <c r="Y13" s="1"/>
      <c r="Z13" s="1"/>
      <c r="AA13" s="12"/>
      <c r="AB13" s="31">
        <f t="shared" si="0"/>
        <v>2000</v>
      </c>
      <c r="AC13" s="32" t="s">
        <v>23</v>
      </c>
      <c r="AD13" s="44">
        <v>2000</v>
      </c>
    </row>
    <row r="14" spans="2:30" x14ac:dyDescent="0.55000000000000004">
      <c r="B14" s="53" t="s">
        <v>29</v>
      </c>
      <c r="C14" s="56">
        <v>4</v>
      </c>
      <c r="D14" s="11"/>
      <c r="E14" s="1"/>
      <c r="F14" s="1"/>
      <c r="G14" s="1">
        <v>1</v>
      </c>
      <c r="H14" s="1"/>
      <c r="I14" s="12"/>
      <c r="J14" s="11"/>
      <c r="K14" s="1"/>
      <c r="L14" s="1"/>
      <c r="M14" s="1"/>
      <c r="N14" s="1"/>
      <c r="O14" s="12"/>
      <c r="P14" s="11"/>
      <c r="Q14" s="1"/>
      <c r="R14" s="1"/>
      <c r="S14" s="1"/>
      <c r="T14" s="1"/>
      <c r="U14" s="12"/>
      <c r="V14" s="11"/>
      <c r="W14" s="1"/>
      <c r="X14" s="1"/>
      <c r="Y14" s="1"/>
      <c r="Z14" s="1"/>
      <c r="AA14" s="12"/>
      <c r="AB14" s="31">
        <f t="shared" si="0"/>
        <v>2000</v>
      </c>
      <c r="AC14" s="32" t="s">
        <v>23</v>
      </c>
      <c r="AD14" s="44">
        <v>2000</v>
      </c>
    </row>
    <row r="15" spans="2:30" x14ac:dyDescent="0.55000000000000004">
      <c r="B15" s="53" t="s">
        <v>29</v>
      </c>
      <c r="C15" s="56">
        <v>5</v>
      </c>
      <c r="D15" s="11"/>
      <c r="E15" s="1"/>
      <c r="F15" s="1"/>
      <c r="G15" s="1"/>
      <c r="H15" s="1">
        <v>1</v>
      </c>
      <c r="I15" s="12"/>
      <c r="J15" s="11"/>
      <c r="K15" s="1"/>
      <c r="L15" s="1"/>
      <c r="M15" s="1"/>
      <c r="N15" s="1"/>
      <c r="O15" s="12"/>
      <c r="P15" s="11"/>
      <c r="Q15" s="1"/>
      <c r="R15" s="1"/>
      <c r="S15" s="1"/>
      <c r="T15" s="1"/>
      <c r="U15" s="12"/>
      <c r="V15" s="11"/>
      <c r="W15" s="1"/>
      <c r="X15" s="1"/>
      <c r="Y15" s="1"/>
      <c r="Z15" s="1"/>
      <c r="AA15" s="12"/>
      <c r="AB15" s="31">
        <f t="shared" si="0"/>
        <v>1700</v>
      </c>
      <c r="AC15" s="32" t="s">
        <v>23</v>
      </c>
      <c r="AD15" s="44">
        <v>2000</v>
      </c>
    </row>
    <row r="16" spans="2:30" ht="14.7" thickBot="1" x14ac:dyDescent="0.6">
      <c r="B16" s="54" t="s">
        <v>29</v>
      </c>
      <c r="C16" s="57">
        <v>6</v>
      </c>
      <c r="D16" s="13"/>
      <c r="E16" s="14"/>
      <c r="F16" s="14"/>
      <c r="G16" s="14"/>
      <c r="H16" s="14"/>
      <c r="I16" s="15">
        <v>1</v>
      </c>
      <c r="J16" s="13"/>
      <c r="K16" s="14"/>
      <c r="L16" s="14"/>
      <c r="M16" s="14"/>
      <c r="N16" s="14"/>
      <c r="O16" s="15"/>
      <c r="P16" s="13"/>
      <c r="Q16" s="14"/>
      <c r="R16" s="14"/>
      <c r="S16" s="14"/>
      <c r="T16" s="14"/>
      <c r="U16" s="15"/>
      <c r="V16" s="13"/>
      <c r="W16" s="14"/>
      <c r="X16" s="14"/>
      <c r="Y16" s="14"/>
      <c r="Z16" s="14"/>
      <c r="AA16" s="15"/>
      <c r="AB16" s="45">
        <f t="shared" si="0"/>
        <v>2000</v>
      </c>
      <c r="AC16" s="46" t="s">
        <v>23</v>
      </c>
      <c r="AD16" s="47">
        <v>2000</v>
      </c>
    </row>
    <row r="17" spans="2:30" x14ac:dyDescent="0.55000000000000004">
      <c r="B17" s="52" t="s">
        <v>29</v>
      </c>
      <c r="C17" s="55">
        <v>1</v>
      </c>
      <c r="D17" s="8"/>
      <c r="E17" s="9"/>
      <c r="F17" s="9"/>
      <c r="G17" s="9"/>
      <c r="H17" s="9"/>
      <c r="I17" s="10"/>
      <c r="J17" s="8">
        <v>1</v>
      </c>
      <c r="K17" s="9"/>
      <c r="L17" s="9"/>
      <c r="M17" s="9"/>
      <c r="N17" s="9"/>
      <c r="O17" s="10"/>
      <c r="P17" s="8"/>
      <c r="Q17" s="9"/>
      <c r="R17" s="9"/>
      <c r="S17" s="9"/>
      <c r="T17" s="9"/>
      <c r="U17" s="10"/>
      <c r="V17" s="8"/>
      <c r="W17" s="9"/>
      <c r="X17" s="9"/>
      <c r="Y17" s="9"/>
      <c r="Z17" s="9"/>
      <c r="AA17" s="10"/>
      <c r="AB17" s="41">
        <f t="shared" si="0"/>
        <v>0</v>
      </c>
      <c r="AC17" s="42" t="s">
        <v>23</v>
      </c>
      <c r="AD17" s="43">
        <v>300</v>
      </c>
    </row>
    <row r="18" spans="2:30" x14ac:dyDescent="0.55000000000000004">
      <c r="B18" s="53" t="s">
        <v>29</v>
      </c>
      <c r="C18" s="56">
        <v>2</v>
      </c>
      <c r="D18" s="11"/>
      <c r="E18" s="1"/>
      <c r="F18" s="1"/>
      <c r="G18" s="1"/>
      <c r="H18" s="1"/>
      <c r="I18" s="12"/>
      <c r="J18" s="11"/>
      <c r="K18" s="1">
        <v>1</v>
      </c>
      <c r="L18" s="1"/>
      <c r="M18" s="1"/>
      <c r="N18" s="1"/>
      <c r="O18" s="12"/>
      <c r="P18" s="11"/>
      <c r="Q18" s="1"/>
      <c r="R18" s="1"/>
      <c r="S18" s="1"/>
      <c r="T18" s="1"/>
      <c r="U18" s="12"/>
      <c r="V18" s="11"/>
      <c r="W18" s="1"/>
      <c r="X18" s="1"/>
      <c r="Y18" s="1"/>
      <c r="Z18" s="1"/>
      <c r="AA18" s="12"/>
      <c r="AB18" s="31">
        <f t="shared" si="0"/>
        <v>300</v>
      </c>
      <c r="AC18" s="32" t="s">
        <v>23</v>
      </c>
      <c r="AD18" s="44">
        <v>300</v>
      </c>
    </row>
    <row r="19" spans="2:30" x14ac:dyDescent="0.55000000000000004">
      <c r="B19" s="53" t="s">
        <v>29</v>
      </c>
      <c r="C19" s="56">
        <v>3</v>
      </c>
      <c r="D19" s="11"/>
      <c r="E19" s="1"/>
      <c r="F19" s="1"/>
      <c r="G19" s="1"/>
      <c r="H19" s="1"/>
      <c r="I19" s="12"/>
      <c r="J19" s="11"/>
      <c r="K19" s="1"/>
      <c r="L19" s="1">
        <v>1</v>
      </c>
      <c r="M19" s="1"/>
      <c r="N19" s="1"/>
      <c r="O19" s="12"/>
      <c r="P19" s="11"/>
      <c r="Q19" s="1"/>
      <c r="R19" s="1"/>
      <c r="S19" s="1"/>
      <c r="T19" s="1"/>
      <c r="U19" s="12"/>
      <c r="V19" s="11"/>
      <c r="W19" s="1"/>
      <c r="X19" s="1"/>
      <c r="Y19" s="1"/>
      <c r="Z19" s="1"/>
      <c r="AA19" s="12"/>
      <c r="AB19" s="31">
        <f t="shared" si="0"/>
        <v>300</v>
      </c>
      <c r="AC19" s="32" t="s">
        <v>23</v>
      </c>
      <c r="AD19" s="44">
        <v>300</v>
      </c>
    </row>
    <row r="20" spans="2:30" x14ac:dyDescent="0.55000000000000004">
      <c r="B20" s="53" t="s">
        <v>29</v>
      </c>
      <c r="C20" s="56">
        <v>4</v>
      </c>
      <c r="D20" s="11"/>
      <c r="E20" s="1"/>
      <c r="F20" s="1"/>
      <c r="G20" s="1"/>
      <c r="H20" s="1"/>
      <c r="I20" s="12"/>
      <c r="J20" s="11"/>
      <c r="K20" s="1"/>
      <c r="L20" s="1"/>
      <c r="M20" s="1">
        <v>1</v>
      </c>
      <c r="N20" s="1"/>
      <c r="O20" s="12"/>
      <c r="P20" s="11"/>
      <c r="Q20" s="1"/>
      <c r="R20" s="1"/>
      <c r="S20" s="1"/>
      <c r="T20" s="1"/>
      <c r="U20" s="12"/>
      <c r="V20" s="11"/>
      <c r="W20" s="1"/>
      <c r="X20" s="1"/>
      <c r="Y20" s="1"/>
      <c r="Z20" s="1"/>
      <c r="AA20" s="12"/>
      <c r="AB20" s="31">
        <f t="shared" si="0"/>
        <v>300</v>
      </c>
      <c r="AC20" s="32" t="s">
        <v>23</v>
      </c>
      <c r="AD20" s="44">
        <v>300</v>
      </c>
    </row>
    <row r="21" spans="2:30" x14ac:dyDescent="0.55000000000000004">
      <c r="B21" s="53" t="s">
        <v>29</v>
      </c>
      <c r="C21" s="56">
        <v>5</v>
      </c>
      <c r="D21" s="11"/>
      <c r="E21" s="1"/>
      <c r="F21" s="1"/>
      <c r="G21" s="1"/>
      <c r="H21" s="1"/>
      <c r="I21" s="12"/>
      <c r="J21" s="11"/>
      <c r="K21" s="1"/>
      <c r="L21" s="1"/>
      <c r="M21" s="1"/>
      <c r="N21" s="1">
        <v>1</v>
      </c>
      <c r="O21" s="12"/>
      <c r="P21" s="11"/>
      <c r="Q21" s="1"/>
      <c r="R21" s="1"/>
      <c r="S21" s="1"/>
      <c r="T21" s="1"/>
      <c r="U21" s="12"/>
      <c r="V21" s="11"/>
      <c r="W21" s="1"/>
      <c r="X21" s="1"/>
      <c r="Y21" s="1"/>
      <c r="Z21" s="1"/>
      <c r="AA21" s="12"/>
      <c r="AB21" s="31">
        <f t="shared" si="0"/>
        <v>0</v>
      </c>
      <c r="AC21" s="32" t="s">
        <v>23</v>
      </c>
      <c r="AD21" s="44">
        <v>300</v>
      </c>
    </row>
    <row r="22" spans="2:30" ht="14.7" thickBot="1" x14ac:dyDescent="0.6">
      <c r="B22" s="54" t="s">
        <v>29</v>
      </c>
      <c r="C22" s="57">
        <v>6</v>
      </c>
      <c r="D22" s="13"/>
      <c r="E22" s="14"/>
      <c r="F22" s="14"/>
      <c r="G22" s="14"/>
      <c r="H22" s="14"/>
      <c r="I22" s="15"/>
      <c r="J22" s="13"/>
      <c r="K22" s="14"/>
      <c r="L22" s="14"/>
      <c r="M22" s="14"/>
      <c r="N22" s="14"/>
      <c r="O22" s="15">
        <v>1</v>
      </c>
      <c r="P22" s="13"/>
      <c r="Q22" s="14"/>
      <c r="R22" s="14"/>
      <c r="S22" s="14"/>
      <c r="T22" s="14"/>
      <c r="U22" s="15"/>
      <c r="V22" s="13"/>
      <c r="W22" s="14"/>
      <c r="X22" s="14"/>
      <c r="Y22" s="14"/>
      <c r="Z22" s="14"/>
      <c r="AA22" s="15"/>
      <c r="AB22" s="45">
        <f t="shared" si="0"/>
        <v>300</v>
      </c>
      <c r="AC22" s="46" t="s">
        <v>23</v>
      </c>
      <c r="AD22" s="47">
        <v>300</v>
      </c>
    </row>
    <row r="23" spans="2:30" x14ac:dyDescent="0.55000000000000004">
      <c r="B23" s="52" t="s">
        <v>29</v>
      </c>
      <c r="C23" s="55">
        <v>1</v>
      </c>
      <c r="D23" s="8"/>
      <c r="E23" s="9"/>
      <c r="F23" s="9"/>
      <c r="G23" s="9"/>
      <c r="H23" s="9"/>
      <c r="I23" s="10"/>
      <c r="J23" s="8"/>
      <c r="K23" s="9"/>
      <c r="L23" s="9"/>
      <c r="M23" s="9"/>
      <c r="N23" s="9"/>
      <c r="O23" s="10"/>
      <c r="P23" s="8">
        <v>1</v>
      </c>
      <c r="Q23" s="9"/>
      <c r="R23" s="9"/>
      <c r="S23" s="9"/>
      <c r="T23" s="9"/>
      <c r="U23" s="10"/>
      <c r="V23" s="8"/>
      <c r="W23" s="9"/>
      <c r="X23" s="9"/>
      <c r="Y23" s="9"/>
      <c r="Z23" s="9"/>
      <c r="AA23" s="10"/>
      <c r="AB23" s="78">
        <f t="shared" si="0"/>
        <v>0</v>
      </c>
      <c r="AC23" s="42" t="s">
        <v>23</v>
      </c>
      <c r="AD23" s="62">
        <v>500</v>
      </c>
    </row>
    <row r="24" spans="2:30" x14ac:dyDescent="0.55000000000000004">
      <c r="B24" s="53" t="s">
        <v>29</v>
      </c>
      <c r="C24" s="56">
        <v>2</v>
      </c>
      <c r="D24" s="11"/>
      <c r="E24" s="1"/>
      <c r="F24" s="1"/>
      <c r="G24" s="1"/>
      <c r="H24" s="1"/>
      <c r="I24" s="12"/>
      <c r="J24" s="11"/>
      <c r="K24" s="1"/>
      <c r="L24" s="1"/>
      <c r="M24" s="1"/>
      <c r="N24" s="1"/>
      <c r="O24" s="12"/>
      <c r="P24" s="11"/>
      <c r="Q24" s="1">
        <v>1</v>
      </c>
      <c r="R24" s="1"/>
      <c r="S24" s="1"/>
      <c r="T24" s="1"/>
      <c r="U24" s="12"/>
      <c r="V24" s="11"/>
      <c r="W24" s="1"/>
      <c r="X24" s="1"/>
      <c r="Y24" s="1"/>
      <c r="Z24" s="1"/>
      <c r="AA24" s="12"/>
      <c r="AB24" s="60">
        <f t="shared" si="0"/>
        <v>400</v>
      </c>
      <c r="AC24" s="32" t="s">
        <v>23</v>
      </c>
      <c r="AD24" s="44">
        <v>500</v>
      </c>
    </row>
    <row r="25" spans="2:30" x14ac:dyDescent="0.55000000000000004">
      <c r="B25" s="53" t="s">
        <v>29</v>
      </c>
      <c r="C25" s="56">
        <v>3</v>
      </c>
      <c r="D25" s="11"/>
      <c r="E25" s="1"/>
      <c r="F25" s="1"/>
      <c r="G25" s="1"/>
      <c r="H25" s="1"/>
      <c r="I25" s="12"/>
      <c r="J25" s="11"/>
      <c r="K25" s="1"/>
      <c r="L25" s="1"/>
      <c r="M25" s="1"/>
      <c r="N25" s="1"/>
      <c r="O25" s="12"/>
      <c r="P25" s="11"/>
      <c r="Q25" s="1"/>
      <c r="R25" s="1">
        <v>1</v>
      </c>
      <c r="S25" s="1"/>
      <c r="T25" s="1"/>
      <c r="U25" s="12"/>
      <c r="V25" s="11"/>
      <c r="W25" s="1"/>
      <c r="X25" s="1"/>
      <c r="Y25" s="1"/>
      <c r="Z25" s="1"/>
      <c r="AA25" s="12"/>
      <c r="AB25" s="60">
        <f t="shared" si="0"/>
        <v>500</v>
      </c>
      <c r="AC25" s="32" t="s">
        <v>23</v>
      </c>
      <c r="AD25" s="44">
        <v>500</v>
      </c>
    </row>
    <row r="26" spans="2:30" x14ac:dyDescent="0.55000000000000004">
      <c r="B26" s="53" t="s">
        <v>29</v>
      </c>
      <c r="C26" s="56">
        <v>4</v>
      </c>
      <c r="D26" s="11"/>
      <c r="E26" s="1"/>
      <c r="F26" s="1"/>
      <c r="G26" s="1"/>
      <c r="H26" s="1"/>
      <c r="I26" s="12"/>
      <c r="J26" s="11"/>
      <c r="K26" s="1"/>
      <c r="L26" s="1"/>
      <c r="M26" s="1"/>
      <c r="N26" s="1"/>
      <c r="O26" s="12"/>
      <c r="P26" s="11"/>
      <c r="Q26" s="1"/>
      <c r="R26" s="1"/>
      <c r="S26" s="1">
        <v>1</v>
      </c>
      <c r="T26" s="1"/>
      <c r="U26" s="12"/>
      <c r="V26" s="11"/>
      <c r="W26" s="1"/>
      <c r="X26" s="1"/>
      <c r="Y26" s="1"/>
      <c r="Z26" s="1"/>
      <c r="AA26" s="12"/>
      <c r="AB26" s="60">
        <f t="shared" si="0"/>
        <v>500</v>
      </c>
      <c r="AC26" s="32" t="s">
        <v>23</v>
      </c>
      <c r="AD26" s="44">
        <v>500</v>
      </c>
    </row>
    <row r="27" spans="2:30" x14ac:dyDescent="0.55000000000000004">
      <c r="B27" s="53" t="s">
        <v>29</v>
      </c>
      <c r="C27" s="56">
        <v>5</v>
      </c>
      <c r="D27" s="11"/>
      <c r="E27" s="1"/>
      <c r="F27" s="1"/>
      <c r="G27" s="1"/>
      <c r="H27" s="1"/>
      <c r="I27" s="12"/>
      <c r="J27" s="11"/>
      <c r="K27" s="1"/>
      <c r="L27" s="1"/>
      <c r="M27" s="1"/>
      <c r="N27" s="1"/>
      <c r="O27" s="12"/>
      <c r="P27" s="11"/>
      <c r="Q27" s="1"/>
      <c r="R27" s="1"/>
      <c r="S27" s="1"/>
      <c r="T27" s="1">
        <v>1</v>
      </c>
      <c r="U27" s="12"/>
      <c r="V27" s="11"/>
      <c r="W27" s="1"/>
      <c r="X27" s="1"/>
      <c r="Y27" s="1"/>
      <c r="Z27" s="1"/>
      <c r="AA27" s="12"/>
      <c r="AB27" s="60">
        <f t="shared" si="0"/>
        <v>0</v>
      </c>
      <c r="AC27" s="32" t="s">
        <v>23</v>
      </c>
      <c r="AD27" s="44">
        <v>500</v>
      </c>
    </row>
    <row r="28" spans="2:30" ht="14.7" thickBot="1" x14ac:dyDescent="0.6">
      <c r="B28" s="54" t="s">
        <v>29</v>
      </c>
      <c r="C28" s="57">
        <v>6</v>
      </c>
      <c r="D28" s="13"/>
      <c r="E28" s="14"/>
      <c r="F28" s="14"/>
      <c r="G28" s="14"/>
      <c r="H28" s="14"/>
      <c r="I28" s="15"/>
      <c r="J28" s="13"/>
      <c r="K28" s="14"/>
      <c r="L28" s="14"/>
      <c r="M28" s="14"/>
      <c r="N28" s="14"/>
      <c r="O28" s="15"/>
      <c r="P28" s="13"/>
      <c r="Q28" s="14"/>
      <c r="R28" s="14"/>
      <c r="S28" s="14"/>
      <c r="T28" s="14"/>
      <c r="U28" s="15">
        <v>1</v>
      </c>
      <c r="V28" s="13"/>
      <c r="W28" s="14"/>
      <c r="X28" s="14"/>
      <c r="Y28" s="14"/>
      <c r="Z28" s="14"/>
      <c r="AA28" s="15"/>
      <c r="AB28" s="61">
        <f t="shared" si="0"/>
        <v>500</v>
      </c>
      <c r="AC28" s="46" t="s">
        <v>23</v>
      </c>
      <c r="AD28" s="47">
        <v>500</v>
      </c>
    </row>
    <row r="29" spans="2:30" x14ac:dyDescent="0.55000000000000004">
      <c r="B29" s="52" t="s">
        <v>29</v>
      </c>
      <c r="C29" s="55">
        <v>1</v>
      </c>
      <c r="D29" s="8"/>
      <c r="E29" s="9"/>
      <c r="F29" s="9"/>
      <c r="G29" s="9"/>
      <c r="H29" s="9"/>
      <c r="I29" s="10"/>
      <c r="J29" s="8"/>
      <c r="K29" s="9"/>
      <c r="L29" s="9"/>
      <c r="M29" s="9"/>
      <c r="N29" s="9"/>
      <c r="O29" s="10"/>
      <c r="P29" s="8"/>
      <c r="Q29" s="9"/>
      <c r="R29" s="9"/>
      <c r="S29" s="9"/>
      <c r="T29" s="9"/>
      <c r="U29" s="10"/>
      <c r="V29" s="8">
        <v>1</v>
      </c>
      <c r="W29" s="9"/>
      <c r="X29" s="9"/>
      <c r="Y29" s="9"/>
      <c r="Z29" s="9"/>
      <c r="AA29" s="10"/>
      <c r="AB29" s="41">
        <f t="shared" si="0"/>
        <v>0</v>
      </c>
      <c r="AC29" s="42" t="s">
        <v>23</v>
      </c>
      <c r="AD29" s="43">
        <v>1500</v>
      </c>
    </row>
    <row r="30" spans="2:30" x14ac:dyDescent="0.55000000000000004">
      <c r="B30" s="53" t="s">
        <v>29</v>
      </c>
      <c r="C30" s="56">
        <v>2</v>
      </c>
      <c r="D30" s="11"/>
      <c r="E30" s="1"/>
      <c r="F30" s="1"/>
      <c r="G30" s="1"/>
      <c r="H30" s="1"/>
      <c r="I30" s="12"/>
      <c r="J30" s="11"/>
      <c r="K30" s="1"/>
      <c r="L30" s="1"/>
      <c r="M30" s="1"/>
      <c r="N30" s="1"/>
      <c r="O30" s="12"/>
      <c r="P30" s="11"/>
      <c r="Q30" s="1"/>
      <c r="R30" s="1"/>
      <c r="S30" s="1"/>
      <c r="T30" s="1"/>
      <c r="U30" s="12"/>
      <c r="V30" s="11"/>
      <c r="W30" s="1">
        <v>1</v>
      </c>
      <c r="X30" s="1"/>
      <c r="Y30" s="1"/>
      <c r="Z30" s="1"/>
      <c r="AA30" s="12"/>
      <c r="AB30" s="31">
        <f t="shared" si="0"/>
        <v>100</v>
      </c>
      <c r="AC30" s="32" t="s">
        <v>23</v>
      </c>
      <c r="AD30" s="44">
        <v>1500</v>
      </c>
    </row>
    <row r="31" spans="2:30" x14ac:dyDescent="0.55000000000000004">
      <c r="B31" s="53" t="s">
        <v>29</v>
      </c>
      <c r="C31" s="56">
        <v>3</v>
      </c>
      <c r="D31" s="11"/>
      <c r="E31" s="1"/>
      <c r="F31" s="1"/>
      <c r="G31" s="1"/>
      <c r="H31" s="1"/>
      <c r="I31" s="12"/>
      <c r="J31" s="11"/>
      <c r="K31" s="1"/>
      <c r="L31" s="1"/>
      <c r="M31" s="1"/>
      <c r="N31" s="1"/>
      <c r="O31" s="12"/>
      <c r="P31" s="11"/>
      <c r="Q31" s="1"/>
      <c r="R31" s="1"/>
      <c r="S31" s="1"/>
      <c r="T31" s="1"/>
      <c r="U31" s="12"/>
      <c r="V31" s="11"/>
      <c r="W31" s="1"/>
      <c r="X31" s="1">
        <v>1</v>
      </c>
      <c r="Y31" s="1"/>
      <c r="Z31" s="1"/>
      <c r="AA31" s="12"/>
      <c r="AB31" s="31">
        <f t="shared" si="0"/>
        <v>100</v>
      </c>
      <c r="AC31" s="32" t="s">
        <v>23</v>
      </c>
      <c r="AD31" s="44">
        <v>1500</v>
      </c>
    </row>
    <row r="32" spans="2:30" x14ac:dyDescent="0.55000000000000004">
      <c r="B32" s="53" t="s">
        <v>29</v>
      </c>
      <c r="C32" s="56">
        <v>4</v>
      </c>
      <c r="D32" s="11"/>
      <c r="E32" s="1"/>
      <c r="F32" s="1"/>
      <c r="G32" s="1"/>
      <c r="H32" s="1"/>
      <c r="I32" s="12"/>
      <c r="J32" s="11"/>
      <c r="K32" s="1"/>
      <c r="L32" s="1"/>
      <c r="M32" s="1"/>
      <c r="N32" s="1"/>
      <c r="O32" s="12"/>
      <c r="P32" s="11"/>
      <c r="Q32" s="1"/>
      <c r="R32" s="1"/>
      <c r="S32" s="1"/>
      <c r="T32" s="1"/>
      <c r="U32" s="12"/>
      <c r="V32" s="11"/>
      <c r="W32" s="1"/>
      <c r="X32" s="1"/>
      <c r="Y32" s="1">
        <v>1</v>
      </c>
      <c r="Z32" s="1"/>
      <c r="AA32" s="12"/>
      <c r="AB32" s="31">
        <f t="shared" si="0"/>
        <v>0</v>
      </c>
      <c r="AC32" s="32" t="s">
        <v>23</v>
      </c>
      <c r="AD32" s="44">
        <v>1500</v>
      </c>
    </row>
    <row r="33" spans="2:30" x14ac:dyDescent="0.55000000000000004">
      <c r="B33" s="53" t="s">
        <v>29</v>
      </c>
      <c r="C33" s="56">
        <v>5</v>
      </c>
      <c r="D33" s="11"/>
      <c r="E33" s="1"/>
      <c r="F33" s="1"/>
      <c r="G33" s="1"/>
      <c r="H33" s="1"/>
      <c r="I33" s="12"/>
      <c r="J33" s="11"/>
      <c r="K33" s="1"/>
      <c r="L33" s="1"/>
      <c r="M33" s="1"/>
      <c r="N33" s="1"/>
      <c r="O33" s="12"/>
      <c r="P33" s="11"/>
      <c r="Q33" s="1"/>
      <c r="R33" s="1"/>
      <c r="S33" s="1"/>
      <c r="T33" s="1"/>
      <c r="U33" s="12"/>
      <c r="V33" s="11"/>
      <c r="W33" s="1"/>
      <c r="X33" s="1"/>
      <c r="Y33" s="1"/>
      <c r="Z33" s="1">
        <v>1</v>
      </c>
      <c r="AA33" s="12"/>
      <c r="AB33" s="31">
        <f t="shared" si="0"/>
        <v>500</v>
      </c>
      <c r="AC33" s="32" t="s">
        <v>23</v>
      </c>
      <c r="AD33" s="44">
        <v>1500</v>
      </c>
    </row>
    <row r="34" spans="2:30" ht="14.7" thickBot="1" x14ac:dyDescent="0.6">
      <c r="B34" s="54" t="s">
        <v>29</v>
      </c>
      <c r="C34" s="57">
        <v>6</v>
      </c>
      <c r="D34" s="13"/>
      <c r="E34" s="14"/>
      <c r="F34" s="14"/>
      <c r="G34" s="14"/>
      <c r="H34" s="14"/>
      <c r="I34" s="15"/>
      <c r="J34" s="13"/>
      <c r="K34" s="14"/>
      <c r="L34" s="14"/>
      <c r="M34" s="14"/>
      <c r="N34" s="14"/>
      <c r="O34" s="15"/>
      <c r="P34" s="13"/>
      <c r="Q34" s="14"/>
      <c r="R34" s="14"/>
      <c r="S34" s="14"/>
      <c r="T34" s="14"/>
      <c r="U34" s="15"/>
      <c r="V34" s="13"/>
      <c r="W34" s="14"/>
      <c r="X34" s="14"/>
      <c r="Y34" s="14"/>
      <c r="Z34" s="14"/>
      <c r="AA34" s="15">
        <v>1</v>
      </c>
      <c r="AB34" s="45">
        <f t="shared" si="0"/>
        <v>0</v>
      </c>
      <c r="AC34" s="46" t="s">
        <v>23</v>
      </c>
      <c r="AD34" s="47">
        <v>1500</v>
      </c>
    </row>
    <row r="35" spans="2:30" ht="14.7" thickBot="1" x14ac:dyDescent="0.6">
      <c r="B35" s="58"/>
      <c r="C35" s="58"/>
      <c r="D35" s="58"/>
      <c r="E35" s="58"/>
      <c r="F35" s="58"/>
      <c r="G35" s="58"/>
      <c r="H35" s="58"/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40"/>
      <c r="AC35" s="40"/>
      <c r="AD35" s="40"/>
    </row>
    <row r="36" spans="2:30" ht="14.7" thickBot="1" x14ac:dyDescent="0.6">
      <c r="B36" s="6" t="s">
        <v>25</v>
      </c>
      <c r="C36" s="6"/>
      <c r="D36" s="6">
        <v>1800</v>
      </c>
      <c r="E36" s="6">
        <v>2000</v>
      </c>
      <c r="F36" s="6">
        <v>2000</v>
      </c>
      <c r="G36" s="6">
        <v>2000</v>
      </c>
      <c r="H36" s="6">
        <v>1700</v>
      </c>
      <c r="I36" s="6">
        <v>2000</v>
      </c>
      <c r="J36" s="6">
        <v>0</v>
      </c>
      <c r="K36" s="6">
        <v>300</v>
      </c>
      <c r="L36" s="6">
        <v>300</v>
      </c>
      <c r="M36" s="6">
        <v>300</v>
      </c>
      <c r="N36" s="6">
        <v>0</v>
      </c>
      <c r="O36" s="6">
        <v>300</v>
      </c>
      <c r="P36" s="6">
        <v>0</v>
      </c>
      <c r="Q36" s="6">
        <v>400</v>
      </c>
      <c r="R36" s="6">
        <v>500</v>
      </c>
      <c r="S36" s="6">
        <v>500</v>
      </c>
      <c r="T36" s="6">
        <v>0</v>
      </c>
      <c r="U36" s="6">
        <v>500</v>
      </c>
      <c r="V36" s="6">
        <v>0</v>
      </c>
      <c r="W36" s="6">
        <v>100</v>
      </c>
      <c r="X36" s="6">
        <v>100</v>
      </c>
      <c r="Y36" s="6">
        <v>0</v>
      </c>
      <c r="Z36" s="6">
        <v>500</v>
      </c>
      <c r="AA36" s="6">
        <v>0</v>
      </c>
      <c r="AB36" s="31"/>
      <c r="AC36" s="32"/>
      <c r="AD36" s="32"/>
    </row>
    <row r="38" spans="2:30" ht="14.7" thickBot="1" x14ac:dyDescent="0.6"/>
    <row r="39" spans="2:30" ht="14.7" thickBot="1" x14ac:dyDescent="0.6">
      <c r="B39" s="105" t="str">
        <f>"Solution_[a]: "&amp;"The least cost master production schedule minimizes the cost by $2914000"</f>
        <v>Solution_[a]: The least cost master production schedule minimizes the cost by $2914000</v>
      </c>
      <c r="C39" s="106"/>
      <c r="D39" s="106"/>
      <c r="E39" s="106"/>
      <c r="F39" s="106"/>
      <c r="G39" s="106"/>
      <c r="H39" s="106"/>
      <c r="I39" s="106"/>
      <c r="J39" s="106"/>
      <c r="K39" s="106"/>
      <c r="L39" s="106"/>
      <c r="M39" s="106"/>
      <c r="N39" s="106"/>
      <c r="O39" s="107"/>
    </row>
    <row r="40" spans="2:30" ht="14.7" thickBot="1" x14ac:dyDescent="0.6"/>
    <row r="41" spans="2:30" ht="14.7" thickBot="1" x14ac:dyDescent="0.6">
      <c r="B41" s="105" t="str">
        <f>"Solution_[b]: "&amp;"The maximum inventory levels is '500 Units' for Week 5 and the minimum inventory level is '0 Units' for Weeks 1, 4 &amp; 6"</f>
        <v>Solution_[b]: The maximum inventory levels is '500 Units' for Week 5 and the minimum inventory level is '0 Units' for Weeks 1, 4 &amp; 6</v>
      </c>
      <c r="C41" s="106"/>
      <c r="D41" s="106"/>
      <c r="E41" s="106"/>
      <c r="F41" s="106"/>
      <c r="G41" s="106"/>
      <c r="H41" s="106"/>
      <c r="I41" s="106"/>
      <c r="J41" s="106"/>
      <c r="K41" s="106"/>
      <c r="L41" s="106"/>
      <c r="M41" s="106"/>
      <c r="N41" s="106"/>
      <c r="O41" s="107"/>
    </row>
  </sheetData>
  <mergeCells count="6">
    <mergeCell ref="B41:O41"/>
    <mergeCell ref="D2:I2"/>
    <mergeCell ref="J2:O2"/>
    <mergeCell ref="V2:AA2"/>
    <mergeCell ref="P2:U2"/>
    <mergeCell ref="B39:O3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B172E-C513-48BC-AA01-171A54675873}">
  <dimension ref="B1:I30"/>
  <sheetViews>
    <sheetView zoomScale="85" zoomScaleNormal="85" workbookViewId="0">
      <selection activeCell="I25" sqref="I25"/>
    </sheetView>
  </sheetViews>
  <sheetFormatPr defaultRowHeight="14.4" x14ac:dyDescent="0.55000000000000004"/>
  <cols>
    <col min="1" max="1" width="3.26171875" customWidth="1"/>
    <col min="2" max="2" width="24.83984375" customWidth="1"/>
    <col min="3" max="6" width="15.89453125" bestFit="1" customWidth="1"/>
  </cols>
  <sheetData>
    <row r="1" spans="2:9" ht="14.7" thickBot="1" x14ac:dyDescent="0.6"/>
    <row r="2" spans="2:9" ht="14.7" thickBot="1" x14ac:dyDescent="0.6">
      <c r="B2" s="27" t="s">
        <v>27</v>
      </c>
      <c r="C2" s="29" t="s">
        <v>30</v>
      </c>
      <c r="D2" s="29" t="s">
        <v>31</v>
      </c>
      <c r="E2" s="29" t="s">
        <v>32</v>
      </c>
      <c r="F2" s="29" t="s">
        <v>33</v>
      </c>
      <c r="G2" s="29" t="s">
        <v>34</v>
      </c>
      <c r="H2" s="29" t="s">
        <v>47</v>
      </c>
    </row>
    <row r="3" spans="2:9" x14ac:dyDescent="0.55000000000000004">
      <c r="B3" s="4" t="s">
        <v>35</v>
      </c>
      <c r="C3" s="4">
        <v>5</v>
      </c>
      <c r="D3" s="4">
        <v>5</v>
      </c>
      <c r="E3" s="4">
        <v>5</v>
      </c>
      <c r="F3" s="4">
        <v>5</v>
      </c>
      <c r="G3" s="4" t="s">
        <v>36</v>
      </c>
      <c r="H3" s="4">
        <v>4800</v>
      </c>
    </row>
    <row r="4" spans="2:9" x14ac:dyDescent="0.55000000000000004">
      <c r="B4" s="1" t="s">
        <v>37</v>
      </c>
      <c r="C4" s="1">
        <v>3</v>
      </c>
      <c r="D4" s="1">
        <v>3</v>
      </c>
      <c r="E4" s="1">
        <v>3</v>
      </c>
      <c r="F4" s="1">
        <v>3</v>
      </c>
      <c r="G4" s="1" t="s">
        <v>38</v>
      </c>
      <c r="H4" s="2">
        <v>2560</v>
      </c>
    </row>
    <row r="5" spans="2:9" x14ac:dyDescent="0.55000000000000004">
      <c r="B5" s="1" t="s">
        <v>39</v>
      </c>
      <c r="C5" s="1">
        <v>4</v>
      </c>
      <c r="D5" s="1">
        <v>3</v>
      </c>
      <c r="E5" s="1">
        <v>3</v>
      </c>
      <c r="F5" s="1">
        <v>4</v>
      </c>
      <c r="G5" s="1" t="s">
        <v>40</v>
      </c>
      <c r="H5" s="2">
        <v>4000</v>
      </c>
    </row>
    <row r="6" spans="2:9" x14ac:dyDescent="0.55000000000000004">
      <c r="B6" s="1" t="s">
        <v>41</v>
      </c>
      <c r="C6" s="1">
        <v>0</v>
      </c>
      <c r="D6" s="1">
        <v>3</v>
      </c>
      <c r="E6" s="1">
        <v>0</v>
      </c>
      <c r="F6" s="1">
        <v>2</v>
      </c>
      <c r="G6" s="1" t="s">
        <v>42</v>
      </c>
      <c r="H6" s="2">
        <v>1440</v>
      </c>
    </row>
    <row r="7" spans="2:9" ht="14.7" thickBot="1" x14ac:dyDescent="0.6">
      <c r="B7" s="7" t="s">
        <v>43</v>
      </c>
      <c r="C7" s="7">
        <v>0</v>
      </c>
      <c r="D7" s="7" t="s">
        <v>44</v>
      </c>
      <c r="E7" s="7">
        <v>3</v>
      </c>
      <c r="F7" s="7">
        <v>2</v>
      </c>
      <c r="G7" s="1" t="s">
        <v>45</v>
      </c>
      <c r="H7" s="2">
        <v>1200</v>
      </c>
    </row>
    <row r="8" spans="2:9" ht="14.7" thickBot="1" x14ac:dyDescent="0.6">
      <c r="B8" s="6" t="s">
        <v>46</v>
      </c>
      <c r="C8" s="6">
        <v>5</v>
      </c>
      <c r="D8" s="6">
        <v>8</v>
      </c>
      <c r="E8" s="6">
        <v>6</v>
      </c>
      <c r="F8" s="6">
        <v>9</v>
      </c>
      <c r="G8" s="5"/>
      <c r="H8" s="1"/>
    </row>
    <row r="11" spans="2:9" ht="14.7" thickBot="1" x14ac:dyDescent="0.6"/>
    <row r="12" spans="2:9" ht="14.7" thickBot="1" x14ac:dyDescent="0.6">
      <c r="B12" s="28" t="s">
        <v>28</v>
      </c>
      <c r="C12" s="30" t="s">
        <v>30</v>
      </c>
      <c r="D12" s="30" t="s">
        <v>31</v>
      </c>
      <c r="E12" s="30" t="s">
        <v>32</v>
      </c>
      <c r="F12" s="30" t="s">
        <v>33</v>
      </c>
      <c r="G12" s="36"/>
      <c r="H12" s="37"/>
      <c r="I12" s="37"/>
    </row>
    <row r="13" spans="2:9" ht="14.7" thickBot="1" x14ac:dyDescent="0.6">
      <c r="B13" s="24"/>
      <c r="C13" s="3">
        <v>5</v>
      </c>
      <c r="D13" s="3">
        <v>8</v>
      </c>
      <c r="E13" s="3">
        <v>6</v>
      </c>
      <c r="F13" s="3">
        <v>9</v>
      </c>
      <c r="G13" s="64">
        <f t="shared" ref="G13:G23" si="0">SUMPRODUCT(C13:F13,$C$25:$F$25)</f>
        <v>6335.5555555555557</v>
      </c>
      <c r="H13" s="41"/>
      <c r="I13" s="43"/>
    </row>
    <row r="14" spans="2:9" x14ac:dyDescent="0.55000000000000004">
      <c r="B14" s="17" t="s">
        <v>35</v>
      </c>
      <c r="C14" s="20">
        <v>5</v>
      </c>
      <c r="D14" s="4">
        <v>5</v>
      </c>
      <c r="E14" s="4">
        <v>5</v>
      </c>
      <c r="F14" s="4">
        <v>5</v>
      </c>
      <c r="G14" s="63">
        <f t="shared" si="0"/>
        <v>4266.6666666666661</v>
      </c>
      <c r="H14" s="32" t="s">
        <v>23</v>
      </c>
      <c r="I14" s="44">
        <v>4800</v>
      </c>
    </row>
    <row r="15" spans="2:9" x14ac:dyDescent="0.55000000000000004">
      <c r="B15" s="17" t="s">
        <v>37</v>
      </c>
      <c r="C15" s="11">
        <v>3</v>
      </c>
      <c r="D15" s="1">
        <v>3</v>
      </c>
      <c r="E15" s="1">
        <v>3</v>
      </c>
      <c r="F15" s="1">
        <v>3</v>
      </c>
      <c r="G15" s="50">
        <f t="shared" si="0"/>
        <v>2560</v>
      </c>
      <c r="H15" s="32" t="s">
        <v>23</v>
      </c>
      <c r="I15" s="44">
        <v>2560</v>
      </c>
    </row>
    <row r="16" spans="2:9" x14ac:dyDescent="0.55000000000000004">
      <c r="B16" s="17" t="s">
        <v>39</v>
      </c>
      <c r="C16" s="11">
        <v>4</v>
      </c>
      <c r="D16" s="1">
        <v>3</v>
      </c>
      <c r="E16" s="1">
        <v>3</v>
      </c>
      <c r="F16" s="1">
        <v>4</v>
      </c>
      <c r="G16" s="50">
        <f t="shared" si="0"/>
        <v>2873.333333333333</v>
      </c>
      <c r="H16" s="32" t="s">
        <v>23</v>
      </c>
      <c r="I16" s="44">
        <v>4000</v>
      </c>
    </row>
    <row r="17" spans="2:9" x14ac:dyDescent="0.55000000000000004">
      <c r="B17" s="17" t="s">
        <v>41</v>
      </c>
      <c r="C17" s="11">
        <v>0</v>
      </c>
      <c r="D17" s="1">
        <v>3</v>
      </c>
      <c r="E17" s="1">
        <v>0</v>
      </c>
      <c r="F17" s="1">
        <v>2</v>
      </c>
      <c r="G17" s="50">
        <f t="shared" si="0"/>
        <v>1440</v>
      </c>
      <c r="H17" s="32" t="s">
        <v>23</v>
      </c>
      <c r="I17" s="44">
        <v>1440</v>
      </c>
    </row>
    <row r="18" spans="2:9" x14ac:dyDescent="0.55000000000000004">
      <c r="B18" s="17" t="s">
        <v>43</v>
      </c>
      <c r="C18" s="11">
        <v>0</v>
      </c>
      <c r="D18" s="1">
        <v>0</v>
      </c>
      <c r="E18" s="1">
        <v>3</v>
      </c>
      <c r="F18" s="1">
        <v>2</v>
      </c>
      <c r="G18" s="50">
        <f t="shared" si="0"/>
        <v>1033.3333333333335</v>
      </c>
      <c r="H18" s="32" t="s">
        <v>23</v>
      </c>
      <c r="I18" s="44">
        <v>1200</v>
      </c>
    </row>
    <row r="19" spans="2:9" x14ac:dyDescent="0.55000000000000004">
      <c r="B19" s="17" t="s">
        <v>50</v>
      </c>
      <c r="C19" s="11">
        <v>1</v>
      </c>
      <c r="D19" s="1"/>
      <c r="E19" s="1"/>
      <c r="F19" s="1"/>
      <c r="G19" s="50">
        <f t="shared" si="0"/>
        <v>100</v>
      </c>
      <c r="H19" s="32" t="s">
        <v>24</v>
      </c>
      <c r="I19" s="44">
        <v>100</v>
      </c>
    </row>
    <row r="20" spans="2:9" x14ac:dyDescent="0.55000000000000004">
      <c r="B20" s="17" t="s">
        <v>50</v>
      </c>
      <c r="C20" s="11"/>
      <c r="D20" s="1">
        <v>1</v>
      </c>
      <c r="E20" s="1"/>
      <c r="F20" s="1"/>
      <c r="G20" s="50">
        <f t="shared" si="0"/>
        <v>337.77777777777777</v>
      </c>
      <c r="H20" s="32" t="s">
        <v>24</v>
      </c>
      <c r="I20" s="44">
        <v>100</v>
      </c>
    </row>
    <row r="21" spans="2:9" x14ac:dyDescent="0.55000000000000004">
      <c r="B21" s="17" t="s">
        <v>50</v>
      </c>
      <c r="C21" s="11"/>
      <c r="D21" s="1"/>
      <c r="E21" s="1">
        <v>1</v>
      </c>
      <c r="F21" s="1"/>
      <c r="G21" s="50">
        <f t="shared" si="0"/>
        <v>202.22222222222223</v>
      </c>
      <c r="H21" s="32" t="s">
        <v>24</v>
      </c>
      <c r="I21" s="44">
        <v>100</v>
      </c>
    </row>
    <row r="22" spans="2:9" x14ac:dyDescent="0.55000000000000004">
      <c r="B22" s="17" t="s">
        <v>50</v>
      </c>
      <c r="C22" s="11"/>
      <c r="D22" s="1"/>
      <c r="E22" s="1"/>
      <c r="F22" s="1">
        <v>1</v>
      </c>
      <c r="G22" s="50">
        <f t="shared" si="0"/>
        <v>213.33333333333331</v>
      </c>
      <c r="H22" s="32" t="s">
        <v>24</v>
      </c>
      <c r="I22" s="44">
        <v>100</v>
      </c>
    </row>
    <row r="23" spans="2:9" x14ac:dyDescent="0.55000000000000004">
      <c r="B23" s="17" t="s">
        <v>51</v>
      </c>
      <c r="C23" s="11">
        <v>0.25</v>
      </c>
      <c r="D23" s="1">
        <v>0.25</v>
      </c>
      <c r="E23" s="1">
        <v>0.25</v>
      </c>
      <c r="F23" s="1">
        <v>-0.75</v>
      </c>
      <c r="G23" s="50">
        <f t="shared" si="0"/>
        <v>0</v>
      </c>
      <c r="H23" s="32" t="s">
        <v>24</v>
      </c>
      <c r="I23" s="44">
        <v>0</v>
      </c>
    </row>
    <row r="24" spans="2:9" ht="14.7" thickBot="1" x14ac:dyDescent="0.6">
      <c r="B24" s="16"/>
      <c r="C24" s="13"/>
      <c r="D24" s="14"/>
      <c r="E24" s="14"/>
      <c r="F24" s="14"/>
      <c r="G24" s="51"/>
      <c r="H24" s="46"/>
      <c r="I24" s="47"/>
    </row>
    <row r="25" spans="2:9" ht="14.7" thickBot="1" x14ac:dyDescent="0.6">
      <c r="B25" s="6" t="s">
        <v>25</v>
      </c>
      <c r="C25" s="49">
        <v>100</v>
      </c>
      <c r="D25" s="49">
        <v>337.77777777777777</v>
      </c>
      <c r="E25" s="49">
        <v>202.22222222222223</v>
      </c>
      <c r="F25" s="49">
        <v>213.33333333333331</v>
      </c>
      <c r="G25" s="33"/>
      <c r="H25" s="40"/>
      <c r="I25" s="40"/>
    </row>
    <row r="27" spans="2:9" ht="14.7" thickBot="1" x14ac:dyDescent="0.6"/>
    <row r="28" spans="2:9" ht="14.7" thickBot="1" x14ac:dyDescent="0.6">
      <c r="B28" s="105" t="str">
        <f>"Solution_[a]: "&amp;"Maximized revenue for the mix of pizza types is $6335.5"</f>
        <v>Solution_[a]: Maximized revenue for the mix of pizza types is $6335.5</v>
      </c>
      <c r="C28" s="106"/>
      <c r="D28" s="106"/>
      <c r="E28" s="106"/>
      <c r="F28" s="107"/>
    </row>
    <row r="29" spans="2:9" ht="14.7" thickBot="1" x14ac:dyDescent="0.6"/>
    <row r="30" spans="2:9" ht="14.7" thickBot="1" x14ac:dyDescent="0.6">
      <c r="B30" s="105" t="str">
        <f>"Solution_[b]: "&amp;"Sauce and Meat are the immediate requirements to increase revenue"</f>
        <v>Solution_[b]: Sauce and Meat are the immediate requirements to increase revenue</v>
      </c>
      <c r="C30" s="106"/>
      <c r="D30" s="106"/>
      <c r="E30" s="106"/>
      <c r="F30" s="107"/>
    </row>
  </sheetData>
  <mergeCells count="2">
    <mergeCell ref="B28:F28"/>
    <mergeCell ref="B30:F3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Assignment_10</vt:lpstr>
      <vt:lpstr>Question_1</vt:lpstr>
      <vt:lpstr>Question_2</vt:lpstr>
      <vt:lpstr>Question_3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Suryateja Chalapati</dc:creator>
  <cp:lastModifiedBy>Suryateja Chalapati</cp:lastModifiedBy>
  <dcterms:created xsi:type="dcterms:W3CDTF">2020-11-08T06:18:43Z</dcterms:created>
  <dcterms:modified xsi:type="dcterms:W3CDTF">2022-01-23T00:54:36Z</dcterms:modified>
</cp:coreProperties>
</file>