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erou\Documents\Enseignement\excel\medas 2021\"/>
    </mc:Choice>
  </mc:AlternateContent>
  <xr:revisionPtr revIDLastSave="0" documentId="13_ncr:1_{71DC9E48-E640-41CE-9CB5-6CD09621F533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Introduction" sheetId="7" r:id="rId1"/>
    <sheet name="Exo 1" sheetId="1" r:id="rId2"/>
    <sheet name="Exo 2" sheetId="2" r:id="rId3"/>
    <sheet name="Exo 3" sheetId="8" r:id="rId4"/>
    <sheet name="Exo 4" sheetId="3" r:id="rId5"/>
    <sheet name="Exo 5" sheetId="4" r:id="rId6"/>
  </sheets>
  <definedNames>
    <definedName name="_xlnm._FilterDatabase" localSheetId="1" hidden="1">'Exo 1'!$A$6:$M$46</definedName>
    <definedName name="_xlnm._FilterDatabase" localSheetId="5" hidden="1">'Exo 5'!$J$5:$L$42</definedName>
    <definedName name="OLE_LINK1" localSheetId="3">'Exo 3'!$A$9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F56" i="7" l="1"/>
  <c r="F25" i="7"/>
  <c r="E25" i="7"/>
  <c r="D25" i="7"/>
  <c r="F58" i="7" l="1"/>
  <c r="L7" i="1"/>
  <c r="L10" i="1"/>
  <c r="L38" i="1"/>
  <c r="L41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K38" i="1"/>
  <c r="K39" i="1"/>
  <c r="K40" i="1"/>
  <c r="K41" i="1"/>
  <c r="K42" i="1"/>
  <c r="K43" i="1"/>
  <c r="K44" i="1"/>
  <c r="K45" i="1"/>
  <c r="K46" i="1"/>
  <c r="L8" i="1"/>
  <c r="L9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9" i="1"/>
  <c r="L40" i="1"/>
  <c r="L42" i="1"/>
  <c r="L43" i="1"/>
  <c r="L44" i="1"/>
  <c r="L45" i="1"/>
  <c r="L46" i="1"/>
  <c r="F57" i="7"/>
</calcChain>
</file>

<file path=xl/sharedStrings.xml><?xml version="1.0" encoding="utf-8"?>
<sst xmlns="http://schemas.openxmlformats.org/spreadsheetml/2006/main" count="623" uniqueCount="327">
  <si>
    <t>Excel formules avancées et multicritères</t>
  </si>
  <si>
    <t>L'objectif de cette séance est d'utiliser, entre autres, des fonctions avancées d'Excel. En particulier des fonctions multicritères (au lieu d'y avoir un seul critère de sélection, il y en a plusieurs).</t>
  </si>
  <si>
    <t>Durant cette séance vous utiliserez aussi les mises en forme conditionnelles afin de colorer les cellules de certaines colonnes ou lignes de façon graduelle : le tableau devient "plus parlant" et on repère mieux les valeurs extrêmes ou hors normes.</t>
  </si>
  <si>
    <t xml:space="preserve">Liste des fonctions utilisées </t>
  </si>
  <si>
    <t>SOMME.SI()</t>
  </si>
  <si>
    <t>SOMME.SI.ENS() : (formule multicritères)</t>
  </si>
  <si>
    <t>NB.SI ()</t>
  </si>
  <si>
    <t>NB.SI.ENS() : (formule multicritères)</t>
  </si>
  <si>
    <t>MOYENNE.SI()</t>
  </si>
  <si>
    <t>MOYENNE.SI.ENS() (formule multicritères)</t>
  </si>
  <si>
    <t>Regardez les tableaux qui vous sont proposés et essayez de trouver les formules adaptées à la résolution des problèmes qui vous sont posés.</t>
  </si>
  <si>
    <t>Exemple de formule avec MOYENNE.SI</t>
  </si>
  <si>
    <r>
      <rPr>
        <b/>
        <sz val="12"/>
        <color indexed="8"/>
        <rFont val="Arial"/>
        <family val="2"/>
      </rPr>
      <t>Rq</t>
    </r>
    <r>
      <rPr>
        <sz val="12"/>
        <color theme="1"/>
        <rFont val="Arial"/>
        <family val="2"/>
      </rPr>
      <t xml:space="preserve"> : On a utilisé une mise en forme conditionnelle (allant de rouge pour les valeurs faibles à vert pour les valeurs élevées)</t>
    </r>
  </si>
  <si>
    <r>
      <t xml:space="preserve">(sélectionner les données avec un clic gauche puis </t>
    </r>
    <r>
      <rPr>
        <i/>
        <sz val="12"/>
        <color indexed="8"/>
        <rFont val="Arial"/>
        <family val="2"/>
      </rPr>
      <t>Accueil/mise en forme conditionnelle</t>
    </r>
    <r>
      <rPr>
        <b/>
        <sz val="12"/>
        <color indexed="8"/>
        <rFont val="Arial"/>
        <family val="2"/>
      </rPr>
      <t xml:space="preserve"> </t>
    </r>
    <r>
      <rPr>
        <sz val="12"/>
        <color theme="1"/>
        <rFont val="Arial"/>
        <family val="2"/>
      </rPr>
      <t>: choisisssez la mise en forme la plus adaptée à la situation).</t>
    </r>
  </si>
  <si>
    <t>Une mise en forme conditionnelle dans un tableau permet de voir immédiatement les valeurs maximales, minimales ou "hors normes".</t>
  </si>
  <si>
    <t>Exemple avec un MOYENNE.SI.ENS</t>
  </si>
  <si>
    <t>SEXE</t>
  </si>
  <si>
    <t>année de naissance</t>
  </si>
  <si>
    <t>NOTE</t>
  </si>
  <si>
    <t>Moyenne des Femmes (sexe 2) nées avant 1990</t>
  </si>
  <si>
    <t>Année moyenne de naissance des hommes ayant eu une note supérieure ou égale à 12</t>
  </si>
  <si>
    <t>Nombre de femmes nées avant 1980</t>
  </si>
  <si>
    <t>Référence</t>
  </si>
  <si>
    <t>Type bien</t>
  </si>
  <si>
    <t>Ville</t>
  </si>
  <si>
    <t>Département</t>
  </si>
  <si>
    <t>Superficie</t>
  </si>
  <si>
    <t>Parking</t>
  </si>
  <si>
    <t>Gardien</t>
  </si>
  <si>
    <t>Piscine</t>
  </si>
  <si>
    <t>Valeur</t>
  </si>
  <si>
    <t>Location à la semaine</t>
  </si>
  <si>
    <t>Commission location</t>
  </si>
  <si>
    <t>Commission achat</t>
  </si>
  <si>
    <t>Année vente</t>
  </si>
  <si>
    <t>A234</t>
  </si>
  <si>
    <t>A</t>
  </si>
  <si>
    <t>Paris</t>
  </si>
  <si>
    <t>A267</t>
  </si>
  <si>
    <t>M</t>
  </si>
  <si>
    <t>A278</t>
  </si>
  <si>
    <t>A456</t>
  </si>
  <si>
    <t>A225</t>
  </si>
  <si>
    <t>A289</t>
  </si>
  <si>
    <t>A034</t>
  </si>
  <si>
    <t>Marseille</t>
  </si>
  <si>
    <t>A156</t>
  </si>
  <si>
    <t>A534</t>
  </si>
  <si>
    <t>A536</t>
  </si>
  <si>
    <t>A105</t>
  </si>
  <si>
    <t>Toulon</t>
  </si>
  <si>
    <t>A339</t>
  </si>
  <si>
    <t>A126</t>
  </si>
  <si>
    <t>A155</t>
  </si>
  <si>
    <t>B225</t>
  </si>
  <si>
    <t>Nice</t>
  </si>
  <si>
    <t>B289</t>
  </si>
  <si>
    <t>C034</t>
  </si>
  <si>
    <t>A1996</t>
  </si>
  <si>
    <t>Menton</t>
  </si>
  <si>
    <t>D034</t>
  </si>
  <si>
    <t>D156</t>
  </si>
  <si>
    <t>D534</t>
  </si>
  <si>
    <t>D536</t>
  </si>
  <si>
    <t>D105</t>
  </si>
  <si>
    <t>E339</t>
  </si>
  <si>
    <t>E126</t>
  </si>
  <si>
    <t>Cannes</t>
  </si>
  <si>
    <t>E155</t>
  </si>
  <si>
    <t>E225</t>
  </si>
  <si>
    <t>E289</t>
  </si>
  <si>
    <t>B334</t>
  </si>
  <si>
    <t>B1536</t>
  </si>
  <si>
    <t>A12635</t>
  </si>
  <si>
    <t>Q1</t>
  </si>
  <si>
    <t>Le nombre de biens en portefeuille</t>
  </si>
  <si>
    <t>Q2</t>
  </si>
  <si>
    <t>Le nombre d'appartements en portefeuille</t>
  </si>
  <si>
    <t>Q3</t>
  </si>
  <si>
    <t>Le nombre de maisons en portefeuille</t>
  </si>
  <si>
    <t>Q4</t>
  </si>
  <si>
    <t>Le nombre de biens en portefeuille à Paris</t>
  </si>
  <si>
    <t>Q5</t>
  </si>
  <si>
    <t>Le nombre d'appartements en portefeuille à Toulon</t>
  </si>
  <si>
    <t>Q6</t>
  </si>
  <si>
    <t>Le nombre de maisons en portefeuille dans les Bouches du Rhône</t>
  </si>
  <si>
    <t>Q7</t>
  </si>
  <si>
    <t>Le nombre d'appartements avec au moins un parking</t>
  </si>
  <si>
    <t>Q8</t>
  </si>
  <si>
    <t>Somme des mètres carrés à louer dans le Var</t>
  </si>
  <si>
    <t>Q9</t>
  </si>
  <si>
    <t>Somme des mètres carrés (de maisons) à louer dans les Alpes maritimes.</t>
  </si>
  <si>
    <t>Q10</t>
  </si>
  <si>
    <t>Nombre de maisons avec piscine dans le Var</t>
  </si>
  <si>
    <t>Q11</t>
  </si>
  <si>
    <t>Nombre de maisons de plus de 100 mètres carrés avec piscine dans le Var</t>
  </si>
  <si>
    <t>Q12</t>
  </si>
  <si>
    <t>Le nombre d'appartements dans le Var avec parking</t>
  </si>
  <si>
    <t>Q13</t>
  </si>
  <si>
    <t>Le nombre d'appartements dans le Var avec parking et gardien</t>
  </si>
  <si>
    <t>Q14</t>
  </si>
  <si>
    <t>Le nombre d'appartements dans le Var avec piscine, au moins de 2 parkings et gardien</t>
  </si>
  <si>
    <t>Q15</t>
  </si>
  <si>
    <t>Les commissions moyennes pour les locations à Nice</t>
  </si>
  <si>
    <t>Q16</t>
  </si>
  <si>
    <t>Les commissions moyennes par mètre carré pour les locations à Nice</t>
  </si>
  <si>
    <t>Q17</t>
  </si>
  <si>
    <t>Les commissions moyennes par mètre carré pour les locations de maisons à Nice</t>
  </si>
  <si>
    <t>Q18</t>
  </si>
  <si>
    <t>Les commissions moyennes par mètre carré pour les locations de maisons avec piscine à Nice</t>
  </si>
  <si>
    <t>Q19</t>
  </si>
  <si>
    <t>Les commissions moyennes par mètre carré pour les locations à Paris</t>
  </si>
  <si>
    <t>Q20</t>
  </si>
  <si>
    <t>Les commissions moyennes par mètre carré pour les ventes d'appartements à Paris</t>
  </si>
  <si>
    <t>Q21</t>
  </si>
  <si>
    <t>Le prix moyen des appartements</t>
  </si>
  <si>
    <t>Q22</t>
  </si>
  <si>
    <t>Le prix moyen des appartements dans le Var</t>
  </si>
  <si>
    <t>Q23</t>
  </si>
  <si>
    <t>Le prix moyen des appartements avec piscine dans le Var</t>
  </si>
  <si>
    <t>Q24</t>
  </si>
  <si>
    <t>Le prix moyen des appartements avec piscine et au moins un parking dans le Var</t>
  </si>
  <si>
    <t>Q25</t>
  </si>
  <si>
    <t>Le nombre de maisons avec piscine dans les Alpes maritimes</t>
  </si>
  <si>
    <t>Q26</t>
  </si>
  <si>
    <t>Le prix moyen des maisons à Nice</t>
  </si>
  <si>
    <t>Q27</t>
  </si>
  <si>
    <t>Le prix moyen des appartements avec gardien dans le Var</t>
  </si>
  <si>
    <t>Q28</t>
  </si>
  <si>
    <t>Le prix moyen des appartements de moins de 60 mètres carrés</t>
  </si>
  <si>
    <t>Q29</t>
  </si>
  <si>
    <t>Le prix moyen des maisons de plus de 120 mètres carrés</t>
  </si>
  <si>
    <t>Q30</t>
  </si>
  <si>
    <t>Le prix moyen des maisons de plus de 120 mètres carrés avec piscine</t>
  </si>
  <si>
    <t>Questions 16,17,18,19 : Attention il s'agit de commissions moyennes par mètres carrés !</t>
  </si>
  <si>
    <t>Tableau avec les salles d'un établissement</t>
  </si>
  <si>
    <t>Colonne "Accessibilité" : 0 signifie non accessible aux déficients moteurs ; 1 : accessible aux déficients moteurs.</t>
  </si>
  <si>
    <t>Site</t>
  </si>
  <si>
    <t>Accès</t>
  </si>
  <si>
    <t>Etage</t>
  </si>
  <si>
    <t>Numéro de salle</t>
  </si>
  <si>
    <t>Surface</t>
  </si>
  <si>
    <t>Affectation</t>
  </si>
  <si>
    <t>Accessibilité</t>
  </si>
  <si>
    <t>Saint Martin</t>
  </si>
  <si>
    <t>COURS</t>
  </si>
  <si>
    <t>Conté</t>
  </si>
  <si>
    <t>BUREAU</t>
  </si>
  <si>
    <t>INFO</t>
  </si>
  <si>
    <t>Calculez</t>
  </si>
  <si>
    <t>Les surfaces de bureaux sur Saint-Martin</t>
  </si>
  <si>
    <t>Les surfaces de bureaux sur Conté en rez-de-chaussée.</t>
  </si>
  <si>
    <t>Le pourcentage de mètres carrés accessibles</t>
  </si>
  <si>
    <t>Le nombre de salles de cours accessibles</t>
  </si>
  <si>
    <t>Le pourcentage de salles de cours qui sont accessibles</t>
  </si>
  <si>
    <t>Le pourcentage de salles de cours accessibles sur le site Saint-Martin</t>
  </si>
  <si>
    <t>Le pourcentage de salles de cours accessibles sur le site Conté</t>
  </si>
  <si>
    <t>Le nombre de bureaux accessibles</t>
  </si>
  <si>
    <t>Le nombre de mètres carrés de bureaux accessibles</t>
  </si>
  <si>
    <t>Le nombre de salles de cours accessibles sur Saint-Martin</t>
  </si>
  <si>
    <t>Le pourcentage de salles de cours sur le site Conté</t>
  </si>
  <si>
    <t>Le nombre de bureaux de plus de 20 mètres carrés</t>
  </si>
  <si>
    <t>Le nombre de mètres carrés de bureaux de plus de 20 mètres carrés</t>
  </si>
  <si>
    <t>La surface moyenne des bureaux sur Conté</t>
  </si>
  <si>
    <t>Relevés de températures dans le Vexin Français</t>
  </si>
  <si>
    <t>Tableau 1</t>
  </si>
  <si>
    <t>Matrice de données initiale</t>
  </si>
  <si>
    <t>Année</t>
  </si>
  <si>
    <t>Mois</t>
  </si>
  <si>
    <t>Minimum observé</t>
  </si>
  <si>
    <t>Maximum observé</t>
  </si>
  <si>
    <t xml:space="preserve">Moyenne </t>
  </si>
  <si>
    <t>Moyenne des minima</t>
  </si>
  <si>
    <t>Moyenne des maxima</t>
  </si>
  <si>
    <t>Nb jours où mini&lt;0°C</t>
  </si>
  <si>
    <t>Nb jours où max&lt;0°C</t>
  </si>
  <si>
    <t>Nb jours &gt;=32°C</t>
  </si>
  <si>
    <t>Nb jours&lt;-18°C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</si>
  <si>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</si>
  <si>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</si>
  <si>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</si>
  <si>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</si>
  <si>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</si>
  <si>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</si>
  <si>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</si>
  <si>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</si>
  <si>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</si>
  <si>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</si>
  <si>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</si>
  <si>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</si>
  <si>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Figer les volets sous la première ligne (menu affichage) pour bloquer l'affichage de la première ligne et la première colonne</t>
  </si>
  <si>
    <t>Réaliser une mise en forme conditionnelle pour les colonnes D et F (par exemple : bleu pour les températures les plus froides et rouge pour les plus chaudes)</t>
  </si>
  <si>
    <t>Réaliser ensuite une mise en forme conditionnelle pour les tableaux 2, 3, 4, 5, 6 afin que le tableau soit "plus parlant".</t>
  </si>
  <si>
    <t>Tableau 2</t>
  </si>
  <si>
    <t>Températures selon les mois</t>
  </si>
  <si>
    <t>Moyenne de température</t>
  </si>
  <si>
    <r>
      <rPr>
        <b/>
        <sz val="12"/>
        <color indexed="10"/>
        <rFont val="Arial"/>
        <family val="2"/>
      </rPr>
      <t>Conseil</t>
    </r>
    <r>
      <rPr>
        <sz val="12"/>
        <rFont val="Arial"/>
        <family val="2"/>
      </rPr>
      <t xml:space="preserve"> : Pensez aux dollars !</t>
    </r>
  </si>
  <si>
    <t>Tableau 2 bis</t>
  </si>
  <si>
    <t>Moyenne de la température des différents mois **</t>
  </si>
  <si>
    <t>Mois/année</t>
  </si>
  <si>
    <t xml:space="preserve">Remarque : </t>
  </si>
  <si>
    <t>Pensez au dollars, tirez une formule, modifiez les dollars, puis tirez la formule dans un autre sens… Réfléchissez bien.</t>
  </si>
  <si>
    <t>Tableau 3</t>
  </si>
  <si>
    <t>Ecarts (en valeur) de la température moyenne d'un mois précis par rapport à la moyenne des températures moyennes de tous ces mois **</t>
  </si>
  <si>
    <t>Conseil :</t>
  </si>
  <si>
    <t>Exemple on va vérifier si Janvier 2006 est au dessus ou pas de la moyenne de tous les Janvier…</t>
  </si>
  <si>
    <t>Pensez à écrire une formule dans la case la plus en haut à gauche avec des dollars ; tirez vers le bas. Revenez dans la cellule de départ modifiez certains dollars, tirez vers la droite. Modifiez enfin les années de toutes les cellules de la première ligne à la main puis tirez vers le bas pour chacune des colonnes</t>
  </si>
  <si>
    <t>Une petite mise en forme conditionnelle une fois les calculs réalisés ? Afin de voir les mois anormaux (plus de 3° d'écart par rapport à la moyenne)…</t>
  </si>
  <si>
    <t>Tableau 4</t>
  </si>
  <si>
    <t>Températures</t>
  </si>
  <si>
    <t>Moyenne des minimas</t>
  </si>
  <si>
    <t>Moyenne des maximas</t>
  </si>
  <si>
    <t>2006</t>
  </si>
  <si>
    <t>2007</t>
  </si>
  <si>
    <t>2008</t>
  </si>
  <si>
    <t>2009</t>
  </si>
  <si>
    <t>2010</t>
  </si>
  <si>
    <t>2011</t>
  </si>
  <si>
    <t>2012</t>
  </si>
  <si>
    <r>
      <rPr>
        <b/>
        <sz val="12"/>
        <color indexed="10"/>
        <rFont val="Arial"/>
        <family val="2"/>
      </rPr>
      <t>Conseil</t>
    </r>
    <r>
      <rPr>
        <sz val="12"/>
        <color indexed="10"/>
        <rFont val="Arial"/>
        <family val="2"/>
      </rPr>
      <t xml:space="preserve"> </t>
    </r>
    <r>
      <rPr>
        <sz val="12"/>
        <rFont val="Arial"/>
        <family val="2"/>
      </rPr>
      <t xml:space="preserve">: moyenne de température : moyenne.si    ;     </t>
    </r>
  </si>
  <si>
    <t>Tableau 5</t>
  </si>
  <si>
    <t>Ecarts (en valeur) de la température moyenne d'une année par rapport à la moyenne des températures moyennes de toutes ces années</t>
  </si>
  <si>
    <t>Ecart</t>
  </si>
  <si>
    <r>
      <rPr>
        <b/>
        <sz val="12"/>
        <color indexed="10"/>
        <rFont val="Arial"/>
        <family val="2"/>
      </rPr>
      <t xml:space="preserve">Conseil </t>
    </r>
    <r>
      <rPr>
        <sz val="12"/>
        <color theme="1"/>
        <rFont val="Arial"/>
        <family val="2"/>
      </rPr>
      <t>: il faut calculer au préalable les moyennes annuelles pour calculer ensuite l'écart à cette moyenne</t>
    </r>
  </si>
  <si>
    <t>Tableau 6</t>
  </si>
  <si>
    <t>Calculs sur des nombres de jours par année</t>
  </si>
  <si>
    <t>Tableau représentant un classement des clubs français de Ligue 1</t>
  </si>
  <si>
    <t>Rang</t>
  </si>
  <si>
    <t>Club</t>
  </si>
  <si>
    <t>pts</t>
  </si>
  <si>
    <t>Joués</t>
  </si>
  <si>
    <t>Gagnés</t>
  </si>
  <si>
    <t>Nuls</t>
  </si>
  <si>
    <t>Perdus</t>
  </si>
  <si>
    <t>Marqués</t>
  </si>
  <si>
    <t>Encaissés</t>
  </si>
  <si>
    <t>Différence</t>
  </si>
  <si>
    <t> Paris SG </t>
  </si>
  <si>
    <t> Marseille </t>
  </si>
  <si>
    <t> Lyon </t>
  </si>
  <si>
    <t> Saint-Etienne </t>
  </si>
  <si>
    <t> Nice </t>
  </si>
  <si>
    <t> Lille </t>
  </si>
  <si>
    <t> Montpellier </t>
  </si>
  <si>
    <t> Lorient </t>
  </si>
  <si>
    <t> Bordeaux </t>
  </si>
  <si>
    <t> Rennes </t>
  </si>
  <si>
    <t> Toulouse </t>
  </si>
  <si>
    <t> Bastia </t>
  </si>
  <si>
    <t> Reims </t>
  </si>
  <si>
    <t> Valenciennes </t>
  </si>
  <si>
    <t> Ajaccio </t>
  </si>
  <si>
    <t> Evian TG </t>
  </si>
  <si>
    <t> Sochaux </t>
  </si>
  <si>
    <t> Nancy </t>
  </si>
  <si>
    <t> Brest </t>
  </si>
  <si>
    <t> Troyes </t>
  </si>
  <si>
    <t>Exercice libre</t>
  </si>
  <si>
    <t>Réaliser trois calculs avec des formules multicritères à partir de ce tableau ou d'un tableau conçu à partir de celui-ci.</t>
  </si>
  <si>
    <t>Caractéristiques de la population des principales villes de France en 2008</t>
  </si>
  <si>
    <t>SOURCE INSEE 2013</t>
  </si>
  <si>
    <t>Part en % de la population ayant</t>
  </si>
  <si>
    <t>Nombre moyen de personnes par ménage</t>
  </si>
  <si>
    <t>Part en % des ménages propriétaires de leur résidence principale</t>
  </si>
  <si>
    <t>0 à 19 ans</t>
  </si>
  <si>
    <t>60 ans ou plus</t>
  </si>
  <si>
    <t>Au 1er juillet</t>
  </si>
  <si>
    <t xml:space="preserve">Au 1er juillet </t>
  </si>
  <si>
    <t>Aix-en-Provence</t>
  </si>
  <si>
    <t>Amiens</t>
  </si>
  <si>
    <t>Angers</t>
  </si>
  <si>
    <t>Besançon</t>
  </si>
  <si>
    <t>Bordeaux</t>
  </si>
  <si>
    <t>Boulogne-Billancourt</t>
  </si>
  <si>
    <t>Brest</t>
  </si>
  <si>
    <t>Caen</t>
  </si>
  <si>
    <t>Clermont-Ferrand</t>
  </si>
  <si>
    <t>Dijon</t>
  </si>
  <si>
    <t>Grenoble</t>
  </si>
  <si>
    <t>Le Havre</t>
  </si>
  <si>
    <t>Le Mans</t>
  </si>
  <si>
    <t>Lille</t>
  </si>
  <si>
    <t>Limoges</t>
  </si>
  <si>
    <t>Lyon</t>
  </si>
  <si>
    <t>Metz</t>
  </si>
  <si>
    <t>Montpellier</t>
  </si>
  <si>
    <t>Mulhouse</t>
  </si>
  <si>
    <t>Nantes</t>
  </si>
  <si>
    <t>Nîmes</t>
  </si>
  <si>
    <t>Orléans</t>
  </si>
  <si>
    <t>Perpignan</t>
  </si>
  <si>
    <t>Reims</t>
  </si>
  <si>
    <t>Rennes</t>
  </si>
  <si>
    <t>Rouen</t>
  </si>
  <si>
    <t>Saint-Denis (La Réunion)</t>
  </si>
  <si>
    <t>Saint-Étienne</t>
  </si>
  <si>
    <t>Strasbourg</t>
  </si>
  <si>
    <t>Toulouse</t>
  </si>
  <si>
    <t>Tours</t>
  </si>
  <si>
    <t>Villeurbanne</t>
  </si>
  <si>
    <t>Champ : France.</t>
  </si>
  <si>
    <t>Source : Insee, recensements de la population.</t>
  </si>
  <si>
    <t>Affichez les villes où le % de la population de plus de 60 ans a augmenté entre 1999 et 2008</t>
  </si>
  <si>
    <t xml:space="preserve">Pensez à créer une colonne supplémentaire qui vous servira puis à poser un filtre </t>
  </si>
  <si>
    <t>Affichez les villes où le % de la population de moins de 20 ans a augmenté entre 1999 et 2008</t>
  </si>
  <si>
    <t>Pensez à créer une colonne supplémentaire qui vous servira puis à poser un filtre</t>
  </si>
  <si>
    <t>Affichez les villes où le % de propriétaires a baissé entre 1999 et 2008</t>
  </si>
  <si>
    <t>Attention ! Si vous posez un filtre placez le en ligne 6 car, au-dessus,  les en-têtes de colonnes sont fusionnés : cela ne marcherait pas !</t>
  </si>
  <si>
    <t xml:space="preserve">Corrigé </t>
  </si>
  <si>
    <t>Dans l'onglet formules,  vous retrouverez toutes les formules proposées dans Excel avec leur description.</t>
  </si>
  <si>
    <t>Moy A</t>
  </si>
  <si>
    <t>Moy B</t>
  </si>
  <si>
    <t>Moy C</t>
  </si>
  <si>
    <t>B</t>
  </si>
  <si>
    <t>C</t>
  </si>
  <si>
    <t>Syntaxe : =MOYENNE.SI($A22:$A27;"A";$B22:$B27)</t>
  </si>
  <si>
    <t>Calcule la moyenne des cellules B22 à B27 si les cellules de la colonne A ont la valeur A</t>
  </si>
  <si>
    <t xml:space="preserve">Reproduire les formules des cellules en vert dans les cellules en jaune. </t>
  </si>
  <si>
    <t>Résultat à trouver</t>
  </si>
  <si>
    <t>Formule</t>
  </si>
  <si>
    <t>Les surfaces de bureaux disponibles (disponibles, pas accessibles)</t>
  </si>
  <si>
    <t>Calculez dans les cellules jaunes</t>
  </si>
  <si>
    <t>Compléter cellules jaunes des tableaux 2, 3, 4, 5, 6 ci-après à l'aide de formules avancées (ou pas)</t>
  </si>
  <si>
    <t>Exercices :</t>
  </si>
  <si>
    <t>Résultats à trouver</t>
  </si>
  <si>
    <t>Formules</t>
  </si>
  <si>
    <t xml:space="preserve">Exercices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</si>
</sst>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;[Red]0"/>
  </numFmts>
  <fonts count="26">
    <font>
      <sz val="12"/>
      <color theme="1"/>
      <name val="Arial"/>
      <family val="2"/>
    </font>
    <font>
      <b/>
      <sz val="12"/>
      <color indexed="8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 Unicode MS"/>
      <family val="2"/>
    </font>
    <font>
      <b/>
      <sz val="12"/>
      <name val="Arial"/>
      <family val="2"/>
    </font>
    <font>
      <i/>
      <sz val="12"/>
      <color indexed="8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28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130"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7" fillId="0" borderId="1" xfId="0" applyFont="1" applyBorder="1" applyAlignment="1">
      <alignment horizontal="justify" vertical="top" wrapText="1"/>
    </xf>
    <xf numFmtId="0" fontId="17" fillId="0" borderId="2" xfId="0" applyFont="1" applyBorder="1" applyAlignment="1">
      <alignment horizontal="justify" vertical="top" wrapText="1"/>
    </xf>
    <xf numFmtId="0" fontId="17" fillId="0" borderId="3" xfId="0" applyFont="1" applyBorder="1" applyAlignment="1">
      <alignment horizontal="justify" vertical="top" wrapText="1"/>
    </xf>
    <xf numFmtId="0" fontId="18" fillId="0" borderId="4" xfId="0" applyFont="1" applyBorder="1" applyAlignment="1">
      <alignment horizontal="justify" vertical="top" wrapText="1"/>
    </xf>
    <xf numFmtId="0" fontId="17" fillId="0" borderId="4" xfId="0" applyFont="1" applyBorder="1" applyAlignment="1">
      <alignment horizontal="justify" vertical="top" wrapText="1"/>
    </xf>
    <xf numFmtId="0" fontId="16" fillId="0" borderId="2" xfId="0" applyFont="1" applyBorder="1" applyAlignment="1">
      <alignment horizontal="justify" vertical="top" wrapText="1"/>
    </xf>
    <xf numFmtId="0" fontId="0" fillId="0" borderId="0" xfId="0" applyFont="1"/>
    <xf numFmtId="0" fontId="16" fillId="0" borderId="0" xfId="0" applyFont="1"/>
    <xf numFmtId="0" fontId="14" fillId="0" borderId="4" xfId="1" applyFont="1" applyBorder="1" applyAlignment="1" applyProtection="1">
      <alignment horizontal="justify" vertical="top" wrapText="1"/>
    </xf>
    <xf numFmtId="0" fontId="3" fillId="0" borderId="0" xfId="3" applyFont="1" applyFill="1" applyBorder="1" applyAlignment="1">
      <alignment vertical="center"/>
    </xf>
    <xf numFmtId="3" fontId="2" fillId="0" borderId="0" xfId="3" applyNumberFormat="1" applyFont="1" applyFill="1" applyBorder="1" applyAlignment="1">
      <alignment horizontal="left" indent="2"/>
    </xf>
    <xf numFmtId="0" fontId="2" fillId="0" borderId="0" xfId="3" applyFont="1" applyFill="1" applyBorder="1" applyAlignment="1">
      <alignment horizontal="left" indent="2"/>
    </xf>
    <xf numFmtId="0" fontId="4" fillId="0" borderId="0" xfId="0" applyFont="1" applyFill="1" applyBorder="1"/>
    <xf numFmtId="0" fontId="4" fillId="0" borderId="0" xfId="0" quotePrefix="1" applyNumberFormat="1" applyFont="1" applyFill="1" applyBorder="1" applyAlignment="1">
      <alignment vertical="center"/>
    </xf>
    <xf numFmtId="164" fontId="4" fillId="0" borderId="0" xfId="0" quotePrefix="1" applyNumberFormat="1" applyFont="1" applyFill="1" applyBorder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quotePrefix="1" applyNumberFormat="1" applyFont="1" applyFill="1" applyAlignment="1">
      <alignment horizontal="right" vertical="center"/>
    </xf>
    <xf numFmtId="164" fontId="4" fillId="0" borderId="0" xfId="2" quotePrefix="1" applyNumberFormat="1" applyFont="1" applyFill="1" applyAlignment="1">
      <alignment horizontal="right" vertical="center"/>
    </xf>
    <xf numFmtId="0" fontId="4" fillId="0" borderId="0" xfId="0" quotePrefix="1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5" fillId="0" borderId="0" xfId="0" quotePrefix="1" applyNumberFormat="1" applyFont="1" applyFill="1"/>
    <xf numFmtId="0" fontId="6" fillId="0" borderId="0" xfId="0" applyNumberFormat="1" applyFont="1" applyFill="1" applyAlignment="1">
      <alignment vertical="center"/>
    </xf>
    <xf numFmtId="0" fontId="19" fillId="0" borderId="0" xfId="0" applyFont="1"/>
    <xf numFmtId="0" fontId="20" fillId="0" borderId="0" xfId="0" applyFont="1"/>
    <xf numFmtId="1" fontId="0" fillId="3" borderId="0" xfId="0" applyNumberFormat="1" applyFill="1" applyBorder="1" applyAlignment="1">
      <alignment horizontal="left"/>
    </xf>
    <xf numFmtId="0" fontId="21" fillId="0" borderId="0" xfId="0" applyFont="1"/>
    <xf numFmtId="2" fontId="7" fillId="0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left"/>
    </xf>
    <xf numFmtId="2" fontId="8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22" fillId="0" borderId="0" xfId="0" applyFont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6" borderId="0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left"/>
    </xf>
    <xf numFmtId="0" fontId="0" fillId="8" borderId="0" xfId="0" applyNumberForma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1" fontId="0" fillId="9" borderId="0" xfId="0" applyNumberFormat="1" applyFill="1" applyBorder="1" applyAlignment="1">
      <alignment horizontal="left"/>
    </xf>
    <xf numFmtId="0" fontId="0" fillId="0" borderId="0" xfId="0" applyAlignment="1">
      <alignment wrapText="1"/>
    </xf>
    <xf numFmtId="0" fontId="16" fillId="0" borderId="0" xfId="0" applyFont="1" applyFill="1"/>
    <xf numFmtId="0" fontId="16" fillId="0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49" fontId="23" fillId="0" borderId="0" xfId="0" applyNumberFormat="1" applyFont="1" applyFill="1" applyBorder="1" applyAlignment="1">
      <alignment horizontal="left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6" fillId="2" borderId="0" xfId="0" applyFont="1" applyFill="1"/>
    <xf numFmtId="2" fontId="0" fillId="0" borderId="0" xfId="0" applyNumberFormat="1" applyAlignment="1">
      <alignment horizontal="center"/>
    </xf>
    <xf numFmtId="164" fontId="0" fillId="2" borderId="0" xfId="0" applyNumberFormat="1" applyFill="1"/>
    <xf numFmtId="0" fontId="0" fillId="2" borderId="0" xfId="0" applyFill="1"/>
    <xf numFmtId="0" fontId="23" fillId="0" borderId="0" xfId="0" applyFont="1"/>
    <xf numFmtId="2" fontId="0" fillId="2" borderId="0" xfId="0" applyNumberFormat="1" applyFill="1" applyAlignment="1">
      <alignment horizontal="center"/>
    </xf>
    <xf numFmtId="0" fontId="16" fillId="0" borderId="0" xfId="0" applyFont="1" applyFill="1" applyAlignment="1">
      <alignment horizontal="right"/>
    </xf>
    <xf numFmtId="2" fontId="0" fillId="0" borderId="0" xfId="0" applyNumberFormat="1"/>
    <xf numFmtId="1" fontId="0" fillId="0" borderId="0" xfId="0" applyNumberFormat="1"/>
    <xf numFmtId="10" fontId="0" fillId="0" borderId="0" xfId="0" quotePrefix="1" applyNumberFormat="1"/>
    <xf numFmtId="10" fontId="0" fillId="0" borderId="0" xfId="0" applyNumberFormat="1"/>
    <xf numFmtId="2" fontId="0" fillId="0" borderId="0" xfId="0" applyNumberFormat="1" applyFill="1"/>
    <xf numFmtId="3" fontId="3" fillId="0" borderId="0" xfId="3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3" fontId="3" fillId="0" borderId="0" xfId="3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2" borderId="9" xfId="0" applyFill="1" applyBorder="1"/>
    <xf numFmtId="0" fontId="0" fillId="2" borderId="11" xfId="0" applyFill="1" applyBorder="1"/>
    <xf numFmtId="0" fontId="0" fillId="2" borderId="4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2" fontId="16" fillId="3" borderId="10" xfId="0" applyNumberFormat="1" applyFont="1" applyFill="1" applyBorder="1" applyAlignment="1">
      <alignment horizontal="center"/>
    </xf>
    <xf numFmtId="0" fontId="0" fillId="2" borderId="6" xfId="0" applyFill="1" applyBorder="1"/>
    <xf numFmtId="1" fontId="16" fillId="3" borderId="0" xfId="0" applyNumberFormat="1" applyFont="1" applyFill="1" applyBorder="1" applyAlignment="1">
      <alignment horizontal="center"/>
    </xf>
    <xf numFmtId="0" fontId="0" fillId="2" borderId="8" xfId="0" applyFill="1" applyBorder="1"/>
    <xf numFmtId="0" fontId="0" fillId="0" borderId="9" xfId="0" applyBorder="1"/>
    <xf numFmtId="0" fontId="0" fillId="0" borderId="11" xfId="0" applyBorder="1"/>
    <xf numFmtId="0" fontId="16" fillId="3" borderId="11" xfId="0" applyFont="1" applyFill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  <xf numFmtId="0" fontId="0" fillId="2" borderId="0" xfId="0" quotePrefix="1" applyFill="1"/>
    <xf numFmtId="0" fontId="0" fillId="3" borderId="0" xfId="0" applyFill="1" applyAlignment="1">
      <alignment horizontal="center"/>
    </xf>
    <xf numFmtId="0" fontId="24" fillId="0" borderId="0" xfId="0" applyFont="1" applyFill="1" applyAlignment="1">
      <alignment wrapTex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center" wrapText="1"/>
    </xf>
    <xf numFmtId="0" fontId="21" fillId="0" borderId="0" xfId="0" applyFont="1" applyFill="1"/>
    <xf numFmtId="2" fontId="0" fillId="3" borderId="0" xfId="0" applyNumberFormat="1" applyFill="1" applyAlignment="1">
      <alignment horizontal="center"/>
    </xf>
    <xf numFmtId="0" fontId="25" fillId="0" borderId="0" xfId="0" applyFont="1"/>
    <xf numFmtId="1" fontId="0" fillId="0" borderId="0" xfId="0" applyNumberFormat="1" applyFill="1" applyBorder="1" applyAlignment="1">
      <alignment horizontal="left"/>
    </xf>
    <xf numFmtId="164" fontId="0" fillId="3" borderId="0" xfId="0" applyNumberFormat="1" applyFill="1" applyAlignment="1">
      <alignment horizontal="center"/>
    </xf>
    <xf numFmtId="0" fontId="16" fillId="0" borderId="0" xfId="0" applyFont="1" applyAlignment="1">
      <alignment wrapText="1"/>
    </xf>
    <xf numFmtId="0" fontId="22" fillId="0" borderId="0" xfId="0" applyFont="1" applyBorder="1" applyAlignment="1">
      <alignment horizontal="left" wrapText="1"/>
    </xf>
    <xf numFmtId="0" fontId="22" fillId="0" borderId="0" xfId="0" applyFont="1" applyBorder="1" applyAlignment="1">
      <alignment horizontal="center" wrapText="1"/>
    </xf>
    <xf numFmtId="0" fontId="24" fillId="0" borderId="0" xfId="0" applyFont="1" applyAlignme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64" fontId="4" fillId="0" borderId="0" xfId="0" applyNumberFormat="1" applyFont="1" applyFill="1" applyAlignment="1">
      <alignment horizontal="right" vertical="center"/>
    </xf>
    <xf numFmtId="164" fontId="0" fillId="0" borderId="0" xfId="0" applyNumberFormat="1" applyFill="1"/>
  </cellXfs>
  <cellStyles count="4">
    <cellStyle name="Lien hypertexte" xfId="1" builtinId="8"/>
    <cellStyle name="Normal" xfId="0" builtinId="0"/>
    <cellStyle name="Normal_C8F016t6" xfId="2" xr:uid="{00000000-0005-0000-0000-000002000000}"/>
    <cellStyle name="Normal_estimations-grandes-villes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0</xdr:row>
      <xdr:rowOff>437029</xdr:rowOff>
    </xdr:from>
    <xdr:to>
      <xdr:col>2</xdr:col>
      <xdr:colOff>659673</xdr:colOff>
      <xdr:row>4</xdr:row>
      <xdr:rowOff>203610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96900" y="398929"/>
          <a:ext cx="2767126" cy="777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200"/>
            <a:t>Une agence immobilière détient une liste de biens en vente ou en location. Le type de biens correspond à des maisons (M) ou des appartements (A)</a:t>
          </a:r>
        </a:p>
      </xdr:txBody>
    </xdr:sp>
    <xdr:clientData/>
  </xdr:twoCellAnchor>
  <xdr:twoCellAnchor>
    <xdr:from>
      <xdr:col>3</xdr:col>
      <xdr:colOff>822512</xdr:colOff>
      <xdr:row>0</xdr:row>
      <xdr:rowOff>437030</xdr:rowOff>
    </xdr:from>
    <xdr:to>
      <xdr:col>6</xdr:col>
      <xdr:colOff>862106</xdr:colOff>
      <xdr:row>4</xdr:row>
      <xdr:rowOff>169447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483100" y="398930"/>
          <a:ext cx="2908300" cy="7437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200"/>
            <a:t>Département des bouches du Rhône : 13 ; Département du var : 83 ; </a:t>
          </a:r>
        </a:p>
        <a:p>
          <a:r>
            <a:rPr lang="fr-FR" sz="1200"/>
            <a:t>Département des alpes maritimes : 06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2413000</xdr:colOff>
      <xdr:row>55</xdr:row>
      <xdr:rowOff>38100</xdr:rowOff>
    </xdr:from>
    <xdr:to>
      <xdr:col>6</xdr:col>
      <xdr:colOff>942975</xdr:colOff>
      <xdr:row>67</xdr:row>
      <xdr:rowOff>152400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2413000" y="7734300"/>
          <a:ext cx="6311900" cy="240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>
              <a:latin typeface="Arial"/>
              <a:cs typeface="Arial"/>
            </a:rPr>
            <a:t>Pour chacune de ces 3 questions : </a:t>
          </a:r>
        </a:p>
        <a:p>
          <a:r>
            <a:rPr lang="fr-FR" sz="1200" b="1">
              <a:latin typeface="Arial"/>
              <a:cs typeface="Arial"/>
            </a:rPr>
            <a:t>Travail N°1 </a:t>
          </a:r>
          <a:r>
            <a:rPr lang="fr-FR" sz="1200">
              <a:latin typeface="Arial"/>
              <a:cs typeface="Arial"/>
            </a:rPr>
            <a:t>: créez une colonne supplémentaire qui calcule la </a:t>
          </a:r>
          <a:r>
            <a:rPr lang="fr-FR" sz="1200" b="1">
              <a:latin typeface="Arial"/>
              <a:cs typeface="Arial"/>
            </a:rPr>
            <a:t>différence </a:t>
          </a:r>
          <a:r>
            <a:rPr lang="fr-FR" sz="1200" b="0">
              <a:latin typeface="Arial"/>
              <a:cs typeface="Arial"/>
            </a:rPr>
            <a:t>(on veut voir l'évolution)</a:t>
          </a:r>
          <a:r>
            <a:rPr lang="fr-FR" sz="1200">
              <a:latin typeface="Arial"/>
              <a:cs typeface="Arial"/>
            </a:rPr>
            <a:t> entre les effectifs en 2008 et les effectifs en 1999. (par</a:t>
          </a:r>
          <a:r>
            <a:rPr lang="fr-FR" sz="1200" baseline="0">
              <a:latin typeface="Arial"/>
              <a:cs typeface="Arial"/>
            </a:rPr>
            <a:t> exemple, pour la question 1 : population de "60 ans et plus" en 2008 - population de "60 ans et plus" en 1999).</a:t>
          </a:r>
          <a:endParaRPr lang="fr-FR" sz="1200">
            <a:latin typeface="Arial"/>
            <a:cs typeface="Arial"/>
          </a:endParaRPr>
        </a:p>
        <a:p>
          <a:endParaRPr lang="fr-FR" sz="1200" b="1">
            <a:latin typeface="Arial"/>
            <a:cs typeface="Arial"/>
          </a:endParaRPr>
        </a:p>
        <a:p>
          <a:r>
            <a:rPr lang="fr-FR" sz="1200" b="1">
              <a:latin typeface="Arial"/>
              <a:cs typeface="Arial"/>
            </a:rPr>
            <a:t>Travail N°2 </a:t>
          </a:r>
          <a:r>
            <a:rPr lang="fr-FR" sz="1200">
              <a:latin typeface="Arial"/>
              <a:cs typeface="Arial"/>
            </a:rPr>
            <a:t>: tirez vers le bas sur l'ensemble de cette colonne. </a:t>
          </a:r>
        </a:p>
        <a:p>
          <a:endParaRPr lang="fr-FR" sz="1200" b="1">
            <a:latin typeface="Arial"/>
            <a:cs typeface="Arial"/>
          </a:endParaRPr>
        </a:p>
        <a:p>
          <a:r>
            <a:rPr lang="fr-FR" sz="1200" b="1">
              <a:latin typeface="Arial"/>
              <a:cs typeface="Arial"/>
            </a:rPr>
            <a:t>Travail N°3 </a:t>
          </a:r>
          <a:r>
            <a:rPr lang="fr-FR" sz="1200">
              <a:latin typeface="Arial"/>
              <a:cs typeface="Arial"/>
            </a:rPr>
            <a:t>: posez ensuite un filtre avec comme condition sur la nouvelle colonne "&gt;0" : il ne s'affichera que les villes où il y a eu un effectif en hausse (la différence est positive)</a:t>
          </a:r>
          <a:r>
            <a:rPr lang="fr-FR" sz="1200" baseline="0">
              <a:latin typeface="Arial"/>
              <a:cs typeface="Arial"/>
            </a:rPr>
            <a:t> ; </a:t>
          </a:r>
          <a:r>
            <a:rPr lang="fr-FR" sz="1200">
              <a:latin typeface="Arial"/>
              <a:cs typeface="Arial"/>
            </a:rPr>
            <a:t>ou "&lt;0" si vous voulez voir là où les effectifs</a:t>
          </a:r>
          <a:r>
            <a:rPr lang="fr-FR" sz="1200" baseline="0">
              <a:latin typeface="Arial"/>
              <a:cs typeface="Arial"/>
            </a:rPr>
            <a:t> sont en baisse (la différence est négative).</a:t>
          </a:r>
        </a:p>
        <a:p>
          <a:endParaRPr lang="fr-FR" sz="1200" baseline="0">
            <a:latin typeface="Arial"/>
            <a:cs typeface="Arial"/>
          </a:endParaRPr>
        </a:p>
        <a:p>
          <a:r>
            <a:rPr lang="fr-FR" sz="1200" b="1" baseline="0">
              <a:latin typeface="Arial"/>
              <a:cs typeface="Arial"/>
            </a:rPr>
            <a:t>Sur la feuille de calcul, la colonne de droite répond à la question 1, avec son filtre.</a:t>
          </a:r>
          <a:endParaRPr lang="fr-FR" sz="1200" b="1"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ccerstats.fr/team.asp?league=france&amp;teamid=9" TargetMode="External"/><Relationship Id="rId13" Type="http://schemas.openxmlformats.org/officeDocument/2006/relationships/hyperlink" Target="http://www.soccerstats.fr/team.asp?league=france&amp;teamid=2" TargetMode="External"/><Relationship Id="rId18" Type="http://schemas.openxmlformats.org/officeDocument/2006/relationships/hyperlink" Target="http://www.soccerstats.fr/team.asp?league=france&amp;teamid=13" TargetMode="External"/><Relationship Id="rId3" Type="http://schemas.openxmlformats.org/officeDocument/2006/relationships/hyperlink" Target="http://www.soccerstats.fr/team.asp?league=france&amp;teamid=10" TargetMode="External"/><Relationship Id="rId7" Type="http://schemas.openxmlformats.org/officeDocument/2006/relationships/hyperlink" Target="http://www.soccerstats.fr/team.asp?league=france&amp;teamid=12" TargetMode="External"/><Relationship Id="rId12" Type="http://schemas.openxmlformats.org/officeDocument/2006/relationships/hyperlink" Target="http://www.soccerstats.fr/team.asp?league=france&amp;teamid=1" TargetMode="External"/><Relationship Id="rId17" Type="http://schemas.openxmlformats.org/officeDocument/2006/relationships/hyperlink" Target="http://www.soccerstats.fr/team.asp?league=france&amp;teamid=18" TargetMode="External"/><Relationship Id="rId2" Type="http://schemas.openxmlformats.org/officeDocument/2006/relationships/hyperlink" Target="http://www.soccerstats.fr/team.asp?league=france&amp;teamid=11" TargetMode="External"/><Relationship Id="rId16" Type="http://schemas.openxmlformats.org/officeDocument/2006/relationships/hyperlink" Target="http://www.soccerstats.fr/team.asp?league=france&amp;teamid=7" TargetMode="External"/><Relationship Id="rId20" Type="http://schemas.openxmlformats.org/officeDocument/2006/relationships/hyperlink" Target="http://www.soccerstats.fr/team.asp?league=france&amp;teamid=3" TargetMode="External"/><Relationship Id="rId1" Type="http://schemas.openxmlformats.org/officeDocument/2006/relationships/hyperlink" Target="http://www.soccerstats.fr/team.asp?league=france&amp;teamid=15" TargetMode="External"/><Relationship Id="rId6" Type="http://schemas.openxmlformats.org/officeDocument/2006/relationships/hyperlink" Target="http://www.soccerstats.fr/team.asp?league=france&amp;teamid=8" TargetMode="External"/><Relationship Id="rId11" Type="http://schemas.openxmlformats.org/officeDocument/2006/relationships/hyperlink" Target="http://www.soccerstats.fr/team.asp?league=france&amp;teamid=19" TargetMode="External"/><Relationship Id="rId5" Type="http://schemas.openxmlformats.org/officeDocument/2006/relationships/hyperlink" Target="http://www.soccerstats.fr/team.asp?league=france&amp;teamid=14" TargetMode="External"/><Relationship Id="rId15" Type="http://schemas.openxmlformats.org/officeDocument/2006/relationships/hyperlink" Target="http://www.soccerstats.fr/team.asp?league=france&amp;teamid=4" TargetMode="External"/><Relationship Id="rId10" Type="http://schemas.openxmlformats.org/officeDocument/2006/relationships/hyperlink" Target="http://www.soccerstats.fr/team.asp?league=france&amp;teamid=16" TargetMode="External"/><Relationship Id="rId19" Type="http://schemas.openxmlformats.org/officeDocument/2006/relationships/hyperlink" Target="http://www.soccerstats.fr/team.asp?league=france&amp;teamid=6" TargetMode="External"/><Relationship Id="rId4" Type="http://schemas.openxmlformats.org/officeDocument/2006/relationships/hyperlink" Target="http://www.soccerstats.fr/team.asp?league=france&amp;teamid=17" TargetMode="External"/><Relationship Id="rId9" Type="http://schemas.openxmlformats.org/officeDocument/2006/relationships/hyperlink" Target="http://www.soccerstats.fr/team.asp?league=france&amp;teamid=5" TargetMode="External"/><Relationship Id="rId14" Type="http://schemas.openxmlformats.org/officeDocument/2006/relationships/hyperlink" Target="http://www.soccerstats.fr/team.asp?league=france&amp;teamid=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opLeftCell="A28" zoomScale="106" zoomScaleNormal="106" zoomScalePageLayoutView="85" workbookViewId="0">
      <selection activeCell="F55" sqref="F55"/>
    </sheetView>
  </sheetViews>
  <sheetFormatPr baseColWidth="10" defaultColWidth="11.5546875" defaultRowHeight="15"/>
  <cols>
    <col min="1" max="1" width="26.5546875" customWidth="1"/>
    <col min="4" max="6" width="10.77734375" customWidth="1"/>
  </cols>
  <sheetData>
    <row r="1" spans="1:1" ht="35.25">
      <c r="A1" s="28" t="s">
        <v>0</v>
      </c>
    </row>
    <row r="2" spans="1:1">
      <c r="A2" t="s">
        <v>1</v>
      </c>
    </row>
    <row r="3" spans="1:1" ht="135">
      <c r="A3" s="48" t="s">
        <v>2</v>
      </c>
    </row>
    <row r="5" spans="1:1" ht="20.25">
      <c r="A5" s="29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 ht="60">
      <c r="A13" s="48" t="s">
        <v>309</v>
      </c>
    </row>
    <row r="14" spans="1:1">
      <c r="A14" s="48"/>
    </row>
    <row r="15" spans="1:1">
      <c r="A15" t="s">
        <v>10</v>
      </c>
    </row>
    <row r="18" spans="1:6" ht="15.75">
      <c r="A18" s="12" t="s">
        <v>11</v>
      </c>
      <c r="B18" s="12"/>
    </row>
    <row r="19" spans="1:6" ht="15.75">
      <c r="A19" t="s">
        <v>315</v>
      </c>
      <c r="B19" s="12"/>
    </row>
    <row r="20" spans="1:6" ht="15.75">
      <c r="A20" t="s">
        <v>316</v>
      </c>
      <c r="B20" s="12"/>
    </row>
    <row r="21" spans="1:6" ht="15.75">
      <c r="B21" s="12"/>
    </row>
    <row r="22" spans="1:6" ht="15.75">
      <c r="A22" s="12" t="s">
        <v>317</v>
      </c>
      <c r="B22" s="12"/>
    </row>
    <row r="23" spans="1:6" ht="15.75" thickBot="1"/>
    <row r="24" spans="1:6">
      <c r="A24" s="74" t="s">
        <v>36</v>
      </c>
      <c r="B24" s="75">
        <v>4</v>
      </c>
      <c r="D24" s="80" t="s">
        <v>310</v>
      </c>
      <c r="E24" s="81" t="s">
        <v>311</v>
      </c>
      <c r="F24" s="82" t="s">
        <v>312</v>
      </c>
    </row>
    <row r="25" spans="1:6">
      <c r="A25" s="76" t="s">
        <v>36</v>
      </c>
      <c r="B25" s="77">
        <v>10</v>
      </c>
      <c r="D25" s="88">
        <f>AVERAGEIF($A24:$A29,"A",$B24:$B29)</f>
        <v>10</v>
      </c>
      <c r="E25" s="89">
        <f>AVERAGEIF($A24:$A29,"B",$B24:$B29)</f>
        <v>6</v>
      </c>
      <c r="F25" s="90">
        <f>AVERAGEIF($A24:$A29,"C",$B24:$B29)</f>
        <v>12</v>
      </c>
    </row>
    <row r="26" spans="1:6" ht="15.75" thickBot="1">
      <c r="A26" s="76" t="s">
        <v>36</v>
      </c>
      <c r="B26" s="77">
        <v>16</v>
      </c>
      <c r="D26" s="85"/>
      <c r="E26" s="86"/>
      <c r="F26" s="87"/>
    </row>
    <row r="27" spans="1:6">
      <c r="A27" s="76" t="s">
        <v>313</v>
      </c>
      <c r="B27" s="77">
        <v>4</v>
      </c>
    </row>
    <row r="28" spans="1:6">
      <c r="A28" s="76" t="s">
        <v>313</v>
      </c>
      <c r="B28" s="77">
        <v>8</v>
      </c>
    </row>
    <row r="29" spans="1:6" ht="15.75" thickBot="1">
      <c r="A29" s="78" t="s">
        <v>314</v>
      </c>
      <c r="B29" s="79">
        <v>12</v>
      </c>
    </row>
    <row r="30" spans="1:6">
      <c r="D30" s="73"/>
      <c r="E30" s="73"/>
    </row>
    <row r="31" spans="1:6" ht="15.75">
      <c r="A31" s="12"/>
    </row>
    <row r="32" spans="1:6" ht="15.75">
      <c r="A32" t="s">
        <v>12</v>
      </c>
    </row>
    <row r="33" spans="1:5" ht="15.75">
      <c r="B33" t="s">
        <v>13</v>
      </c>
    </row>
    <row r="34" spans="1:5">
      <c r="A34" t="s">
        <v>14</v>
      </c>
    </row>
    <row r="38" spans="1:5" ht="15.75">
      <c r="A38" s="12" t="s">
        <v>15</v>
      </c>
      <c r="D38" s="73"/>
      <c r="E38" s="73"/>
    </row>
    <row r="39" spans="1:5" ht="15.75">
      <c r="A39" s="12"/>
      <c r="D39" s="73"/>
      <c r="E39" s="73"/>
    </row>
    <row r="40" spans="1:5" ht="15.75">
      <c r="A40" s="12" t="s">
        <v>317</v>
      </c>
      <c r="D40" s="73"/>
      <c r="E40" s="73"/>
    </row>
    <row r="41" spans="1:5" ht="15.75" thickBot="1"/>
    <row r="42" spans="1:5" ht="31.5">
      <c r="A42" s="98" t="s">
        <v>16</v>
      </c>
      <c r="B42" s="99" t="s">
        <v>17</v>
      </c>
      <c r="C42" s="100" t="s">
        <v>18</v>
      </c>
    </row>
    <row r="43" spans="1:5">
      <c r="A43" s="76">
        <v>1</v>
      </c>
      <c r="B43" s="101">
        <v>1980</v>
      </c>
      <c r="C43" s="102">
        <v>12</v>
      </c>
    </row>
    <row r="44" spans="1:5">
      <c r="A44" s="76">
        <v>2</v>
      </c>
      <c r="B44" s="101">
        <v>2000</v>
      </c>
      <c r="C44" s="102">
        <v>14</v>
      </c>
    </row>
    <row r="45" spans="1:5">
      <c r="A45" s="76">
        <v>1</v>
      </c>
      <c r="B45" s="101">
        <v>1987</v>
      </c>
      <c r="C45" s="102">
        <v>15</v>
      </c>
    </row>
    <row r="46" spans="1:5">
      <c r="A46" s="76">
        <v>2</v>
      </c>
      <c r="B46" s="101">
        <v>1960</v>
      </c>
      <c r="C46" s="102">
        <v>8</v>
      </c>
    </row>
    <row r="47" spans="1:5">
      <c r="A47" s="76">
        <v>1</v>
      </c>
      <c r="B47" s="101">
        <v>1988</v>
      </c>
      <c r="C47" s="102">
        <v>12</v>
      </c>
    </row>
    <row r="48" spans="1:5">
      <c r="A48" s="76">
        <v>2</v>
      </c>
      <c r="B48" s="101">
        <v>2001</v>
      </c>
      <c r="C48" s="102">
        <v>4</v>
      </c>
    </row>
    <row r="49" spans="1:9">
      <c r="A49" s="76">
        <v>1</v>
      </c>
      <c r="B49" s="101">
        <v>1970</v>
      </c>
      <c r="C49" s="102">
        <v>12</v>
      </c>
    </row>
    <row r="50" spans="1:9">
      <c r="A50" s="76">
        <v>2</v>
      </c>
      <c r="B50" s="101">
        <v>1950</v>
      </c>
      <c r="C50" s="102">
        <v>9</v>
      </c>
    </row>
    <row r="51" spans="1:9">
      <c r="A51" s="76">
        <v>1</v>
      </c>
      <c r="B51" s="101">
        <v>1997</v>
      </c>
      <c r="C51" s="102">
        <v>13</v>
      </c>
    </row>
    <row r="52" spans="1:9">
      <c r="A52" s="76">
        <v>2</v>
      </c>
      <c r="B52" s="101">
        <v>1965</v>
      </c>
      <c r="C52" s="102">
        <v>8</v>
      </c>
    </row>
    <row r="53" spans="1:9">
      <c r="A53" s="76">
        <v>1</v>
      </c>
      <c r="B53" s="101">
        <v>2001</v>
      </c>
      <c r="C53" s="102">
        <v>12</v>
      </c>
    </row>
    <row r="54" spans="1:9" ht="15.75" thickBot="1">
      <c r="A54" s="78">
        <v>2</v>
      </c>
      <c r="B54" s="103">
        <v>2002</v>
      </c>
      <c r="C54" s="104">
        <v>14</v>
      </c>
    </row>
    <row r="55" spans="1:9" ht="15.75" thickBot="1"/>
    <row r="56" spans="1:9" ht="15.75">
      <c r="A56" s="80" t="s">
        <v>19</v>
      </c>
      <c r="B56" s="81"/>
      <c r="C56" s="81"/>
      <c r="D56" s="81"/>
      <c r="E56" s="81"/>
      <c r="F56" s="91">
        <f>AVERAGEIFS(C43:C54,A43:A54,2,B43:B54,"&lt;1990")</f>
        <v>8.3333333333333339</v>
      </c>
      <c r="G56" s="92"/>
      <c r="I56" s="64"/>
    </row>
    <row r="57" spans="1:9" ht="15.75">
      <c r="A57" s="83" t="s">
        <v>20</v>
      </c>
      <c r="B57" s="84"/>
      <c r="C57" s="84"/>
      <c r="D57" s="84"/>
      <c r="E57" s="84"/>
      <c r="F57" s="93">
        <f>AVERAGEIFS(B43:B54,A43:A54,1,C43:C54,"&gt;=12")</f>
        <v>1987.1666666666667</v>
      </c>
      <c r="G57" s="94"/>
      <c r="I57" s="65"/>
    </row>
    <row r="58" spans="1:9" ht="16.5" thickBot="1">
      <c r="A58" s="95" t="s">
        <v>21</v>
      </c>
      <c r="B58" s="96"/>
      <c r="C58" s="96"/>
      <c r="D58" s="96"/>
      <c r="E58" s="96"/>
      <c r="F58" s="97">
        <f>COUNTIFS(A43:A54,2,B43:B54,"&lt;1980")</f>
        <v>3</v>
      </c>
      <c r="G58" s="87"/>
      <c r="I58" s="65"/>
    </row>
    <row r="60" spans="1:9">
      <c r="A60" s="73"/>
      <c r="B60" s="73"/>
      <c r="C60" s="73"/>
    </row>
    <row r="61" spans="1:9">
      <c r="B61" s="73"/>
      <c r="C61" s="73"/>
    </row>
  </sheetData>
  <phoneticPr fontId="5" type="noConversion"/>
  <conditionalFormatting sqref="B24:B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29">
    <cfRule type="colorScale" priority="4">
      <colorScale>
        <cfvo type="min"/>
        <cfvo type="max"/>
        <color rgb="FF63BE7B"/>
        <color rgb="FFFFEF9C"/>
      </colorScale>
    </cfRule>
  </conditionalFormatting>
  <conditionalFormatting sqref="B24:B29">
    <cfRule type="colorScale" priority="3">
      <colorScale>
        <cfvo type="min"/>
        <cfvo type="max"/>
        <color rgb="FFF8696B"/>
        <color rgb="FFFCFCFF"/>
      </colorScale>
    </cfRule>
  </conditionalFormatting>
  <conditionalFormatting sqref="B24:B29">
    <cfRule type="colorScale" priority="2">
      <colorScale>
        <cfvo type="min"/>
        <cfvo type="max"/>
        <color rgb="FFF8696B"/>
        <color rgb="FFFCFCFF"/>
      </colorScale>
    </cfRule>
  </conditionalFormatting>
  <conditionalFormatting sqref="B24:B2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3"/>
  <sheetViews>
    <sheetView zoomScale="85" zoomScaleNormal="85" zoomScalePageLayoutView="85" workbookViewId="0">
      <pane ySplit="5" topLeftCell="A49" activePane="bottomLeft" state="frozen"/>
      <selection pane="bottomLeft" activeCell="F54" sqref="F54"/>
    </sheetView>
  </sheetViews>
  <sheetFormatPr baseColWidth="10" defaultColWidth="11.5546875" defaultRowHeight="15"/>
  <cols>
    <col min="1" max="1" width="34.21875" customWidth="1"/>
    <col min="2" max="2" width="20.109375" customWidth="1"/>
    <col min="7" max="7" width="13.6640625" customWidth="1"/>
    <col min="8" max="8" width="11.6640625" customWidth="1"/>
    <col min="9" max="9" width="12.33203125" customWidth="1"/>
    <col min="10" max="10" width="20" customWidth="1"/>
    <col min="11" max="11" width="19.6640625" customWidth="1"/>
    <col min="12" max="12" width="18.109375" customWidth="1"/>
    <col min="13" max="13" width="13.109375" customWidth="1"/>
  </cols>
  <sheetData>
    <row r="1" spans="1:13" ht="35.25">
      <c r="A1" s="28" t="s">
        <v>0</v>
      </c>
    </row>
    <row r="4" spans="1:13">
      <c r="A4" s="48"/>
    </row>
    <row r="6" spans="1:13" ht="15.7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</row>
    <row r="7" spans="1:13">
      <c r="A7" s="3" t="s">
        <v>35</v>
      </c>
      <c r="B7" s="3" t="s">
        <v>36</v>
      </c>
      <c r="C7" s="3" t="s">
        <v>37</v>
      </c>
      <c r="D7" s="3">
        <v>75</v>
      </c>
      <c r="E7" s="3">
        <v>50</v>
      </c>
      <c r="F7" s="51">
        <v>0</v>
      </c>
      <c r="G7" s="51">
        <v>0</v>
      </c>
      <c r="H7" s="51">
        <v>0</v>
      </c>
      <c r="I7" s="4">
        <v>320000</v>
      </c>
      <c r="J7" s="4">
        <f>10*E7</f>
        <v>500</v>
      </c>
      <c r="K7" s="4">
        <f>1.25*J7</f>
        <v>625</v>
      </c>
      <c r="L7" s="4">
        <f>8*I7/100</f>
        <v>25600</v>
      </c>
      <c r="M7" s="3">
        <v>2011</v>
      </c>
    </row>
    <row r="8" spans="1:13">
      <c r="A8" s="3" t="s">
        <v>38</v>
      </c>
      <c r="B8" s="3" t="s">
        <v>39</v>
      </c>
      <c r="C8" s="3" t="s">
        <v>37</v>
      </c>
      <c r="D8" s="3">
        <v>75</v>
      </c>
      <c r="E8" s="3">
        <v>150</v>
      </c>
      <c r="F8" s="51">
        <v>2</v>
      </c>
      <c r="G8" s="51">
        <v>0</v>
      </c>
      <c r="H8" s="51">
        <v>0</v>
      </c>
      <c r="I8" s="4">
        <v>960000</v>
      </c>
      <c r="J8" s="4">
        <f t="shared" ref="J8:J37" si="0">10*E8</f>
        <v>1500</v>
      </c>
      <c r="K8" s="4">
        <f t="shared" ref="K8:K37" si="1">1.25*J8</f>
        <v>1875</v>
      </c>
      <c r="L8" s="4">
        <f t="shared" ref="L8:L13" si="2">8*I8/100</f>
        <v>76800</v>
      </c>
      <c r="M8" s="3">
        <v>2012</v>
      </c>
    </row>
    <row r="9" spans="1:13">
      <c r="A9" s="3" t="s">
        <v>40</v>
      </c>
      <c r="B9" s="3" t="s">
        <v>39</v>
      </c>
      <c r="C9" s="3" t="s">
        <v>37</v>
      </c>
      <c r="D9" s="3">
        <v>75</v>
      </c>
      <c r="E9" s="3">
        <v>120</v>
      </c>
      <c r="F9" s="51">
        <v>1</v>
      </c>
      <c r="G9" s="51">
        <v>0</v>
      </c>
      <c r="H9" s="51">
        <v>1</v>
      </c>
      <c r="I9" s="4">
        <v>980000</v>
      </c>
      <c r="J9" s="4">
        <f t="shared" si="0"/>
        <v>1200</v>
      </c>
      <c r="K9" s="4">
        <f t="shared" si="1"/>
        <v>1500</v>
      </c>
      <c r="L9" s="4">
        <f t="shared" si="2"/>
        <v>78400</v>
      </c>
      <c r="M9" s="3">
        <v>2012</v>
      </c>
    </row>
    <row r="10" spans="1:13">
      <c r="A10" s="3" t="s">
        <v>35</v>
      </c>
      <c r="B10" s="3" t="s">
        <v>36</v>
      </c>
      <c r="C10" s="3" t="s">
        <v>37</v>
      </c>
      <c r="D10" s="3">
        <v>75</v>
      </c>
      <c r="E10" s="3">
        <v>85</v>
      </c>
      <c r="F10" s="51">
        <v>0</v>
      </c>
      <c r="G10" s="51">
        <v>1</v>
      </c>
      <c r="H10" s="51">
        <v>0</v>
      </c>
      <c r="I10" s="4">
        <v>544000</v>
      </c>
      <c r="J10" s="4">
        <f t="shared" si="0"/>
        <v>850</v>
      </c>
      <c r="K10" s="4">
        <f t="shared" si="1"/>
        <v>1062.5</v>
      </c>
      <c r="L10" s="4">
        <f t="shared" si="2"/>
        <v>43520</v>
      </c>
      <c r="M10" s="3">
        <v>2011</v>
      </c>
    </row>
    <row r="11" spans="1:13">
      <c r="A11" s="3" t="s">
        <v>41</v>
      </c>
      <c r="B11" s="3" t="s">
        <v>39</v>
      </c>
      <c r="C11" s="3" t="s">
        <v>37</v>
      </c>
      <c r="D11" s="3">
        <v>75</v>
      </c>
      <c r="E11" s="3">
        <v>80</v>
      </c>
      <c r="F11" s="51">
        <v>1</v>
      </c>
      <c r="G11" s="51">
        <v>0</v>
      </c>
      <c r="H11" s="51">
        <v>0</v>
      </c>
      <c r="I11" s="4">
        <v>512000</v>
      </c>
      <c r="J11" s="4">
        <f t="shared" si="0"/>
        <v>800</v>
      </c>
      <c r="K11" s="4">
        <f t="shared" si="1"/>
        <v>1000</v>
      </c>
      <c r="L11" s="4">
        <f t="shared" si="2"/>
        <v>40960</v>
      </c>
      <c r="M11" s="3">
        <v>2012</v>
      </c>
    </row>
    <row r="12" spans="1:13">
      <c r="A12" s="3" t="s">
        <v>42</v>
      </c>
      <c r="B12" s="3" t="s">
        <v>39</v>
      </c>
      <c r="C12" s="3" t="s">
        <v>37</v>
      </c>
      <c r="D12" s="3">
        <v>75</v>
      </c>
      <c r="E12" s="3">
        <v>75</v>
      </c>
      <c r="F12" s="51">
        <v>3</v>
      </c>
      <c r="G12" s="51">
        <v>0</v>
      </c>
      <c r="H12" s="51">
        <v>0</v>
      </c>
      <c r="I12" s="4">
        <v>700000</v>
      </c>
      <c r="J12" s="4">
        <f t="shared" si="0"/>
        <v>750</v>
      </c>
      <c r="K12" s="4">
        <f t="shared" si="1"/>
        <v>937.5</v>
      </c>
      <c r="L12" s="4">
        <f t="shared" si="2"/>
        <v>56000</v>
      </c>
      <c r="M12" s="3">
        <v>2011</v>
      </c>
    </row>
    <row r="13" spans="1:13">
      <c r="A13" s="3" t="s">
        <v>43</v>
      </c>
      <c r="B13" s="3" t="s">
        <v>39</v>
      </c>
      <c r="C13" s="3" t="s">
        <v>37</v>
      </c>
      <c r="D13" s="3">
        <v>75</v>
      </c>
      <c r="E13" s="3">
        <v>125</v>
      </c>
      <c r="F13" s="51">
        <v>1</v>
      </c>
      <c r="G13" s="51">
        <v>0</v>
      </c>
      <c r="H13" s="51">
        <v>0</v>
      </c>
      <c r="I13" s="4">
        <v>800000</v>
      </c>
      <c r="J13" s="4">
        <f t="shared" si="0"/>
        <v>1250</v>
      </c>
      <c r="K13" s="4">
        <f t="shared" si="1"/>
        <v>1562.5</v>
      </c>
      <c r="L13" s="4">
        <f t="shared" si="2"/>
        <v>64000</v>
      </c>
      <c r="M13" s="3">
        <v>2011</v>
      </c>
    </row>
    <row r="14" spans="1:13">
      <c r="A14" s="3" t="s">
        <v>44</v>
      </c>
      <c r="B14" s="3" t="s">
        <v>39</v>
      </c>
      <c r="C14" s="3" t="s">
        <v>45</v>
      </c>
      <c r="D14" s="3">
        <v>13</v>
      </c>
      <c r="E14" s="3">
        <v>190</v>
      </c>
      <c r="F14" s="51">
        <v>4</v>
      </c>
      <c r="G14" s="51">
        <v>0</v>
      </c>
      <c r="H14" s="51">
        <v>1</v>
      </c>
      <c r="I14" s="4">
        <v>720000</v>
      </c>
      <c r="J14" s="4">
        <f t="shared" si="0"/>
        <v>1900</v>
      </c>
      <c r="K14" s="4">
        <f t="shared" si="1"/>
        <v>2375</v>
      </c>
      <c r="L14" s="4">
        <f>6*I14/100</f>
        <v>43200</v>
      </c>
      <c r="M14" s="3">
        <v>2012</v>
      </c>
    </row>
    <row r="15" spans="1:13">
      <c r="A15" s="3" t="s">
        <v>46</v>
      </c>
      <c r="B15" s="3" t="s">
        <v>36</v>
      </c>
      <c r="C15" s="3" t="s">
        <v>45</v>
      </c>
      <c r="D15" s="3">
        <v>13</v>
      </c>
      <c r="E15" s="3">
        <v>120</v>
      </c>
      <c r="F15" s="51">
        <v>2</v>
      </c>
      <c r="G15" s="51">
        <v>0</v>
      </c>
      <c r="H15" s="51">
        <v>1</v>
      </c>
      <c r="I15" s="4">
        <v>384000</v>
      </c>
      <c r="J15" s="4">
        <f t="shared" si="0"/>
        <v>1200</v>
      </c>
      <c r="K15" s="4">
        <f t="shared" si="1"/>
        <v>1500</v>
      </c>
      <c r="L15" s="4">
        <f t="shared" ref="L15:L21" si="3">6*I15/100</f>
        <v>23040</v>
      </c>
      <c r="M15" s="3">
        <v>2012</v>
      </c>
    </row>
    <row r="16" spans="1:13">
      <c r="A16" s="3" t="s">
        <v>47</v>
      </c>
      <c r="B16" s="3" t="s">
        <v>36</v>
      </c>
      <c r="C16" s="3" t="s">
        <v>45</v>
      </c>
      <c r="D16" s="3">
        <v>13</v>
      </c>
      <c r="E16" s="3">
        <v>36</v>
      </c>
      <c r="F16" s="51">
        <v>2</v>
      </c>
      <c r="G16" s="51">
        <v>1</v>
      </c>
      <c r="H16" s="51">
        <v>0</v>
      </c>
      <c r="I16" s="4">
        <v>115200</v>
      </c>
      <c r="J16" s="4">
        <f t="shared" si="0"/>
        <v>360</v>
      </c>
      <c r="K16" s="4">
        <f t="shared" si="1"/>
        <v>450</v>
      </c>
      <c r="L16" s="4">
        <f t="shared" si="3"/>
        <v>6912</v>
      </c>
      <c r="M16" s="3">
        <v>2012</v>
      </c>
    </row>
    <row r="17" spans="1:13">
      <c r="A17" s="3" t="s">
        <v>48</v>
      </c>
      <c r="B17" s="3" t="s">
        <v>39</v>
      </c>
      <c r="C17" s="3" t="s">
        <v>45</v>
      </c>
      <c r="D17" s="3">
        <v>13</v>
      </c>
      <c r="E17" s="3">
        <v>92</v>
      </c>
      <c r="F17" s="51">
        <v>1</v>
      </c>
      <c r="G17" s="51">
        <v>0</v>
      </c>
      <c r="H17" s="51">
        <v>0</v>
      </c>
      <c r="I17" s="4">
        <v>294400</v>
      </c>
      <c r="J17" s="4">
        <f t="shared" si="0"/>
        <v>920</v>
      </c>
      <c r="K17" s="4">
        <f t="shared" si="1"/>
        <v>1150</v>
      </c>
      <c r="L17" s="4">
        <f t="shared" si="3"/>
        <v>17664</v>
      </c>
      <c r="M17" s="3">
        <v>2011</v>
      </c>
    </row>
    <row r="18" spans="1:13">
      <c r="A18" s="3" t="s">
        <v>49</v>
      </c>
      <c r="B18" s="3" t="s">
        <v>36</v>
      </c>
      <c r="C18" s="3" t="s">
        <v>50</v>
      </c>
      <c r="D18" s="3">
        <v>83</v>
      </c>
      <c r="E18" s="3">
        <v>29</v>
      </c>
      <c r="F18" s="51">
        <v>1</v>
      </c>
      <c r="G18" s="51">
        <v>1</v>
      </c>
      <c r="H18" s="51">
        <v>0</v>
      </c>
      <c r="I18" s="4">
        <v>92800</v>
      </c>
      <c r="J18" s="4">
        <f t="shared" si="0"/>
        <v>290</v>
      </c>
      <c r="K18" s="4">
        <f t="shared" si="1"/>
        <v>362.5</v>
      </c>
      <c r="L18" s="4">
        <f t="shared" si="3"/>
        <v>5568</v>
      </c>
      <c r="M18" s="3">
        <v>2012</v>
      </c>
    </row>
    <row r="19" spans="1:13">
      <c r="A19" s="3" t="s">
        <v>51</v>
      </c>
      <c r="B19" s="3" t="s">
        <v>36</v>
      </c>
      <c r="C19" s="3" t="s">
        <v>50</v>
      </c>
      <c r="D19" s="3">
        <v>83</v>
      </c>
      <c r="E19" s="3">
        <v>37</v>
      </c>
      <c r="F19" s="51">
        <v>1</v>
      </c>
      <c r="G19" s="51">
        <v>0</v>
      </c>
      <c r="H19" s="51">
        <v>0</v>
      </c>
      <c r="I19" s="4">
        <v>118400</v>
      </c>
      <c r="J19" s="4">
        <f t="shared" si="0"/>
        <v>370</v>
      </c>
      <c r="K19" s="4">
        <f t="shared" si="1"/>
        <v>462.5</v>
      </c>
      <c r="L19" s="4">
        <f t="shared" si="3"/>
        <v>7104</v>
      </c>
      <c r="M19" s="3">
        <v>2011</v>
      </c>
    </row>
    <row r="20" spans="1:13">
      <c r="A20" s="3" t="s">
        <v>52</v>
      </c>
      <c r="B20" s="3" t="s">
        <v>36</v>
      </c>
      <c r="C20" s="3" t="s">
        <v>50</v>
      </c>
      <c r="D20" s="3">
        <v>83</v>
      </c>
      <c r="E20" s="3">
        <v>78</v>
      </c>
      <c r="F20" s="51">
        <v>1</v>
      </c>
      <c r="G20" s="51">
        <v>1</v>
      </c>
      <c r="H20" s="51">
        <v>1</v>
      </c>
      <c r="I20" s="4">
        <v>249600</v>
      </c>
      <c r="J20" s="4">
        <f t="shared" si="0"/>
        <v>780</v>
      </c>
      <c r="K20" s="4">
        <f t="shared" si="1"/>
        <v>975</v>
      </c>
      <c r="L20" s="4">
        <f t="shared" si="3"/>
        <v>14976</v>
      </c>
      <c r="M20" s="3">
        <v>2011</v>
      </c>
    </row>
    <row r="21" spans="1:13">
      <c r="A21" s="3" t="s">
        <v>53</v>
      </c>
      <c r="B21" s="3" t="s">
        <v>39</v>
      </c>
      <c r="C21" s="3" t="s">
        <v>50</v>
      </c>
      <c r="D21" s="3">
        <v>83</v>
      </c>
      <c r="E21" s="3">
        <v>100</v>
      </c>
      <c r="F21" s="51">
        <v>0</v>
      </c>
      <c r="G21" s="51">
        <v>0</v>
      </c>
      <c r="H21" s="51">
        <v>0</v>
      </c>
      <c r="I21" s="4">
        <v>420000</v>
      </c>
      <c r="J21" s="4">
        <f t="shared" si="0"/>
        <v>1000</v>
      </c>
      <c r="K21" s="4">
        <f t="shared" si="1"/>
        <v>1250</v>
      </c>
      <c r="L21" s="4">
        <f t="shared" si="3"/>
        <v>25200</v>
      </c>
      <c r="M21" s="3">
        <v>2011</v>
      </c>
    </row>
    <row r="22" spans="1:13">
      <c r="A22" s="3" t="s">
        <v>54</v>
      </c>
      <c r="B22" s="3" t="s">
        <v>39</v>
      </c>
      <c r="C22" s="3" t="s">
        <v>55</v>
      </c>
      <c r="D22" s="3">
        <v>6</v>
      </c>
      <c r="E22" s="3">
        <v>75</v>
      </c>
      <c r="F22" s="51">
        <v>0</v>
      </c>
      <c r="G22" s="51">
        <v>0</v>
      </c>
      <c r="H22" s="51">
        <v>0</v>
      </c>
      <c r="I22" s="4">
        <v>480000</v>
      </c>
      <c r="J22" s="4">
        <f t="shared" si="0"/>
        <v>750</v>
      </c>
      <c r="K22" s="4">
        <f t="shared" si="1"/>
        <v>937.5</v>
      </c>
      <c r="L22" s="4">
        <f>8*I22/100</f>
        <v>38400</v>
      </c>
      <c r="M22" s="3">
        <v>2011</v>
      </c>
    </row>
    <row r="23" spans="1:13">
      <c r="A23" s="3" t="s">
        <v>56</v>
      </c>
      <c r="B23" s="3" t="s">
        <v>36</v>
      </c>
      <c r="C23" s="3" t="s">
        <v>55</v>
      </c>
      <c r="D23" s="3">
        <v>6</v>
      </c>
      <c r="E23" s="3">
        <v>125</v>
      </c>
      <c r="F23" s="51">
        <v>2</v>
      </c>
      <c r="G23" s="51">
        <v>1</v>
      </c>
      <c r="H23" s="51">
        <v>0</v>
      </c>
      <c r="I23" s="4">
        <v>820000</v>
      </c>
      <c r="J23" s="4">
        <f t="shared" si="0"/>
        <v>1250</v>
      </c>
      <c r="K23" s="4">
        <f t="shared" si="1"/>
        <v>1562.5</v>
      </c>
      <c r="L23" s="4">
        <f>8*I23/100</f>
        <v>65600</v>
      </c>
      <c r="M23" s="3">
        <v>2011</v>
      </c>
    </row>
    <row r="24" spans="1:13">
      <c r="A24" s="3" t="s">
        <v>57</v>
      </c>
      <c r="B24" s="3" t="s">
        <v>39</v>
      </c>
      <c r="C24" s="3" t="s">
        <v>55</v>
      </c>
      <c r="D24" s="3">
        <v>6</v>
      </c>
      <c r="E24" s="3">
        <v>120</v>
      </c>
      <c r="F24" s="51">
        <v>1</v>
      </c>
      <c r="G24" s="51">
        <v>0</v>
      </c>
      <c r="H24" s="51">
        <v>0</v>
      </c>
      <c r="I24" s="4">
        <v>750000</v>
      </c>
      <c r="J24" s="4">
        <f t="shared" si="0"/>
        <v>1200</v>
      </c>
      <c r="K24" s="4">
        <f t="shared" si="1"/>
        <v>1500</v>
      </c>
      <c r="L24" s="4">
        <f>6*I24/100</f>
        <v>45000</v>
      </c>
      <c r="M24" s="3">
        <v>2012</v>
      </c>
    </row>
    <row r="25" spans="1:13">
      <c r="A25" s="3" t="s">
        <v>58</v>
      </c>
      <c r="B25" s="3" t="s">
        <v>36</v>
      </c>
      <c r="C25" s="3" t="s">
        <v>59</v>
      </c>
      <c r="D25" s="3">
        <v>6</v>
      </c>
      <c r="E25" s="3">
        <v>120</v>
      </c>
      <c r="F25" s="51">
        <v>2</v>
      </c>
      <c r="G25" s="51">
        <v>1</v>
      </c>
      <c r="H25" s="51">
        <v>1</v>
      </c>
      <c r="I25" s="4">
        <v>860000</v>
      </c>
      <c r="J25" s="4">
        <f t="shared" si="0"/>
        <v>1200</v>
      </c>
      <c r="K25" s="4">
        <f t="shared" si="1"/>
        <v>1500</v>
      </c>
      <c r="L25" s="4">
        <f>6*I25/100</f>
        <v>51600</v>
      </c>
      <c r="M25" s="3">
        <v>2012</v>
      </c>
    </row>
    <row r="26" spans="1:13" s="3" customFormat="1">
      <c r="A26" s="3" t="s">
        <v>60</v>
      </c>
      <c r="B26" s="3" t="s">
        <v>39</v>
      </c>
      <c r="C26" s="3" t="s">
        <v>55</v>
      </c>
      <c r="D26" s="3">
        <v>6</v>
      </c>
      <c r="E26" s="3">
        <v>120</v>
      </c>
      <c r="F26" s="51">
        <v>2</v>
      </c>
      <c r="G26" s="51">
        <v>0</v>
      </c>
      <c r="H26" s="51">
        <v>1</v>
      </c>
      <c r="I26" s="3">
        <v>645200</v>
      </c>
      <c r="J26" s="3">
        <f t="shared" ref="J26:J35" si="4">10*E26</f>
        <v>1200</v>
      </c>
      <c r="K26" s="3">
        <f t="shared" si="1"/>
        <v>1500</v>
      </c>
      <c r="L26" s="3">
        <f>6*I26/100</f>
        <v>38712</v>
      </c>
      <c r="M26" s="3">
        <v>2012</v>
      </c>
    </row>
    <row r="27" spans="1:13" s="3" customFormat="1">
      <c r="A27" s="3" t="s">
        <v>61</v>
      </c>
      <c r="B27" s="3" t="s">
        <v>36</v>
      </c>
      <c r="C27" s="3" t="s">
        <v>50</v>
      </c>
      <c r="D27" s="3">
        <v>83</v>
      </c>
      <c r="E27" s="3">
        <v>80</v>
      </c>
      <c r="F27" s="51">
        <v>2</v>
      </c>
      <c r="G27" s="51">
        <v>0</v>
      </c>
      <c r="H27" s="51">
        <v>0</v>
      </c>
      <c r="I27" s="3">
        <v>384000</v>
      </c>
      <c r="J27" s="3">
        <f t="shared" si="4"/>
        <v>800</v>
      </c>
      <c r="K27" s="3">
        <f t="shared" si="1"/>
        <v>1000</v>
      </c>
      <c r="L27" s="3">
        <f t="shared" ref="L27:L33" si="5">6*I27/100</f>
        <v>23040</v>
      </c>
      <c r="M27" s="3">
        <v>2012</v>
      </c>
    </row>
    <row r="28" spans="1:13" s="3" customFormat="1">
      <c r="A28" s="3" t="s">
        <v>62</v>
      </c>
      <c r="B28" s="3" t="s">
        <v>36</v>
      </c>
      <c r="C28" s="3" t="s">
        <v>45</v>
      </c>
      <c r="D28" s="3">
        <v>13</v>
      </c>
      <c r="E28" s="3">
        <v>42</v>
      </c>
      <c r="F28" s="51">
        <v>2</v>
      </c>
      <c r="G28" s="51">
        <v>1</v>
      </c>
      <c r="H28" s="51">
        <v>0</v>
      </c>
      <c r="I28" s="3">
        <v>115200</v>
      </c>
      <c r="J28" s="3">
        <f t="shared" si="4"/>
        <v>420</v>
      </c>
      <c r="K28" s="3">
        <f t="shared" si="1"/>
        <v>525</v>
      </c>
      <c r="L28" s="3">
        <f t="shared" si="5"/>
        <v>6912</v>
      </c>
      <c r="M28" s="3">
        <v>2012</v>
      </c>
    </row>
    <row r="29" spans="1:13" s="3" customFormat="1">
      <c r="A29" s="3" t="s">
        <v>63</v>
      </c>
      <c r="B29" s="3" t="s">
        <v>39</v>
      </c>
      <c r="C29" s="3" t="s">
        <v>45</v>
      </c>
      <c r="D29" s="3">
        <v>13</v>
      </c>
      <c r="E29" s="3">
        <v>92</v>
      </c>
      <c r="F29" s="51">
        <v>1</v>
      </c>
      <c r="G29" s="51">
        <v>0</v>
      </c>
      <c r="H29" s="51">
        <v>1</v>
      </c>
      <c r="I29" s="3">
        <v>250000</v>
      </c>
      <c r="J29" s="3">
        <f t="shared" si="4"/>
        <v>920</v>
      </c>
      <c r="K29" s="3">
        <f t="shared" si="1"/>
        <v>1150</v>
      </c>
      <c r="L29" s="3">
        <f t="shared" si="5"/>
        <v>15000</v>
      </c>
      <c r="M29" s="3">
        <v>2011</v>
      </c>
    </row>
    <row r="30" spans="1:13" s="3" customFormat="1">
      <c r="A30" s="3" t="s">
        <v>64</v>
      </c>
      <c r="B30" s="3" t="s">
        <v>36</v>
      </c>
      <c r="C30" s="3" t="s">
        <v>50</v>
      </c>
      <c r="D30" s="3">
        <v>83</v>
      </c>
      <c r="E30" s="3">
        <v>25</v>
      </c>
      <c r="F30" s="51">
        <v>1</v>
      </c>
      <c r="G30" s="51">
        <v>1</v>
      </c>
      <c r="H30" s="51">
        <v>0</v>
      </c>
      <c r="I30" s="3">
        <v>65000</v>
      </c>
      <c r="J30" s="3">
        <f t="shared" si="4"/>
        <v>250</v>
      </c>
      <c r="K30" s="3">
        <f t="shared" si="1"/>
        <v>312.5</v>
      </c>
      <c r="L30" s="3">
        <f t="shared" si="5"/>
        <v>3900</v>
      </c>
      <c r="M30" s="3">
        <v>2012</v>
      </c>
    </row>
    <row r="31" spans="1:13" s="3" customFormat="1">
      <c r="A31" s="3" t="s">
        <v>65</v>
      </c>
      <c r="B31" s="3" t="s">
        <v>36</v>
      </c>
      <c r="C31" s="3" t="s">
        <v>55</v>
      </c>
      <c r="D31" s="3">
        <v>6</v>
      </c>
      <c r="E31" s="3">
        <v>31</v>
      </c>
      <c r="F31" s="51">
        <v>1</v>
      </c>
      <c r="G31" s="51">
        <v>0</v>
      </c>
      <c r="H31" s="51">
        <v>0</v>
      </c>
      <c r="I31" s="3">
        <v>122000</v>
      </c>
      <c r="J31" s="3">
        <f t="shared" si="4"/>
        <v>310</v>
      </c>
      <c r="K31" s="3">
        <f t="shared" si="1"/>
        <v>387.5</v>
      </c>
      <c r="L31" s="3">
        <f t="shared" si="5"/>
        <v>7320</v>
      </c>
      <c r="M31" s="3">
        <v>2011</v>
      </c>
    </row>
    <row r="32" spans="1:13" s="3" customFormat="1">
      <c r="A32" s="3" t="s">
        <v>66</v>
      </c>
      <c r="B32" s="3" t="s">
        <v>36</v>
      </c>
      <c r="C32" s="3" t="s">
        <v>67</v>
      </c>
      <c r="D32" s="3">
        <v>6</v>
      </c>
      <c r="E32" s="3">
        <v>110</v>
      </c>
      <c r="F32" s="51">
        <v>0</v>
      </c>
      <c r="G32" s="51">
        <v>1</v>
      </c>
      <c r="H32" s="51">
        <v>1</v>
      </c>
      <c r="I32" s="3">
        <v>670000</v>
      </c>
      <c r="J32" s="3">
        <f t="shared" si="4"/>
        <v>1100</v>
      </c>
      <c r="K32" s="3">
        <f t="shared" si="1"/>
        <v>1375</v>
      </c>
      <c r="L32" s="3">
        <f t="shared" si="5"/>
        <v>40200</v>
      </c>
      <c r="M32" s="3">
        <v>2011</v>
      </c>
    </row>
    <row r="33" spans="1:13" s="3" customFormat="1">
      <c r="A33" s="3" t="s">
        <v>68</v>
      </c>
      <c r="B33" s="3" t="s">
        <v>39</v>
      </c>
      <c r="C33" s="3" t="s">
        <v>59</v>
      </c>
      <c r="D33" s="3">
        <v>6</v>
      </c>
      <c r="E33" s="3">
        <v>250</v>
      </c>
      <c r="F33" s="51">
        <v>0</v>
      </c>
      <c r="G33" s="51">
        <v>0</v>
      </c>
      <c r="H33" s="51">
        <v>1</v>
      </c>
      <c r="I33" s="3">
        <v>420000</v>
      </c>
      <c r="J33" s="3">
        <f t="shared" si="4"/>
        <v>2500</v>
      </c>
      <c r="K33" s="3">
        <f t="shared" si="1"/>
        <v>3125</v>
      </c>
      <c r="L33" s="3">
        <f t="shared" si="5"/>
        <v>25200</v>
      </c>
      <c r="M33" s="3">
        <v>2011</v>
      </c>
    </row>
    <row r="34" spans="1:13" s="3" customFormat="1">
      <c r="A34" s="3" t="s">
        <v>69</v>
      </c>
      <c r="B34" s="3" t="s">
        <v>39</v>
      </c>
      <c r="C34" s="3" t="s">
        <v>55</v>
      </c>
      <c r="D34" s="3">
        <v>6</v>
      </c>
      <c r="E34" s="3">
        <v>60</v>
      </c>
      <c r="F34" s="51">
        <v>0</v>
      </c>
      <c r="G34" s="51">
        <v>0</v>
      </c>
      <c r="H34" s="51">
        <v>1</v>
      </c>
      <c r="I34" s="3">
        <v>350000</v>
      </c>
      <c r="J34" s="3">
        <f t="shared" si="4"/>
        <v>600</v>
      </c>
      <c r="K34" s="3">
        <f t="shared" si="1"/>
        <v>750</v>
      </c>
      <c r="L34" s="3">
        <f>8*I34/100</f>
        <v>28000</v>
      </c>
      <c r="M34" s="3">
        <v>2011</v>
      </c>
    </row>
    <row r="35" spans="1:13" s="3" customFormat="1">
      <c r="A35" s="3" t="s">
        <v>70</v>
      </c>
      <c r="B35" s="3" t="s">
        <v>36</v>
      </c>
      <c r="C35" s="3" t="s">
        <v>55</v>
      </c>
      <c r="D35" s="3">
        <v>6</v>
      </c>
      <c r="E35" s="3">
        <v>142</v>
      </c>
      <c r="F35" s="51">
        <v>2</v>
      </c>
      <c r="G35" s="51">
        <v>1</v>
      </c>
      <c r="H35" s="51">
        <v>1</v>
      </c>
      <c r="I35" s="3">
        <v>820000</v>
      </c>
      <c r="J35" s="3">
        <f t="shared" si="4"/>
        <v>1420</v>
      </c>
      <c r="K35" s="3">
        <f t="shared" si="1"/>
        <v>1775</v>
      </c>
      <c r="L35" s="3">
        <f>8*I35/100</f>
        <v>65600</v>
      </c>
      <c r="M35" s="3">
        <v>2011</v>
      </c>
    </row>
    <row r="36" spans="1:13" s="3" customFormat="1">
      <c r="A36" s="3" t="s">
        <v>71</v>
      </c>
      <c r="B36" s="3" t="s">
        <v>36</v>
      </c>
      <c r="C36" s="3" t="s">
        <v>59</v>
      </c>
      <c r="D36" s="3">
        <v>6</v>
      </c>
      <c r="E36" s="3">
        <v>36</v>
      </c>
      <c r="F36" s="51">
        <v>1</v>
      </c>
      <c r="G36" s="51">
        <v>0</v>
      </c>
      <c r="H36" s="51">
        <v>0</v>
      </c>
      <c r="I36" s="3">
        <v>235000</v>
      </c>
      <c r="J36" s="3">
        <f t="shared" si="0"/>
        <v>360</v>
      </c>
      <c r="K36" s="3">
        <f t="shared" si="1"/>
        <v>450</v>
      </c>
      <c r="L36" s="3">
        <f>6*I36/100</f>
        <v>14100</v>
      </c>
      <c r="M36" s="3">
        <v>2012</v>
      </c>
    </row>
    <row r="37" spans="1:13">
      <c r="A37" s="3" t="s">
        <v>72</v>
      </c>
      <c r="B37" s="3" t="s">
        <v>39</v>
      </c>
      <c r="C37" s="3" t="s">
        <v>67</v>
      </c>
      <c r="D37" s="3">
        <v>6</v>
      </c>
      <c r="E37" s="3">
        <v>92</v>
      </c>
      <c r="F37" s="51">
        <v>1</v>
      </c>
      <c r="G37" s="51">
        <v>0</v>
      </c>
      <c r="H37" s="51">
        <v>1</v>
      </c>
      <c r="I37" s="4">
        <v>430000</v>
      </c>
      <c r="J37" s="4">
        <f t="shared" si="0"/>
        <v>920</v>
      </c>
      <c r="K37" s="4">
        <f t="shared" si="1"/>
        <v>1150</v>
      </c>
      <c r="L37" s="4">
        <f>6*I37/100</f>
        <v>25800</v>
      </c>
      <c r="M37" s="3">
        <v>2011</v>
      </c>
    </row>
    <row r="38" spans="1:13">
      <c r="A38" s="3" t="s">
        <v>73</v>
      </c>
      <c r="B38" s="3" t="s">
        <v>36</v>
      </c>
      <c r="C38" s="3" t="s">
        <v>37</v>
      </c>
      <c r="D38" s="3">
        <v>75</v>
      </c>
      <c r="E38" s="3">
        <v>78</v>
      </c>
      <c r="F38" s="51">
        <v>0</v>
      </c>
      <c r="G38" s="51">
        <v>1</v>
      </c>
      <c r="H38" s="51">
        <v>0</v>
      </c>
      <c r="I38" s="4">
        <v>440000</v>
      </c>
      <c r="J38" s="4">
        <v>850</v>
      </c>
      <c r="K38" s="4">
        <f t="shared" ref="K38:K46" si="6">1.25*J38</f>
        <v>1062.5</v>
      </c>
      <c r="L38" s="4">
        <f>6*I38/100</f>
        <v>26400</v>
      </c>
      <c r="M38" s="3">
        <v>2011</v>
      </c>
    </row>
    <row r="39" spans="1:13">
      <c r="A39" s="3" t="s">
        <v>53</v>
      </c>
      <c r="B39" s="3" t="s">
        <v>39</v>
      </c>
      <c r="C39" s="3" t="s">
        <v>50</v>
      </c>
      <c r="D39" s="3">
        <v>83</v>
      </c>
      <c r="E39" s="3">
        <v>100</v>
      </c>
      <c r="F39" s="51">
        <v>0</v>
      </c>
      <c r="G39" s="51">
        <v>0</v>
      </c>
      <c r="H39" s="51">
        <v>0</v>
      </c>
      <c r="I39" s="4">
        <v>420000</v>
      </c>
      <c r="J39" s="4">
        <v>700</v>
      </c>
      <c r="K39" s="4">
        <f t="shared" si="6"/>
        <v>875</v>
      </c>
      <c r="L39" s="4">
        <f>6*I39/100</f>
        <v>25200</v>
      </c>
      <c r="M39" s="3">
        <v>2011</v>
      </c>
    </row>
    <row r="40" spans="1:13">
      <c r="A40" s="3" t="s">
        <v>54</v>
      </c>
      <c r="B40" s="3" t="s">
        <v>39</v>
      </c>
      <c r="C40" s="3" t="s">
        <v>55</v>
      </c>
      <c r="D40" s="3">
        <v>6</v>
      </c>
      <c r="E40" s="3">
        <v>75</v>
      </c>
      <c r="F40" s="51">
        <v>0</v>
      </c>
      <c r="G40" s="51">
        <v>0</v>
      </c>
      <c r="H40" s="51">
        <v>0</v>
      </c>
      <c r="I40" s="4">
        <v>420000</v>
      </c>
      <c r="J40" s="4">
        <v>650</v>
      </c>
      <c r="K40" s="4">
        <f t="shared" si="6"/>
        <v>812.5</v>
      </c>
      <c r="L40" s="4">
        <f>8*I40/100</f>
        <v>33600</v>
      </c>
      <c r="M40" s="3">
        <v>2011</v>
      </c>
    </row>
    <row r="41" spans="1:13">
      <c r="A41" s="3" t="s">
        <v>56</v>
      </c>
      <c r="B41" s="3" t="s">
        <v>36</v>
      </c>
      <c r="C41" s="3" t="s">
        <v>37</v>
      </c>
      <c r="D41" s="3">
        <v>75</v>
      </c>
      <c r="E41" s="3">
        <v>120</v>
      </c>
      <c r="F41" s="51">
        <v>2</v>
      </c>
      <c r="G41" s="51">
        <v>1</v>
      </c>
      <c r="H41" s="51">
        <v>0</v>
      </c>
      <c r="I41" s="4">
        <v>880000</v>
      </c>
      <c r="J41" s="4">
        <v>1200</v>
      </c>
      <c r="K41" s="4">
        <f t="shared" si="6"/>
        <v>1500</v>
      </c>
      <c r="L41" s="4">
        <f>8*I41/100</f>
        <v>70400</v>
      </c>
      <c r="M41" s="3">
        <v>2011</v>
      </c>
    </row>
    <row r="42" spans="1:13">
      <c r="A42" s="3" t="s">
        <v>57</v>
      </c>
      <c r="B42" s="3" t="s">
        <v>39</v>
      </c>
      <c r="C42" s="3" t="s">
        <v>55</v>
      </c>
      <c r="D42" s="3">
        <v>6</v>
      </c>
      <c r="E42" s="3">
        <v>105</v>
      </c>
      <c r="F42" s="51">
        <v>1</v>
      </c>
      <c r="G42" s="51">
        <v>0</v>
      </c>
      <c r="H42" s="51">
        <v>0</v>
      </c>
      <c r="I42" s="4">
        <v>590000</v>
      </c>
      <c r="J42" s="4">
        <v>850</v>
      </c>
      <c r="K42" s="4">
        <f t="shared" si="6"/>
        <v>1062.5</v>
      </c>
      <c r="L42" s="4">
        <f>6*I42/100</f>
        <v>35400</v>
      </c>
      <c r="M42" s="3">
        <v>2012</v>
      </c>
    </row>
    <row r="43" spans="1:13">
      <c r="A43" s="3" t="s">
        <v>58</v>
      </c>
      <c r="B43" s="3" t="s">
        <v>36</v>
      </c>
      <c r="C43" s="3" t="s">
        <v>59</v>
      </c>
      <c r="D43" s="3">
        <v>6</v>
      </c>
      <c r="E43" s="3">
        <v>160</v>
      </c>
      <c r="F43" s="51">
        <v>0</v>
      </c>
      <c r="G43" s="51">
        <v>0</v>
      </c>
      <c r="H43" s="51">
        <v>1</v>
      </c>
      <c r="I43" s="4">
        <v>1120000</v>
      </c>
      <c r="J43" s="4">
        <v>2000</v>
      </c>
      <c r="K43" s="4">
        <f t="shared" si="6"/>
        <v>2500</v>
      </c>
      <c r="L43" s="4">
        <f>6*I43/100</f>
        <v>67200</v>
      </c>
      <c r="M43" s="3">
        <v>2012</v>
      </c>
    </row>
    <row r="44" spans="1:13" s="3" customFormat="1">
      <c r="A44" s="3" t="s">
        <v>60</v>
      </c>
      <c r="B44" s="3" t="s">
        <v>39</v>
      </c>
      <c r="C44" s="3" t="s">
        <v>55</v>
      </c>
      <c r="D44" s="3">
        <v>6</v>
      </c>
      <c r="E44" s="3">
        <v>120</v>
      </c>
      <c r="F44" s="51">
        <v>2</v>
      </c>
      <c r="G44" s="51">
        <v>0</v>
      </c>
      <c r="H44" s="51">
        <v>1</v>
      </c>
      <c r="I44" s="3">
        <v>645200</v>
      </c>
      <c r="J44" s="3">
        <v>1400</v>
      </c>
      <c r="K44" s="3">
        <f t="shared" si="6"/>
        <v>1750</v>
      </c>
      <c r="L44" s="3">
        <f>6*I44/100</f>
        <v>38712</v>
      </c>
      <c r="M44" s="3">
        <v>2012</v>
      </c>
    </row>
    <row r="45" spans="1:13" s="3" customFormat="1">
      <c r="A45" s="3" t="s">
        <v>61</v>
      </c>
      <c r="B45" s="3" t="s">
        <v>36</v>
      </c>
      <c r="C45" s="3" t="s">
        <v>50</v>
      </c>
      <c r="D45" s="3">
        <v>83</v>
      </c>
      <c r="E45" s="3">
        <v>70</v>
      </c>
      <c r="F45" s="51">
        <v>1</v>
      </c>
      <c r="G45" s="51">
        <v>0</v>
      </c>
      <c r="H45" s="51">
        <v>0</v>
      </c>
      <c r="I45" s="3">
        <v>384000</v>
      </c>
      <c r="J45" s="3">
        <v>600</v>
      </c>
      <c r="K45" s="3">
        <f t="shared" si="6"/>
        <v>750</v>
      </c>
      <c r="L45" s="3">
        <f>6*I45/100</f>
        <v>23040</v>
      </c>
      <c r="M45" s="3">
        <v>2012</v>
      </c>
    </row>
    <row r="46" spans="1:13" s="3" customFormat="1">
      <c r="A46" s="3" t="s">
        <v>62</v>
      </c>
      <c r="B46" s="3" t="s">
        <v>36</v>
      </c>
      <c r="C46" s="3" t="s">
        <v>45</v>
      </c>
      <c r="D46" s="3">
        <v>13</v>
      </c>
      <c r="E46" s="3">
        <v>48</v>
      </c>
      <c r="F46" s="51">
        <v>1</v>
      </c>
      <c r="G46" s="51">
        <v>1</v>
      </c>
      <c r="H46" s="51">
        <v>0</v>
      </c>
      <c r="I46" s="3">
        <v>115200</v>
      </c>
      <c r="J46" s="3">
        <v>380</v>
      </c>
      <c r="K46" s="3">
        <f t="shared" si="6"/>
        <v>475</v>
      </c>
      <c r="L46" s="3">
        <f>6*I46/100</f>
        <v>6912</v>
      </c>
      <c r="M46" s="3">
        <v>2012</v>
      </c>
    </row>
    <row r="48" spans="1:13" ht="180.75" customHeight="1">
      <c r="A48" s="12"/>
    </row>
    <row r="49" spans="1:10" s="111" customFormat="1" ht="36">
      <c r="A49" s="110" t="s">
        <v>321</v>
      </c>
      <c r="H49" s="111" t="s">
        <v>318</v>
      </c>
      <c r="I49" s="111" t="s">
        <v>319</v>
      </c>
      <c r="J49" s="112"/>
    </row>
    <row r="50" spans="1:10" ht="15.75">
      <c r="A50" s="50" t="s">
        <v>74</v>
      </c>
      <c r="B50" t="s">
        <v>75</v>
      </c>
      <c r="H50" s="109">
        <v>40</v>
      </c>
      <c r="I50" s="60"/>
      <c r="J50" s="3"/>
    </row>
    <row r="51" spans="1:10" ht="15.75">
      <c r="A51" s="50" t="s">
        <v>76</v>
      </c>
      <c r="B51" t="s">
        <v>77</v>
      </c>
      <c r="H51" s="109">
        <v>21</v>
      </c>
      <c r="I51" s="60"/>
      <c r="J51" s="3"/>
    </row>
    <row r="52" spans="1:10" ht="15.75">
      <c r="A52" s="50" t="s">
        <v>78</v>
      </c>
      <c r="B52" t="s">
        <v>79</v>
      </c>
      <c r="H52" s="109">
        <v>19</v>
      </c>
      <c r="I52" s="60"/>
      <c r="J52" s="3"/>
    </row>
    <row r="53" spans="1:10" ht="15.75">
      <c r="A53" s="50" t="s">
        <v>80</v>
      </c>
      <c r="B53" t="s">
        <v>81</v>
      </c>
      <c r="H53" s="109">
        <v>9</v>
      </c>
      <c r="I53" s="60"/>
      <c r="J53" s="3"/>
    </row>
    <row r="54" spans="1:10" ht="15.75">
      <c r="A54" s="50" t="s">
        <v>82</v>
      </c>
      <c r="B54" t="s">
        <v>83</v>
      </c>
      <c r="H54" s="109">
        <v>6</v>
      </c>
      <c r="I54" s="60"/>
      <c r="J54" s="3"/>
    </row>
    <row r="55" spans="1:10" ht="15.75">
      <c r="A55" s="50" t="s">
        <v>84</v>
      </c>
      <c r="B55" t="s">
        <v>85</v>
      </c>
      <c r="H55" s="109">
        <v>3</v>
      </c>
      <c r="I55" s="60"/>
      <c r="J55" s="3"/>
    </row>
    <row r="56" spans="1:10" ht="15.75">
      <c r="A56" s="50" t="s">
        <v>86</v>
      </c>
      <c r="B56" t="s">
        <v>87</v>
      </c>
      <c r="H56" s="109">
        <v>16</v>
      </c>
      <c r="I56" s="60"/>
      <c r="J56" s="3"/>
    </row>
    <row r="57" spans="1:10" ht="15.75">
      <c r="A57" s="50" t="s">
        <v>88</v>
      </c>
      <c r="B57" t="s">
        <v>89</v>
      </c>
      <c r="H57" s="109">
        <v>519</v>
      </c>
      <c r="I57" s="60"/>
      <c r="J57" s="3"/>
    </row>
    <row r="58" spans="1:10" ht="15.75">
      <c r="A58" s="50" t="s">
        <v>90</v>
      </c>
      <c r="B58" t="s">
        <v>91</v>
      </c>
      <c r="H58" s="109">
        <v>1017</v>
      </c>
      <c r="I58" s="60"/>
      <c r="J58" s="3"/>
    </row>
    <row r="59" spans="1:10" ht="15.75">
      <c r="A59" s="50" t="s">
        <v>92</v>
      </c>
      <c r="B59" t="s">
        <v>93</v>
      </c>
      <c r="H59" s="109">
        <v>0</v>
      </c>
      <c r="I59" s="60"/>
      <c r="J59" s="3"/>
    </row>
    <row r="60" spans="1:10" ht="15.75">
      <c r="A60" s="50" t="s">
        <v>94</v>
      </c>
      <c r="B60" t="s">
        <v>95</v>
      </c>
      <c r="H60" s="109">
        <v>0</v>
      </c>
      <c r="I60" s="60"/>
      <c r="J60" s="3"/>
    </row>
    <row r="61" spans="1:10" ht="15.75">
      <c r="A61" s="50" t="s">
        <v>96</v>
      </c>
      <c r="B61" t="s">
        <v>97</v>
      </c>
      <c r="H61" s="109">
        <v>6</v>
      </c>
      <c r="I61" s="60"/>
      <c r="J61" s="3"/>
    </row>
    <row r="62" spans="1:10" ht="15.75">
      <c r="A62" s="50" t="s">
        <v>98</v>
      </c>
      <c r="B62" t="s">
        <v>99</v>
      </c>
      <c r="H62" s="109">
        <v>3</v>
      </c>
      <c r="I62" s="60"/>
      <c r="J62" s="3"/>
    </row>
    <row r="63" spans="1:10" ht="15.75">
      <c r="A63" s="50" t="s">
        <v>100</v>
      </c>
      <c r="B63" t="s">
        <v>101</v>
      </c>
      <c r="H63" s="109">
        <v>0</v>
      </c>
      <c r="I63" s="60"/>
      <c r="J63" s="3"/>
    </row>
    <row r="64" spans="1:10" ht="15.75">
      <c r="A64" s="50" t="s">
        <v>102</v>
      </c>
      <c r="B64" t="s">
        <v>103</v>
      </c>
      <c r="H64" s="109">
        <v>1204</v>
      </c>
      <c r="I64" s="105"/>
      <c r="J64" s="51"/>
    </row>
    <row r="65" spans="1:10" ht="15.75">
      <c r="A65" s="50" t="s">
        <v>104</v>
      </c>
      <c r="B65" t="s">
        <v>105</v>
      </c>
      <c r="H65" s="109">
        <v>12.37</v>
      </c>
      <c r="I65" s="106"/>
      <c r="J65" s="58"/>
    </row>
    <row r="66" spans="1:10" ht="15.75">
      <c r="A66" s="50" t="s">
        <v>106</v>
      </c>
      <c r="B66" t="s">
        <v>107</v>
      </c>
      <c r="H66" s="109">
        <v>12.31</v>
      </c>
      <c r="I66" s="106"/>
      <c r="J66" s="58"/>
    </row>
    <row r="67" spans="1:10" ht="15.75">
      <c r="A67" s="50" t="s">
        <v>108</v>
      </c>
      <c r="B67" t="s">
        <v>109</v>
      </c>
      <c r="H67" s="109">
        <v>13.33</v>
      </c>
      <c r="I67" s="106"/>
      <c r="J67" s="58"/>
    </row>
    <row r="68" spans="1:10" ht="15.75">
      <c r="A68" s="50" t="s">
        <v>110</v>
      </c>
      <c r="B68" t="s">
        <v>111</v>
      </c>
      <c r="H68" s="109">
        <v>12.6</v>
      </c>
      <c r="I68" s="59"/>
      <c r="J68" s="58"/>
    </row>
    <row r="69" spans="1:10" ht="15.75">
      <c r="A69" s="50" t="s">
        <v>112</v>
      </c>
      <c r="B69" t="s">
        <v>113</v>
      </c>
      <c r="H69" s="109">
        <v>498.26</v>
      </c>
      <c r="I69" s="106"/>
      <c r="J69" s="58"/>
    </row>
    <row r="70" spans="1:10" ht="15.75">
      <c r="A70" s="50" t="s">
        <v>114</v>
      </c>
      <c r="B70" t="s">
        <v>115</v>
      </c>
      <c r="H70" s="109">
        <v>421638</v>
      </c>
      <c r="I70" s="105"/>
      <c r="J70" s="51"/>
    </row>
    <row r="71" spans="1:10" ht="15.75">
      <c r="A71" s="50" t="s">
        <v>116</v>
      </c>
      <c r="B71" t="s">
        <v>117</v>
      </c>
      <c r="H71" s="109">
        <v>215633</v>
      </c>
      <c r="I71" s="107"/>
      <c r="J71" s="51"/>
    </row>
    <row r="72" spans="1:10" ht="15.75">
      <c r="A72" s="50" t="s">
        <v>118</v>
      </c>
      <c r="B72" t="s">
        <v>119</v>
      </c>
      <c r="H72" s="109">
        <v>249600</v>
      </c>
      <c r="I72" s="108"/>
      <c r="J72" s="3"/>
    </row>
    <row r="73" spans="1:10" ht="15.75">
      <c r="A73" s="50" t="s">
        <v>120</v>
      </c>
      <c r="B73" t="s">
        <v>121</v>
      </c>
      <c r="H73" s="109">
        <v>249600</v>
      </c>
      <c r="I73" s="60"/>
      <c r="J73" s="3"/>
    </row>
    <row r="74" spans="1:10" ht="15.75">
      <c r="A74" s="50" t="s">
        <v>122</v>
      </c>
      <c r="B74" t="s">
        <v>123</v>
      </c>
      <c r="H74" s="109">
        <v>5</v>
      </c>
      <c r="I74" s="60"/>
      <c r="J74" s="3"/>
    </row>
    <row r="75" spans="1:10" ht="15.75">
      <c r="A75" s="50" t="s">
        <v>124</v>
      </c>
      <c r="B75" t="s">
        <v>125</v>
      </c>
      <c r="H75" s="109">
        <v>554342</v>
      </c>
      <c r="I75" s="105"/>
      <c r="J75" s="51"/>
    </row>
    <row r="76" spans="1:10" ht="15.75">
      <c r="A76" s="50" t="s">
        <v>126</v>
      </c>
      <c r="B76" t="s">
        <v>127</v>
      </c>
      <c r="H76" s="109">
        <v>135800</v>
      </c>
      <c r="I76" s="60"/>
      <c r="J76" s="51"/>
    </row>
    <row r="77" spans="1:10" ht="15.75">
      <c r="A77" s="50" t="s">
        <v>128</v>
      </c>
      <c r="B77" t="s">
        <v>129</v>
      </c>
      <c r="H77" s="109">
        <v>144311</v>
      </c>
      <c r="I77" s="105"/>
      <c r="J77" s="51"/>
    </row>
    <row r="78" spans="1:10" ht="15.75">
      <c r="A78" s="50" t="s">
        <v>130</v>
      </c>
      <c r="B78" t="s">
        <v>131</v>
      </c>
      <c r="H78" s="109">
        <v>725000</v>
      </c>
      <c r="I78" s="60"/>
      <c r="J78" s="3"/>
    </row>
    <row r="79" spans="1:10" ht="15.75">
      <c r="A79" s="50" t="s">
        <v>132</v>
      </c>
      <c r="B79" t="s">
        <v>133</v>
      </c>
      <c r="H79" s="109">
        <v>570000</v>
      </c>
      <c r="I79" s="60"/>
      <c r="J79" s="3"/>
    </row>
    <row r="82" spans="1:2" ht="15.75">
      <c r="A82" s="1"/>
      <c r="B82" t="s">
        <v>134</v>
      </c>
    </row>
    <row r="83" spans="1:2" ht="15.75">
      <c r="A83" s="1"/>
    </row>
  </sheetData>
  <phoneticPr fontId="5" type="noConversion"/>
  <pageMargins left="0.7" right="0.7" top="0.75" bottom="0.75" header="0.3" footer="0.3"/>
  <pageSetup paperSize="9" orientation="portrait" horizontalDpi="4294967293" verticalDpi="429496729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46"/>
  <sheetViews>
    <sheetView workbookViewId="0">
      <selection activeCell="F31" sqref="F31:G31"/>
    </sheetView>
  </sheetViews>
  <sheetFormatPr baseColWidth="10" defaultColWidth="11.5546875" defaultRowHeight="15"/>
  <cols>
    <col min="4" max="4" width="14.33203125" customWidth="1"/>
    <col min="5" max="5" width="20.6640625" customWidth="1"/>
    <col min="6" max="6" width="12.5546875" customWidth="1"/>
    <col min="8" max="8" width="14.6640625" customWidth="1"/>
    <col min="10" max="10" width="18" customWidth="1"/>
  </cols>
  <sheetData>
    <row r="2" spans="1:7" ht="15.75">
      <c r="A2" s="12" t="s">
        <v>135</v>
      </c>
    </row>
    <row r="3" spans="1:7">
      <c r="A3" t="s">
        <v>136</v>
      </c>
    </row>
    <row r="5" spans="1:7" ht="15.75">
      <c r="A5" s="1" t="s">
        <v>137</v>
      </c>
      <c r="B5" s="2" t="s">
        <v>138</v>
      </c>
      <c r="C5" s="2" t="s">
        <v>139</v>
      </c>
      <c r="D5" s="2" t="s">
        <v>140</v>
      </c>
      <c r="E5" s="2" t="s">
        <v>141</v>
      </c>
      <c r="F5" s="2" t="s">
        <v>142</v>
      </c>
      <c r="G5" s="2" t="s">
        <v>143</v>
      </c>
    </row>
    <row r="6" spans="1:7">
      <c r="A6" t="s">
        <v>144</v>
      </c>
      <c r="B6" s="3">
        <v>7</v>
      </c>
      <c r="C6" s="3">
        <v>0</v>
      </c>
      <c r="D6" s="3">
        <v>2</v>
      </c>
      <c r="E6" s="3">
        <v>20</v>
      </c>
      <c r="F6" s="3" t="s">
        <v>145</v>
      </c>
      <c r="G6" s="3">
        <v>0</v>
      </c>
    </row>
    <row r="7" spans="1:7">
      <c r="A7" t="s">
        <v>146</v>
      </c>
      <c r="B7" s="3">
        <v>31</v>
      </c>
      <c r="C7" s="3">
        <v>1</v>
      </c>
      <c r="D7" s="3">
        <v>2</v>
      </c>
      <c r="E7" s="3">
        <v>30</v>
      </c>
      <c r="F7" s="3" t="s">
        <v>147</v>
      </c>
      <c r="G7" s="3">
        <v>0</v>
      </c>
    </row>
    <row r="8" spans="1:7">
      <c r="A8" t="s">
        <v>146</v>
      </c>
      <c r="B8" s="3">
        <v>31</v>
      </c>
      <c r="C8" s="3">
        <v>2</v>
      </c>
      <c r="D8" s="3">
        <v>3</v>
      </c>
      <c r="E8" s="3">
        <v>45</v>
      </c>
      <c r="F8" s="3" t="s">
        <v>145</v>
      </c>
      <c r="G8" s="3">
        <v>0</v>
      </c>
    </row>
    <row r="9" spans="1:7">
      <c r="A9" t="s">
        <v>144</v>
      </c>
      <c r="B9" s="3">
        <v>5</v>
      </c>
      <c r="C9" s="3">
        <v>0</v>
      </c>
      <c r="D9" s="3">
        <v>2</v>
      </c>
      <c r="E9" s="3">
        <v>108</v>
      </c>
      <c r="F9" s="3" t="s">
        <v>145</v>
      </c>
      <c r="G9" s="3">
        <v>0</v>
      </c>
    </row>
    <row r="10" spans="1:7">
      <c r="A10" t="s">
        <v>146</v>
      </c>
      <c r="B10" s="3">
        <v>35</v>
      </c>
      <c r="C10" s="3">
        <v>3</v>
      </c>
      <c r="D10" s="3">
        <v>1</v>
      </c>
      <c r="E10" s="3">
        <v>12</v>
      </c>
      <c r="F10" s="3" t="s">
        <v>147</v>
      </c>
      <c r="G10" s="3">
        <v>0</v>
      </c>
    </row>
    <row r="11" spans="1:7">
      <c r="A11" t="s">
        <v>144</v>
      </c>
      <c r="B11" s="3">
        <v>11</v>
      </c>
      <c r="C11" s="3">
        <v>2</v>
      </c>
      <c r="D11" s="3">
        <v>2</v>
      </c>
      <c r="E11" s="3">
        <v>65</v>
      </c>
      <c r="F11" s="3" t="s">
        <v>145</v>
      </c>
      <c r="G11" s="3">
        <v>1</v>
      </c>
    </row>
    <row r="12" spans="1:7">
      <c r="A12" t="s">
        <v>146</v>
      </c>
      <c r="B12" s="3">
        <v>33</v>
      </c>
      <c r="C12" s="3">
        <v>2</v>
      </c>
      <c r="D12" s="3">
        <v>4</v>
      </c>
      <c r="E12" s="3">
        <v>25</v>
      </c>
      <c r="F12" s="3" t="s">
        <v>145</v>
      </c>
      <c r="G12" s="3">
        <v>1</v>
      </c>
    </row>
    <row r="13" spans="1:7">
      <c r="A13" t="s">
        <v>146</v>
      </c>
      <c r="B13" s="3">
        <v>33</v>
      </c>
      <c r="C13" s="3">
        <v>3</v>
      </c>
      <c r="D13" s="3">
        <v>5</v>
      </c>
      <c r="E13" s="3">
        <v>31</v>
      </c>
      <c r="F13" s="3" t="s">
        <v>147</v>
      </c>
      <c r="G13" s="3">
        <v>0</v>
      </c>
    </row>
    <row r="14" spans="1:7">
      <c r="A14" t="s">
        <v>144</v>
      </c>
      <c r="B14" s="3">
        <v>11</v>
      </c>
      <c r="C14" s="3">
        <v>0</v>
      </c>
      <c r="D14" s="3">
        <v>1</v>
      </c>
      <c r="E14" s="3">
        <v>14</v>
      </c>
      <c r="F14" s="3" t="s">
        <v>148</v>
      </c>
      <c r="G14" s="3">
        <v>0</v>
      </c>
    </row>
    <row r="15" spans="1:7">
      <c r="A15" t="s">
        <v>144</v>
      </c>
      <c r="B15" s="3">
        <v>9</v>
      </c>
      <c r="C15" s="3">
        <v>0</v>
      </c>
      <c r="D15" s="3">
        <v>1</v>
      </c>
      <c r="E15" s="3">
        <v>19</v>
      </c>
      <c r="F15" s="3" t="s">
        <v>145</v>
      </c>
      <c r="G15" s="3">
        <v>0</v>
      </c>
    </row>
    <row r="16" spans="1:7">
      <c r="A16" t="s">
        <v>146</v>
      </c>
      <c r="B16" s="3">
        <v>31</v>
      </c>
      <c r="C16" s="3">
        <v>1</v>
      </c>
      <c r="D16" s="3">
        <v>4</v>
      </c>
      <c r="E16" s="3">
        <v>25</v>
      </c>
      <c r="F16" s="3" t="s">
        <v>147</v>
      </c>
      <c r="G16" s="3">
        <v>0</v>
      </c>
    </row>
    <row r="17" spans="1:9">
      <c r="A17" t="s">
        <v>146</v>
      </c>
      <c r="B17" s="3">
        <v>37</v>
      </c>
      <c r="C17" s="3">
        <v>2</v>
      </c>
      <c r="D17" s="3">
        <v>2</v>
      </c>
      <c r="E17" s="3">
        <v>68</v>
      </c>
      <c r="F17" s="3" t="s">
        <v>145</v>
      </c>
      <c r="G17" s="3">
        <v>1</v>
      </c>
    </row>
    <row r="18" spans="1:9">
      <c r="A18" t="s">
        <v>146</v>
      </c>
      <c r="B18" s="3">
        <v>37</v>
      </c>
      <c r="C18" s="3">
        <v>1</v>
      </c>
      <c r="D18" s="3">
        <v>4</v>
      </c>
      <c r="E18" s="3">
        <v>45</v>
      </c>
      <c r="F18" s="3" t="s">
        <v>147</v>
      </c>
      <c r="G18" s="3">
        <v>0</v>
      </c>
    </row>
    <row r="19" spans="1:9">
      <c r="A19" t="s">
        <v>146</v>
      </c>
      <c r="B19" s="3">
        <v>37</v>
      </c>
      <c r="C19" s="3">
        <v>0</v>
      </c>
      <c r="D19" s="3">
        <v>6</v>
      </c>
      <c r="E19" s="3">
        <v>120</v>
      </c>
      <c r="F19" s="3" t="s">
        <v>147</v>
      </c>
      <c r="G19" s="3">
        <v>1</v>
      </c>
    </row>
    <row r="20" spans="1:9">
      <c r="A20" t="s">
        <v>144</v>
      </c>
      <c r="B20" s="3">
        <v>5</v>
      </c>
      <c r="C20" s="3">
        <v>2</v>
      </c>
      <c r="D20" s="3">
        <v>1</v>
      </c>
      <c r="E20" s="3">
        <v>65</v>
      </c>
      <c r="F20" s="3" t="s">
        <v>147</v>
      </c>
      <c r="G20" s="3">
        <v>0</v>
      </c>
    </row>
    <row r="21" spans="1:9">
      <c r="A21" t="s">
        <v>144</v>
      </c>
      <c r="B21" s="3">
        <v>7</v>
      </c>
      <c r="C21" s="3">
        <v>0</v>
      </c>
      <c r="D21" s="3">
        <v>1</v>
      </c>
      <c r="E21" s="3">
        <v>156</v>
      </c>
      <c r="F21" s="3" t="s">
        <v>145</v>
      </c>
      <c r="G21" s="3">
        <v>0</v>
      </c>
    </row>
    <row r="22" spans="1:9">
      <c r="A22" t="s">
        <v>146</v>
      </c>
      <c r="B22" s="3">
        <v>33</v>
      </c>
      <c r="C22" s="3">
        <v>1</v>
      </c>
      <c r="D22" s="3">
        <v>3</v>
      </c>
      <c r="E22" s="3">
        <v>26</v>
      </c>
      <c r="F22" s="3" t="s">
        <v>147</v>
      </c>
      <c r="G22" s="3">
        <v>0</v>
      </c>
    </row>
    <row r="23" spans="1:9">
      <c r="A23" t="s">
        <v>146</v>
      </c>
      <c r="B23" s="3">
        <v>35</v>
      </c>
      <c r="C23" s="3">
        <v>1</v>
      </c>
      <c r="D23" s="3">
        <v>2</v>
      </c>
      <c r="E23" s="3">
        <v>15</v>
      </c>
      <c r="F23" s="3" t="s">
        <v>148</v>
      </c>
      <c r="G23" s="3">
        <v>0</v>
      </c>
    </row>
    <row r="24" spans="1:9">
      <c r="A24" t="s">
        <v>144</v>
      </c>
      <c r="B24" s="3">
        <v>17</v>
      </c>
      <c r="C24" s="3">
        <v>3</v>
      </c>
      <c r="D24" s="3">
        <v>2</v>
      </c>
      <c r="E24" s="3">
        <v>34</v>
      </c>
      <c r="F24" s="3" t="s">
        <v>145</v>
      </c>
      <c r="G24" s="3">
        <v>0</v>
      </c>
    </row>
    <row r="25" spans="1:9">
      <c r="A25" t="s">
        <v>144</v>
      </c>
      <c r="B25" s="3">
        <v>21</v>
      </c>
      <c r="C25" s="3">
        <v>2</v>
      </c>
      <c r="D25" s="3">
        <v>1</v>
      </c>
      <c r="E25" s="3">
        <v>35</v>
      </c>
      <c r="F25" s="3" t="s">
        <v>147</v>
      </c>
      <c r="G25" s="3">
        <v>1</v>
      </c>
    </row>
    <row r="26" spans="1:9">
      <c r="A26" t="s">
        <v>144</v>
      </c>
      <c r="B26" s="3">
        <v>21</v>
      </c>
      <c r="C26" s="3">
        <v>0</v>
      </c>
      <c r="D26" s="3">
        <v>3</v>
      </c>
      <c r="E26" s="3">
        <v>49</v>
      </c>
      <c r="F26" s="3" t="s">
        <v>147</v>
      </c>
      <c r="G26" s="3">
        <v>0</v>
      </c>
    </row>
    <row r="27" spans="1:9">
      <c r="A27" t="s">
        <v>144</v>
      </c>
      <c r="B27" s="3">
        <v>21</v>
      </c>
      <c r="C27" s="3">
        <v>1</v>
      </c>
      <c r="D27" s="3">
        <v>1</v>
      </c>
      <c r="E27" s="3">
        <v>12</v>
      </c>
      <c r="F27" s="3" t="s">
        <v>148</v>
      </c>
      <c r="G27" s="3">
        <v>0</v>
      </c>
    </row>
    <row r="31" spans="1:9" ht="38.25">
      <c r="A31" s="113" t="s">
        <v>149</v>
      </c>
      <c r="B31" s="73"/>
      <c r="F31" s="111" t="s">
        <v>318</v>
      </c>
      <c r="G31" s="111" t="s">
        <v>319</v>
      </c>
      <c r="I31" s="2"/>
    </row>
    <row r="32" spans="1:9" ht="15.75">
      <c r="A32" s="50" t="s">
        <v>74</v>
      </c>
      <c r="B32" t="s">
        <v>320</v>
      </c>
      <c r="F32" s="114">
        <v>438</v>
      </c>
      <c r="G32" s="60"/>
      <c r="I32" s="64"/>
    </row>
    <row r="33" spans="1:9" ht="15.75">
      <c r="A33" s="50" t="s">
        <v>76</v>
      </c>
      <c r="B33" t="s">
        <v>150</v>
      </c>
      <c r="F33" s="114">
        <v>149</v>
      </c>
      <c r="G33" s="60"/>
      <c r="I33" s="64"/>
    </row>
    <row r="34" spans="1:9" ht="15.75">
      <c r="A34" s="50" t="s">
        <v>78</v>
      </c>
      <c r="B34" t="s">
        <v>151</v>
      </c>
      <c r="F34" s="114">
        <v>120</v>
      </c>
      <c r="G34" s="60"/>
      <c r="I34" s="64"/>
    </row>
    <row r="35" spans="1:9" ht="15.75">
      <c r="A35" s="50" t="s">
        <v>80</v>
      </c>
      <c r="B35" t="s">
        <v>152</v>
      </c>
      <c r="F35" s="114">
        <v>30.71638861629048</v>
      </c>
      <c r="G35" s="60"/>
      <c r="I35" s="64"/>
    </row>
    <row r="36" spans="1:9" ht="15.75">
      <c r="A36" s="50" t="s">
        <v>82</v>
      </c>
      <c r="B36" t="s">
        <v>153</v>
      </c>
      <c r="F36" s="114">
        <v>3</v>
      </c>
      <c r="G36" s="60"/>
      <c r="I36" s="64"/>
    </row>
    <row r="37" spans="1:9" ht="15.75">
      <c r="A37" s="50" t="s">
        <v>84</v>
      </c>
      <c r="B37" t="s">
        <v>154</v>
      </c>
      <c r="F37" s="114">
        <v>33.333333333333336</v>
      </c>
      <c r="G37" s="60"/>
      <c r="I37" s="66"/>
    </row>
    <row r="38" spans="1:9" ht="15.75">
      <c r="A38" s="50" t="s">
        <v>86</v>
      </c>
      <c r="B38" t="s">
        <v>155</v>
      </c>
      <c r="F38" s="114">
        <v>16.666666666666668</v>
      </c>
      <c r="G38" s="60"/>
      <c r="I38" s="67"/>
    </row>
    <row r="39" spans="1:9" ht="15.75">
      <c r="A39" s="50" t="s">
        <v>88</v>
      </c>
      <c r="B39" t="s">
        <v>156</v>
      </c>
      <c r="F39" s="114">
        <v>66.666666666666671</v>
      </c>
      <c r="G39" s="60"/>
      <c r="I39" s="67"/>
    </row>
    <row r="40" spans="1:9" ht="15.75">
      <c r="A40" s="50" t="s">
        <v>90</v>
      </c>
      <c r="B40" t="s">
        <v>157</v>
      </c>
      <c r="F40" s="114">
        <v>2</v>
      </c>
      <c r="G40" s="60"/>
      <c r="I40" s="64"/>
    </row>
    <row r="41" spans="1:9" ht="15.75">
      <c r="A41" s="50" t="s">
        <v>92</v>
      </c>
      <c r="B41" t="s">
        <v>158</v>
      </c>
      <c r="F41" s="114">
        <v>155</v>
      </c>
      <c r="G41" s="60"/>
      <c r="I41" s="64"/>
    </row>
    <row r="42" spans="1:9" ht="15.75">
      <c r="A42" s="50" t="s">
        <v>94</v>
      </c>
      <c r="B42" t="s">
        <v>159</v>
      </c>
      <c r="F42" s="114">
        <v>1</v>
      </c>
      <c r="G42" s="60"/>
      <c r="I42" s="64"/>
    </row>
    <row r="43" spans="1:9" ht="15.75">
      <c r="A43" s="50" t="s">
        <v>96</v>
      </c>
      <c r="B43" t="s">
        <v>160</v>
      </c>
      <c r="F43" s="114">
        <v>27.272727272727273</v>
      </c>
      <c r="G43" s="60"/>
      <c r="I43" s="67"/>
    </row>
    <row r="44" spans="1:9" ht="15.75">
      <c r="A44" s="50" t="s">
        <v>98</v>
      </c>
      <c r="B44" t="s">
        <v>161</v>
      </c>
      <c r="F44" s="114">
        <v>9</v>
      </c>
      <c r="G44" s="60"/>
      <c r="I44" s="68"/>
    </row>
    <row r="45" spans="1:9" ht="15.75">
      <c r="A45" s="50" t="s">
        <v>100</v>
      </c>
      <c r="B45" t="s">
        <v>162</v>
      </c>
      <c r="F45" s="114">
        <v>426</v>
      </c>
      <c r="G45" s="60"/>
      <c r="I45" s="64"/>
    </row>
    <row r="46" spans="1:9" ht="15.75">
      <c r="A46" s="50" t="s">
        <v>102</v>
      </c>
      <c r="B46" t="s">
        <v>163</v>
      </c>
      <c r="F46" s="114">
        <v>41.285714285714285</v>
      </c>
      <c r="G46" s="60"/>
      <c r="I46" s="64"/>
    </row>
  </sheetData>
  <phoneticPr fontId="5" type="noConversion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0"/>
  <sheetViews>
    <sheetView workbookViewId="0">
      <selection activeCell="H193" sqref="H193"/>
    </sheetView>
  </sheetViews>
  <sheetFormatPr baseColWidth="10" defaultColWidth="11.5546875" defaultRowHeight="15"/>
  <cols>
    <col min="3" max="3" width="18.44140625" customWidth="1"/>
    <col min="4" max="16" width="12.5546875" customWidth="1"/>
  </cols>
  <sheetData>
    <row r="1" spans="1:12" ht="26.25">
      <c r="A1" s="31" t="s">
        <v>164</v>
      </c>
    </row>
    <row r="2" spans="1:12" ht="26.25">
      <c r="A2" s="31"/>
    </row>
    <row r="3" spans="1:12" ht="20.25">
      <c r="A3" s="29" t="s">
        <v>165</v>
      </c>
      <c r="C3" s="12" t="s">
        <v>166</v>
      </c>
    </row>
    <row r="4" spans="1:12" ht="20.25">
      <c r="A4" s="29"/>
    </row>
    <row r="5" spans="1:12" s="48" customFormat="1" ht="47.25">
      <c r="B5" s="119" t="s">
        <v>167</v>
      </c>
      <c r="C5" s="119" t="s">
        <v>168</v>
      </c>
      <c r="D5" s="120" t="s">
        <v>169</v>
      </c>
      <c r="E5" s="120" t="s">
        <v>170</v>
      </c>
      <c r="F5" s="120" t="s">
        <v>171</v>
      </c>
      <c r="G5" s="120" t="s">
        <v>172</v>
      </c>
      <c r="H5" s="120" t="s">
        <v>173</v>
      </c>
      <c r="I5" s="120" t="s">
        <v>174</v>
      </c>
      <c r="J5" s="120" t="s">
        <v>175</v>
      </c>
      <c r="K5" s="120" t="s">
        <v>176</v>
      </c>
      <c r="L5" s="120" t="s">
        <v>177</v>
      </c>
    </row>
    <row r="6" spans="1:12" ht="15.75">
      <c r="B6" s="40">
        <v>2006</v>
      </c>
      <c r="C6" s="33" t="s">
        <v>178</v>
      </c>
      <c r="D6" s="32">
        <v>-6.3</v>
      </c>
      <c r="E6" s="34">
        <v>11.6</v>
      </c>
      <c r="F6" s="32">
        <v>2.5</v>
      </c>
      <c r="G6" s="32">
        <v>0.2</v>
      </c>
      <c r="H6" s="32">
        <v>5</v>
      </c>
      <c r="I6" s="35">
        <v>15</v>
      </c>
      <c r="J6" s="35">
        <v>1</v>
      </c>
      <c r="K6" s="35">
        <v>0</v>
      </c>
      <c r="L6" s="36">
        <v>0</v>
      </c>
    </row>
    <row r="7" spans="1:12" ht="15.75">
      <c r="B7" s="40">
        <v>2006</v>
      </c>
      <c r="C7" s="33" t="s">
        <v>179</v>
      </c>
      <c r="D7" s="32">
        <v>-5.6</v>
      </c>
      <c r="E7" s="34">
        <v>11.6</v>
      </c>
      <c r="F7" s="32">
        <v>2.7</v>
      </c>
      <c r="G7" s="32">
        <v>0.5</v>
      </c>
      <c r="H7" s="32">
        <v>5.4</v>
      </c>
      <c r="I7" s="35">
        <v>14</v>
      </c>
      <c r="J7" s="35">
        <v>1</v>
      </c>
      <c r="K7" s="35">
        <v>0</v>
      </c>
      <c r="L7" s="36">
        <v>0</v>
      </c>
    </row>
    <row r="8" spans="1:12" ht="15.75">
      <c r="B8" s="40">
        <v>2006</v>
      </c>
      <c r="C8" s="33" t="s">
        <v>180</v>
      </c>
      <c r="D8" s="32">
        <v>-4.2</v>
      </c>
      <c r="E8" s="34">
        <v>17.3</v>
      </c>
      <c r="F8" s="32">
        <v>5.0999999999999996</v>
      </c>
      <c r="G8" s="32">
        <v>1.9</v>
      </c>
      <c r="H8" s="32">
        <v>8.6</v>
      </c>
      <c r="I8" s="35">
        <v>13</v>
      </c>
      <c r="J8" s="35">
        <v>0</v>
      </c>
      <c r="K8" s="35">
        <v>0</v>
      </c>
      <c r="L8" s="36">
        <v>0</v>
      </c>
    </row>
    <row r="9" spans="1:12" ht="15.75">
      <c r="B9" s="40">
        <v>2006</v>
      </c>
      <c r="C9" s="33" t="s">
        <v>181</v>
      </c>
      <c r="D9" s="32">
        <v>-0.9</v>
      </c>
      <c r="E9" s="34">
        <v>22.4</v>
      </c>
      <c r="F9" s="32">
        <v>9.8000000000000007</v>
      </c>
      <c r="G9" s="32">
        <v>5.5</v>
      </c>
      <c r="H9" s="32">
        <v>14.8</v>
      </c>
      <c r="I9" s="35">
        <v>2</v>
      </c>
      <c r="J9" s="35">
        <v>0</v>
      </c>
      <c r="K9" s="35">
        <v>0</v>
      </c>
      <c r="L9" s="36">
        <v>0</v>
      </c>
    </row>
    <row r="10" spans="1:12" ht="15.75">
      <c r="B10" s="40">
        <v>2006</v>
      </c>
      <c r="C10" s="33" t="s">
        <v>182</v>
      </c>
      <c r="D10" s="32">
        <v>4.5999999999999996</v>
      </c>
      <c r="E10" s="34">
        <v>26.7</v>
      </c>
      <c r="F10" s="32">
        <v>14</v>
      </c>
      <c r="G10" s="32">
        <v>9.9</v>
      </c>
      <c r="H10" s="32">
        <v>19.100000000000001</v>
      </c>
      <c r="I10" s="35">
        <v>0</v>
      </c>
      <c r="J10" s="35">
        <v>0</v>
      </c>
      <c r="K10" s="35">
        <v>0</v>
      </c>
      <c r="L10" s="36">
        <v>0</v>
      </c>
    </row>
    <row r="11" spans="1:12" ht="15.75">
      <c r="B11" s="40">
        <v>2006</v>
      </c>
      <c r="C11" s="33" t="s">
        <v>183</v>
      </c>
      <c r="D11" s="32">
        <v>4</v>
      </c>
      <c r="E11" s="34">
        <v>32.6</v>
      </c>
      <c r="F11" s="32">
        <v>17.899999999999999</v>
      </c>
      <c r="G11" s="32">
        <v>11.9</v>
      </c>
      <c r="H11" s="32">
        <v>24.2</v>
      </c>
      <c r="I11" s="35">
        <v>0</v>
      </c>
      <c r="J11" s="35">
        <v>0</v>
      </c>
      <c r="K11" s="35">
        <v>3</v>
      </c>
      <c r="L11" s="36">
        <v>0</v>
      </c>
    </row>
    <row r="12" spans="1:12" ht="15.75">
      <c r="B12" s="40">
        <v>2006</v>
      </c>
      <c r="C12" s="33" t="s">
        <v>184</v>
      </c>
      <c r="D12" s="32">
        <v>11.9</v>
      </c>
      <c r="E12" s="34">
        <v>37.1</v>
      </c>
      <c r="F12" s="32">
        <v>22.8</v>
      </c>
      <c r="G12" s="32">
        <v>16.5</v>
      </c>
      <c r="H12" s="32">
        <v>29.5</v>
      </c>
      <c r="I12" s="35">
        <v>0</v>
      </c>
      <c r="J12" s="35">
        <v>0</v>
      </c>
      <c r="K12" s="35">
        <v>8</v>
      </c>
      <c r="L12" s="36">
        <v>0</v>
      </c>
    </row>
    <row r="13" spans="1:12" ht="15.75">
      <c r="B13" s="40">
        <v>2006</v>
      </c>
      <c r="C13" s="33" t="s">
        <v>185</v>
      </c>
      <c r="D13" s="32">
        <v>10.4</v>
      </c>
      <c r="E13" s="34">
        <v>27.9</v>
      </c>
      <c r="F13" s="32">
        <v>16.7</v>
      </c>
      <c r="G13" s="32">
        <v>13</v>
      </c>
      <c r="H13" s="32">
        <v>21.6</v>
      </c>
      <c r="I13" s="35">
        <v>0</v>
      </c>
      <c r="J13" s="35">
        <v>0</v>
      </c>
      <c r="K13" s="35">
        <v>0</v>
      </c>
      <c r="L13" s="36">
        <v>0</v>
      </c>
    </row>
    <row r="14" spans="1:12" ht="15.75">
      <c r="B14" s="40">
        <v>2006</v>
      </c>
      <c r="C14" s="33" t="s">
        <v>186</v>
      </c>
      <c r="D14" s="32">
        <v>9</v>
      </c>
      <c r="E14" s="34">
        <v>31.6</v>
      </c>
      <c r="F14" s="32">
        <v>18.600000000000001</v>
      </c>
      <c r="G14" s="32">
        <v>14</v>
      </c>
      <c r="H14" s="32">
        <v>24.2</v>
      </c>
      <c r="I14" s="35">
        <v>0</v>
      </c>
      <c r="J14" s="35">
        <v>0</v>
      </c>
      <c r="K14" s="35">
        <v>0</v>
      </c>
      <c r="L14" s="36">
        <v>0</v>
      </c>
    </row>
    <row r="15" spans="1:12" ht="15.75">
      <c r="B15" s="40">
        <v>2006</v>
      </c>
      <c r="C15" s="33" t="s">
        <v>187</v>
      </c>
      <c r="D15" s="32">
        <v>6.4</v>
      </c>
      <c r="E15" s="34">
        <v>21.3</v>
      </c>
      <c r="F15" s="32">
        <v>14.2</v>
      </c>
      <c r="G15" s="32">
        <v>10.8</v>
      </c>
      <c r="H15" s="32">
        <v>18.2</v>
      </c>
      <c r="I15" s="35">
        <v>0</v>
      </c>
      <c r="J15" s="35">
        <v>0</v>
      </c>
      <c r="K15" s="35">
        <v>0</v>
      </c>
      <c r="L15" s="36">
        <v>0</v>
      </c>
    </row>
    <row r="16" spans="1:12" ht="15.75">
      <c r="B16" s="40">
        <v>2006</v>
      </c>
      <c r="C16" s="33" t="s">
        <v>188</v>
      </c>
      <c r="D16" s="32">
        <v>-0.9</v>
      </c>
      <c r="E16" s="34">
        <v>16.899999999999999</v>
      </c>
      <c r="F16" s="32">
        <v>8.5</v>
      </c>
      <c r="G16" s="32">
        <v>5.3</v>
      </c>
      <c r="H16" s="32">
        <v>12.1</v>
      </c>
      <c r="I16" s="35">
        <v>2</v>
      </c>
      <c r="J16" s="35">
        <v>0</v>
      </c>
      <c r="K16" s="35">
        <v>0</v>
      </c>
      <c r="L16" s="36">
        <v>0</v>
      </c>
    </row>
    <row r="17" spans="2:12" ht="15.75">
      <c r="B17" s="40">
        <v>2006</v>
      </c>
      <c r="C17" s="33" t="s">
        <v>189</v>
      </c>
      <c r="D17" s="32">
        <v>-3.2</v>
      </c>
      <c r="E17" s="34">
        <v>14.6</v>
      </c>
      <c r="F17" s="32">
        <v>5</v>
      </c>
      <c r="G17" s="32">
        <v>2.7</v>
      </c>
      <c r="H17" s="32">
        <v>7.5</v>
      </c>
      <c r="I17" s="35">
        <v>9</v>
      </c>
      <c r="J17" s="35">
        <v>1</v>
      </c>
      <c r="K17" s="35">
        <v>0</v>
      </c>
      <c r="L17" s="35">
        <v>0</v>
      </c>
    </row>
    <row r="18" spans="2:12">
      <c r="B18" s="41">
        <v>2007</v>
      </c>
      <c r="C18" s="33" t="s">
        <v>178</v>
      </c>
      <c r="D18" s="32">
        <v>-5.2</v>
      </c>
      <c r="E18" s="32">
        <v>14</v>
      </c>
      <c r="F18" s="32">
        <v>7.1</v>
      </c>
      <c r="G18" s="32">
        <v>4.9000000000000004</v>
      </c>
      <c r="H18" s="32">
        <v>9.4</v>
      </c>
      <c r="I18" s="35">
        <v>5</v>
      </c>
      <c r="J18" s="35">
        <v>1</v>
      </c>
      <c r="K18" s="35">
        <v>0</v>
      </c>
      <c r="L18" s="36">
        <v>0</v>
      </c>
    </row>
    <row r="19" spans="2:12" ht="15.75">
      <c r="B19" s="41">
        <v>2007</v>
      </c>
      <c r="C19" s="33" t="s">
        <v>179</v>
      </c>
      <c r="D19" s="32">
        <v>-0.8</v>
      </c>
      <c r="E19" s="34">
        <v>16.399999999999999</v>
      </c>
      <c r="F19" s="32">
        <v>7.3</v>
      </c>
      <c r="G19" s="32">
        <v>4.5999999999999996</v>
      </c>
      <c r="H19" s="32">
        <v>10.6</v>
      </c>
      <c r="I19" s="35">
        <v>2</v>
      </c>
      <c r="J19" s="35">
        <v>0</v>
      </c>
      <c r="K19" s="35">
        <v>0</v>
      </c>
      <c r="L19" s="36">
        <v>0</v>
      </c>
    </row>
    <row r="20" spans="2:12" ht="15.75">
      <c r="B20" s="41">
        <v>2007</v>
      </c>
      <c r="C20" s="33" t="s">
        <v>180</v>
      </c>
      <c r="D20" s="32">
        <v>-0.2</v>
      </c>
      <c r="E20" s="34">
        <v>18.2</v>
      </c>
      <c r="F20" s="32">
        <v>7.2</v>
      </c>
      <c r="G20" s="32">
        <v>3.3</v>
      </c>
      <c r="H20" s="32">
        <v>11.4</v>
      </c>
      <c r="I20" s="35">
        <v>3</v>
      </c>
      <c r="J20" s="35">
        <v>0</v>
      </c>
      <c r="K20" s="35">
        <v>0</v>
      </c>
      <c r="L20" s="36">
        <v>0</v>
      </c>
    </row>
    <row r="21" spans="2:12" ht="15.75">
      <c r="B21" s="41">
        <v>2007</v>
      </c>
      <c r="C21" s="33" t="s">
        <v>181</v>
      </c>
      <c r="D21" s="32">
        <v>2.7</v>
      </c>
      <c r="E21" s="34">
        <v>26.2</v>
      </c>
      <c r="F21" s="32">
        <v>14.1</v>
      </c>
      <c r="G21" s="32">
        <v>7.8</v>
      </c>
      <c r="H21" s="32">
        <v>20.7</v>
      </c>
      <c r="I21" s="35">
        <v>0</v>
      </c>
      <c r="J21" s="35">
        <v>0</v>
      </c>
      <c r="K21" s="35">
        <v>0</v>
      </c>
      <c r="L21" s="36">
        <v>0</v>
      </c>
    </row>
    <row r="22" spans="2:12" ht="15.75">
      <c r="B22" s="41">
        <v>2007</v>
      </c>
      <c r="C22" s="33" t="s">
        <v>182</v>
      </c>
      <c r="D22" s="32">
        <v>4.5999999999999996</v>
      </c>
      <c r="E22" s="34">
        <v>26.9</v>
      </c>
      <c r="F22" s="32">
        <v>14.2</v>
      </c>
      <c r="G22" s="32">
        <v>10.199999999999999</v>
      </c>
      <c r="H22" s="32">
        <v>19.399999999999999</v>
      </c>
      <c r="I22" s="35">
        <v>0</v>
      </c>
      <c r="J22" s="35">
        <v>0</v>
      </c>
      <c r="K22" s="35">
        <v>0</v>
      </c>
      <c r="L22" s="36">
        <v>0</v>
      </c>
    </row>
    <row r="23" spans="2:12" ht="15.75">
      <c r="B23" s="41">
        <v>2007</v>
      </c>
      <c r="C23" s="33" t="s">
        <v>183</v>
      </c>
      <c r="D23" s="32">
        <v>8.6999999999999993</v>
      </c>
      <c r="E23" s="34">
        <v>30.6</v>
      </c>
      <c r="F23" s="32">
        <v>16.899999999999999</v>
      </c>
      <c r="G23" s="32">
        <v>12.7</v>
      </c>
      <c r="H23" s="32">
        <v>22.4</v>
      </c>
      <c r="I23" s="35">
        <v>0</v>
      </c>
      <c r="J23" s="35">
        <v>0</v>
      </c>
      <c r="K23" s="35">
        <v>0</v>
      </c>
      <c r="L23" s="36">
        <v>0</v>
      </c>
    </row>
    <row r="24" spans="2:12" ht="15.75">
      <c r="B24" s="41">
        <v>2007</v>
      </c>
      <c r="C24" s="33" t="s">
        <v>184</v>
      </c>
      <c r="D24" s="32">
        <v>9.1999999999999993</v>
      </c>
      <c r="E24" s="34">
        <v>32.4</v>
      </c>
      <c r="F24" s="32">
        <v>17.399999999999999</v>
      </c>
      <c r="G24" s="32">
        <v>13.1</v>
      </c>
      <c r="H24" s="32">
        <v>22.7</v>
      </c>
      <c r="I24" s="35">
        <v>0</v>
      </c>
      <c r="J24" s="35">
        <v>0</v>
      </c>
      <c r="K24" s="35">
        <v>1</v>
      </c>
      <c r="L24" s="36">
        <v>0</v>
      </c>
    </row>
    <row r="25" spans="2:12" ht="15.75">
      <c r="B25" s="41">
        <v>2007</v>
      </c>
      <c r="C25" s="33" t="s">
        <v>185</v>
      </c>
      <c r="D25" s="32">
        <v>8.1999999999999993</v>
      </c>
      <c r="E25" s="34">
        <v>33</v>
      </c>
      <c r="F25" s="32">
        <v>17.2</v>
      </c>
      <c r="G25" s="32">
        <v>13</v>
      </c>
      <c r="H25" s="32">
        <v>22.4</v>
      </c>
      <c r="I25" s="35">
        <v>0</v>
      </c>
      <c r="J25" s="35">
        <v>0</v>
      </c>
      <c r="K25" s="35">
        <v>1</v>
      </c>
      <c r="L25" s="36">
        <v>0</v>
      </c>
    </row>
    <row r="26" spans="2:12" ht="15.75">
      <c r="B26" s="41">
        <v>2007</v>
      </c>
      <c r="C26" s="33" t="s">
        <v>186</v>
      </c>
      <c r="D26" s="32">
        <v>6.4</v>
      </c>
      <c r="E26" s="34">
        <v>25.8</v>
      </c>
      <c r="F26" s="32">
        <v>14.6</v>
      </c>
      <c r="G26" s="32">
        <v>10.4</v>
      </c>
      <c r="H26" s="32">
        <v>19.899999999999999</v>
      </c>
      <c r="I26" s="35">
        <v>0</v>
      </c>
      <c r="J26" s="35">
        <v>0</v>
      </c>
      <c r="K26" s="35">
        <v>0</v>
      </c>
      <c r="L26" s="36">
        <v>0</v>
      </c>
    </row>
    <row r="27" spans="2:12" ht="15.75">
      <c r="B27" s="41">
        <v>2007</v>
      </c>
      <c r="C27" s="33" t="s">
        <v>187</v>
      </c>
      <c r="D27" s="32">
        <v>0.8</v>
      </c>
      <c r="E27" s="34">
        <v>20.8</v>
      </c>
      <c r="F27" s="32">
        <v>10.6</v>
      </c>
      <c r="G27" s="32">
        <v>7.5</v>
      </c>
      <c r="H27" s="32">
        <v>14.7</v>
      </c>
      <c r="I27" s="35">
        <v>0</v>
      </c>
      <c r="J27" s="35">
        <v>0</v>
      </c>
      <c r="K27" s="35">
        <v>0</v>
      </c>
      <c r="L27" s="36">
        <v>0</v>
      </c>
    </row>
    <row r="28" spans="2:12" ht="15.75">
      <c r="B28" s="41">
        <v>2007</v>
      </c>
      <c r="C28" s="33" t="s">
        <v>188</v>
      </c>
      <c r="D28" s="32">
        <v>-3.3</v>
      </c>
      <c r="E28" s="34">
        <v>13.8</v>
      </c>
      <c r="F28" s="32">
        <v>6.7</v>
      </c>
      <c r="G28" s="32">
        <v>3.8</v>
      </c>
      <c r="H28" s="32">
        <v>9.6999999999999993</v>
      </c>
      <c r="I28" s="35">
        <v>4</v>
      </c>
      <c r="J28" s="35">
        <v>0</v>
      </c>
      <c r="K28" s="35">
        <v>0</v>
      </c>
      <c r="L28" s="36">
        <v>0</v>
      </c>
    </row>
    <row r="29" spans="2:12" ht="15.75">
      <c r="B29" s="41">
        <v>2007</v>
      </c>
      <c r="C29" s="33" t="s">
        <v>189</v>
      </c>
      <c r="D29" s="32">
        <v>-5.9</v>
      </c>
      <c r="E29" s="34">
        <v>13.4</v>
      </c>
      <c r="F29" s="32">
        <v>3.8</v>
      </c>
      <c r="G29" s="32">
        <v>1.5</v>
      </c>
      <c r="H29" s="32">
        <v>6.6</v>
      </c>
      <c r="I29" s="35">
        <v>11</v>
      </c>
      <c r="J29" s="35">
        <v>2</v>
      </c>
      <c r="K29" s="35">
        <v>0</v>
      </c>
      <c r="L29" s="36">
        <v>0</v>
      </c>
    </row>
    <row r="30" spans="2:12">
      <c r="B30" s="42">
        <v>2008</v>
      </c>
      <c r="C30" s="33" t="s">
        <v>178</v>
      </c>
      <c r="D30" s="32">
        <v>-2.4</v>
      </c>
      <c r="E30" s="32">
        <v>13.9</v>
      </c>
      <c r="F30" s="32">
        <v>6.1</v>
      </c>
      <c r="G30" s="32">
        <v>3.9</v>
      </c>
      <c r="H30" s="32">
        <v>8.5</v>
      </c>
      <c r="I30" s="35">
        <v>4</v>
      </c>
      <c r="J30" s="35">
        <v>0</v>
      </c>
      <c r="K30" s="35">
        <v>0</v>
      </c>
      <c r="L30" s="36">
        <v>0</v>
      </c>
    </row>
    <row r="31" spans="2:12">
      <c r="B31" s="42">
        <v>2008</v>
      </c>
      <c r="C31" s="33" t="s">
        <v>179</v>
      </c>
      <c r="D31" s="32">
        <v>-2.9</v>
      </c>
      <c r="E31" s="32">
        <v>17.3</v>
      </c>
      <c r="F31" s="32">
        <v>6</v>
      </c>
      <c r="G31" s="32">
        <v>2.5</v>
      </c>
      <c r="H31" s="32">
        <v>10.1</v>
      </c>
      <c r="I31" s="35">
        <v>7</v>
      </c>
      <c r="J31" s="35">
        <v>0</v>
      </c>
      <c r="K31" s="35">
        <v>0</v>
      </c>
      <c r="L31" s="36">
        <v>0</v>
      </c>
    </row>
    <row r="32" spans="2:12" ht="15.75">
      <c r="B32" s="42">
        <v>2008</v>
      </c>
      <c r="C32" s="33" t="s">
        <v>180</v>
      </c>
      <c r="D32" s="32">
        <v>-1.7</v>
      </c>
      <c r="E32" s="34">
        <v>17.3</v>
      </c>
      <c r="F32" s="32">
        <v>6.5</v>
      </c>
      <c r="G32" s="32">
        <v>3.3</v>
      </c>
      <c r="H32" s="32">
        <v>9.9</v>
      </c>
      <c r="I32" s="35">
        <v>3</v>
      </c>
      <c r="J32" s="35">
        <v>0</v>
      </c>
      <c r="K32" s="35">
        <v>0</v>
      </c>
      <c r="L32" s="36">
        <v>0</v>
      </c>
    </row>
    <row r="33" spans="2:12" ht="15.75">
      <c r="B33" s="42">
        <v>2008</v>
      </c>
      <c r="C33" s="33" t="s">
        <v>181</v>
      </c>
      <c r="D33" s="32">
        <v>-0.9</v>
      </c>
      <c r="E33" s="34">
        <v>25.6</v>
      </c>
      <c r="F33" s="32">
        <v>9.3000000000000007</v>
      </c>
      <c r="G33" s="32">
        <v>4.9000000000000004</v>
      </c>
      <c r="H33" s="32">
        <v>14.3</v>
      </c>
      <c r="I33" s="35">
        <v>3</v>
      </c>
      <c r="J33" s="35">
        <v>0</v>
      </c>
      <c r="K33" s="35">
        <v>0</v>
      </c>
      <c r="L33" s="36">
        <v>0</v>
      </c>
    </row>
    <row r="34" spans="2:12" ht="15.75">
      <c r="B34" s="42">
        <v>2008</v>
      </c>
      <c r="C34" s="33" t="s">
        <v>182</v>
      </c>
      <c r="D34" s="32">
        <v>5.3</v>
      </c>
      <c r="E34" s="34">
        <v>27.3</v>
      </c>
      <c r="F34" s="32">
        <v>16.100000000000001</v>
      </c>
      <c r="G34" s="32">
        <v>11.1</v>
      </c>
      <c r="H34" s="32">
        <v>21.8</v>
      </c>
      <c r="I34" s="35">
        <v>0</v>
      </c>
      <c r="J34" s="35">
        <v>0</v>
      </c>
      <c r="K34" s="35">
        <v>0</v>
      </c>
      <c r="L34" s="36">
        <v>0</v>
      </c>
    </row>
    <row r="35" spans="2:12" ht="15.75">
      <c r="B35" s="42">
        <v>2008</v>
      </c>
      <c r="C35" s="33" t="s">
        <v>183</v>
      </c>
      <c r="D35" s="32">
        <v>8.4</v>
      </c>
      <c r="E35" s="34">
        <v>29.2</v>
      </c>
      <c r="F35" s="32">
        <v>16.899999999999999</v>
      </c>
      <c r="G35" s="32">
        <v>11.8</v>
      </c>
      <c r="H35" s="32">
        <v>22.2</v>
      </c>
      <c r="I35" s="35">
        <v>0</v>
      </c>
      <c r="J35" s="35">
        <v>0</v>
      </c>
      <c r="K35" s="35">
        <v>0</v>
      </c>
      <c r="L35" s="36">
        <v>0</v>
      </c>
    </row>
    <row r="36" spans="2:12" ht="15.75">
      <c r="B36" s="42">
        <v>2008</v>
      </c>
      <c r="C36" s="33" t="s">
        <v>184</v>
      </c>
      <c r="D36" s="32">
        <v>9.5</v>
      </c>
      <c r="E36" s="34">
        <v>32.9</v>
      </c>
      <c r="F36" s="32">
        <v>18.5</v>
      </c>
      <c r="G36" s="32">
        <v>13.3</v>
      </c>
      <c r="H36" s="32">
        <v>24.3</v>
      </c>
      <c r="I36" s="35">
        <v>0</v>
      </c>
      <c r="J36" s="35">
        <v>0</v>
      </c>
      <c r="K36" s="35">
        <v>1</v>
      </c>
      <c r="L36" s="36">
        <v>0</v>
      </c>
    </row>
    <row r="37" spans="2:12" ht="15.75">
      <c r="B37" s="42">
        <v>2008</v>
      </c>
      <c r="C37" s="33" t="s">
        <v>185</v>
      </c>
      <c r="D37" s="32">
        <v>10.6</v>
      </c>
      <c r="E37" s="34">
        <v>32.5</v>
      </c>
      <c r="F37" s="32">
        <v>18</v>
      </c>
      <c r="G37" s="32">
        <v>14.1</v>
      </c>
      <c r="H37" s="32">
        <v>23.1</v>
      </c>
      <c r="I37" s="35">
        <v>0</v>
      </c>
      <c r="J37" s="35">
        <v>0</v>
      </c>
      <c r="K37" s="35">
        <v>1</v>
      </c>
      <c r="L37" s="36">
        <v>0</v>
      </c>
    </row>
    <row r="38" spans="2:12" ht="15.75">
      <c r="B38" s="42">
        <v>2008</v>
      </c>
      <c r="C38" s="33" t="s">
        <v>186</v>
      </c>
      <c r="D38" s="32">
        <v>4.9000000000000004</v>
      </c>
      <c r="E38" s="34">
        <v>27.2</v>
      </c>
      <c r="F38" s="32">
        <v>13.9</v>
      </c>
      <c r="G38" s="32">
        <v>9.4</v>
      </c>
      <c r="H38" s="32">
        <v>19.3</v>
      </c>
      <c r="I38" s="35">
        <v>0</v>
      </c>
      <c r="J38" s="35">
        <v>0</v>
      </c>
      <c r="K38" s="35">
        <v>0</v>
      </c>
      <c r="L38" s="36">
        <v>0</v>
      </c>
    </row>
    <row r="39" spans="2:12" ht="15.75">
      <c r="B39" s="42">
        <v>2008</v>
      </c>
      <c r="C39" s="33" t="s">
        <v>187</v>
      </c>
      <c r="D39" s="32">
        <v>-0.9</v>
      </c>
      <c r="E39" s="34">
        <v>23.4</v>
      </c>
      <c r="F39" s="32">
        <v>10.6</v>
      </c>
      <c r="G39" s="32">
        <v>7</v>
      </c>
      <c r="H39" s="32">
        <v>15.1</v>
      </c>
      <c r="I39" s="35">
        <v>1</v>
      </c>
      <c r="J39" s="35">
        <v>0</v>
      </c>
      <c r="K39" s="35">
        <v>0</v>
      </c>
      <c r="L39" s="36">
        <v>0</v>
      </c>
    </row>
    <row r="40" spans="2:12" ht="15.75">
      <c r="B40" s="42">
        <v>2008</v>
      </c>
      <c r="C40" s="33" t="s">
        <v>188</v>
      </c>
      <c r="D40" s="32">
        <v>-1.2</v>
      </c>
      <c r="E40" s="34">
        <v>17</v>
      </c>
      <c r="F40" s="32">
        <v>7.3</v>
      </c>
      <c r="G40" s="32">
        <v>5</v>
      </c>
      <c r="H40" s="32">
        <v>10</v>
      </c>
      <c r="I40" s="35">
        <v>3</v>
      </c>
      <c r="J40" s="35">
        <v>0</v>
      </c>
      <c r="K40" s="35">
        <v>0</v>
      </c>
      <c r="L40" s="36">
        <v>0</v>
      </c>
    </row>
    <row r="41" spans="2:12" ht="15.75">
      <c r="B41" s="42">
        <v>2008</v>
      </c>
      <c r="C41" s="33" t="s">
        <v>189</v>
      </c>
      <c r="D41" s="32">
        <v>-5.3</v>
      </c>
      <c r="E41" s="34">
        <v>11.6</v>
      </c>
      <c r="F41" s="32">
        <v>2.8</v>
      </c>
      <c r="G41" s="32">
        <v>0.7</v>
      </c>
      <c r="H41" s="32">
        <v>4.9000000000000004</v>
      </c>
      <c r="I41" s="35">
        <v>17</v>
      </c>
      <c r="J41" s="35">
        <v>1</v>
      </c>
      <c r="K41" s="35">
        <v>0</v>
      </c>
      <c r="L41" s="36">
        <v>0</v>
      </c>
    </row>
    <row r="42" spans="2:12">
      <c r="B42" s="43">
        <v>2009</v>
      </c>
      <c r="C42" s="33" t="s">
        <v>178</v>
      </c>
      <c r="D42" s="32">
        <v>-11.3</v>
      </c>
      <c r="E42" s="32">
        <v>10.4</v>
      </c>
      <c r="F42" s="32">
        <v>0.8</v>
      </c>
      <c r="G42" s="32">
        <v>-2</v>
      </c>
      <c r="H42" s="32">
        <v>3.8</v>
      </c>
      <c r="I42" s="35">
        <v>17</v>
      </c>
      <c r="J42" s="35">
        <v>4</v>
      </c>
      <c r="K42" s="35">
        <v>0</v>
      </c>
      <c r="L42" s="36">
        <v>0</v>
      </c>
    </row>
    <row r="43" spans="2:12">
      <c r="B43" s="43">
        <v>2009</v>
      </c>
      <c r="C43" s="33" t="s">
        <v>179</v>
      </c>
      <c r="D43" s="32">
        <v>-5.4</v>
      </c>
      <c r="E43" s="32">
        <v>12.9</v>
      </c>
      <c r="F43" s="32">
        <v>3.5</v>
      </c>
      <c r="G43" s="32">
        <v>0.8</v>
      </c>
      <c r="H43" s="32">
        <v>6.9</v>
      </c>
      <c r="I43" s="35">
        <v>11</v>
      </c>
      <c r="J43" s="35">
        <v>0</v>
      </c>
      <c r="K43" s="35">
        <v>0</v>
      </c>
      <c r="L43" s="36">
        <v>0</v>
      </c>
    </row>
    <row r="44" spans="2:12">
      <c r="B44" s="43">
        <v>2009</v>
      </c>
      <c r="C44" s="33" t="s">
        <v>180</v>
      </c>
      <c r="D44" s="32">
        <v>-1.4</v>
      </c>
      <c r="E44" s="32">
        <v>16.100000000000001</v>
      </c>
      <c r="F44" s="32">
        <v>7</v>
      </c>
      <c r="G44" s="32">
        <v>3.1</v>
      </c>
      <c r="H44" s="32">
        <v>11.4</v>
      </c>
      <c r="I44" s="35">
        <v>1</v>
      </c>
      <c r="J44" s="35">
        <v>0</v>
      </c>
      <c r="K44" s="35">
        <v>0</v>
      </c>
      <c r="L44" s="36">
        <v>0</v>
      </c>
    </row>
    <row r="45" spans="2:12">
      <c r="B45" s="43">
        <v>2009</v>
      </c>
      <c r="C45" s="33" t="s">
        <v>181</v>
      </c>
      <c r="D45" s="32">
        <v>4.2</v>
      </c>
      <c r="E45" s="32">
        <v>20.399999999999999</v>
      </c>
      <c r="F45" s="32">
        <v>11.7</v>
      </c>
      <c r="G45" s="32">
        <v>7.4</v>
      </c>
      <c r="H45" s="32">
        <v>16.8</v>
      </c>
      <c r="I45" s="35">
        <v>0</v>
      </c>
      <c r="J45" s="35">
        <v>0</v>
      </c>
      <c r="K45" s="35">
        <v>0</v>
      </c>
      <c r="L45" s="36">
        <v>0</v>
      </c>
    </row>
    <row r="46" spans="2:12">
      <c r="B46" s="43">
        <v>2009</v>
      </c>
      <c r="C46" s="33" t="s">
        <v>182</v>
      </c>
      <c r="D46" s="32">
        <v>4.5999999999999996</v>
      </c>
      <c r="E46" s="32">
        <v>29.1</v>
      </c>
      <c r="F46" s="32">
        <v>14</v>
      </c>
      <c r="G46" s="32">
        <v>9.1</v>
      </c>
      <c r="H46" s="32">
        <v>19.3</v>
      </c>
      <c r="I46" s="35">
        <v>0</v>
      </c>
      <c r="J46" s="35">
        <v>0</v>
      </c>
      <c r="K46" s="35">
        <v>0</v>
      </c>
      <c r="L46" s="36">
        <v>0</v>
      </c>
    </row>
    <row r="47" spans="2:12">
      <c r="B47" s="43">
        <v>2009</v>
      </c>
      <c r="C47" s="33" t="s">
        <v>183</v>
      </c>
      <c r="D47" s="32">
        <v>6.3</v>
      </c>
      <c r="E47" s="32">
        <v>30.1</v>
      </c>
      <c r="F47" s="32">
        <v>16.7</v>
      </c>
      <c r="G47" s="32">
        <v>11.7</v>
      </c>
      <c r="H47" s="32">
        <v>21.9</v>
      </c>
      <c r="I47" s="35">
        <v>0</v>
      </c>
      <c r="J47" s="35">
        <v>0</v>
      </c>
      <c r="K47" s="35">
        <v>0</v>
      </c>
      <c r="L47" s="36">
        <v>0</v>
      </c>
    </row>
    <row r="48" spans="2:12">
      <c r="B48" s="43">
        <v>2009</v>
      </c>
      <c r="C48" s="33" t="s">
        <v>184</v>
      </c>
      <c r="D48" s="32">
        <v>11.1</v>
      </c>
      <c r="E48" s="32">
        <v>32.799999999999997</v>
      </c>
      <c r="F48" s="32">
        <v>18.600000000000001</v>
      </c>
      <c r="G48" s="32">
        <v>13.7</v>
      </c>
      <c r="H48" s="32">
        <v>24.4</v>
      </c>
      <c r="I48" s="35">
        <v>0</v>
      </c>
      <c r="J48" s="35">
        <v>0</v>
      </c>
      <c r="K48" s="35">
        <v>1</v>
      </c>
      <c r="L48" s="36">
        <v>0</v>
      </c>
    </row>
    <row r="49" spans="2:12">
      <c r="B49" s="43">
        <v>2009</v>
      </c>
      <c r="C49" s="33" t="s">
        <v>185</v>
      </c>
      <c r="D49" s="32">
        <v>9.6</v>
      </c>
      <c r="E49" s="32">
        <v>35.9</v>
      </c>
      <c r="F49" s="32">
        <v>19.899999999999999</v>
      </c>
      <c r="G49" s="32">
        <v>14.1</v>
      </c>
      <c r="H49" s="32">
        <v>26.3</v>
      </c>
      <c r="I49" s="35">
        <v>0</v>
      </c>
      <c r="J49" s="35">
        <v>0</v>
      </c>
      <c r="K49" s="35">
        <v>3</v>
      </c>
      <c r="L49" s="36">
        <v>0</v>
      </c>
    </row>
    <row r="50" spans="2:12">
      <c r="B50" s="43">
        <v>2009</v>
      </c>
      <c r="C50" s="33" t="s">
        <v>186</v>
      </c>
      <c r="D50" s="32">
        <v>7.3</v>
      </c>
      <c r="E50" s="32">
        <v>31.1</v>
      </c>
      <c r="F50" s="32">
        <v>15.9</v>
      </c>
      <c r="G50" s="32">
        <v>11.4</v>
      </c>
      <c r="H50" s="32">
        <v>21.4</v>
      </c>
      <c r="I50" s="35">
        <v>0</v>
      </c>
      <c r="J50" s="35">
        <v>0</v>
      </c>
      <c r="K50" s="35">
        <v>0</v>
      </c>
      <c r="L50" s="36">
        <v>0</v>
      </c>
    </row>
    <row r="51" spans="2:12">
      <c r="B51" s="43">
        <v>2009</v>
      </c>
      <c r="C51" s="33" t="s">
        <v>187</v>
      </c>
      <c r="D51" s="32">
        <v>0.6</v>
      </c>
      <c r="E51" s="32">
        <v>22.3</v>
      </c>
      <c r="F51" s="32">
        <v>11.5</v>
      </c>
      <c r="G51" s="32">
        <v>8.1</v>
      </c>
      <c r="H51" s="32">
        <v>15.6</v>
      </c>
      <c r="I51" s="35">
        <v>0</v>
      </c>
      <c r="J51" s="35">
        <v>0</v>
      </c>
      <c r="K51" s="35">
        <v>0</v>
      </c>
      <c r="L51" s="36">
        <v>0</v>
      </c>
    </row>
    <row r="52" spans="2:12">
      <c r="B52" s="43">
        <v>2009</v>
      </c>
      <c r="C52" s="33" t="s">
        <v>188</v>
      </c>
      <c r="D52" s="32">
        <v>2.2999999999999998</v>
      </c>
      <c r="E52" s="32">
        <v>16.899999999999999</v>
      </c>
      <c r="F52" s="32">
        <v>9.5</v>
      </c>
      <c r="G52" s="32">
        <v>7.1</v>
      </c>
      <c r="H52" s="32">
        <v>12.1</v>
      </c>
      <c r="I52" s="35">
        <v>0</v>
      </c>
      <c r="J52" s="35">
        <v>0</v>
      </c>
      <c r="K52" s="35">
        <v>0</v>
      </c>
      <c r="L52" s="36">
        <v>0</v>
      </c>
    </row>
    <row r="53" spans="2:12">
      <c r="B53" s="43">
        <v>2009</v>
      </c>
      <c r="C53" s="33" t="s">
        <v>189</v>
      </c>
      <c r="D53" s="32">
        <v>-6.8</v>
      </c>
      <c r="E53" s="32">
        <v>12.7</v>
      </c>
      <c r="F53" s="32">
        <v>3.3</v>
      </c>
      <c r="G53" s="32">
        <v>0.6</v>
      </c>
      <c r="H53" s="32">
        <v>5.8</v>
      </c>
      <c r="I53" s="35">
        <v>13</v>
      </c>
      <c r="J53" s="35">
        <v>4</v>
      </c>
      <c r="K53" s="35">
        <v>0</v>
      </c>
      <c r="L53" s="36">
        <v>0</v>
      </c>
    </row>
    <row r="54" spans="2:12">
      <c r="B54" s="44">
        <v>2010</v>
      </c>
      <c r="C54" s="33" t="s">
        <v>178</v>
      </c>
      <c r="D54" s="32">
        <v>-8.1999999999999993</v>
      </c>
      <c r="E54" s="32">
        <v>9.3000000000000007</v>
      </c>
      <c r="F54" s="32">
        <v>0.4</v>
      </c>
      <c r="G54" s="32">
        <v>-1.6</v>
      </c>
      <c r="H54" s="32">
        <v>2.7</v>
      </c>
      <c r="I54" s="35">
        <v>20</v>
      </c>
      <c r="J54" s="35">
        <v>8</v>
      </c>
      <c r="K54" s="35">
        <v>0</v>
      </c>
      <c r="L54" s="36">
        <v>0</v>
      </c>
    </row>
    <row r="55" spans="2:12">
      <c r="B55" s="44">
        <v>2010</v>
      </c>
      <c r="C55" s="33" t="s">
        <v>179</v>
      </c>
      <c r="D55" s="32">
        <v>-6.5</v>
      </c>
      <c r="E55" s="32">
        <v>13.3</v>
      </c>
      <c r="F55" s="32">
        <v>3.2</v>
      </c>
      <c r="G55" s="32">
        <v>0.8</v>
      </c>
      <c r="H55" s="32">
        <v>6.2</v>
      </c>
      <c r="I55" s="35">
        <v>11</v>
      </c>
      <c r="J55" s="35">
        <v>3</v>
      </c>
      <c r="K55" s="35">
        <v>0</v>
      </c>
      <c r="L55" s="36">
        <v>0</v>
      </c>
    </row>
    <row r="56" spans="2:12">
      <c r="B56" s="44">
        <v>2010</v>
      </c>
      <c r="C56" s="33" t="s">
        <v>180</v>
      </c>
      <c r="D56" s="32">
        <v>-3.6</v>
      </c>
      <c r="E56" s="32">
        <v>19.8</v>
      </c>
      <c r="F56" s="32">
        <v>6.7</v>
      </c>
      <c r="G56" s="32">
        <v>3.1</v>
      </c>
      <c r="H56" s="32">
        <v>11</v>
      </c>
      <c r="I56" s="35">
        <v>7</v>
      </c>
      <c r="J56" s="35">
        <v>0</v>
      </c>
      <c r="K56" s="35">
        <v>0</v>
      </c>
      <c r="L56" s="36">
        <v>0</v>
      </c>
    </row>
    <row r="57" spans="2:12">
      <c r="B57" s="44">
        <v>2010</v>
      </c>
      <c r="C57" s="33" t="s">
        <v>181</v>
      </c>
      <c r="D57" s="32">
        <v>1.8</v>
      </c>
      <c r="E57" s="32">
        <v>27.9</v>
      </c>
      <c r="F57" s="32">
        <v>10.4</v>
      </c>
      <c r="G57" s="32">
        <v>5.0999999999999996</v>
      </c>
      <c r="H57" s="32">
        <v>16.2</v>
      </c>
      <c r="I57" s="35">
        <v>0</v>
      </c>
      <c r="J57" s="35">
        <v>0</v>
      </c>
      <c r="K57" s="35">
        <v>0</v>
      </c>
      <c r="L57" s="36">
        <v>0</v>
      </c>
    </row>
    <row r="58" spans="2:12">
      <c r="B58" s="44">
        <v>2010</v>
      </c>
      <c r="C58" s="33" t="s">
        <v>182</v>
      </c>
      <c r="D58" s="32">
        <v>1.3</v>
      </c>
      <c r="E58" s="32">
        <v>29.4</v>
      </c>
      <c r="F58" s="32">
        <v>12</v>
      </c>
      <c r="G58" s="32">
        <v>7.3</v>
      </c>
      <c r="H58" s="32">
        <v>16.899999999999999</v>
      </c>
      <c r="I58" s="35">
        <v>0</v>
      </c>
      <c r="J58" s="35">
        <v>0</v>
      </c>
      <c r="K58" s="35">
        <v>0</v>
      </c>
      <c r="L58" s="36">
        <v>0</v>
      </c>
    </row>
    <row r="59" spans="2:12">
      <c r="B59" s="44">
        <v>2010</v>
      </c>
      <c r="C59" s="33" t="s">
        <v>183</v>
      </c>
      <c r="D59" s="32">
        <v>7.7</v>
      </c>
      <c r="E59" s="32">
        <v>31.1</v>
      </c>
      <c r="F59" s="32">
        <v>17.399999999999999</v>
      </c>
      <c r="G59" s="32">
        <v>12</v>
      </c>
      <c r="H59" s="32">
        <v>23.2</v>
      </c>
      <c r="I59" s="35">
        <v>0</v>
      </c>
      <c r="J59" s="35">
        <v>0</v>
      </c>
      <c r="K59" s="35">
        <v>0</v>
      </c>
      <c r="L59" s="36">
        <v>0</v>
      </c>
    </row>
    <row r="60" spans="2:12">
      <c r="B60" s="44">
        <v>2010</v>
      </c>
      <c r="C60" s="33" t="s">
        <v>184</v>
      </c>
      <c r="D60" s="32">
        <v>9.6999999999999993</v>
      </c>
      <c r="E60" s="32">
        <v>33.9</v>
      </c>
      <c r="F60" s="32">
        <v>20.5</v>
      </c>
      <c r="G60" s="32">
        <v>15.1</v>
      </c>
      <c r="H60" s="32">
        <v>26.7</v>
      </c>
      <c r="I60" s="35">
        <v>0</v>
      </c>
      <c r="J60" s="35">
        <v>0</v>
      </c>
      <c r="K60" s="35">
        <v>5</v>
      </c>
      <c r="L60" s="36">
        <v>0</v>
      </c>
    </row>
    <row r="61" spans="2:12">
      <c r="B61" s="44">
        <v>2010</v>
      </c>
      <c r="C61" s="33" t="s">
        <v>185</v>
      </c>
      <c r="D61" s="32">
        <v>7.7</v>
      </c>
      <c r="E61" s="32">
        <v>29.4</v>
      </c>
      <c r="F61" s="32">
        <v>17.5</v>
      </c>
      <c r="G61" s="32">
        <v>13.2</v>
      </c>
      <c r="H61" s="32">
        <v>22.7</v>
      </c>
      <c r="I61" s="35">
        <v>0</v>
      </c>
      <c r="J61" s="35">
        <v>0</v>
      </c>
      <c r="K61" s="35">
        <v>0</v>
      </c>
      <c r="L61" s="36">
        <v>0</v>
      </c>
    </row>
    <row r="62" spans="2:12">
      <c r="B62" s="44">
        <v>2010</v>
      </c>
      <c r="C62" s="33" t="s">
        <v>186</v>
      </c>
      <c r="D62" s="32">
        <v>5.3</v>
      </c>
      <c r="E62" s="32">
        <v>26.9</v>
      </c>
      <c r="F62" s="32">
        <v>14.7</v>
      </c>
      <c r="G62" s="32">
        <v>10.3</v>
      </c>
      <c r="H62" s="32">
        <v>20</v>
      </c>
      <c r="I62" s="35">
        <v>0</v>
      </c>
      <c r="J62" s="35">
        <v>0</v>
      </c>
      <c r="K62" s="35">
        <v>0</v>
      </c>
      <c r="L62" s="36">
        <v>0</v>
      </c>
    </row>
    <row r="63" spans="2:12">
      <c r="B63" s="44">
        <v>2010</v>
      </c>
      <c r="C63" s="33" t="s">
        <v>187</v>
      </c>
      <c r="D63" s="32">
        <v>-0.6</v>
      </c>
      <c r="E63" s="32">
        <v>22.3</v>
      </c>
      <c r="F63" s="32">
        <v>10.8</v>
      </c>
      <c r="G63" s="32">
        <v>7.4</v>
      </c>
      <c r="H63" s="32">
        <v>14.8</v>
      </c>
      <c r="I63" s="35">
        <v>2</v>
      </c>
      <c r="J63" s="35">
        <v>0</v>
      </c>
      <c r="K63" s="35">
        <v>0</v>
      </c>
      <c r="L63" s="35">
        <v>0</v>
      </c>
    </row>
    <row r="64" spans="2:12">
      <c r="B64" s="44">
        <v>2010</v>
      </c>
      <c r="C64" s="33" t="s">
        <v>188</v>
      </c>
      <c r="D64" s="32">
        <v>-4.9000000000000004</v>
      </c>
      <c r="E64" s="32">
        <v>16.899999999999999</v>
      </c>
      <c r="F64" s="32">
        <v>6</v>
      </c>
      <c r="G64" s="32">
        <v>3.8</v>
      </c>
      <c r="H64" s="32">
        <v>8.4</v>
      </c>
      <c r="I64" s="35">
        <v>7</v>
      </c>
      <c r="J64" s="35">
        <v>3</v>
      </c>
      <c r="K64" s="35">
        <v>0</v>
      </c>
      <c r="L64" s="35">
        <v>0</v>
      </c>
    </row>
    <row r="65" spans="2:12">
      <c r="B65" s="44">
        <v>2010</v>
      </c>
      <c r="C65" s="33" t="s">
        <v>189</v>
      </c>
      <c r="D65" s="32">
        <v>-6.5</v>
      </c>
      <c r="E65" s="32">
        <v>6.6</v>
      </c>
      <c r="F65" s="32">
        <v>-0.2</v>
      </c>
      <c r="G65" s="32">
        <v>-2.1</v>
      </c>
      <c r="H65" s="32">
        <v>1.7</v>
      </c>
      <c r="I65" s="35">
        <v>25</v>
      </c>
      <c r="J65" s="35">
        <v>5</v>
      </c>
      <c r="K65" s="35">
        <v>0</v>
      </c>
      <c r="L65" s="35">
        <v>0</v>
      </c>
    </row>
    <row r="66" spans="2:12">
      <c r="B66" s="47">
        <v>2011</v>
      </c>
      <c r="C66" s="33" t="s">
        <v>178</v>
      </c>
      <c r="D66" s="32">
        <v>-3.7</v>
      </c>
      <c r="E66" s="52">
        <v>12.8</v>
      </c>
      <c r="F66" s="32">
        <v>4.2</v>
      </c>
      <c r="G66" s="32">
        <v>2</v>
      </c>
      <c r="H66" s="32">
        <v>6.4</v>
      </c>
      <c r="I66" s="35">
        <v>11</v>
      </c>
      <c r="J66" s="35">
        <v>1</v>
      </c>
      <c r="K66" s="35">
        <v>0</v>
      </c>
      <c r="L66" s="35">
        <v>0</v>
      </c>
    </row>
    <row r="67" spans="2:12">
      <c r="B67" s="47">
        <v>2011</v>
      </c>
      <c r="C67" s="33" t="s">
        <v>179</v>
      </c>
      <c r="D67" s="32">
        <v>-5.2</v>
      </c>
      <c r="E67" s="52">
        <v>16</v>
      </c>
      <c r="F67" s="32">
        <v>6</v>
      </c>
      <c r="G67" s="32">
        <v>3.2</v>
      </c>
      <c r="H67" s="32">
        <v>8.8000000000000007</v>
      </c>
      <c r="I67" s="35">
        <v>3</v>
      </c>
      <c r="J67" s="35">
        <v>0</v>
      </c>
      <c r="K67" s="35">
        <v>0</v>
      </c>
      <c r="L67" s="35">
        <v>0</v>
      </c>
    </row>
    <row r="68" spans="2:12">
      <c r="B68" s="47">
        <v>2011</v>
      </c>
      <c r="C68" s="33" t="s">
        <v>180</v>
      </c>
      <c r="D68" s="32">
        <v>-2.2000000000000002</v>
      </c>
      <c r="E68" s="52">
        <v>20.8</v>
      </c>
      <c r="F68" s="32">
        <v>8.1999999999999993</v>
      </c>
      <c r="G68" s="32">
        <v>4</v>
      </c>
      <c r="H68" s="32">
        <v>13.1</v>
      </c>
      <c r="I68" s="35">
        <v>5</v>
      </c>
      <c r="J68" s="35">
        <v>0</v>
      </c>
      <c r="K68" s="35">
        <v>0</v>
      </c>
      <c r="L68" s="35">
        <v>0</v>
      </c>
    </row>
    <row r="69" spans="2:12">
      <c r="B69" s="47">
        <v>2011</v>
      </c>
      <c r="C69" s="33" t="s">
        <v>181</v>
      </c>
      <c r="D69" s="32">
        <v>2.5</v>
      </c>
      <c r="E69" s="52">
        <v>26.1</v>
      </c>
      <c r="F69" s="32">
        <v>13.6</v>
      </c>
      <c r="G69" s="37">
        <v>7.9</v>
      </c>
      <c r="H69" s="32">
        <v>19.7</v>
      </c>
      <c r="I69" s="35">
        <v>0</v>
      </c>
      <c r="J69" s="35">
        <v>0</v>
      </c>
      <c r="K69" s="35">
        <v>0</v>
      </c>
      <c r="L69" s="35">
        <v>0</v>
      </c>
    </row>
    <row r="70" spans="2:12">
      <c r="B70" s="47">
        <v>2011</v>
      </c>
      <c r="C70" s="33" t="s">
        <v>182</v>
      </c>
      <c r="D70" s="32">
        <v>4</v>
      </c>
      <c r="E70" s="52">
        <v>26.8</v>
      </c>
      <c r="F70" s="32">
        <v>14.8</v>
      </c>
      <c r="G70" s="32">
        <v>8.9</v>
      </c>
      <c r="H70" s="32">
        <v>21</v>
      </c>
      <c r="I70" s="35">
        <v>0</v>
      </c>
      <c r="J70" s="35">
        <v>0</v>
      </c>
      <c r="K70" s="35">
        <v>0</v>
      </c>
      <c r="L70" s="35">
        <v>0</v>
      </c>
    </row>
    <row r="71" spans="2:12">
      <c r="B71" s="47">
        <v>2011</v>
      </c>
      <c r="C71" s="33" t="s">
        <v>183</v>
      </c>
      <c r="D71" s="32">
        <v>6.5</v>
      </c>
      <c r="E71" s="52">
        <v>37.299999999999997</v>
      </c>
      <c r="F71" s="32">
        <v>16.8</v>
      </c>
      <c r="G71" s="32">
        <v>12</v>
      </c>
      <c r="H71" s="32">
        <v>22.2</v>
      </c>
      <c r="I71" s="35">
        <v>0</v>
      </c>
      <c r="J71" s="35">
        <v>0</v>
      </c>
      <c r="K71" s="35">
        <v>2</v>
      </c>
      <c r="L71" s="35">
        <v>0</v>
      </c>
    </row>
    <row r="72" spans="2:12">
      <c r="B72" s="47">
        <v>2011</v>
      </c>
      <c r="C72" s="33" t="s">
        <v>184</v>
      </c>
      <c r="D72" s="32">
        <v>8.6999999999999993</v>
      </c>
      <c r="E72" s="52">
        <v>30.9</v>
      </c>
      <c r="F72" s="32">
        <v>16.7</v>
      </c>
      <c r="G72" s="32">
        <v>12</v>
      </c>
      <c r="H72" s="32">
        <v>22</v>
      </c>
      <c r="I72" s="35">
        <v>0</v>
      </c>
      <c r="J72" s="35">
        <v>0</v>
      </c>
      <c r="K72" s="35">
        <v>0</v>
      </c>
      <c r="L72" s="35">
        <v>0</v>
      </c>
    </row>
    <row r="73" spans="2:12">
      <c r="B73" s="47">
        <v>2011</v>
      </c>
      <c r="C73" s="33" t="s">
        <v>185</v>
      </c>
      <c r="D73" s="32">
        <v>8.1999999999999993</v>
      </c>
      <c r="E73" s="52">
        <v>30.1</v>
      </c>
      <c r="F73" s="32">
        <v>17.7</v>
      </c>
      <c r="G73" s="32">
        <v>13.2</v>
      </c>
      <c r="H73" s="32">
        <v>23.2</v>
      </c>
      <c r="I73" s="35">
        <v>0</v>
      </c>
      <c r="J73" s="35">
        <v>0</v>
      </c>
      <c r="K73" s="35">
        <v>0</v>
      </c>
      <c r="L73" s="35">
        <v>0</v>
      </c>
    </row>
    <row r="74" spans="2:12">
      <c r="B74" s="47">
        <v>2011</v>
      </c>
      <c r="C74" s="33" t="s">
        <v>186</v>
      </c>
      <c r="D74" s="32">
        <v>7.6</v>
      </c>
      <c r="E74" s="52">
        <v>30.8</v>
      </c>
      <c r="F74" s="32">
        <v>16.899999999999999</v>
      </c>
      <c r="G74" s="32">
        <v>12.4</v>
      </c>
      <c r="H74" s="32">
        <v>22.4</v>
      </c>
      <c r="I74" s="35">
        <v>0</v>
      </c>
      <c r="J74" s="35">
        <v>0</v>
      </c>
      <c r="K74" s="35">
        <v>0</v>
      </c>
      <c r="L74" s="35">
        <v>0</v>
      </c>
    </row>
    <row r="75" spans="2:12">
      <c r="B75" s="47">
        <v>2011</v>
      </c>
      <c r="C75" s="33" t="s">
        <v>187</v>
      </c>
      <c r="D75" s="32">
        <v>0.4</v>
      </c>
      <c r="E75" s="52">
        <v>28.1</v>
      </c>
      <c r="F75" s="32">
        <v>12.5</v>
      </c>
      <c r="G75" s="32">
        <v>8.9</v>
      </c>
      <c r="H75" s="32">
        <v>16.8</v>
      </c>
      <c r="I75" s="35">
        <v>0</v>
      </c>
      <c r="J75" s="35">
        <v>0</v>
      </c>
      <c r="K75" s="35">
        <v>0</v>
      </c>
      <c r="L75" s="35">
        <v>0</v>
      </c>
    </row>
    <row r="76" spans="2:12">
      <c r="B76" s="47">
        <v>2011</v>
      </c>
      <c r="C76" s="33" t="s">
        <v>188</v>
      </c>
      <c r="D76" s="32">
        <v>0.5</v>
      </c>
      <c r="E76" s="52">
        <v>16.399999999999999</v>
      </c>
      <c r="F76" s="32">
        <v>8.5</v>
      </c>
      <c r="G76" s="32">
        <v>6.1</v>
      </c>
      <c r="H76" s="32">
        <v>11.3</v>
      </c>
      <c r="I76" s="35">
        <v>0</v>
      </c>
      <c r="J76" s="35">
        <v>0</v>
      </c>
      <c r="K76" s="35">
        <v>0</v>
      </c>
      <c r="L76" s="35">
        <v>0</v>
      </c>
    </row>
    <row r="77" spans="2:12">
      <c r="B77" s="47">
        <v>2011</v>
      </c>
      <c r="C77" s="33" t="s">
        <v>189</v>
      </c>
      <c r="D77" s="32">
        <v>-1.2</v>
      </c>
      <c r="E77" s="32">
        <v>12.5</v>
      </c>
      <c r="F77" s="32">
        <v>6.5</v>
      </c>
      <c r="G77" s="32">
        <v>4.3</v>
      </c>
      <c r="H77" s="32">
        <v>8.8000000000000007</v>
      </c>
      <c r="I77" s="35">
        <v>1</v>
      </c>
      <c r="J77" s="35">
        <v>0</v>
      </c>
      <c r="K77" s="35">
        <v>0</v>
      </c>
      <c r="L77" s="35">
        <v>0</v>
      </c>
    </row>
    <row r="78" spans="2:12">
      <c r="B78" s="30">
        <v>2012</v>
      </c>
      <c r="C78" s="33" t="s">
        <v>178</v>
      </c>
      <c r="D78" s="32">
        <v>-3.2</v>
      </c>
      <c r="E78" s="52">
        <v>13.3</v>
      </c>
      <c r="F78" s="32">
        <v>5.7</v>
      </c>
      <c r="G78" s="32">
        <v>3.5</v>
      </c>
      <c r="H78" s="32">
        <v>8</v>
      </c>
      <c r="I78" s="35">
        <v>7</v>
      </c>
      <c r="J78" s="35">
        <v>0</v>
      </c>
      <c r="K78" s="35">
        <v>0</v>
      </c>
      <c r="L78" s="35">
        <v>0</v>
      </c>
    </row>
    <row r="79" spans="2:12">
      <c r="B79" s="30">
        <v>2012</v>
      </c>
      <c r="C79" s="33" t="s">
        <v>179</v>
      </c>
      <c r="D79" s="32">
        <v>-11.2</v>
      </c>
      <c r="E79" s="52">
        <v>13.4</v>
      </c>
      <c r="F79" s="32">
        <v>1.1000000000000001</v>
      </c>
      <c r="G79" s="32">
        <v>-1.8</v>
      </c>
      <c r="H79" s="32">
        <v>4.0999999999999996</v>
      </c>
      <c r="I79" s="35">
        <v>17</v>
      </c>
      <c r="J79" s="35">
        <v>12</v>
      </c>
      <c r="K79" s="35">
        <v>0</v>
      </c>
      <c r="L79" s="35">
        <v>0</v>
      </c>
    </row>
    <row r="80" spans="2:12">
      <c r="B80" s="30">
        <v>2012</v>
      </c>
      <c r="C80" s="33" t="s">
        <v>180</v>
      </c>
      <c r="D80" s="32">
        <v>0.8</v>
      </c>
      <c r="E80" s="52">
        <v>21.7</v>
      </c>
      <c r="F80" s="38">
        <v>9.3000000000000007</v>
      </c>
      <c r="G80" s="38">
        <v>5</v>
      </c>
      <c r="H80" s="38">
        <v>14.3</v>
      </c>
      <c r="I80" s="35">
        <v>0</v>
      </c>
      <c r="J80" s="35">
        <v>0</v>
      </c>
      <c r="K80" s="35">
        <v>0</v>
      </c>
      <c r="L80" s="35">
        <v>0</v>
      </c>
    </row>
    <row r="81" spans="1:12">
      <c r="B81" s="30">
        <v>2012</v>
      </c>
      <c r="C81" s="33" t="s">
        <v>181</v>
      </c>
      <c r="D81" s="32">
        <v>0.2</v>
      </c>
      <c r="E81" s="52">
        <v>19.7</v>
      </c>
      <c r="F81" s="38">
        <v>8.3000000000000007</v>
      </c>
      <c r="G81" s="38">
        <v>4.3</v>
      </c>
      <c r="H81" s="38">
        <v>13.5</v>
      </c>
      <c r="I81" s="35">
        <v>0</v>
      </c>
      <c r="J81" s="35">
        <v>0</v>
      </c>
      <c r="K81" s="35">
        <v>0</v>
      </c>
      <c r="L81" s="35">
        <v>0</v>
      </c>
    </row>
    <row r="82" spans="1:12">
      <c r="B82" s="30">
        <v>2012</v>
      </c>
      <c r="C82" s="33" t="s">
        <v>182</v>
      </c>
      <c r="D82" s="32">
        <v>2.8</v>
      </c>
      <c r="E82" s="52">
        <v>28.9</v>
      </c>
      <c r="F82" s="38">
        <v>14.6</v>
      </c>
      <c r="G82" s="38">
        <v>9.4</v>
      </c>
      <c r="H82" s="38">
        <v>21.1</v>
      </c>
      <c r="I82" s="35">
        <v>0</v>
      </c>
      <c r="J82" s="35">
        <v>0</v>
      </c>
      <c r="K82" s="35">
        <v>0</v>
      </c>
      <c r="L82" s="35">
        <v>0</v>
      </c>
    </row>
    <row r="83" spans="1:12">
      <c r="B83" s="30">
        <v>2012</v>
      </c>
      <c r="C83" s="33" t="s">
        <v>183</v>
      </c>
      <c r="D83" s="32">
        <v>5.5</v>
      </c>
      <c r="E83" s="52">
        <v>32.799999999999997</v>
      </c>
      <c r="F83" s="38">
        <v>16</v>
      </c>
      <c r="G83" s="38">
        <v>11.7</v>
      </c>
      <c r="H83" s="38">
        <v>21.5</v>
      </c>
      <c r="I83" s="35">
        <v>0</v>
      </c>
      <c r="J83" s="35">
        <v>0</v>
      </c>
      <c r="K83" s="35">
        <v>1</v>
      </c>
      <c r="L83" s="35">
        <v>0</v>
      </c>
    </row>
    <row r="84" spans="1:12">
      <c r="B84" s="30">
        <v>2012</v>
      </c>
      <c r="C84" s="33" t="s">
        <v>184</v>
      </c>
      <c r="D84" s="32">
        <v>9.4</v>
      </c>
      <c r="E84" s="52">
        <v>35.799999999999997</v>
      </c>
      <c r="F84" s="38">
        <v>18</v>
      </c>
      <c r="G84" s="38">
        <v>13</v>
      </c>
      <c r="H84" s="38">
        <v>24.6</v>
      </c>
      <c r="I84" s="35">
        <v>0</v>
      </c>
      <c r="J84" s="35">
        <v>0</v>
      </c>
      <c r="K84" s="35">
        <v>3</v>
      </c>
      <c r="L84" s="35">
        <v>0</v>
      </c>
    </row>
    <row r="85" spans="1:12">
      <c r="B85" s="30">
        <v>2012</v>
      </c>
      <c r="C85" s="33" t="s">
        <v>185</v>
      </c>
      <c r="D85" s="32">
        <v>9.1</v>
      </c>
      <c r="E85" s="52">
        <v>38.700000000000003</v>
      </c>
      <c r="F85" s="38">
        <v>19.7</v>
      </c>
      <c r="G85" s="38">
        <v>13.9</v>
      </c>
      <c r="H85" s="38">
        <v>27.4</v>
      </c>
      <c r="I85" s="35">
        <v>0</v>
      </c>
      <c r="J85" s="35">
        <v>0</v>
      </c>
      <c r="K85" s="35">
        <v>4</v>
      </c>
      <c r="L85" s="35">
        <v>0</v>
      </c>
    </row>
    <row r="86" spans="1:12">
      <c r="B86" s="30">
        <v>2012</v>
      </c>
      <c r="C86" s="33" t="s">
        <v>186</v>
      </c>
      <c r="D86" s="32">
        <v>4.9000000000000004</v>
      </c>
      <c r="E86" s="52">
        <v>33.200000000000003</v>
      </c>
      <c r="F86" s="38">
        <v>15</v>
      </c>
      <c r="G86" s="38">
        <v>10</v>
      </c>
      <c r="H86" s="38">
        <v>22.1</v>
      </c>
      <c r="I86" s="35">
        <v>0</v>
      </c>
      <c r="J86" s="35">
        <v>0</v>
      </c>
      <c r="K86" s="35">
        <v>1</v>
      </c>
      <c r="L86" s="35">
        <v>0</v>
      </c>
    </row>
    <row r="87" spans="1:12">
      <c r="B87" s="30">
        <v>2012</v>
      </c>
      <c r="C87" s="33" t="s">
        <v>187</v>
      </c>
      <c r="D87" s="32">
        <v>0.1</v>
      </c>
      <c r="E87" s="53">
        <v>23.9</v>
      </c>
      <c r="F87" s="38">
        <v>11.6</v>
      </c>
      <c r="G87" s="38">
        <v>8.8000000000000007</v>
      </c>
      <c r="H87" s="38">
        <v>15.1</v>
      </c>
      <c r="I87" s="35">
        <v>0</v>
      </c>
      <c r="J87" s="35">
        <v>0</v>
      </c>
      <c r="K87" s="35">
        <v>0</v>
      </c>
      <c r="L87" s="35">
        <v>0</v>
      </c>
    </row>
    <row r="88" spans="1:12">
      <c r="B88" s="30">
        <v>2012</v>
      </c>
      <c r="C88" s="33" t="s">
        <v>188</v>
      </c>
      <c r="D88" s="32">
        <v>-0.3</v>
      </c>
      <c r="E88" s="53">
        <v>13.6</v>
      </c>
      <c r="F88" s="38">
        <v>6.8</v>
      </c>
      <c r="G88" s="38">
        <v>4.5</v>
      </c>
      <c r="H88" s="38">
        <v>9.6</v>
      </c>
      <c r="I88" s="35">
        <v>1</v>
      </c>
      <c r="J88" s="35">
        <v>0</v>
      </c>
      <c r="K88" s="35">
        <v>0</v>
      </c>
      <c r="L88" s="35">
        <v>0</v>
      </c>
    </row>
    <row r="89" spans="1:12">
      <c r="B89" s="30">
        <v>2012</v>
      </c>
      <c r="C89" s="33" t="s">
        <v>189</v>
      </c>
      <c r="D89" s="32">
        <v>-4.7</v>
      </c>
      <c r="E89" s="53">
        <v>13.5</v>
      </c>
      <c r="F89" s="38">
        <v>5.4</v>
      </c>
      <c r="G89" s="38">
        <v>3.1</v>
      </c>
      <c r="H89" s="38">
        <v>7.7</v>
      </c>
      <c r="I89" s="35">
        <v>7</v>
      </c>
      <c r="J89" s="35">
        <v>0</v>
      </c>
      <c r="K89" s="35">
        <v>0</v>
      </c>
      <c r="L89" s="35">
        <v>0</v>
      </c>
    </row>
    <row r="92" spans="1:12" ht="23.25">
      <c r="A92" s="115" t="s">
        <v>323</v>
      </c>
    </row>
    <row r="93" spans="1:12">
      <c r="A93" s="116">
        <v>1</v>
      </c>
      <c r="B93" s="45" t="s">
        <v>190</v>
      </c>
    </row>
    <row r="94" spans="1:12">
      <c r="A94" s="116">
        <v>2</v>
      </c>
      <c r="B94" s="45" t="s">
        <v>191</v>
      </c>
    </row>
    <row r="95" spans="1:12">
      <c r="A95" s="116">
        <v>3</v>
      </c>
      <c r="B95" s="45" t="s">
        <v>322</v>
      </c>
    </row>
    <row r="96" spans="1:12">
      <c r="A96" s="116">
        <v>4</v>
      </c>
      <c r="B96" s="45" t="s">
        <v>192</v>
      </c>
    </row>
    <row r="97" spans="2:14">
      <c r="C97" s="45"/>
    </row>
    <row r="98" spans="2:14" ht="20.25">
      <c r="B98" s="29" t="s">
        <v>193</v>
      </c>
      <c r="D98" s="12" t="s">
        <v>194</v>
      </c>
    </row>
    <row r="100" spans="2:14" ht="18">
      <c r="D100" s="111" t="s">
        <v>325</v>
      </c>
      <c r="J100" s="121" t="s">
        <v>324</v>
      </c>
    </row>
    <row r="101" spans="2:14" s="48" customFormat="1" ht="63">
      <c r="C101" s="118" t="s">
        <v>168</v>
      </c>
      <c r="D101" s="118" t="s">
        <v>195</v>
      </c>
      <c r="E101" s="118" t="s">
        <v>169</v>
      </c>
      <c r="F101" s="118" t="s">
        <v>170</v>
      </c>
      <c r="G101" s="118" t="s">
        <v>172</v>
      </c>
      <c r="H101" s="118" t="s">
        <v>173</v>
      </c>
      <c r="I101" s="118"/>
      <c r="J101" s="118" t="s">
        <v>195</v>
      </c>
      <c r="K101" s="118" t="s">
        <v>169</v>
      </c>
      <c r="L101" s="118" t="s">
        <v>170</v>
      </c>
      <c r="M101" s="118" t="s">
        <v>172</v>
      </c>
      <c r="N101" s="118" t="s">
        <v>173</v>
      </c>
    </row>
    <row r="102" spans="2:14" ht="15.75">
      <c r="C102" s="46" t="s">
        <v>178</v>
      </c>
      <c r="D102" s="56"/>
      <c r="E102" s="62"/>
      <c r="F102" s="62"/>
      <c r="G102" s="62"/>
      <c r="H102" s="62"/>
      <c r="J102" s="117">
        <v>3.8285714285714283</v>
      </c>
      <c r="K102" s="114">
        <v>-11.3</v>
      </c>
      <c r="L102" s="114">
        <v>14</v>
      </c>
      <c r="M102" s="114">
        <v>1.5571428571428572</v>
      </c>
      <c r="N102" s="114">
        <v>6.2571428571428571</v>
      </c>
    </row>
    <row r="103" spans="2:14" ht="15.75">
      <c r="C103" s="46" t="s">
        <v>179</v>
      </c>
      <c r="D103" s="56"/>
      <c r="E103" s="62"/>
      <c r="F103" s="62"/>
      <c r="G103" s="62"/>
      <c r="H103" s="62"/>
      <c r="J103" s="117">
        <v>4.2571428571428571</v>
      </c>
      <c r="K103" s="114">
        <v>-11.2</v>
      </c>
      <c r="L103" s="114">
        <v>17.3</v>
      </c>
      <c r="M103" s="114">
        <v>1.5142857142857145</v>
      </c>
      <c r="N103" s="114">
        <v>7.4428571428571431</v>
      </c>
    </row>
    <row r="104" spans="2:14" ht="15.75">
      <c r="C104" s="46" t="s">
        <v>180</v>
      </c>
      <c r="D104" s="56"/>
      <c r="E104" s="62"/>
      <c r="F104" s="62"/>
      <c r="G104" s="62"/>
      <c r="H104" s="62"/>
      <c r="J104" s="117">
        <v>7.1428571428571432</v>
      </c>
      <c r="K104" s="114">
        <v>-4.2</v>
      </c>
      <c r="L104" s="114">
        <v>21.7</v>
      </c>
      <c r="M104" s="114">
        <v>3.3857142857142857</v>
      </c>
      <c r="N104" s="114">
        <v>11.385714285714284</v>
      </c>
    </row>
    <row r="105" spans="2:14" ht="15.75">
      <c r="C105" s="46" t="s">
        <v>181</v>
      </c>
      <c r="D105" s="56"/>
      <c r="E105" s="62"/>
      <c r="F105" s="62"/>
      <c r="G105" s="62"/>
      <c r="H105" s="62"/>
      <c r="J105" s="117">
        <v>11.028571428571428</v>
      </c>
      <c r="K105" s="114">
        <v>-0.9</v>
      </c>
      <c r="L105" s="114">
        <v>27.9</v>
      </c>
      <c r="M105" s="114">
        <v>6.1285714285714281</v>
      </c>
      <c r="N105" s="114">
        <v>16.571428571428573</v>
      </c>
    </row>
    <row r="106" spans="2:14" ht="15.75">
      <c r="C106" s="46" t="s">
        <v>182</v>
      </c>
      <c r="D106" s="56"/>
      <c r="E106" s="62"/>
      <c r="F106" s="62"/>
      <c r="G106" s="62"/>
      <c r="H106" s="62"/>
      <c r="J106" s="117">
        <v>14.242857142857142</v>
      </c>
      <c r="K106" s="114">
        <v>1.3</v>
      </c>
      <c r="L106" s="114">
        <v>29.4</v>
      </c>
      <c r="M106" s="114">
        <v>9.4142857142857146</v>
      </c>
      <c r="N106" s="114">
        <v>19.8</v>
      </c>
    </row>
    <row r="107" spans="2:14" ht="15.75">
      <c r="C107" s="46" t="s">
        <v>183</v>
      </c>
      <c r="D107" s="56"/>
      <c r="E107" s="62"/>
      <c r="F107" s="62"/>
      <c r="G107" s="62"/>
      <c r="H107" s="62"/>
      <c r="J107" s="117">
        <v>16.94285714285714</v>
      </c>
      <c r="K107" s="114">
        <v>4</v>
      </c>
      <c r="L107" s="114">
        <v>37.299999999999997</v>
      </c>
      <c r="M107" s="114">
        <v>11.971428571428573</v>
      </c>
      <c r="N107" s="114">
        <v>22.514285714285712</v>
      </c>
    </row>
    <row r="108" spans="2:14" ht="15.75">
      <c r="C108" s="46" t="s">
        <v>184</v>
      </c>
      <c r="D108" s="56"/>
      <c r="E108" s="62"/>
      <c r="F108" s="62"/>
      <c r="G108" s="62"/>
      <c r="H108" s="62"/>
      <c r="J108" s="117">
        <v>18.928571428571427</v>
      </c>
      <c r="K108" s="114">
        <v>8.6999999999999993</v>
      </c>
      <c r="L108" s="114">
        <v>37.1</v>
      </c>
      <c r="M108" s="114">
        <v>13.814285714285715</v>
      </c>
      <c r="N108" s="114">
        <v>24.88571428571429</v>
      </c>
    </row>
    <row r="109" spans="2:14" ht="15.75">
      <c r="C109" s="46" t="s">
        <v>185</v>
      </c>
      <c r="D109" s="56"/>
      <c r="E109" s="62"/>
      <c r="F109" s="62"/>
      <c r="G109" s="62"/>
      <c r="H109" s="62"/>
      <c r="J109" s="117">
        <v>18.100000000000001</v>
      </c>
      <c r="K109" s="114">
        <v>7.7</v>
      </c>
      <c r="L109" s="114">
        <v>38.700000000000003</v>
      </c>
      <c r="M109" s="114">
        <v>13.500000000000002</v>
      </c>
      <c r="N109" s="114">
        <v>23.814285714285713</v>
      </c>
    </row>
    <row r="110" spans="2:14" ht="15.75">
      <c r="C110" s="46" t="s">
        <v>186</v>
      </c>
      <c r="D110" s="56"/>
      <c r="E110" s="62"/>
      <c r="F110" s="62"/>
      <c r="G110" s="62"/>
      <c r="H110" s="62"/>
      <c r="J110" s="117">
        <v>15.657142857142857</v>
      </c>
      <c r="K110" s="114">
        <v>4.9000000000000004</v>
      </c>
      <c r="L110" s="114">
        <v>33.200000000000003</v>
      </c>
      <c r="M110" s="114">
        <v>11.12857142857143</v>
      </c>
      <c r="N110" s="114">
        <v>21.328571428571426</v>
      </c>
    </row>
    <row r="111" spans="2:14" ht="15.75">
      <c r="C111" s="46" t="s">
        <v>187</v>
      </c>
      <c r="D111" s="56"/>
      <c r="E111" s="62"/>
      <c r="F111" s="62"/>
      <c r="G111" s="62"/>
      <c r="H111" s="62"/>
      <c r="J111" s="117">
        <v>11.685714285714285</v>
      </c>
      <c r="K111" s="114">
        <v>-0.9</v>
      </c>
      <c r="L111" s="114">
        <v>28.1</v>
      </c>
      <c r="M111" s="114">
        <v>8.3571428571428577</v>
      </c>
      <c r="N111" s="114">
        <v>15.757142857142856</v>
      </c>
    </row>
    <row r="112" spans="2:14" ht="15.75">
      <c r="C112" s="46" t="s">
        <v>188</v>
      </c>
      <c r="D112" s="56"/>
      <c r="E112" s="62"/>
      <c r="F112" s="62"/>
      <c r="G112" s="62"/>
      <c r="H112" s="62"/>
      <c r="J112" s="117">
        <v>7.6142857142857139</v>
      </c>
      <c r="K112" s="114">
        <v>-4.9000000000000004</v>
      </c>
      <c r="L112" s="114">
        <v>17</v>
      </c>
      <c r="M112" s="114">
        <v>5.0857142857142863</v>
      </c>
      <c r="N112" s="114">
        <v>10.457142857142856</v>
      </c>
    </row>
    <row r="113" spans="2:18" ht="15.75">
      <c r="C113" s="46" t="s">
        <v>189</v>
      </c>
      <c r="D113" s="56"/>
      <c r="E113" s="62"/>
      <c r="F113" s="62"/>
      <c r="G113" s="62"/>
      <c r="H113" s="62"/>
      <c r="J113" s="117">
        <v>3.8000000000000003</v>
      </c>
      <c r="K113" s="114">
        <v>-6.8</v>
      </c>
      <c r="L113" s="114">
        <v>14.6</v>
      </c>
      <c r="M113" s="114">
        <v>1.5428571428571427</v>
      </c>
      <c r="N113" s="114">
        <v>6.1428571428571432</v>
      </c>
    </row>
    <row r="115" spans="2:18" ht="15.75">
      <c r="C115" s="45" t="s">
        <v>196</v>
      </c>
    </row>
    <row r="116" spans="2:18">
      <c r="C116" s="45"/>
    </row>
    <row r="117" spans="2:18" ht="15.75">
      <c r="C117" s="54"/>
    </row>
    <row r="119" spans="2:18" ht="20.25">
      <c r="B119" s="29" t="s">
        <v>197</v>
      </c>
      <c r="D119" s="12" t="s">
        <v>198</v>
      </c>
    </row>
    <row r="120" spans="2:18" ht="20.25">
      <c r="B120" s="29"/>
      <c r="D120" s="12"/>
    </row>
    <row r="121" spans="2:18" ht="18">
      <c r="D121" s="111" t="s">
        <v>325</v>
      </c>
      <c r="L121" s="121" t="s">
        <v>324</v>
      </c>
    </row>
    <row r="122" spans="2:18" ht="15.75">
      <c r="C122" s="12" t="s">
        <v>199</v>
      </c>
      <c r="D122" s="2">
        <v>2006</v>
      </c>
      <c r="E122" s="2">
        <v>2007</v>
      </c>
      <c r="F122" s="2">
        <v>2008</v>
      </c>
      <c r="G122" s="2">
        <v>2009</v>
      </c>
      <c r="H122" s="2">
        <v>2010</v>
      </c>
      <c r="I122" s="2">
        <v>2011</v>
      </c>
      <c r="J122" s="2">
        <v>2012</v>
      </c>
      <c r="L122" s="2">
        <v>2006</v>
      </c>
      <c r="M122" s="2">
        <v>2007</v>
      </c>
      <c r="N122" s="2">
        <v>2008</v>
      </c>
      <c r="O122" s="2">
        <v>2009</v>
      </c>
      <c r="P122" s="2">
        <v>2010</v>
      </c>
      <c r="Q122" s="2">
        <v>2011</v>
      </c>
      <c r="R122" s="2">
        <v>2012</v>
      </c>
    </row>
    <row r="123" spans="2:18" ht="15.75">
      <c r="C123" s="46" t="s">
        <v>178</v>
      </c>
      <c r="D123" s="62"/>
      <c r="E123" s="62"/>
      <c r="F123" s="62"/>
      <c r="G123" s="62"/>
      <c r="H123" s="62"/>
      <c r="I123" s="62"/>
      <c r="J123" s="62"/>
      <c r="L123" s="114">
        <v>2.5</v>
      </c>
      <c r="M123" s="114">
        <v>7.1</v>
      </c>
      <c r="N123" s="114">
        <v>6.1</v>
      </c>
      <c r="O123" s="114">
        <v>0.8</v>
      </c>
      <c r="P123" s="114">
        <v>0.4</v>
      </c>
      <c r="Q123" s="114">
        <v>4.2</v>
      </c>
      <c r="R123" s="114">
        <v>5.7</v>
      </c>
    </row>
    <row r="124" spans="2:18" ht="15.75">
      <c r="C124" s="46" t="s">
        <v>179</v>
      </c>
      <c r="D124" s="62"/>
      <c r="E124" s="62"/>
      <c r="F124" s="62"/>
      <c r="G124" s="62"/>
      <c r="H124" s="62"/>
      <c r="I124" s="62"/>
      <c r="J124" s="62"/>
      <c r="L124" s="114">
        <v>2.7</v>
      </c>
      <c r="M124" s="114">
        <v>7.3</v>
      </c>
      <c r="N124" s="114">
        <v>6</v>
      </c>
      <c r="O124" s="114">
        <v>3.5</v>
      </c>
      <c r="P124" s="114">
        <v>3.2</v>
      </c>
      <c r="Q124" s="114">
        <v>6</v>
      </c>
      <c r="R124" s="114">
        <v>1.1000000000000001</v>
      </c>
    </row>
    <row r="125" spans="2:18" ht="15.75">
      <c r="C125" s="46" t="s">
        <v>180</v>
      </c>
      <c r="D125" s="62"/>
      <c r="E125" s="62"/>
      <c r="F125" s="62"/>
      <c r="G125" s="62"/>
      <c r="H125" s="62"/>
      <c r="I125" s="62"/>
      <c r="J125" s="62"/>
      <c r="L125" s="114">
        <v>5.0999999999999996</v>
      </c>
      <c r="M125" s="114">
        <v>7.2</v>
      </c>
      <c r="N125" s="114">
        <v>6.5</v>
      </c>
      <c r="O125" s="114">
        <v>7</v>
      </c>
      <c r="P125" s="114">
        <v>6.7</v>
      </c>
      <c r="Q125" s="114">
        <v>8.1999999999999993</v>
      </c>
      <c r="R125" s="114">
        <v>9.3000000000000007</v>
      </c>
    </row>
    <row r="126" spans="2:18" ht="15.75">
      <c r="C126" s="46" t="s">
        <v>181</v>
      </c>
      <c r="D126" s="62"/>
      <c r="E126" s="62"/>
      <c r="F126" s="62"/>
      <c r="G126" s="62"/>
      <c r="H126" s="62"/>
      <c r="I126" s="62"/>
      <c r="J126" s="62"/>
      <c r="L126" s="114">
        <v>9.8000000000000007</v>
      </c>
      <c r="M126" s="114">
        <v>14.1</v>
      </c>
      <c r="N126" s="114">
        <v>9.3000000000000007</v>
      </c>
      <c r="O126" s="114">
        <v>11.7</v>
      </c>
      <c r="P126" s="114">
        <v>10.4</v>
      </c>
      <c r="Q126" s="114">
        <v>13.6</v>
      </c>
      <c r="R126" s="114">
        <v>8.3000000000000007</v>
      </c>
    </row>
    <row r="127" spans="2:18" ht="15.75">
      <c r="C127" s="46" t="s">
        <v>182</v>
      </c>
      <c r="D127" s="62"/>
      <c r="E127" s="62"/>
      <c r="F127" s="62"/>
      <c r="G127" s="62"/>
      <c r="H127" s="62"/>
      <c r="I127" s="62"/>
      <c r="J127" s="62"/>
      <c r="L127" s="114">
        <v>14</v>
      </c>
      <c r="M127" s="114">
        <v>14.2</v>
      </c>
      <c r="N127" s="114">
        <v>16.100000000000001</v>
      </c>
      <c r="O127" s="114">
        <v>14</v>
      </c>
      <c r="P127" s="114">
        <v>12</v>
      </c>
      <c r="Q127" s="114">
        <v>14.8</v>
      </c>
      <c r="R127" s="114">
        <v>14.6</v>
      </c>
    </row>
    <row r="128" spans="2:18" ht="15.75">
      <c r="C128" s="46" t="s">
        <v>183</v>
      </c>
      <c r="D128" s="62"/>
      <c r="E128" s="62"/>
      <c r="F128" s="62"/>
      <c r="G128" s="62"/>
      <c r="H128" s="62"/>
      <c r="I128" s="62"/>
      <c r="J128" s="62"/>
      <c r="L128" s="114">
        <v>17.899999999999999</v>
      </c>
      <c r="M128" s="114">
        <v>16.899999999999999</v>
      </c>
      <c r="N128" s="114">
        <v>16.899999999999999</v>
      </c>
      <c r="O128" s="114">
        <v>16.7</v>
      </c>
      <c r="P128" s="114">
        <v>17.399999999999999</v>
      </c>
      <c r="Q128" s="114">
        <v>16.8</v>
      </c>
      <c r="R128" s="114">
        <v>16</v>
      </c>
    </row>
    <row r="129" spans="2:18" ht="15.75">
      <c r="C129" s="46" t="s">
        <v>184</v>
      </c>
      <c r="D129" s="62"/>
      <c r="E129" s="62"/>
      <c r="F129" s="62"/>
      <c r="G129" s="62"/>
      <c r="H129" s="62"/>
      <c r="I129" s="62"/>
      <c r="J129" s="62"/>
      <c r="L129" s="114">
        <v>22.8</v>
      </c>
      <c r="M129" s="114">
        <v>17.399999999999999</v>
      </c>
      <c r="N129" s="114">
        <v>18.5</v>
      </c>
      <c r="O129" s="114">
        <v>18.600000000000001</v>
      </c>
      <c r="P129" s="114">
        <v>20.5</v>
      </c>
      <c r="Q129" s="114">
        <v>16.7</v>
      </c>
      <c r="R129" s="114">
        <v>18</v>
      </c>
    </row>
    <row r="130" spans="2:18" ht="15.75">
      <c r="C130" s="46" t="s">
        <v>185</v>
      </c>
      <c r="D130" s="62"/>
      <c r="E130" s="62"/>
      <c r="F130" s="62"/>
      <c r="G130" s="62"/>
      <c r="H130" s="62"/>
      <c r="I130" s="62"/>
      <c r="J130" s="62"/>
      <c r="L130" s="114">
        <v>16.7</v>
      </c>
      <c r="M130" s="114">
        <v>17.2</v>
      </c>
      <c r="N130" s="114">
        <v>18</v>
      </c>
      <c r="O130" s="114">
        <v>19.899999999999999</v>
      </c>
      <c r="P130" s="114">
        <v>17.5</v>
      </c>
      <c r="Q130" s="114">
        <v>17.7</v>
      </c>
      <c r="R130" s="114">
        <v>19.7</v>
      </c>
    </row>
    <row r="131" spans="2:18" ht="15.75">
      <c r="C131" s="46" t="s">
        <v>186</v>
      </c>
      <c r="D131" s="62"/>
      <c r="E131" s="62"/>
      <c r="F131" s="62"/>
      <c r="G131" s="62"/>
      <c r="H131" s="62"/>
      <c r="I131" s="62"/>
      <c r="J131" s="62"/>
      <c r="L131" s="114">
        <v>18.600000000000001</v>
      </c>
      <c r="M131" s="114">
        <v>14.6</v>
      </c>
      <c r="N131" s="114">
        <v>13.9</v>
      </c>
      <c r="O131" s="114">
        <v>15.9</v>
      </c>
      <c r="P131" s="114">
        <v>14.7</v>
      </c>
      <c r="Q131" s="114">
        <v>16.899999999999999</v>
      </c>
      <c r="R131" s="114">
        <v>15</v>
      </c>
    </row>
    <row r="132" spans="2:18" ht="15.75">
      <c r="C132" s="46" t="s">
        <v>187</v>
      </c>
      <c r="D132" s="62"/>
      <c r="E132" s="62"/>
      <c r="F132" s="62"/>
      <c r="G132" s="62"/>
      <c r="H132" s="62"/>
      <c r="I132" s="62"/>
      <c r="J132" s="62"/>
      <c r="L132" s="114">
        <v>14.2</v>
      </c>
      <c r="M132" s="114">
        <v>10.6</v>
      </c>
      <c r="N132" s="114">
        <v>10.6</v>
      </c>
      <c r="O132" s="114">
        <v>11.5</v>
      </c>
      <c r="P132" s="114">
        <v>10.8</v>
      </c>
      <c r="Q132" s="114">
        <v>12.5</v>
      </c>
      <c r="R132" s="114">
        <v>11.6</v>
      </c>
    </row>
    <row r="133" spans="2:18" ht="15.75">
      <c r="C133" s="46" t="s">
        <v>188</v>
      </c>
      <c r="D133" s="62"/>
      <c r="E133" s="62"/>
      <c r="F133" s="62"/>
      <c r="G133" s="62"/>
      <c r="H133" s="62"/>
      <c r="I133" s="62"/>
      <c r="J133" s="62"/>
      <c r="L133" s="114">
        <v>8.5</v>
      </c>
      <c r="M133" s="114">
        <v>6.7</v>
      </c>
      <c r="N133" s="114">
        <v>7.3</v>
      </c>
      <c r="O133" s="114">
        <v>9.5</v>
      </c>
      <c r="P133" s="114">
        <v>6</v>
      </c>
      <c r="Q133" s="114">
        <v>8.5</v>
      </c>
      <c r="R133" s="114">
        <v>6.8</v>
      </c>
    </row>
    <row r="134" spans="2:18" ht="15.75">
      <c r="C134" s="46" t="s">
        <v>189</v>
      </c>
      <c r="D134" s="62"/>
      <c r="E134" s="62"/>
      <c r="F134" s="62"/>
      <c r="G134" s="62"/>
      <c r="H134" s="62"/>
      <c r="I134" s="62"/>
      <c r="J134" s="62"/>
      <c r="L134" s="114">
        <v>5</v>
      </c>
      <c r="M134" s="114">
        <v>3.8</v>
      </c>
      <c r="N134" s="114">
        <v>2.8</v>
      </c>
      <c r="O134" s="114">
        <v>3.3</v>
      </c>
      <c r="P134" s="114">
        <v>-0.2</v>
      </c>
      <c r="Q134" s="114">
        <v>6.5</v>
      </c>
      <c r="R134" s="114">
        <v>5.4</v>
      </c>
    </row>
    <row r="136" spans="2:18" ht="15.75">
      <c r="C136" s="54" t="s">
        <v>200</v>
      </c>
      <c r="D136" t="s">
        <v>201</v>
      </c>
    </row>
    <row r="138" spans="2:18" ht="20.25">
      <c r="B138" s="29" t="s">
        <v>202</v>
      </c>
      <c r="D138" s="12" t="s">
        <v>203</v>
      </c>
    </row>
    <row r="139" spans="2:18" ht="15.75">
      <c r="C139" s="61" t="s">
        <v>204</v>
      </c>
      <c r="D139" t="s">
        <v>205</v>
      </c>
    </row>
    <row r="140" spans="2:18" ht="15.75">
      <c r="C140" s="61"/>
    </row>
    <row r="141" spans="2:18" ht="18">
      <c r="D141" s="111" t="s">
        <v>325</v>
      </c>
      <c r="L141" s="121" t="s">
        <v>324</v>
      </c>
    </row>
    <row r="142" spans="2:18" ht="15.75">
      <c r="C142" s="12" t="s">
        <v>199</v>
      </c>
      <c r="D142" s="2">
        <v>2006</v>
      </c>
      <c r="E142" s="2">
        <v>2007</v>
      </c>
      <c r="F142" s="2">
        <v>2008</v>
      </c>
      <c r="G142" s="2">
        <v>2009</v>
      </c>
      <c r="H142" s="2">
        <v>2010</v>
      </c>
      <c r="I142" s="2">
        <v>2011</v>
      </c>
      <c r="J142" s="2">
        <v>2012</v>
      </c>
      <c r="L142" s="2">
        <v>2006</v>
      </c>
      <c r="M142" s="2">
        <v>2007</v>
      </c>
      <c r="N142" s="2">
        <v>2008</v>
      </c>
      <c r="O142" s="2">
        <v>2009</v>
      </c>
      <c r="P142" s="2">
        <v>2010</v>
      </c>
      <c r="Q142" s="2">
        <v>2011</v>
      </c>
      <c r="R142" s="2">
        <v>2012</v>
      </c>
    </row>
    <row r="143" spans="2:18" ht="15.75">
      <c r="C143" s="46" t="s">
        <v>178</v>
      </c>
      <c r="D143" s="62"/>
      <c r="E143" s="62"/>
      <c r="F143" s="62"/>
      <c r="G143" s="62"/>
      <c r="H143" s="62"/>
      <c r="I143" s="62"/>
      <c r="J143" s="62"/>
      <c r="L143" s="114">
        <v>-1.3285714285714283</v>
      </c>
      <c r="M143" s="114">
        <v>3.2714285714285714</v>
      </c>
      <c r="N143" s="114">
        <v>2.2714285714285714</v>
      </c>
      <c r="O143" s="114">
        <v>-3.0285714285714285</v>
      </c>
      <c r="P143" s="114">
        <v>-3.4285714285714284</v>
      </c>
      <c r="Q143" s="114">
        <v>0.37142857142857189</v>
      </c>
      <c r="R143" s="114">
        <v>1.8714285714285719</v>
      </c>
    </row>
    <row r="144" spans="2:18" ht="15.75">
      <c r="C144" s="46" t="s">
        <v>179</v>
      </c>
      <c r="D144" s="62"/>
      <c r="E144" s="62"/>
      <c r="F144" s="62"/>
      <c r="G144" s="62"/>
      <c r="H144" s="62"/>
      <c r="I144" s="62"/>
      <c r="J144" s="62"/>
      <c r="L144" s="114">
        <v>-1.5571428571428569</v>
      </c>
      <c r="M144" s="114">
        <v>3.0428571428571427</v>
      </c>
      <c r="N144" s="114">
        <v>1.7428571428571429</v>
      </c>
      <c r="O144" s="114">
        <v>-0.75714285714285712</v>
      </c>
      <c r="P144" s="114">
        <v>-1.0571428571428569</v>
      </c>
      <c r="Q144" s="114">
        <v>1.7428571428571429</v>
      </c>
      <c r="R144" s="114">
        <v>-3.157142857142857</v>
      </c>
    </row>
    <row r="145" spans="2:18" ht="15.75">
      <c r="C145" s="46" t="s">
        <v>180</v>
      </c>
      <c r="D145" s="62"/>
      <c r="E145" s="62"/>
      <c r="F145" s="62"/>
      <c r="G145" s="62"/>
      <c r="H145" s="62"/>
      <c r="I145" s="62"/>
      <c r="J145" s="62"/>
      <c r="L145" s="114">
        <v>-2.0428571428571436</v>
      </c>
      <c r="M145" s="114">
        <v>5.714285714285694E-2</v>
      </c>
      <c r="N145" s="114">
        <v>-0.64285714285714324</v>
      </c>
      <c r="O145" s="114">
        <v>-0.14285714285714324</v>
      </c>
      <c r="P145" s="114">
        <v>-0.44285714285714306</v>
      </c>
      <c r="Q145" s="114">
        <v>1.0571428571428561</v>
      </c>
      <c r="R145" s="114">
        <v>2.1571428571428575</v>
      </c>
    </row>
    <row r="146" spans="2:18" ht="15.75">
      <c r="C146" s="46" t="s">
        <v>181</v>
      </c>
      <c r="D146" s="62"/>
      <c r="E146" s="62"/>
      <c r="F146" s="62"/>
      <c r="G146" s="62"/>
      <c r="H146" s="62"/>
      <c r="I146" s="62"/>
      <c r="J146" s="62"/>
      <c r="L146" s="114">
        <v>-1.2285714285714278</v>
      </c>
      <c r="M146" s="114">
        <v>3.0714285714285712</v>
      </c>
      <c r="N146" s="114">
        <v>-1.7285714285714278</v>
      </c>
      <c r="O146" s="114">
        <v>0.67142857142857082</v>
      </c>
      <c r="P146" s="114">
        <v>-0.62857142857142811</v>
      </c>
      <c r="Q146" s="114">
        <v>2.5714285714285712</v>
      </c>
      <c r="R146" s="114">
        <v>-2.7285714285714278</v>
      </c>
    </row>
    <row r="147" spans="2:18" ht="15.75">
      <c r="C147" s="46" t="s">
        <v>182</v>
      </c>
      <c r="D147" s="62"/>
      <c r="E147" s="62"/>
      <c r="F147" s="62"/>
      <c r="G147" s="62"/>
      <c r="H147" s="62"/>
      <c r="I147" s="62"/>
      <c r="J147" s="62"/>
      <c r="L147" s="114">
        <v>-0.24285714285714199</v>
      </c>
      <c r="M147" s="114">
        <v>-4.2857142857142705E-2</v>
      </c>
      <c r="N147" s="114">
        <v>1.8571428571428594</v>
      </c>
      <c r="O147" s="114">
        <v>-0.24285714285714199</v>
      </c>
      <c r="P147" s="114">
        <v>-2.242857142857142</v>
      </c>
      <c r="Q147" s="114">
        <v>0.55714285714285872</v>
      </c>
      <c r="R147" s="114">
        <v>0.35714285714285765</v>
      </c>
    </row>
    <row r="148" spans="2:18" ht="15.75">
      <c r="C148" s="46" t="s">
        <v>183</v>
      </c>
      <c r="D148" s="62"/>
      <c r="E148" s="62"/>
      <c r="F148" s="62"/>
      <c r="G148" s="62"/>
      <c r="H148" s="62"/>
      <c r="I148" s="62"/>
      <c r="J148" s="62"/>
      <c r="L148" s="114">
        <v>0.95714285714285907</v>
      </c>
      <c r="M148" s="114">
        <v>-4.2857142857140929E-2</v>
      </c>
      <c r="N148" s="114">
        <v>-4.2857142857140929E-2</v>
      </c>
      <c r="O148" s="114">
        <v>-0.24285714285714022</v>
      </c>
      <c r="P148" s="114">
        <v>0.45714285714285907</v>
      </c>
      <c r="Q148" s="114">
        <v>-0.1428571428571388</v>
      </c>
      <c r="R148" s="114">
        <v>-0.94285714285713951</v>
      </c>
    </row>
    <row r="149" spans="2:18" ht="15.75">
      <c r="C149" s="46" t="s">
        <v>184</v>
      </c>
      <c r="D149" s="62"/>
      <c r="E149" s="62"/>
      <c r="F149" s="62"/>
      <c r="G149" s="62"/>
      <c r="H149" s="62"/>
      <c r="I149" s="62"/>
      <c r="J149" s="62"/>
      <c r="L149" s="114">
        <v>3.8714285714285737</v>
      </c>
      <c r="M149" s="114">
        <v>-1.5285714285714285</v>
      </c>
      <c r="N149" s="114">
        <v>-0.42857142857142705</v>
      </c>
      <c r="O149" s="114">
        <v>-0.32857142857142563</v>
      </c>
      <c r="P149" s="114">
        <v>1.571428571428573</v>
      </c>
      <c r="Q149" s="114">
        <v>-2.2285714285714278</v>
      </c>
      <c r="R149" s="114">
        <v>-0.92857142857142705</v>
      </c>
    </row>
    <row r="150" spans="2:18" ht="15.75">
      <c r="C150" s="46" t="s">
        <v>185</v>
      </c>
      <c r="D150" s="62"/>
      <c r="E150" s="62"/>
      <c r="F150" s="62"/>
      <c r="G150" s="62"/>
      <c r="H150" s="62"/>
      <c r="I150" s="62"/>
      <c r="J150" s="62"/>
      <c r="L150" s="114">
        <v>-1.4000000000000021</v>
      </c>
      <c r="M150" s="114">
        <v>-0.90000000000000213</v>
      </c>
      <c r="N150" s="114">
        <v>-0.10000000000000142</v>
      </c>
      <c r="O150" s="114">
        <v>1.7999999999999972</v>
      </c>
      <c r="P150" s="114">
        <v>-0.60000000000000142</v>
      </c>
      <c r="Q150" s="114">
        <v>-0.40000000000000213</v>
      </c>
      <c r="R150" s="114">
        <v>1.5999999999999979</v>
      </c>
    </row>
    <row r="151" spans="2:18" ht="15.75">
      <c r="C151" s="46" t="s">
        <v>186</v>
      </c>
      <c r="D151" s="62"/>
      <c r="E151" s="62"/>
      <c r="F151" s="62"/>
      <c r="G151" s="62"/>
      <c r="H151" s="62"/>
      <c r="I151" s="62"/>
      <c r="J151" s="62"/>
      <c r="L151" s="114">
        <v>2.9428571428571448</v>
      </c>
      <c r="M151" s="114">
        <v>-1.0571428571428569</v>
      </c>
      <c r="N151" s="114">
        <v>-1.7571428571428562</v>
      </c>
      <c r="O151" s="114">
        <v>0.24285714285714377</v>
      </c>
      <c r="P151" s="114">
        <v>-0.9571428571428573</v>
      </c>
      <c r="Q151" s="114">
        <v>1.242857142857142</v>
      </c>
      <c r="R151" s="114">
        <v>-0.65714285714285658</v>
      </c>
    </row>
    <row r="152" spans="2:18" ht="15.75">
      <c r="C152" s="46" t="s">
        <v>187</v>
      </c>
      <c r="D152" s="62"/>
      <c r="E152" s="62"/>
      <c r="F152" s="62"/>
      <c r="G152" s="62"/>
      <c r="H152" s="62"/>
      <c r="I152" s="62"/>
      <c r="J152" s="62"/>
      <c r="L152" s="114">
        <v>2.5142857142857142</v>
      </c>
      <c r="M152" s="114">
        <v>-1.0857142857142854</v>
      </c>
      <c r="N152" s="114">
        <v>-1.0857142857142854</v>
      </c>
      <c r="O152" s="114">
        <v>-0.18571428571428505</v>
      </c>
      <c r="P152" s="114">
        <v>-0.88571428571428434</v>
      </c>
      <c r="Q152" s="114">
        <v>0.81428571428571495</v>
      </c>
      <c r="R152" s="114">
        <v>-8.571428571428541E-2</v>
      </c>
    </row>
    <row r="153" spans="2:18" ht="15.75">
      <c r="C153" s="46" t="s">
        <v>188</v>
      </c>
      <c r="D153" s="62"/>
      <c r="E153" s="62"/>
      <c r="F153" s="62"/>
      <c r="G153" s="62"/>
      <c r="H153" s="62"/>
      <c r="I153" s="62"/>
      <c r="J153" s="62"/>
      <c r="L153" s="114">
        <v>0.88571428571428612</v>
      </c>
      <c r="M153" s="114">
        <v>-0.9142857142857137</v>
      </c>
      <c r="N153" s="114">
        <v>-0.31428571428571406</v>
      </c>
      <c r="O153" s="114">
        <v>1.8857142857142861</v>
      </c>
      <c r="P153" s="114">
        <v>-1.6142857142857139</v>
      </c>
      <c r="Q153" s="114">
        <v>0.88571428571428612</v>
      </c>
      <c r="R153" s="114">
        <v>-0.81428571428571406</v>
      </c>
    </row>
    <row r="154" spans="2:18" ht="15.75">
      <c r="C154" s="46" t="s">
        <v>189</v>
      </c>
      <c r="D154" s="62"/>
      <c r="E154" s="62"/>
      <c r="F154" s="62"/>
      <c r="G154" s="62"/>
      <c r="H154" s="62"/>
      <c r="I154" s="62"/>
      <c r="J154" s="62"/>
      <c r="L154" s="114">
        <v>1.1999999999999997</v>
      </c>
      <c r="M154" s="114">
        <v>0</v>
      </c>
      <c r="N154" s="114">
        <v>-1.0000000000000004</v>
      </c>
      <c r="O154" s="114">
        <v>-0.50000000000000044</v>
      </c>
      <c r="P154" s="114">
        <v>-4</v>
      </c>
      <c r="Q154" s="114">
        <v>2.6999999999999997</v>
      </c>
      <c r="R154" s="114">
        <v>1.6</v>
      </c>
    </row>
    <row r="156" spans="2:18">
      <c r="D156" t="s">
        <v>206</v>
      </c>
    </row>
    <row r="157" spans="2:18">
      <c r="D157" t="s">
        <v>207</v>
      </c>
    </row>
    <row r="160" spans="2:18" ht="20.25">
      <c r="B160" s="29" t="s">
        <v>208</v>
      </c>
      <c r="D160" s="12" t="s">
        <v>209</v>
      </c>
    </row>
    <row r="161" spans="2:14" ht="20.25">
      <c r="B161" s="29"/>
      <c r="D161" s="12"/>
    </row>
    <row r="162" spans="2:14" ht="18">
      <c r="D162" s="111" t="s">
        <v>325</v>
      </c>
      <c r="J162" s="121" t="s">
        <v>324</v>
      </c>
    </row>
    <row r="163" spans="2:14" ht="15.75">
      <c r="C163" s="12" t="s">
        <v>167</v>
      </c>
      <c r="D163" s="12" t="s">
        <v>195</v>
      </c>
      <c r="E163" s="12" t="s">
        <v>169</v>
      </c>
      <c r="F163" s="12" t="s">
        <v>170</v>
      </c>
      <c r="G163" s="12" t="s">
        <v>210</v>
      </c>
      <c r="H163" s="12" t="s">
        <v>211</v>
      </c>
      <c r="J163" s="12" t="s">
        <v>195</v>
      </c>
      <c r="K163" s="12" t="s">
        <v>169</v>
      </c>
      <c r="L163" s="12" t="s">
        <v>170</v>
      </c>
      <c r="M163" s="12" t="s">
        <v>210</v>
      </c>
      <c r="N163" s="12" t="s">
        <v>211</v>
      </c>
    </row>
    <row r="164" spans="2:14" ht="15.75">
      <c r="C164" s="46" t="s">
        <v>212</v>
      </c>
      <c r="D164" s="62"/>
      <c r="E164" s="62"/>
      <c r="F164" s="62"/>
      <c r="G164" s="62"/>
      <c r="H164" s="62"/>
      <c r="J164" s="114">
        <v>11.483333333333334</v>
      </c>
      <c r="K164" s="114">
        <v>-6.3</v>
      </c>
      <c r="L164" s="114">
        <v>37.1</v>
      </c>
      <c r="M164" s="114">
        <v>7.6833333333333336</v>
      </c>
      <c r="N164" s="114">
        <v>15.849999999999996</v>
      </c>
    </row>
    <row r="165" spans="2:14" ht="15.75">
      <c r="C165" s="46" t="s">
        <v>213</v>
      </c>
      <c r="D165" s="62"/>
      <c r="E165" s="62"/>
      <c r="F165" s="62"/>
      <c r="G165" s="62"/>
      <c r="H165" s="62"/>
      <c r="J165" s="114">
        <v>11.424999999999999</v>
      </c>
      <c r="K165" s="114">
        <v>-5.9</v>
      </c>
      <c r="L165" s="114">
        <v>33</v>
      </c>
      <c r="M165" s="114">
        <v>7.7333333333333334</v>
      </c>
      <c r="N165" s="114">
        <v>15.824999999999998</v>
      </c>
    </row>
    <row r="166" spans="2:14" ht="15.75">
      <c r="C166" s="46" t="s">
        <v>214</v>
      </c>
      <c r="D166" s="62"/>
      <c r="E166" s="62"/>
      <c r="F166" s="62"/>
      <c r="G166" s="62"/>
      <c r="H166" s="62"/>
      <c r="J166" s="114">
        <v>11.000000000000002</v>
      </c>
      <c r="K166" s="114">
        <v>-5.3</v>
      </c>
      <c r="L166" s="114">
        <v>32.9</v>
      </c>
      <c r="M166" s="114">
        <v>7.25</v>
      </c>
      <c r="N166" s="114">
        <v>15.291666666666666</v>
      </c>
    </row>
    <row r="167" spans="2:14" ht="15.75">
      <c r="C167" s="46" t="s">
        <v>215</v>
      </c>
      <c r="D167" s="62"/>
      <c r="E167" s="62"/>
      <c r="F167" s="62"/>
      <c r="G167" s="62"/>
      <c r="H167" s="62"/>
      <c r="J167" s="114">
        <v>11.033333333333337</v>
      </c>
      <c r="K167" s="114">
        <v>-11.3</v>
      </c>
      <c r="L167" s="114">
        <v>35.9</v>
      </c>
      <c r="M167" s="114">
        <v>7.091666666666665</v>
      </c>
      <c r="N167" s="114">
        <v>15.475000000000001</v>
      </c>
    </row>
    <row r="168" spans="2:14" ht="15.75">
      <c r="C168" s="46" t="s">
        <v>216</v>
      </c>
      <c r="D168" s="62"/>
      <c r="E168" s="62"/>
      <c r="F168" s="62"/>
      <c r="G168" s="62"/>
      <c r="H168" s="62"/>
      <c r="J168" s="114">
        <v>9.9499999999999993</v>
      </c>
      <c r="K168" s="114">
        <v>-8.1999999999999993</v>
      </c>
      <c r="L168" s="114">
        <v>33.9</v>
      </c>
      <c r="M168" s="114">
        <v>6.2</v>
      </c>
      <c r="N168" s="114">
        <v>14.208333333333334</v>
      </c>
    </row>
    <row r="169" spans="2:14" ht="15.75">
      <c r="C169" s="46" t="s">
        <v>217</v>
      </c>
      <c r="D169" s="62"/>
      <c r="E169" s="62"/>
      <c r="F169" s="55"/>
      <c r="G169" s="62"/>
      <c r="H169" s="62"/>
      <c r="J169" s="114">
        <v>11.866666666666667</v>
      </c>
      <c r="K169" s="114">
        <v>-5.2</v>
      </c>
      <c r="L169" s="109">
        <v>37.299999999999997</v>
      </c>
      <c r="M169" s="114">
        <v>7.9083333333333341</v>
      </c>
      <c r="N169" s="114">
        <v>16.308333333333337</v>
      </c>
    </row>
    <row r="170" spans="2:14" ht="15.75">
      <c r="C170" s="46" t="s">
        <v>218</v>
      </c>
      <c r="D170" s="62"/>
      <c r="E170" s="62"/>
      <c r="F170" s="55"/>
      <c r="G170" s="62"/>
      <c r="H170" s="62"/>
      <c r="J170" s="114">
        <v>10.958333333333334</v>
      </c>
      <c r="K170" s="114">
        <v>-11.2</v>
      </c>
      <c r="L170" s="109">
        <v>38.700000000000003</v>
      </c>
      <c r="M170" s="114">
        <v>7.1166666666666663</v>
      </c>
      <c r="N170" s="114">
        <v>15.749999999999998</v>
      </c>
    </row>
    <row r="172" spans="2:14" ht="15.75">
      <c r="C172" s="45" t="s">
        <v>219</v>
      </c>
    </row>
    <row r="174" spans="2:14" ht="20.25">
      <c r="B174" s="29" t="s">
        <v>220</v>
      </c>
      <c r="D174" s="12" t="s">
        <v>221</v>
      </c>
    </row>
    <row r="175" spans="2:14" ht="20.25">
      <c r="B175" s="29"/>
      <c r="D175" s="12"/>
    </row>
    <row r="176" spans="2:14" ht="18">
      <c r="D176" s="111" t="s">
        <v>325</v>
      </c>
      <c r="L176" s="121" t="s">
        <v>324</v>
      </c>
    </row>
    <row r="177" spans="2:18" ht="15.75">
      <c r="C177" s="12" t="s">
        <v>167</v>
      </c>
      <c r="D177" s="2">
        <v>2006</v>
      </c>
      <c r="E177" s="2">
        <v>2007</v>
      </c>
      <c r="F177" s="2">
        <v>2008</v>
      </c>
      <c r="G177" s="2">
        <v>2009</v>
      </c>
      <c r="H177" s="2">
        <v>2010</v>
      </c>
      <c r="I177" s="2">
        <v>2011</v>
      </c>
      <c r="J177" s="2">
        <v>2012</v>
      </c>
      <c r="L177" s="2">
        <v>2006</v>
      </c>
      <c r="M177" s="2">
        <v>2007</v>
      </c>
      <c r="N177" s="2">
        <v>2008</v>
      </c>
      <c r="O177" s="2">
        <v>2009</v>
      </c>
      <c r="P177" s="2">
        <v>2010</v>
      </c>
      <c r="Q177" s="2">
        <v>2011</v>
      </c>
      <c r="R177" s="2">
        <v>2012</v>
      </c>
    </row>
    <row r="178" spans="2:18" ht="15.75">
      <c r="C178" s="46" t="s">
        <v>222</v>
      </c>
      <c r="D178" s="62"/>
      <c r="E178" s="62"/>
      <c r="F178" s="62"/>
      <c r="G178" s="62"/>
      <c r="H178" s="62"/>
      <c r="I178" s="62"/>
      <c r="J178" s="62"/>
      <c r="L178" s="114">
        <v>0.38095238095238315</v>
      </c>
      <c r="M178" s="114">
        <v>0.32261904761904781</v>
      </c>
      <c r="N178" s="114">
        <v>-0.10238095238094935</v>
      </c>
      <c r="O178" s="114">
        <v>-6.9047619047614361E-2</v>
      </c>
      <c r="P178" s="114">
        <v>-1.1523809523809518</v>
      </c>
      <c r="Q178" s="114">
        <v>0.76428571428571601</v>
      </c>
      <c r="R178" s="114">
        <v>-0.1440476190476172</v>
      </c>
    </row>
    <row r="180" spans="2:18" ht="15.75">
      <c r="C180" s="12"/>
      <c r="D180" s="12"/>
      <c r="E180" s="12"/>
    </row>
    <row r="182" spans="2:18" ht="15.75">
      <c r="C182" t="s">
        <v>223</v>
      </c>
    </row>
    <row r="184" spans="2:18" ht="20.25">
      <c r="B184" s="29" t="s">
        <v>224</v>
      </c>
      <c r="D184" s="12" t="s">
        <v>225</v>
      </c>
    </row>
    <row r="185" spans="2:18" ht="20.25">
      <c r="B185" s="29"/>
      <c r="D185" s="12"/>
    </row>
    <row r="186" spans="2:18" ht="18">
      <c r="D186" s="111" t="s">
        <v>325</v>
      </c>
      <c r="L186" s="121" t="s">
        <v>324</v>
      </c>
    </row>
    <row r="187" spans="2:18" ht="15.75">
      <c r="C187" s="12" t="s">
        <v>167</v>
      </c>
      <c r="D187" s="2">
        <v>2006</v>
      </c>
      <c r="E187" s="2">
        <v>2007</v>
      </c>
      <c r="F187" s="2">
        <v>2008</v>
      </c>
      <c r="G187" s="2">
        <v>2009</v>
      </c>
      <c r="H187" s="2">
        <v>2010</v>
      </c>
      <c r="I187" s="2">
        <v>2011</v>
      </c>
      <c r="J187" s="2">
        <v>2012</v>
      </c>
      <c r="L187" s="2">
        <v>2006</v>
      </c>
      <c r="M187" s="2">
        <v>2007</v>
      </c>
      <c r="N187" s="2">
        <v>2008</v>
      </c>
      <c r="O187" s="2">
        <v>2009</v>
      </c>
      <c r="P187" s="2">
        <v>2010</v>
      </c>
      <c r="Q187" s="2">
        <v>2011</v>
      </c>
      <c r="R187" s="2">
        <v>2012</v>
      </c>
    </row>
    <row r="188" spans="2:18" ht="15.75">
      <c r="C188" s="39" t="s">
        <v>174</v>
      </c>
      <c r="D188" s="55"/>
      <c r="E188" s="55"/>
      <c r="F188" s="55"/>
      <c r="G188" s="55"/>
      <c r="H188" s="55"/>
      <c r="I188" s="55"/>
      <c r="J188" s="55"/>
      <c r="L188" s="109">
        <v>55</v>
      </c>
      <c r="M188" s="109">
        <v>25</v>
      </c>
      <c r="N188" s="109">
        <v>38</v>
      </c>
      <c r="O188" s="109">
        <v>42</v>
      </c>
      <c r="P188" s="109">
        <v>72</v>
      </c>
      <c r="Q188" s="109">
        <v>20</v>
      </c>
      <c r="R188" s="109">
        <v>32</v>
      </c>
    </row>
    <row r="189" spans="2:18" ht="15.75">
      <c r="C189" s="39" t="s">
        <v>175</v>
      </c>
      <c r="D189" s="55"/>
      <c r="E189" s="55"/>
      <c r="F189" s="55"/>
      <c r="G189" s="55"/>
      <c r="H189" s="55"/>
      <c r="I189" s="55"/>
      <c r="J189" s="55"/>
      <c r="L189" s="109">
        <v>3</v>
      </c>
      <c r="M189" s="109">
        <v>3</v>
      </c>
      <c r="N189" s="109">
        <v>1</v>
      </c>
      <c r="O189" s="109">
        <v>8</v>
      </c>
      <c r="P189" s="109">
        <v>19</v>
      </c>
      <c r="Q189" s="109">
        <v>1</v>
      </c>
      <c r="R189" s="109">
        <v>12</v>
      </c>
    </row>
    <row r="190" spans="2:18" ht="15.75">
      <c r="C190" s="39" t="s">
        <v>176</v>
      </c>
      <c r="D190" s="55"/>
      <c r="E190" s="55"/>
      <c r="F190" s="55"/>
      <c r="G190" s="55"/>
      <c r="H190" s="55"/>
      <c r="I190" s="55"/>
      <c r="J190" s="55"/>
      <c r="L190" s="109">
        <v>11</v>
      </c>
      <c r="M190" s="109">
        <v>2</v>
      </c>
      <c r="N190" s="109">
        <v>2</v>
      </c>
      <c r="O190" s="109">
        <v>4</v>
      </c>
      <c r="P190" s="109">
        <v>5</v>
      </c>
      <c r="Q190" s="109">
        <v>2</v>
      </c>
      <c r="R190" s="109">
        <v>9</v>
      </c>
    </row>
  </sheetData>
  <phoneticPr fontId="5" type="noConversion"/>
  <pageMargins left="0.7" right="0.7" top="0.75" bottom="0.75" header="0.3" footer="0.3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28"/>
  <sheetViews>
    <sheetView workbookViewId="0">
      <selection activeCell="F29" sqref="F29"/>
    </sheetView>
  </sheetViews>
  <sheetFormatPr baseColWidth="10" defaultColWidth="11.5546875" defaultRowHeight="15"/>
  <cols>
    <col min="3" max="3" width="13.44140625" customWidth="1"/>
  </cols>
  <sheetData>
    <row r="2" spans="1:11" ht="15.75">
      <c r="A2" s="12" t="s">
        <v>226</v>
      </c>
    </row>
    <row r="4" spans="1:11" ht="15.75" thickBot="1"/>
    <row r="5" spans="1:11" ht="16.5" thickBot="1">
      <c r="B5" s="5" t="s">
        <v>227</v>
      </c>
      <c r="C5" s="10" t="s">
        <v>228</v>
      </c>
      <c r="D5" s="6" t="s">
        <v>229</v>
      </c>
      <c r="E5" s="6" t="s">
        <v>230</v>
      </c>
      <c r="F5" s="6" t="s">
        <v>231</v>
      </c>
      <c r="G5" s="6" t="s">
        <v>232</v>
      </c>
      <c r="H5" s="6" t="s">
        <v>233</v>
      </c>
      <c r="I5" s="6" t="s">
        <v>234</v>
      </c>
      <c r="J5" s="6" t="s">
        <v>235</v>
      </c>
      <c r="K5" s="6" t="s">
        <v>236</v>
      </c>
    </row>
    <row r="6" spans="1:11" ht="16.5" thickBot="1">
      <c r="B6" s="7">
        <v>1</v>
      </c>
      <c r="C6" s="13" t="s">
        <v>237</v>
      </c>
      <c r="D6" s="9">
        <v>67</v>
      </c>
      <c r="E6" s="8">
        <v>32</v>
      </c>
      <c r="F6" s="8">
        <v>20</v>
      </c>
      <c r="G6" s="8">
        <v>7</v>
      </c>
      <c r="H6" s="8">
        <v>5</v>
      </c>
      <c r="I6" s="8">
        <v>57</v>
      </c>
      <c r="J6" s="8">
        <v>20</v>
      </c>
      <c r="K6" s="8">
        <v>37</v>
      </c>
    </row>
    <row r="7" spans="1:11" ht="16.5" thickBot="1">
      <c r="B7" s="7">
        <v>2</v>
      </c>
      <c r="C7" s="13" t="s">
        <v>238</v>
      </c>
      <c r="D7" s="9">
        <v>61</v>
      </c>
      <c r="E7" s="8">
        <v>33</v>
      </c>
      <c r="F7" s="8">
        <v>18</v>
      </c>
      <c r="G7" s="8">
        <v>7</v>
      </c>
      <c r="H7" s="8">
        <v>8</v>
      </c>
      <c r="I7" s="8">
        <v>37</v>
      </c>
      <c r="J7" s="8">
        <v>32</v>
      </c>
      <c r="K7" s="8">
        <v>5</v>
      </c>
    </row>
    <row r="8" spans="1:11" ht="16.5" thickBot="1">
      <c r="B8" s="7">
        <v>3</v>
      </c>
      <c r="C8" s="13" t="s">
        <v>239</v>
      </c>
      <c r="D8" s="9">
        <v>59</v>
      </c>
      <c r="E8" s="8">
        <v>33</v>
      </c>
      <c r="F8" s="8">
        <v>17</v>
      </c>
      <c r="G8" s="8">
        <v>8</v>
      </c>
      <c r="H8" s="8">
        <v>8</v>
      </c>
      <c r="I8" s="8">
        <v>54</v>
      </c>
      <c r="J8" s="8">
        <v>35</v>
      </c>
      <c r="K8" s="8">
        <v>19</v>
      </c>
    </row>
    <row r="9" spans="1:11" ht="16.5" thickBot="1">
      <c r="B9" s="7">
        <v>4</v>
      </c>
      <c r="C9" s="13" t="s">
        <v>240</v>
      </c>
      <c r="D9" s="9">
        <v>54</v>
      </c>
      <c r="E9" s="8">
        <v>32</v>
      </c>
      <c r="F9" s="8">
        <v>14</v>
      </c>
      <c r="G9" s="8">
        <v>12</v>
      </c>
      <c r="H9" s="8">
        <v>6</v>
      </c>
      <c r="I9" s="8">
        <v>51</v>
      </c>
      <c r="J9" s="8">
        <v>25</v>
      </c>
      <c r="K9" s="8">
        <v>26</v>
      </c>
    </row>
    <row r="10" spans="1:11" ht="16.5" thickBot="1">
      <c r="B10" s="7">
        <v>5</v>
      </c>
      <c r="C10" s="13" t="s">
        <v>241</v>
      </c>
      <c r="D10" s="9">
        <v>54</v>
      </c>
      <c r="E10" s="8">
        <v>32</v>
      </c>
      <c r="F10" s="8">
        <v>15</v>
      </c>
      <c r="G10" s="8">
        <v>9</v>
      </c>
      <c r="H10" s="8">
        <v>8</v>
      </c>
      <c r="I10" s="8">
        <v>48</v>
      </c>
      <c r="J10" s="8">
        <v>37</v>
      </c>
      <c r="K10" s="8">
        <v>11</v>
      </c>
    </row>
    <row r="11" spans="1:11" ht="16.5" thickBot="1">
      <c r="B11" s="7">
        <v>6</v>
      </c>
      <c r="C11" s="13" t="s">
        <v>242</v>
      </c>
      <c r="D11" s="9">
        <v>53</v>
      </c>
      <c r="E11" s="8">
        <v>32</v>
      </c>
      <c r="F11" s="8">
        <v>14</v>
      </c>
      <c r="G11" s="8">
        <v>11</v>
      </c>
      <c r="H11" s="8">
        <v>7</v>
      </c>
      <c r="I11" s="8">
        <v>48</v>
      </c>
      <c r="J11" s="8">
        <v>31</v>
      </c>
      <c r="K11" s="8">
        <v>17</v>
      </c>
    </row>
    <row r="12" spans="1:11" ht="16.5" thickBot="1">
      <c r="B12" s="7">
        <v>7</v>
      </c>
      <c r="C12" s="13" t="s">
        <v>243</v>
      </c>
      <c r="D12" s="9">
        <v>48</v>
      </c>
      <c r="E12" s="8">
        <v>33</v>
      </c>
      <c r="F12" s="8">
        <v>14</v>
      </c>
      <c r="G12" s="8">
        <v>6</v>
      </c>
      <c r="H12" s="8">
        <v>13</v>
      </c>
      <c r="I12" s="8">
        <v>50</v>
      </c>
      <c r="J12" s="8">
        <v>43</v>
      </c>
      <c r="K12" s="8">
        <v>7</v>
      </c>
    </row>
    <row r="13" spans="1:11" ht="16.5" thickBot="1">
      <c r="B13" s="7">
        <v>8</v>
      </c>
      <c r="C13" s="13" t="s">
        <v>244</v>
      </c>
      <c r="D13" s="9">
        <v>47</v>
      </c>
      <c r="E13" s="8">
        <v>32</v>
      </c>
      <c r="F13" s="8">
        <v>12</v>
      </c>
      <c r="G13" s="8">
        <v>11</v>
      </c>
      <c r="H13" s="8">
        <v>9</v>
      </c>
      <c r="I13" s="8">
        <v>52</v>
      </c>
      <c r="J13" s="8">
        <v>51</v>
      </c>
      <c r="K13" s="8">
        <v>1</v>
      </c>
    </row>
    <row r="14" spans="1:11" ht="16.5" thickBot="1">
      <c r="B14" s="7">
        <v>9</v>
      </c>
      <c r="C14" s="13" t="s">
        <v>245</v>
      </c>
      <c r="D14" s="9">
        <v>46</v>
      </c>
      <c r="E14" s="8">
        <v>32</v>
      </c>
      <c r="F14" s="8">
        <v>11</v>
      </c>
      <c r="G14" s="8">
        <v>13</v>
      </c>
      <c r="H14" s="8">
        <v>8</v>
      </c>
      <c r="I14" s="8">
        <v>33</v>
      </c>
      <c r="J14" s="8">
        <v>28</v>
      </c>
      <c r="K14" s="8">
        <v>5</v>
      </c>
    </row>
    <row r="15" spans="1:11" ht="16.5" thickBot="1">
      <c r="B15" s="7">
        <v>10</v>
      </c>
      <c r="C15" s="13" t="s">
        <v>246</v>
      </c>
      <c r="D15" s="9">
        <v>42</v>
      </c>
      <c r="E15" s="8">
        <v>32</v>
      </c>
      <c r="F15" s="8">
        <v>12</v>
      </c>
      <c r="G15" s="8">
        <v>6</v>
      </c>
      <c r="H15" s="8">
        <v>14</v>
      </c>
      <c r="I15" s="8">
        <v>43</v>
      </c>
      <c r="J15" s="8">
        <v>47</v>
      </c>
      <c r="K15" s="8">
        <v>-4</v>
      </c>
    </row>
    <row r="16" spans="1:11" ht="16.5" thickBot="1">
      <c r="B16" s="7">
        <v>11</v>
      </c>
      <c r="C16" s="13" t="s">
        <v>247</v>
      </c>
      <c r="D16" s="9">
        <v>41</v>
      </c>
      <c r="E16" s="8">
        <v>32</v>
      </c>
      <c r="F16" s="8">
        <v>10</v>
      </c>
      <c r="G16" s="8">
        <v>11</v>
      </c>
      <c r="H16" s="8">
        <v>11</v>
      </c>
      <c r="I16" s="8">
        <v>40</v>
      </c>
      <c r="J16" s="8">
        <v>41</v>
      </c>
      <c r="K16" s="8">
        <v>-1</v>
      </c>
    </row>
    <row r="17" spans="2:11" ht="16.5" thickBot="1">
      <c r="B17" s="7">
        <v>12</v>
      </c>
      <c r="C17" s="13" t="s">
        <v>248</v>
      </c>
      <c r="D17" s="9">
        <v>39</v>
      </c>
      <c r="E17" s="8">
        <v>32</v>
      </c>
      <c r="F17" s="8">
        <v>11</v>
      </c>
      <c r="G17" s="8">
        <v>6</v>
      </c>
      <c r="H17" s="8">
        <v>15</v>
      </c>
      <c r="I17" s="8">
        <v>43</v>
      </c>
      <c r="J17" s="8">
        <v>60</v>
      </c>
      <c r="K17" s="8">
        <v>-17</v>
      </c>
    </row>
    <row r="18" spans="2:11" ht="16.5" thickBot="1">
      <c r="B18" s="7">
        <v>13</v>
      </c>
      <c r="C18" s="13" t="s">
        <v>249</v>
      </c>
      <c r="D18" s="9">
        <v>37</v>
      </c>
      <c r="E18" s="8">
        <v>32</v>
      </c>
      <c r="F18" s="8">
        <v>9</v>
      </c>
      <c r="G18" s="8">
        <v>10</v>
      </c>
      <c r="H18" s="8">
        <v>13</v>
      </c>
      <c r="I18" s="8">
        <v>31</v>
      </c>
      <c r="J18" s="8">
        <v>37</v>
      </c>
      <c r="K18" s="8">
        <v>-6</v>
      </c>
    </row>
    <row r="19" spans="2:11" ht="16.5" thickBot="1">
      <c r="B19" s="7">
        <v>14</v>
      </c>
      <c r="C19" s="13" t="s">
        <v>250</v>
      </c>
      <c r="D19" s="9">
        <v>37</v>
      </c>
      <c r="E19" s="8">
        <v>32</v>
      </c>
      <c r="F19" s="8">
        <v>9</v>
      </c>
      <c r="G19" s="8">
        <v>10</v>
      </c>
      <c r="H19" s="8">
        <v>13</v>
      </c>
      <c r="I19" s="8">
        <v>41</v>
      </c>
      <c r="J19" s="8">
        <v>48</v>
      </c>
      <c r="K19" s="8">
        <v>-7</v>
      </c>
    </row>
    <row r="20" spans="2:11" ht="16.5" thickBot="1">
      <c r="B20" s="7">
        <v>15</v>
      </c>
      <c r="C20" s="13" t="s">
        <v>251</v>
      </c>
      <c r="D20" s="9">
        <v>35</v>
      </c>
      <c r="E20" s="8">
        <v>32</v>
      </c>
      <c r="F20" s="8">
        <v>8</v>
      </c>
      <c r="G20" s="8">
        <v>13</v>
      </c>
      <c r="H20" s="8">
        <v>11</v>
      </c>
      <c r="I20" s="8">
        <v>33</v>
      </c>
      <c r="J20" s="8">
        <v>41</v>
      </c>
      <c r="K20" s="8">
        <v>-8</v>
      </c>
    </row>
    <row r="21" spans="2:11" ht="16.5" thickBot="1">
      <c r="B21" s="7">
        <v>16</v>
      </c>
      <c r="C21" s="13" t="s">
        <v>252</v>
      </c>
      <c r="D21" s="9">
        <v>34</v>
      </c>
      <c r="E21" s="8">
        <v>32</v>
      </c>
      <c r="F21" s="8">
        <v>8</v>
      </c>
      <c r="G21" s="8">
        <v>10</v>
      </c>
      <c r="H21" s="8">
        <v>14</v>
      </c>
      <c r="I21" s="8">
        <v>38</v>
      </c>
      <c r="J21" s="8">
        <v>46</v>
      </c>
      <c r="K21" s="8">
        <v>-8</v>
      </c>
    </row>
    <row r="22" spans="2:11" ht="16.5" thickBot="1">
      <c r="B22" s="7">
        <v>17</v>
      </c>
      <c r="C22" s="13" t="s">
        <v>253</v>
      </c>
      <c r="D22" s="9">
        <v>32</v>
      </c>
      <c r="E22" s="8">
        <v>32</v>
      </c>
      <c r="F22" s="8">
        <v>8</v>
      </c>
      <c r="G22" s="8">
        <v>8</v>
      </c>
      <c r="H22" s="8">
        <v>16</v>
      </c>
      <c r="I22" s="8">
        <v>32</v>
      </c>
      <c r="J22" s="8">
        <v>50</v>
      </c>
      <c r="K22" s="8">
        <v>-18</v>
      </c>
    </row>
    <row r="23" spans="2:11" ht="16.5" thickBot="1">
      <c r="B23" s="7">
        <v>18</v>
      </c>
      <c r="C23" s="13" t="s">
        <v>254</v>
      </c>
      <c r="D23" s="9">
        <v>31</v>
      </c>
      <c r="E23" s="8">
        <v>32</v>
      </c>
      <c r="F23" s="8">
        <v>7</v>
      </c>
      <c r="G23" s="8">
        <v>10</v>
      </c>
      <c r="H23" s="8">
        <v>15</v>
      </c>
      <c r="I23" s="8">
        <v>30</v>
      </c>
      <c r="J23" s="8">
        <v>48</v>
      </c>
      <c r="K23" s="8">
        <v>-18</v>
      </c>
    </row>
    <row r="24" spans="2:11" ht="16.5" thickBot="1">
      <c r="B24" s="7">
        <v>19</v>
      </c>
      <c r="C24" s="13" t="s">
        <v>255</v>
      </c>
      <c r="D24" s="9">
        <v>29</v>
      </c>
      <c r="E24" s="8">
        <v>33</v>
      </c>
      <c r="F24" s="8">
        <v>8</v>
      </c>
      <c r="G24" s="8">
        <v>5</v>
      </c>
      <c r="H24" s="8">
        <v>20</v>
      </c>
      <c r="I24" s="8">
        <v>29</v>
      </c>
      <c r="J24" s="8">
        <v>51</v>
      </c>
      <c r="K24" s="8">
        <v>-22</v>
      </c>
    </row>
    <row r="25" spans="2:11" ht="16.5" thickBot="1">
      <c r="B25" s="7">
        <v>20</v>
      </c>
      <c r="C25" s="13" t="s">
        <v>256</v>
      </c>
      <c r="D25" s="9">
        <v>25</v>
      </c>
      <c r="E25" s="8">
        <v>32</v>
      </c>
      <c r="F25" s="8">
        <v>4</v>
      </c>
      <c r="G25" s="8">
        <v>13</v>
      </c>
      <c r="H25" s="8">
        <v>15</v>
      </c>
      <c r="I25" s="8">
        <v>36</v>
      </c>
      <c r="J25" s="8">
        <v>55</v>
      </c>
      <c r="K25" s="8">
        <v>-19</v>
      </c>
    </row>
    <row r="26" spans="2:11">
      <c r="C26" s="11"/>
    </row>
    <row r="27" spans="2:11" ht="15.75">
      <c r="B27" s="57" t="s">
        <v>257</v>
      </c>
      <c r="C27" s="60"/>
    </row>
    <row r="28" spans="2:11" ht="15.75">
      <c r="B28" s="57" t="s">
        <v>258</v>
      </c>
      <c r="C28" s="60"/>
      <c r="D28" s="60"/>
      <c r="E28" s="60"/>
      <c r="F28" s="60"/>
      <c r="G28" s="60"/>
      <c r="H28" s="60"/>
      <c r="I28" s="60"/>
      <c r="J28" s="60"/>
    </row>
  </sheetData>
  <phoneticPr fontId="5" type="noConversion"/>
  <hyperlinks>
    <hyperlink ref="C6" r:id="rId1" display="http://www.soccerstats.fr/team.asp?league=france&amp;teamid=15" xr:uid="{00000000-0004-0000-0400-000000000000}"/>
    <hyperlink ref="C7" r:id="rId2" display="http://www.soccerstats.fr/team.asp?league=france&amp;teamid=11" xr:uid="{00000000-0004-0000-0400-000001000000}"/>
    <hyperlink ref="C8" r:id="rId3" display="http://www.soccerstats.fr/team.asp?league=france&amp;teamid=10" xr:uid="{00000000-0004-0000-0400-000002000000}"/>
    <hyperlink ref="C9" r:id="rId4" display="http://www.soccerstats.fr/team.asp?league=france&amp;teamid=17" xr:uid="{00000000-0004-0000-0400-000003000000}"/>
    <hyperlink ref="C10" r:id="rId5" display="http://www.soccerstats.fr/team.asp?league=france&amp;teamid=14" xr:uid="{00000000-0004-0000-0400-000004000000}"/>
    <hyperlink ref="C11" r:id="rId6" display="http://www.soccerstats.fr/team.asp?league=france&amp;teamid=8" xr:uid="{00000000-0004-0000-0400-000005000000}"/>
    <hyperlink ref="C12" r:id="rId7" display="http://www.soccerstats.fr/team.asp?league=france&amp;teamid=12" xr:uid="{00000000-0004-0000-0400-000006000000}"/>
    <hyperlink ref="C13" r:id="rId8" display="http://www.soccerstats.fr/team.asp?league=france&amp;teamid=9" xr:uid="{00000000-0004-0000-0400-000007000000}"/>
    <hyperlink ref="C14" r:id="rId9" display="http://www.soccerstats.fr/team.asp?league=france&amp;teamid=5" xr:uid="{00000000-0004-0000-0400-000008000000}"/>
    <hyperlink ref="C15" r:id="rId10" display="http://www.soccerstats.fr/team.asp?league=france&amp;teamid=16" xr:uid="{00000000-0004-0000-0400-000009000000}"/>
    <hyperlink ref="C16" r:id="rId11" display="http://www.soccerstats.fr/team.asp?league=france&amp;teamid=19" xr:uid="{00000000-0004-0000-0400-00000A000000}"/>
    <hyperlink ref="C17" r:id="rId12" display="http://www.soccerstats.fr/team.asp?league=france&amp;teamid=1" xr:uid="{00000000-0004-0000-0400-00000B000000}"/>
    <hyperlink ref="C18" r:id="rId13" display="http://www.soccerstats.fr/team.asp?league=france&amp;teamid=2" xr:uid="{00000000-0004-0000-0400-00000C000000}"/>
    <hyperlink ref="C19" r:id="rId14" display="http://www.soccerstats.fr/team.asp?league=france&amp;teamid=20" xr:uid="{00000000-0004-0000-0400-00000D000000}"/>
    <hyperlink ref="C20" r:id="rId15" display="http://www.soccerstats.fr/team.asp?league=france&amp;teamid=4" xr:uid="{00000000-0004-0000-0400-00000E000000}"/>
    <hyperlink ref="C21" r:id="rId16" display="http://www.soccerstats.fr/team.asp?league=france&amp;teamid=7" xr:uid="{00000000-0004-0000-0400-00000F000000}"/>
    <hyperlink ref="C22" r:id="rId17" display="http://www.soccerstats.fr/team.asp?league=france&amp;teamid=18" xr:uid="{00000000-0004-0000-0400-000010000000}"/>
    <hyperlink ref="C23" r:id="rId18" display="http://www.soccerstats.fr/team.asp?league=france&amp;teamid=13" xr:uid="{00000000-0004-0000-0400-000011000000}"/>
    <hyperlink ref="C24" r:id="rId19" display="http://www.soccerstats.fr/team.asp?league=france&amp;teamid=6" xr:uid="{00000000-0004-0000-0400-000012000000}"/>
    <hyperlink ref="C25" r:id="rId20" display="http://www.soccerstats.fr/team.asp?league=france&amp;teamid=3" xr:uid="{00000000-0004-0000-0400-000013000000}"/>
  </hyperlinks>
  <pageMargins left="0.7" right="0.7" top="0.75" bottom="0.75" header="0.3" footer="0.3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6"/>
  <sheetViews>
    <sheetView tabSelected="1" workbookViewId="0">
      <selection activeCell="H43" sqref="H43"/>
    </sheetView>
  </sheetViews>
  <sheetFormatPr baseColWidth="10" defaultColWidth="11.5546875" defaultRowHeight="15"/>
  <cols>
    <col min="1" max="1" width="28.33203125" customWidth="1"/>
    <col min="2" max="2" width="8.33203125" customWidth="1"/>
    <col min="3" max="3" width="11.33203125" customWidth="1"/>
    <col min="4" max="4" width="16.88671875" customWidth="1"/>
    <col min="5" max="5" width="17.5546875" customWidth="1"/>
    <col min="6" max="6" width="8.33203125" customWidth="1"/>
    <col min="7" max="7" width="11.33203125" customWidth="1"/>
    <col min="8" max="8" width="16.88671875" customWidth="1"/>
    <col min="9" max="9" width="17.6640625" customWidth="1"/>
    <col min="12" max="12" width="13.88671875" bestFit="1" customWidth="1"/>
  </cols>
  <sheetData>
    <row r="1" spans="1:12">
      <c r="A1" s="14" t="s">
        <v>259</v>
      </c>
      <c r="B1" s="15"/>
      <c r="C1" s="16"/>
      <c r="D1" s="16"/>
      <c r="E1" s="17" t="s">
        <v>260</v>
      </c>
    </row>
    <row r="2" spans="1:12">
      <c r="A2" s="14"/>
      <c r="B2" s="15"/>
      <c r="C2" s="16"/>
      <c r="D2" s="16"/>
      <c r="E2" s="17"/>
    </row>
    <row r="3" spans="1:12">
      <c r="A3" s="122"/>
      <c r="B3" s="123">
        <v>1999</v>
      </c>
      <c r="C3" s="122"/>
      <c r="D3" s="122"/>
      <c r="E3" s="122"/>
      <c r="F3" s="123">
        <v>2008</v>
      </c>
      <c r="G3" s="122"/>
      <c r="H3" s="122"/>
      <c r="I3" s="122"/>
      <c r="J3" s="73"/>
      <c r="K3" s="73"/>
      <c r="L3" s="73"/>
    </row>
    <row r="4" spans="1:12" ht="43.5" customHeight="1">
      <c r="A4" s="122"/>
      <c r="B4" s="71" t="s">
        <v>261</v>
      </c>
      <c r="C4" s="124"/>
      <c r="D4" s="72" t="s">
        <v>262</v>
      </c>
      <c r="E4" s="70" t="s">
        <v>263</v>
      </c>
      <c r="F4" s="71" t="s">
        <v>261</v>
      </c>
      <c r="G4" s="122"/>
      <c r="H4" s="72" t="s">
        <v>262</v>
      </c>
      <c r="I4" s="70" t="s">
        <v>263</v>
      </c>
      <c r="J4" s="73"/>
      <c r="K4" s="73"/>
      <c r="L4" s="73"/>
    </row>
    <row r="5" spans="1:12" ht="15.95" customHeight="1">
      <c r="A5" s="122"/>
      <c r="B5" s="69" t="s">
        <v>264</v>
      </c>
      <c r="C5" s="69" t="s">
        <v>265</v>
      </c>
      <c r="D5" s="124"/>
      <c r="E5" s="125" t="s">
        <v>266</v>
      </c>
      <c r="F5" s="69" t="s">
        <v>264</v>
      </c>
      <c r="G5" s="69" t="s">
        <v>265</v>
      </c>
      <c r="H5" s="124"/>
      <c r="I5" s="125" t="s">
        <v>267</v>
      </c>
      <c r="J5" s="49"/>
      <c r="K5" s="49"/>
      <c r="L5" s="49"/>
    </row>
    <row r="6" spans="1:12" ht="18.95" customHeight="1">
      <c r="A6" s="126"/>
      <c r="B6" s="69"/>
      <c r="C6" s="69"/>
      <c r="D6" s="127"/>
      <c r="E6" s="125"/>
      <c r="F6" s="69"/>
      <c r="G6" s="69"/>
      <c r="H6" s="127"/>
      <c r="I6" s="125"/>
      <c r="J6" s="73"/>
      <c r="K6" s="73"/>
      <c r="L6" s="73"/>
    </row>
    <row r="7" spans="1:12">
      <c r="A7" s="18" t="s">
        <v>268</v>
      </c>
      <c r="B7" s="19">
        <v>21.013370656025728</v>
      </c>
      <c r="C7" s="19">
        <v>19.577290729877014</v>
      </c>
      <c r="D7" s="19">
        <v>2.1</v>
      </c>
      <c r="E7" s="19">
        <v>35.977332457293038</v>
      </c>
      <c r="F7" s="128">
        <v>21.082113106071752</v>
      </c>
      <c r="G7" s="128">
        <v>22.002687517426413</v>
      </c>
      <c r="H7" s="21">
        <v>2</v>
      </c>
      <c r="I7" s="22">
        <v>38.397280460691839</v>
      </c>
      <c r="J7" s="129"/>
      <c r="K7" s="129"/>
      <c r="L7" s="129"/>
    </row>
    <row r="8" spans="1:12">
      <c r="A8" s="23" t="s">
        <v>269</v>
      </c>
      <c r="B8" s="21">
        <v>25.86213261079816</v>
      </c>
      <c r="C8" s="21">
        <v>16.19502543392716</v>
      </c>
      <c r="D8" s="21">
        <v>2.2999999999999998</v>
      </c>
      <c r="E8" s="21">
        <v>35.283801850919382</v>
      </c>
      <c r="F8" s="128">
        <v>25.984383208742422</v>
      </c>
      <c r="G8" s="128">
        <v>17.275373535564732</v>
      </c>
      <c r="H8" s="21">
        <v>2.1</v>
      </c>
      <c r="I8" s="22">
        <v>34.233936310708742</v>
      </c>
      <c r="J8" s="129"/>
      <c r="K8" s="129"/>
      <c r="L8" s="129"/>
    </row>
    <row r="9" spans="1:12">
      <c r="A9" s="23" t="s">
        <v>270</v>
      </c>
      <c r="B9" s="21">
        <v>23.50021807800584</v>
      </c>
      <c r="C9" s="21">
        <v>18.589497891912611</v>
      </c>
      <c r="D9" s="21">
        <v>2</v>
      </c>
      <c r="E9" s="21">
        <v>29.36167208021466</v>
      </c>
      <c r="F9" s="128">
        <v>24.725817836326268</v>
      </c>
      <c r="G9" s="128">
        <v>19.240423344226954</v>
      </c>
      <c r="H9" s="21">
        <v>1.9</v>
      </c>
      <c r="I9" s="22">
        <v>31.470938769134044</v>
      </c>
      <c r="J9" s="129"/>
      <c r="K9" s="129"/>
      <c r="L9" s="129"/>
    </row>
    <row r="10" spans="1:12">
      <c r="A10" s="23" t="s">
        <v>271</v>
      </c>
      <c r="B10" s="21">
        <v>22.979667094340265</v>
      </c>
      <c r="C10" s="21">
        <v>17.3734610123119</v>
      </c>
      <c r="D10" s="21">
        <v>2.1</v>
      </c>
      <c r="E10" s="21">
        <v>31.289544770572345</v>
      </c>
      <c r="F10" s="128">
        <v>23.779012206088311</v>
      </c>
      <c r="G10" s="128">
        <v>19.475249978481752</v>
      </c>
      <c r="H10" s="21">
        <v>1.9</v>
      </c>
      <c r="I10" s="22">
        <v>34.520075433332671</v>
      </c>
      <c r="J10" s="129"/>
      <c r="K10" s="129"/>
      <c r="L10" s="129"/>
    </row>
    <row r="11" spans="1:12">
      <c r="A11" s="23" t="s">
        <v>272</v>
      </c>
      <c r="B11" s="21">
        <v>18.664741333680016</v>
      </c>
      <c r="C11" s="21">
        <v>19.8041546333355</v>
      </c>
      <c r="D11" s="21">
        <v>1.8</v>
      </c>
      <c r="E11" s="21">
        <v>30.292728658670146</v>
      </c>
      <c r="F11" s="20">
        <v>21.041416765370442</v>
      </c>
      <c r="G11" s="20">
        <v>18.064023136957328</v>
      </c>
      <c r="H11" s="21">
        <v>1.8</v>
      </c>
      <c r="I11" s="22">
        <v>31.312640358144218</v>
      </c>
      <c r="J11" s="129"/>
      <c r="K11" s="129"/>
      <c r="L11" s="129"/>
    </row>
    <row r="12" spans="1:12">
      <c r="A12" s="23" t="s">
        <v>273</v>
      </c>
      <c r="B12" s="21">
        <v>20.031792016253434</v>
      </c>
      <c r="C12" s="21">
        <v>20.348771586590917</v>
      </c>
      <c r="D12" s="21">
        <v>2</v>
      </c>
      <c r="E12" s="21">
        <v>37.905336976668643</v>
      </c>
      <c r="F12" s="128">
        <v>21.910004935268603</v>
      </c>
      <c r="G12" s="128">
        <v>21.106517943029228</v>
      </c>
      <c r="H12" s="21">
        <v>2</v>
      </c>
      <c r="I12" s="22">
        <v>43.100268883348051</v>
      </c>
      <c r="J12" s="129"/>
      <c r="K12" s="129"/>
      <c r="L12" s="129"/>
    </row>
    <row r="13" spans="1:12">
      <c r="A13" s="23" t="s">
        <v>274</v>
      </c>
      <c r="B13" s="21">
        <v>22.989127892602021</v>
      </c>
      <c r="C13" s="21">
        <v>19.127424840794124</v>
      </c>
      <c r="D13" s="21">
        <v>2.1</v>
      </c>
      <c r="E13" s="21">
        <v>43.213516271686132</v>
      </c>
      <c r="F13" s="128">
        <v>23.523992449068821</v>
      </c>
      <c r="G13" s="128">
        <v>19.906484050054924</v>
      </c>
      <c r="H13" s="21">
        <v>1.9</v>
      </c>
      <c r="I13" s="22">
        <v>46.986871415561815</v>
      </c>
      <c r="J13" s="129"/>
      <c r="K13" s="129"/>
      <c r="L13" s="129"/>
    </row>
    <row r="14" spans="1:12">
      <c r="A14" s="23" t="s">
        <v>275</v>
      </c>
      <c r="B14" s="21">
        <v>21.387283236994218</v>
      </c>
      <c r="C14" s="21">
        <v>18.729551694194218</v>
      </c>
      <c r="D14" s="21">
        <v>2</v>
      </c>
      <c r="E14" s="21">
        <v>29.292836381029471</v>
      </c>
      <c r="F14" s="128">
        <v>21.90401374455076</v>
      </c>
      <c r="G14" s="128">
        <v>20.439567168202085</v>
      </c>
      <c r="H14" s="21">
        <v>1.8</v>
      </c>
      <c r="I14" s="22">
        <v>31.343494115808369</v>
      </c>
      <c r="J14" s="129"/>
      <c r="K14" s="129"/>
      <c r="L14" s="129"/>
    </row>
    <row r="15" spans="1:12">
      <c r="A15" s="23" t="s">
        <v>276</v>
      </c>
      <c r="B15" s="21">
        <v>20.298350759000829</v>
      </c>
      <c r="C15" s="21">
        <v>18.582031876576696</v>
      </c>
      <c r="D15" s="21">
        <v>2</v>
      </c>
      <c r="E15" s="21">
        <v>31.120215346388214</v>
      </c>
      <c r="F15" s="128">
        <v>21.480422149451652</v>
      </c>
      <c r="G15" s="128">
        <v>19.676528391745045</v>
      </c>
      <c r="H15" s="21">
        <v>1.8</v>
      </c>
      <c r="I15" s="22">
        <v>31.761564496531147</v>
      </c>
      <c r="J15" s="129"/>
      <c r="K15" s="129"/>
      <c r="L15" s="129"/>
    </row>
    <row r="16" spans="1:12">
      <c r="A16" s="23" t="s">
        <v>277</v>
      </c>
      <c r="B16" s="21">
        <v>20.559751695107167</v>
      </c>
      <c r="C16" s="21">
        <v>18.955893910935274</v>
      </c>
      <c r="D16" s="21">
        <v>2</v>
      </c>
      <c r="E16" s="21">
        <v>40.857094793506604</v>
      </c>
      <c r="F16" s="128">
        <v>21.408307035414577</v>
      </c>
      <c r="G16" s="128">
        <v>20.180403313849158</v>
      </c>
      <c r="H16" s="21">
        <v>1.8</v>
      </c>
      <c r="I16" s="22">
        <v>42.315680841794752</v>
      </c>
      <c r="J16" s="129"/>
      <c r="K16" s="129"/>
      <c r="L16" s="129"/>
    </row>
    <row r="17" spans="1:12">
      <c r="A17" s="23" t="s">
        <v>278</v>
      </c>
      <c r="B17" s="21">
        <v>19.807594540690626</v>
      </c>
      <c r="C17" s="21">
        <v>19.692881258717559</v>
      </c>
      <c r="D17" s="21">
        <v>2</v>
      </c>
      <c r="E17" s="21">
        <v>36.359285894692064</v>
      </c>
      <c r="F17" s="20">
        <v>21.477758683784234</v>
      </c>
      <c r="G17" s="20">
        <v>19.510088369254362</v>
      </c>
      <c r="H17" s="21">
        <v>1.9</v>
      </c>
      <c r="I17" s="22">
        <v>37.293861869549382</v>
      </c>
      <c r="J17" s="129"/>
      <c r="K17" s="129"/>
      <c r="L17" s="129"/>
    </row>
    <row r="18" spans="1:12">
      <c r="A18" s="23" t="s">
        <v>279</v>
      </c>
      <c r="B18" s="21">
        <v>26.831618864050618</v>
      </c>
      <c r="C18" s="21">
        <v>20.193375374494565</v>
      </c>
      <c r="D18" s="21">
        <v>2.2999999999999998</v>
      </c>
      <c r="E18" s="21">
        <v>38.539749320711721</v>
      </c>
      <c r="F18" s="128">
        <v>25.644692384729151</v>
      </c>
      <c r="G18" s="128">
        <v>21.653178998157689</v>
      </c>
      <c r="H18" s="21">
        <v>2.1</v>
      </c>
      <c r="I18" s="22">
        <v>39.828817501798682</v>
      </c>
      <c r="J18" s="129"/>
      <c r="K18" s="129"/>
      <c r="L18" s="129"/>
    </row>
    <row r="19" spans="1:12">
      <c r="A19" s="23" t="s">
        <v>280</v>
      </c>
      <c r="B19" s="21">
        <v>22.543542556687481</v>
      </c>
      <c r="C19" s="21">
        <v>22.5880435973272</v>
      </c>
      <c r="D19" s="21">
        <v>2.1</v>
      </c>
      <c r="E19" s="21">
        <v>44.459819212778434</v>
      </c>
      <c r="F19" s="128">
        <v>22.927906120164241</v>
      </c>
      <c r="G19" s="128">
        <v>23.835073484144527</v>
      </c>
      <c r="H19" s="21">
        <v>2</v>
      </c>
      <c r="I19" s="22">
        <v>46.184793384605797</v>
      </c>
      <c r="J19" s="129"/>
      <c r="K19" s="129"/>
      <c r="L19" s="129"/>
    </row>
    <row r="20" spans="1:12">
      <c r="A20" s="23" t="s">
        <v>281</v>
      </c>
      <c r="B20" s="21">
        <v>23.727436676469154</v>
      </c>
      <c r="C20" s="21">
        <v>13.489523252476348</v>
      </c>
      <c r="D20" s="21">
        <v>2.1</v>
      </c>
      <c r="E20" s="21">
        <v>27.865913506800474</v>
      </c>
      <c r="F20" s="20">
        <v>24.298547856275523</v>
      </c>
      <c r="G20" s="20">
        <v>13.194995065997785</v>
      </c>
      <c r="H20" s="21">
        <v>1.9</v>
      </c>
      <c r="I20" s="22">
        <v>27.477285976218791</v>
      </c>
      <c r="J20" s="129"/>
      <c r="K20" s="129"/>
      <c r="L20" s="129"/>
    </row>
    <row r="21" spans="1:12">
      <c r="A21" s="23" t="s">
        <v>282</v>
      </c>
      <c r="B21" s="21">
        <v>19.10635883038141</v>
      </c>
      <c r="C21" s="21">
        <v>22.494101131985307</v>
      </c>
      <c r="D21" s="21">
        <v>2</v>
      </c>
      <c r="E21" s="21">
        <v>37.027381364999471</v>
      </c>
      <c r="F21" s="128">
        <v>20.789051998623897</v>
      </c>
      <c r="G21" s="128">
        <v>23.451782989580323</v>
      </c>
      <c r="H21" s="21">
        <v>1.9</v>
      </c>
      <c r="I21" s="22">
        <v>39.86020763350858</v>
      </c>
      <c r="J21" s="129"/>
      <c r="K21" s="129"/>
      <c r="L21" s="129"/>
    </row>
    <row r="22" spans="1:12">
      <c r="A22" s="23" t="s">
        <v>283</v>
      </c>
      <c r="B22" s="21">
        <v>21.167191437182499</v>
      </c>
      <c r="C22" s="21">
        <v>19.370320297165343</v>
      </c>
      <c r="D22" s="21">
        <v>2</v>
      </c>
      <c r="E22" s="21">
        <v>31.506266278677074</v>
      </c>
      <c r="F22" s="20">
        <v>22.21028068280981</v>
      </c>
      <c r="G22" s="20">
        <v>18.779570016341278</v>
      </c>
      <c r="H22" s="21">
        <v>1.9</v>
      </c>
      <c r="I22" s="22">
        <v>34.216613381993994</v>
      </c>
      <c r="J22" s="129"/>
      <c r="K22" s="129"/>
      <c r="L22" s="129"/>
    </row>
    <row r="23" spans="1:12">
      <c r="A23" s="23" t="s">
        <v>45</v>
      </c>
      <c r="B23" s="21">
        <v>23.162643841748686</v>
      </c>
      <c r="C23" s="21">
        <v>23.336313513255948</v>
      </c>
      <c r="D23" s="21">
        <v>2.2000000000000002</v>
      </c>
      <c r="E23" s="21">
        <v>43.861080675854907</v>
      </c>
      <c r="F23" s="20">
        <v>24.885470718799183</v>
      </c>
      <c r="G23" s="20">
        <v>22.512878303892307</v>
      </c>
      <c r="H23" s="21">
        <v>2.2000000000000002</v>
      </c>
      <c r="I23" s="22">
        <v>44.306839715480542</v>
      </c>
      <c r="J23" s="129"/>
      <c r="K23" s="129"/>
      <c r="L23" s="129"/>
    </row>
    <row r="24" spans="1:12">
      <c r="A24" s="23" t="s">
        <v>284</v>
      </c>
      <c r="B24" s="21">
        <v>24.118864385953568</v>
      </c>
      <c r="C24" s="21">
        <v>16.134482312617216</v>
      </c>
      <c r="D24" s="21">
        <v>2.2000000000000002</v>
      </c>
      <c r="E24" s="21">
        <v>28.996380636404766</v>
      </c>
      <c r="F24" s="128">
        <v>22.842591502257562</v>
      </c>
      <c r="G24" s="128">
        <v>17.72293339165855</v>
      </c>
      <c r="H24" s="21">
        <v>2</v>
      </c>
      <c r="I24" s="22">
        <v>32.436855368387683</v>
      </c>
      <c r="J24" s="129"/>
      <c r="K24" s="129"/>
      <c r="L24" s="129"/>
    </row>
    <row r="25" spans="1:12">
      <c r="A25" s="23" t="s">
        <v>285</v>
      </c>
      <c r="B25" s="21">
        <v>20.943989428453602</v>
      </c>
      <c r="C25" s="21">
        <v>18.365401244285202</v>
      </c>
      <c r="D25" s="21">
        <v>1.9</v>
      </c>
      <c r="E25" s="21">
        <v>30.916541675594601</v>
      </c>
      <c r="F25" s="20">
        <v>23.208568439001006</v>
      </c>
      <c r="G25" s="20">
        <v>17.770229751407879</v>
      </c>
      <c r="H25" s="21">
        <v>1.9</v>
      </c>
      <c r="I25" s="22">
        <v>32.664994300520775</v>
      </c>
      <c r="J25" s="129"/>
      <c r="K25" s="129"/>
      <c r="L25" s="129"/>
    </row>
    <row r="26" spans="1:12">
      <c r="A26" s="23" t="s">
        <v>286</v>
      </c>
      <c r="B26" s="21">
        <v>25.938569651628367</v>
      </c>
      <c r="C26" s="21">
        <v>18.427288657266594</v>
      </c>
      <c r="D26" s="21">
        <v>2.2999999999999998</v>
      </c>
      <c r="E26" s="21">
        <v>32.826721247223794</v>
      </c>
      <c r="F26" s="128">
        <v>26.671573306812075</v>
      </c>
      <c r="G26" s="128">
        <v>18.82748207759699</v>
      </c>
      <c r="H26" s="21">
        <v>2.2000000000000002</v>
      </c>
      <c r="I26" s="22">
        <v>35.929945836387851</v>
      </c>
      <c r="J26" s="129"/>
      <c r="K26" s="129"/>
      <c r="L26" s="129"/>
    </row>
    <row r="27" spans="1:12">
      <c r="A27" s="23" t="s">
        <v>287</v>
      </c>
      <c r="B27" s="21">
        <v>22.405610650174037</v>
      </c>
      <c r="C27" s="21">
        <v>18.190225010449687</v>
      </c>
      <c r="D27" s="21">
        <v>2</v>
      </c>
      <c r="E27" s="21">
        <v>36.477462437395658</v>
      </c>
      <c r="F27" s="20">
        <v>23.408654427980128</v>
      </c>
      <c r="G27" s="20">
        <v>17.626948843828579</v>
      </c>
      <c r="H27" s="21">
        <v>1.9</v>
      </c>
      <c r="I27" s="22">
        <v>37.717533235565611</v>
      </c>
      <c r="J27" s="129"/>
      <c r="K27" s="129"/>
      <c r="L27" s="129"/>
    </row>
    <row r="28" spans="1:12">
      <c r="A28" s="23" t="s">
        <v>55</v>
      </c>
      <c r="B28" s="21">
        <v>19.910061406551005</v>
      </c>
      <c r="C28" s="21">
        <v>28.822317361412672</v>
      </c>
      <c r="D28" s="21">
        <v>2</v>
      </c>
      <c r="E28" s="21">
        <v>45.718270571827055</v>
      </c>
      <c r="F28" s="20">
        <v>21.729149924667272</v>
      </c>
      <c r="G28" s="20">
        <v>27.993083576751122</v>
      </c>
      <c r="H28" s="21">
        <v>2</v>
      </c>
      <c r="I28" s="22">
        <v>48.815420840017033</v>
      </c>
      <c r="J28" s="129"/>
      <c r="K28" s="129"/>
      <c r="L28" s="129"/>
    </row>
    <row r="29" spans="1:12">
      <c r="A29" s="23" t="s">
        <v>288</v>
      </c>
      <c r="B29" s="21">
        <v>23.753804176723687</v>
      </c>
      <c r="C29" s="21">
        <v>23.409741690778525</v>
      </c>
      <c r="D29" s="21">
        <v>2.1</v>
      </c>
      <c r="E29" s="21">
        <v>39.790001827515745</v>
      </c>
      <c r="F29" s="128">
        <v>25.110311253892782</v>
      </c>
      <c r="G29" s="128">
        <v>23.621951248353191</v>
      </c>
      <c r="H29" s="21">
        <v>2.1</v>
      </c>
      <c r="I29" s="22">
        <v>41.019382395891583</v>
      </c>
      <c r="J29" s="129"/>
      <c r="K29" s="129"/>
      <c r="L29" s="129"/>
    </row>
    <row r="30" spans="1:12">
      <c r="A30" s="23" t="s">
        <v>289</v>
      </c>
      <c r="B30" s="21">
        <v>24.499288171263341</v>
      </c>
      <c r="C30" s="21">
        <v>16.646181326212098</v>
      </c>
      <c r="D30" s="21">
        <v>2.1</v>
      </c>
      <c r="E30" s="21">
        <v>34.135611276608337</v>
      </c>
      <c r="F30" s="128">
        <v>24.856117949881355</v>
      </c>
      <c r="G30" s="128">
        <v>17.20641275271651</v>
      </c>
      <c r="H30" s="21">
        <v>2</v>
      </c>
      <c r="I30" s="22">
        <v>36.039610760137755</v>
      </c>
      <c r="J30" s="129"/>
      <c r="K30" s="129"/>
      <c r="L30" s="129"/>
    </row>
    <row r="31" spans="1:12">
      <c r="A31" s="23" t="s">
        <v>37</v>
      </c>
      <c r="B31" s="21">
        <v>18.269107289269098</v>
      </c>
      <c r="C31" s="21">
        <v>19.619954549966106</v>
      </c>
      <c r="D31" s="21">
        <v>1.9</v>
      </c>
      <c r="E31" s="21">
        <v>29.625478885816339</v>
      </c>
      <c r="F31" s="20">
        <v>19.49120936505566</v>
      </c>
      <c r="G31" s="20">
        <v>19.323700901968092</v>
      </c>
      <c r="H31" s="21">
        <v>1.9</v>
      </c>
      <c r="I31" s="22">
        <v>33.067661852051437</v>
      </c>
      <c r="J31" s="129"/>
      <c r="K31" s="129"/>
      <c r="L31" s="129"/>
    </row>
    <row r="32" spans="1:12">
      <c r="A32" s="23" t="s">
        <v>290</v>
      </c>
      <c r="B32" s="21">
        <v>21.11212605617721</v>
      </c>
      <c r="C32" s="21">
        <v>28.66046281495014</v>
      </c>
      <c r="D32" s="21">
        <v>2</v>
      </c>
      <c r="E32" s="21">
        <v>43.459179992785863</v>
      </c>
      <c r="F32" s="20">
        <v>23.443596229074057</v>
      </c>
      <c r="G32" s="20">
        <v>25.713699131147038</v>
      </c>
      <c r="H32" s="21">
        <v>2</v>
      </c>
      <c r="I32" s="22">
        <v>43.329423811450617</v>
      </c>
      <c r="J32" s="129"/>
      <c r="K32" s="129"/>
      <c r="L32" s="129"/>
    </row>
    <row r="33" spans="1:12">
      <c r="A33" s="23" t="s">
        <v>291</v>
      </c>
      <c r="B33" s="21">
        <v>24.161640337427411</v>
      </c>
      <c r="C33" s="21">
        <v>16.528921204609443</v>
      </c>
      <c r="D33" s="21">
        <v>2.2000000000000002</v>
      </c>
      <c r="E33" s="21">
        <v>25.05824986188177</v>
      </c>
      <c r="F33" s="128">
        <v>24.310235212536753</v>
      </c>
      <c r="G33" s="128">
        <v>18.158170951552428</v>
      </c>
      <c r="H33" s="21">
        <v>2</v>
      </c>
      <c r="I33" s="22">
        <v>26.521312535680057</v>
      </c>
      <c r="J33" s="129"/>
      <c r="K33" s="129"/>
      <c r="L33" s="129"/>
    </row>
    <row r="34" spans="1:12">
      <c r="A34" s="23" t="s">
        <v>292</v>
      </c>
      <c r="B34" s="21">
        <v>20.930288951181897</v>
      </c>
      <c r="C34" s="21">
        <v>16.533943761700147</v>
      </c>
      <c r="D34" s="21">
        <v>2</v>
      </c>
      <c r="E34" s="21">
        <v>33.703323882487787</v>
      </c>
      <c r="F34" s="128">
        <v>22.44306757499324</v>
      </c>
      <c r="G34" s="128">
        <v>17.353006281147746</v>
      </c>
      <c r="H34" s="21">
        <v>1.9</v>
      </c>
      <c r="I34" s="22">
        <v>36.173947819086756</v>
      </c>
      <c r="J34" s="129"/>
      <c r="K34" s="129"/>
      <c r="L34" s="129"/>
    </row>
    <row r="35" spans="1:12">
      <c r="A35" s="23" t="s">
        <v>293</v>
      </c>
      <c r="B35" s="21">
        <v>20.774211711711711</v>
      </c>
      <c r="C35" s="21">
        <v>18.174737237237238</v>
      </c>
      <c r="D35" s="21">
        <v>1.9</v>
      </c>
      <c r="E35" s="21">
        <v>26.645484270223339</v>
      </c>
      <c r="F35" s="20">
        <v>21.696979056250232</v>
      </c>
      <c r="G35" s="20">
        <v>17.947812393947341</v>
      </c>
      <c r="H35" s="21">
        <v>1.8</v>
      </c>
      <c r="I35" s="22">
        <v>28.345511360081339</v>
      </c>
      <c r="J35" s="129"/>
      <c r="K35" s="129"/>
      <c r="L35" s="129"/>
    </row>
    <row r="36" spans="1:12">
      <c r="A36" s="24" t="s">
        <v>294</v>
      </c>
      <c r="B36" s="21">
        <v>33.420686826333657</v>
      </c>
      <c r="C36" s="21">
        <v>10.174782945559784</v>
      </c>
      <c r="D36" s="21">
        <v>2.9</v>
      </c>
      <c r="E36" s="21">
        <v>29.563343540886923</v>
      </c>
      <c r="F36" s="128">
        <v>32.62551817598257</v>
      </c>
      <c r="G36" s="128">
        <v>12.341629106668552</v>
      </c>
      <c r="H36" s="21">
        <v>2.6</v>
      </c>
      <c r="I36" s="22">
        <v>30.102725676932057</v>
      </c>
      <c r="J36" s="129"/>
      <c r="K36" s="129"/>
      <c r="L36" s="129"/>
    </row>
    <row r="37" spans="1:12">
      <c r="A37" s="23" t="s">
        <v>295</v>
      </c>
      <c r="B37" s="21">
        <v>22.40381737771423</v>
      </c>
      <c r="C37" s="21">
        <v>24.423347631873551</v>
      </c>
      <c r="D37" s="21">
        <v>2.2000000000000002</v>
      </c>
      <c r="E37" s="21">
        <v>38.96242813210322</v>
      </c>
      <c r="F37" s="128">
        <v>23.099202741099401</v>
      </c>
      <c r="G37" s="128">
        <v>24.865474434701067</v>
      </c>
      <c r="H37" s="21">
        <v>2</v>
      </c>
      <c r="I37" s="22">
        <v>42.256051967812056</v>
      </c>
      <c r="J37" s="129"/>
      <c r="K37" s="129"/>
      <c r="L37" s="129"/>
    </row>
    <row r="38" spans="1:12">
      <c r="A38" s="23" t="s">
        <v>296</v>
      </c>
      <c r="B38" s="21">
        <v>23.928453707457347</v>
      </c>
      <c r="C38" s="21">
        <v>16.469210922137901</v>
      </c>
      <c r="D38" s="21">
        <v>2.2000000000000002</v>
      </c>
      <c r="E38" s="21">
        <v>23.503215805835552</v>
      </c>
      <c r="F38" s="128">
        <v>24.702920613907704</v>
      </c>
      <c r="G38" s="128">
        <v>16.906928156928362</v>
      </c>
      <c r="H38" s="21">
        <v>2</v>
      </c>
      <c r="I38" s="22">
        <v>26.310788262053009</v>
      </c>
      <c r="J38" s="129"/>
      <c r="K38" s="129"/>
      <c r="L38" s="129"/>
    </row>
    <row r="39" spans="1:12">
      <c r="A39" s="23" t="s">
        <v>50</v>
      </c>
      <c r="B39" s="21">
        <v>21.817910299168698</v>
      </c>
      <c r="C39" s="21">
        <v>27.67621583951416</v>
      </c>
      <c r="D39" s="21">
        <v>2.1</v>
      </c>
      <c r="E39" s="21">
        <v>43.886850194315429</v>
      </c>
      <c r="F39" s="20">
        <v>22.011431616152631</v>
      </c>
      <c r="G39" s="20">
        <v>27.551872533600992</v>
      </c>
      <c r="H39" s="21">
        <v>2</v>
      </c>
      <c r="I39" s="22">
        <v>45.702335898027293</v>
      </c>
      <c r="J39" s="129"/>
      <c r="K39" s="129"/>
      <c r="L39" s="129"/>
    </row>
    <row r="40" spans="1:12">
      <c r="A40" s="23" t="s">
        <v>297</v>
      </c>
      <c r="B40" s="21">
        <v>19.213120130360927</v>
      </c>
      <c r="C40" s="21">
        <v>18.134209238510792</v>
      </c>
      <c r="D40" s="21">
        <v>1.9</v>
      </c>
      <c r="E40" s="21">
        <v>31.359875645589931</v>
      </c>
      <c r="F40" s="20">
        <v>21.610388014267151</v>
      </c>
      <c r="G40" s="20">
        <v>16.802280258011191</v>
      </c>
      <c r="H40" s="21">
        <v>1.8</v>
      </c>
      <c r="I40" s="22">
        <v>32.779160504157133</v>
      </c>
      <c r="J40" s="129"/>
      <c r="K40" s="129"/>
      <c r="L40" s="129"/>
    </row>
    <row r="41" spans="1:12">
      <c r="A41" s="23" t="s">
        <v>298</v>
      </c>
      <c r="B41" s="21">
        <v>20.160238775371766</v>
      </c>
      <c r="C41" s="21">
        <v>21.3104004461964</v>
      </c>
      <c r="D41" s="21">
        <v>1.9</v>
      </c>
      <c r="E41" s="21">
        <v>31.388175964698995</v>
      </c>
      <c r="F41" s="20">
        <v>22.659183264521264</v>
      </c>
      <c r="G41" s="20">
        <v>20.962748218032459</v>
      </c>
      <c r="H41" s="21">
        <v>1.8</v>
      </c>
      <c r="I41" s="22">
        <v>32.460243315787942</v>
      </c>
      <c r="J41" s="129"/>
      <c r="K41" s="129"/>
      <c r="L41" s="129"/>
    </row>
    <row r="42" spans="1:12">
      <c r="A42" s="23" t="s">
        <v>299</v>
      </c>
      <c r="B42" s="21">
        <v>23.056414717443133</v>
      </c>
      <c r="C42" s="21">
        <v>19.363361041304209</v>
      </c>
      <c r="D42" s="21">
        <v>2.2000000000000002</v>
      </c>
      <c r="E42" s="21">
        <v>37.619704004643062</v>
      </c>
      <c r="F42" s="20">
        <v>24.262150635541289</v>
      </c>
      <c r="G42" s="20">
        <v>17.946927148457657</v>
      </c>
      <c r="H42" s="21">
        <v>2</v>
      </c>
      <c r="I42" s="22">
        <v>38.118192326187781</v>
      </c>
      <c r="J42" s="129"/>
      <c r="K42" s="129"/>
      <c r="L42" s="129"/>
    </row>
    <row r="43" spans="1:12">
      <c r="A43" s="25" t="s">
        <v>300</v>
      </c>
      <c r="I43" s="26"/>
    </row>
    <row r="44" spans="1:12">
      <c r="A44" s="27" t="s">
        <v>301</v>
      </c>
    </row>
    <row r="47" spans="1:12" ht="26.25">
      <c r="A47" s="31" t="s">
        <v>326</v>
      </c>
    </row>
    <row r="48" spans="1:12" ht="15.75">
      <c r="A48" s="63">
        <v>1</v>
      </c>
      <c r="B48" s="73" t="s">
        <v>302</v>
      </c>
      <c r="C48" s="73"/>
      <c r="D48" s="73"/>
      <c r="E48" s="73"/>
      <c r="F48" s="73"/>
      <c r="G48" s="73"/>
      <c r="H48" s="73"/>
      <c r="I48" s="73" t="s">
        <v>303</v>
      </c>
    </row>
    <row r="49" spans="1:9" ht="15.75">
      <c r="A49" s="63">
        <v>2</v>
      </c>
      <c r="B49" s="73" t="s">
        <v>304</v>
      </c>
      <c r="C49" s="73"/>
      <c r="D49" s="73"/>
      <c r="E49" s="73"/>
      <c r="F49" s="73"/>
      <c r="G49" s="73"/>
      <c r="H49" s="73"/>
      <c r="I49" s="73" t="s">
        <v>305</v>
      </c>
    </row>
    <row r="50" spans="1:9" ht="15.75">
      <c r="A50" s="63">
        <v>3</v>
      </c>
      <c r="B50" s="73" t="s">
        <v>306</v>
      </c>
      <c r="C50" s="73"/>
      <c r="D50" s="73"/>
      <c r="E50" s="73"/>
      <c r="F50" s="73"/>
      <c r="G50" s="73"/>
      <c r="H50" s="73"/>
      <c r="I50" s="73" t="s">
        <v>305</v>
      </c>
    </row>
    <row r="51" spans="1:9">
      <c r="B51" s="73"/>
      <c r="C51" s="73"/>
      <c r="D51" s="73"/>
      <c r="E51" s="73"/>
      <c r="F51" s="73"/>
      <c r="G51" s="73"/>
      <c r="H51" s="73"/>
      <c r="I51" s="73"/>
    </row>
    <row r="52" spans="1:9">
      <c r="B52" s="73"/>
      <c r="C52" s="73"/>
      <c r="D52" s="73"/>
      <c r="E52" s="73"/>
      <c r="F52" s="73"/>
      <c r="G52" s="73"/>
      <c r="H52" s="73"/>
      <c r="I52" s="73"/>
    </row>
    <row r="53" spans="1:9">
      <c r="B53" s="73" t="s">
        <v>307</v>
      </c>
      <c r="C53" s="73"/>
      <c r="D53" s="73"/>
      <c r="E53" s="73"/>
      <c r="F53" s="73"/>
      <c r="G53" s="73"/>
      <c r="H53" s="73"/>
      <c r="I53" s="73"/>
    </row>
    <row r="55" spans="1:9" ht="15.75">
      <c r="B55" s="12" t="s">
        <v>308</v>
      </c>
    </row>
    <row r="56" spans="1:9">
      <c r="B56" s="48"/>
    </row>
  </sheetData>
  <mergeCells count="7">
    <mergeCell ref="A3:A5"/>
    <mergeCell ref="B3:E3"/>
    <mergeCell ref="F3:I3"/>
    <mergeCell ref="B4:C4"/>
    <mergeCell ref="D4:D5"/>
    <mergeCell ref="F4:G4"/>
    <mergeCell ref="H4:H5"/>
  </mergeCells>
  <phoneticPr fontId="5" type="noConversion"/>
  <pageMargins left="0.7" right="0.7" top="0.75" bottom="0.75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1</vt:i4>
      </vt:variant>
    </vt:vector>
  </HeadingPairs>
  <TitlesOfParts>
    <vt:vector size="7" baseType="lpstr">
      <vt:lpstr>Introduction</vt:lpstr>
      <vt:lpstr>Exo 1</vt:lpstr>
      <vt:lpstr>Exo 2</vt:lpstr>
      <vt:lpstr>Exo 3</vt:lpstr>
      <vt:lpstr>Exo 4</vt:lpstr>
      <vt:lpstr>Exo 5</vt:lpstr>
      <vt:lpstr>'Exo 3'!OLE_LINK1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klm</dc:creator>
  <cp:keywords/>
  <dc:description/>
  <cp:lastModifiedBy>serou</cp:lastModifiedBy>
  <cp:revision/>
  <dcterms:created xsi:type="dcterms:W3CDTF">2013-02-11T13:41:12Z</dcterms:created>
  <dcterms:modified xsi:type="dcterms:W3CDTF">2021-01-26T23:22:31Z</dcterms:modified>
  <cp:category/>
  <cp:contentStatus/>
</cp:coreProperties>
</file>