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Даниил\Desktop\Учеба\физика\лаба2\"/>
    </mc:Choice>
  </mc:AlternateContent>
  <xr:revisionPtr revIDLastSave="0" documentId="13_ncr:1_{F9DA924F-1AD6-4031-9DCE-2BA4662ADC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U13" i="1" s="1"/>
  <c r="T13" i="1"/>
  <c r="S14" i="1"/>
  <c r="S13" i="1"/>
  <c r="T12" i="1"/>
  <c r="U11" i="1" s="1"/>
  <c r="T11" i="1"/>
  <c r="S12" i="1"/>
  <c r="S11" i="1"/>
  <c r="T10" i="1"/>
  <c r="T9" i="1"/>
  <c r="U9" i="1" s="1"/>
  <c r="S10" i="1"/>
  <c r="S9" i="1"/>
  <c r="T8" i="1"/>
  <c r="U7" i="1" s="1"/>
  <c r="T7" i="1"/>
  <c r="S8" i="1"/>
  <c r="S7" i="1"/>
  <c r="T6" i="1"/>
  <c r="T5" i="1"/>
  <c r="U5" i="1"/>
  <c r="U3" i="1" l="1"/>
  <c r="U15" i="1" l="1"/>
  <c r="V3" i="1" s="1"/>
  <c r="W3" i="1" s="1"/>
  <c r="M67" i="1"/>
  <c r="N67" i="1"/>
  <c r="O67" i="1"/>
  <c r="P67" i="1"/>
  <c r="Q67" i="1"/>
  <c r="M65" i="1"/>
  <c r="N65" i="1"/>
  <c r="O65" i="1"/>
  <c r="P65" i="1"/>
  <c r="Q65" i="1"/>
  <c r="M63" i="1"/>
  <c r="N63" i="1"/>
  <c r="O63" i="1"/>
  <c r="P63" i="1"/>
  <c r="Q63" i="1"/>
  <c r="M61" i="1"/>
  <c r="N61" i="1"/>
  <c r="O61" i="1"/>
  <c r="P61" i="1"/>
  <c r="Q61" i="1"/>
  <c r="M59" i="1"/>
  <c r="N59" i="1"/>
  <c r="O59" i="1"/>
  <c r="P59" i="1"/>
  <c r="Q59" i="1"/>
  <c r="L59" i="1"/>
  <c r="L61" i="1"/>
  <c r="L63" i="1"/>
  <c r="L65" i="1"/>
  <c r="L67" i="1"/>
  <c r="M57" i="1"/>
  <c r="N57" i="1"/>
  <c r="O57" i="1"/>
  <c r="P57" i="1"/>
  <c r="Q57" i="1"/>
  <c r="L57" i="1"/>
  <c r="M49" i="1"/>
  <c r="N49" i="1"/>
  <c r="O49" i="1"/>
  <c r="P49" i="1"/>
  <c r="Q49" i="1"/>
  <c r="M47" i="1"/>
  <c r="N47" i="1"/>
  <c r="O47" i="1"/>
  <c r="P47" i="1"/>
  <c r="Q47" i="1"/>
  <c r="M45" i="1"/>
  <c r="N45" i="1"/>
  <c r="O45" i="1"/>
  <c r="P45" i="1"/>
  <c r="Q45" i="1"/>
  <c r="M43" i="1"/>
  <c r="N43" i="1"/>
  <c r="O43" i="1"/>
  <c r="P43" i="1"/>
  <c r="Q43" i="1"/>
  <c r="L43" i="1"/>
  <c r="M41" i="1"/>
  <c r="N41" i="1"/>
  <c r="O41" i="1"/>
  <c r="P41" i="1"/>
  <c r="Q41" i="1"/>
  <c r="L41" i="1"/>
  <c r="L45" i="1"/>
  <c r="L47" i="1"/>
  <c r="L49" i="1"/>
  <c r="M39" i="1"/>
  <c r="N39" i="1"/>
  <c r="O39" i="1"/>
  <c r="P39" i="1"/>
  <c r="Q39" i="1"/>
  <c r="L39" i="1"/>
  <c r="M23" i="1"/>
  <c r="N23" i="1"/>
  <c r="O23" i="1"/>
  <c r="P23" i="1"/>
  <c r="Q23" i="1"/>
  <c r="M25" i="1"/>
  <c r="N25" i="1"/>
  <c r="O25" i="1"/>
  <c r="P25" i="1"/>
  <c r="Q25" i="1"/>
  <c r="M27" i="1"/>
  <c r="N27" i="1"/>
  <c r="O27" i="1"/>
  <c r="P27" i="1"/>
  <c r="Q27" i="1"/>
  <c r="M29" i="1"/>
  <c r="N29" i="1"/>
  <c r="O29" i="1"/>
  <c r="P29" i="1"/>
  <c r="Q29" i="1"/>
  <c r="M31" i="1"/>
  <c r="N31" i="1"/>
  <c r="O31" i="1"/>
  <c r="P31" i="1"/>
  <c r="Q31" i="1"/>
  <c r="L32" i="1"/>
  <c r="L30" i="1"/>
  <c r="L28" i="1"/>
  <c r="L26" i="1"/>
  <c r="L24" i="1"/>
  <c r="L22" i="1"/>
  <c r="L23" i="1"/>
  <c r="L25" i="1"/>
  <c r="L27" i="1"/>
  <c r="L29" i="1"/>
  <c r="L31" i="1"/>
  <c r="M21" i="1"/>
  <c r="N21" i="1"/>
  <c r="O21" i="1"/>
  <c r="P21" i="1"/>
  <c r="Q21" i="1"/>
  <c r="L21" i="1"/>
  <c r="C21" i="1"/>
  <c r="M32" i="1"/>
  <c r="N32" i="1"/>
  <c r="O32" i="1"/>
  <c r="P32" i="1"/>
  <c r="Q32" i="1"/>
  <c r="M30" i="1"/>
  <c r="N30" i="1"/>
  <c r="O30" i="1"/>
  <c r="P30" i="1"/>
  <c r="Q30" i="1"/>
  <c r="M28" i="1"/>
  <c r="N28" i="1"/>
  <c r="O28" i="1"/>
  <c r="P28" i="1"/>
  <c r="Q28" i="1"/>
  <c r="M26" i="1"/>
  <c r="N26" i="1"/>
  <c r="O26" i="1"/>
  <c r="P26" i="1"/>
  <c r="Q26" i="1"/>
  <c r="M24" i="1"/>
  <c r="N24" i="1"/>
  <c r="O24" i="1"/>
  <c r="P24" i="1"/>
  <c r="Q24" i="1"/>
  <c r="M22" i="1"/>
  <c r="N22" i="1"/>
  <c r="O22" i="1"/>
  <c r="P22" i="1"/>
  <c r="Q22" i="1"/>
  <c r="C31" i="1"/>
  <c r="D31" i="1"/>
  <c r="E31" i="1"/>
  <c r="F31" i="1"/>
  <c r="G31" i="1"/>
  <c r="C29" i="1"/>
  <c r="D29" i="1"/>
  <c r="C27" i="1"/>
  <c r="C25" i="1"/>
  <c r="C23" i="1"/>
  <c r="D23" i="1"/>
  <c r="E23" i="1"/>
  <c r="F23" i="1"/>
  <c r="G23" i="1"/>
  <c r="D32" i="1"/>
  <c r="E32" i="1"/>
  <c r="F32" i="1"/>
  <c r="G32" i="1"/>
  <c r="H32" i="1"/>
  <c r="D30" i="1"/>
  <c r="E30" i="1"/>
  <c r="F30" i="1"/>
  <c r="G30" i="1"/>
  <c r="H30" i="1"/>
  <c r="D28" i="1"/>
  <c r="E28" i="1"/>
  <c r="F28" i="1"/>
  <c r="G28" i="1"/>
  <c r="H28" i="1"/>
  <c r="H26" i="1"/>
  <c r="D26" i="1"/>
  <c r="E26" i="1"/>
  <c r="F26" i="1"/>
  <c r="G26" i="1"/>
  <c r="D24" i="1"/>
  <c r="E24" i="1"/>
  <c r="F24" i="1"/>
  <c r="G24" i="1"/>
  <c r="H24" i="1"/>
  <c r="C24" i="1"/>
  <c r="C26" i="1"/>
  <c r="C28" i="1"/>
  <c r="C30" i="1"/>
  <c r="C32" i="1"/>
  <c r="D22" i="1"/>
  <c r="E22" i="1"/>
  <c r="F22" i="1"/>
  <c r="G22" i="1"/>
  <c r="H22" i="1"/>
  <c r="C22" i="1"/>
  <c r="H31" i="1"/>
  <c r="E29" i="1"/>
  <c r="F29" i="1"/>
  <c r="G29" i="1"/>
  <c r="H29" i="1"/>
  <c r="D27" i="1"/>
  <c r="E27" i="1"/>
  <c r="F27" i="1"/>
  <c r="G27" i="1"/>
  <c r="H27" i="1"/>
  <c r="D25" i="1"/>
  <c r="E25" i="1"/>
  <c r="F25" i="1"/>
  <c r="G25" i="1"/>
  <c r="H25" i="1"/>
  <c r="H23" i="1"/>
  <c r="D21" i="1"/>
  <c r="E21" i="1"/>
  <c r="F21" i="1"/>
  <c r="G21" i="1"/>
  <c r="H21" i="1"/>
  <c r="V9" i="1" l="1"/>
  <c r="W9" i="1" s="1"/>
  <c r="V11" i="1"/>
  <c r="W11" i="1" s="1"/>
  <c r="V13" i="1"/>
  <c r="W13" i="1" s="1"/>
  <c r="V5" i="1"/>
  <c r="W5" i="1" s="1"/>
  <c r="V7" i="1"/>
  <c r="W7" i="1" s="1"/>
  <c r="W15" i="1" l="1"/>
  <c r="U16" i="1" s="1"/>
</calcChain>
</file>

<file path=xl/sharedStrings.xml><?xml version="1.0" encoding="utf-8"?>
<sst xmlns="http://schemas.openxmlformats.org/spreadsheetml/2006/main" count="46" uniqueCount="14">
  <si>
    <t>-X</t>
  </si>
  <si>
    <t>-Y</t>
  </si>
  <si>
    <t>Экспериментальное
значение относительного изменения полной энергии</t>
  </si>
  <si>
    <t xml:space="preserve">Теоретическая
величина относительной потери энергии </t>
  </si>
  <si>
    <t>m2(г)</t>
  </si>
  <si>
    <t>m1(г)</t>
  </si>
  <si>
    <t>X1 Y1</t>
  </si>
  <si>
    <t>X2  Y2</t>
  </si>
  <si>
    <t>a</t>
  </si>
  <si>
    <t>a-&lt;a&gt;</t>
  </si>
  <si>
    <t>(a-&lt;a&gt;)^2</t>
  </si>
  <si>
    <t>&lt;a&gt;=</t>
  </si>
  <si>
    <t>сумм(a-&lt;a&gt;)^2=</t>
  </si>
  <si>
    <t>σ&lt;a&gt;=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</si>
</sst>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quotePrefix="1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1" xfId="0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8"/>
  <sheetViews>
    <sheetView tabSelected="1" topLeftCell="B31" zoomScale="115" zoomScaleNormal="115" workbookViewId="0">
      <selection activeCell="U16" sqref="U16"/>
    </sheetView>
  </sheetViews>
  <sheetFormatPr defaultRowHeight="15" x14ac:dyDescent="0.25"/>
  <cols>
    <col min="22" max="22" width="15.28515625" customWidth="1"/>
    <col min="23" max="23" width="13.140625" bestFit="1" customWidth="1"/>
  </cols>
  <sheetData>
    <row r="2" spans="1:23" x14ac:dyDescent="0.25">
      <c r="S2" t="s">
        <v>6</v>
      </c>
      <c r="T2" t="s">
        <v>7</v>
      </c>
      <c r="U2" t="s">
        <v>8</v>
      </c>
      <c r="V2" s="8" t="s">
        <v>9</v>
      </c>
      <c r="W2" t="s">
        <v>10</v>
      </c>
    </row>
    <row r="3" spans="1:23" x14ac:dyDescent="0.25">
      <c r="A3" s="1"/>
      <c r="B3" s="1"/>
      <c r="C3" s="11" t="s">
        <v>5</v>
      </c>
      <c r="D3" s="11"/>
      <c r="E3" s="11"/>
      <c r="F3" s="11"/>
      <c r="G3" s="11"/>
      <c r="H3" s="11"/>
      <c r="J3" s="1"/>
      <c r="K3" s="1"/>
      <c r="L3" s="11" t="s">
        <v>5</v>
      </c>
      <c r="M3" s="11"/>
      <c r="N3" s="11"/>
      <c r="O3" s="11"/>
      <c r="P3" s="11"/>
      <c r="Q3" s="11"/>
      <c r="S3" s="1">
        <v>0.4</v>
      </c>
      <c r="T3" s="1">
        <v>0.6</v>
      </c>
      <c r="U3" s="22">
        <f>(T4-S4)/(T3-S3)</f>
        <v>1</v>
      </c>
      <c r="V3" s="22">
        <f>U3-U$15</f>
        <v>-3.7411990684395047E-3</v>
      </c>
      <c r="W3" s="22">
        <f>V3*V3</f>
        <v>1.3996570469692617E-5</v>
      </c>
    </row>
    <row r="4" spans="1:23" x14ac:dyDescent="0.25">
      <c r="A4" s="1"/>
      <c r="B4" s="1"/>
      <c r="C4" s="5">
        <v>200</v>
      </c>
      <c r="D4" s="6">
        <v>220</v>
      </c>
      <c r="E4" s="5">
        <v>240</v>
      </c>
      <c r="F4" s="5">
        <v>260</v>
      </c>
      <c r="G4" s="5">
        <v>280</v>
      </c>
      <c r="H4" s="5">
        <v>300</v>
      </c>
      <c r="J4" s="1"/>
      <c r="K4" s="1"/>
      <c r="L4" s="5">
        <v>200</v>
      </c>
      <c r="M4" s="6">
        <v>220</v>
      </c>
      <c r="N4" s="5">
        <v>240</v>
      </c>
      <c r="O4" s="5">
        <v>260</v>
      </c>
      <c r="P4" s="5">
        <v>280</v>
      </c>
      <c r="Q4" s="5">
        <v>300</v>
      </c>
      <c r="S4" s="1">
        <v>0.4</v>
      </c>
      <c r="T4" s="1">
        <v>0.6</v>
      </c>
      <c r="U4" s="22"/>
      <c r="V4" s="22"/>
      <c r="W4" s="22"/>
    </row>
    <row r="5" spans="1:23" x14ac:dyDescent="0.25">
      <c r="A5" s="10" t="s">
        <v>4</v>
      </c>
      <c r="B5" s="12">
        <v>200</v>
      </c>
      <c r="C5" s="2">
        <v>21</v>
      </c>
      <c r="D5" s="2">
        <v>22</v>
      </c>
      <c r="E5" s="2">
        <v>22</v>
      </c>
      <c r="F5" s="2">
        <v>27</v>
      </c>
      <c r="G5" s="2">
        <v>30</v>
      </c>
      <c r="H5" s="2">
        <v>32</v>
      </c>
      <c r="J5" s="10" t="s">
        <v>4</v>
      </c>
      <c r="K5" s="12">
        <v>200</v>
      </c>
      <c r="L5" s="2">
        <v>21</v>
      </c>
      <c r="M5" s="2">
        <v>20</v>
      </c>
      <c r="N5" s="2">
        <v>25</v>
      </c>
      <c r="O5" s="2">
        <v>24</v>
      </c>
      <c r="P5" s="2">
        <v>26</v>
      </c>
      <c r="Q5" s="2">
        <v>30</v>
      </c>
      <c r="S5" s="28">
        <v>0.5</v>
      </c>
      <c r="T5" s="1">
        <f>P21</f>
        <v>0.58333333333333337</v>
      </c>
      <c r="U5" s="22">
        <f t="shared" ref="U5" si="0">(T6-S6)/(T5-S5)</f>
        <v>0.93333333333333224</v>
      </c>
      <c r="V5" s="22">
        <f t="shared" ref="V5" si="1">U5-U$15</f>
        <v>-7.0407865735107267E-2</v>
      </c>
      <c r="W5" s="22">
        <f t="shared" ref="W5" si="2">V5*V5</f>
        <v>4.9572675573728922E-3</v>
      </c>
    </row>
    <row r="6" spans="1:23" x14ac:dyDescent="0.25">
      <c r="A6" s="10"/>
      <c r="B6" s="12"/>
      <c r="C6" s="2">
        <v>21</v>
      </c>
      <c r="D6" s="2">
        <v>21</v>
      </c>
      <c r="E6" s="2">
        <v>20</v>
      </c>
      <c r="F6" s="2">
        <v>24</v>
      </c>
      <c r="G6" s="2">
        <v>26</v>
      </c>
      <c r="H6" s="2">
        <v>27</v>
      </c>
      <c r="J6" s="10"/>
      <c r="K6" s="12"/>
      <c r="L6" s="2">
        <v>42</v>
      </c>
      <c r="M6" s="2">
        <v>38</v>
      </c>
      <c r="N6" s="2">
        <v>45</v>
      </c>
      <c r="O6" s="2">
        <v>43</v>
      </c>
      <c r="P6" s="2">
        <v>45</v>
      </c>
      <c r="Q6" s="2">
        <v>50</v>
      </c>
      <c r="S6" s="1">
        <v>0.5</v>
      </c>
      <c r="T6" s="1">
        <f>P22</f>
        <v>0.57777777777777772</v>
      </c>
      <c r="U6" s="22"/>
      <c r="V6" s="22"/>
      <c r="W6" s="22"/>
    </row>
    <row r="7" spans="1:23" x14ac:dyDescent="0.25">
      <c r="A7" s="10"/>
      <c r="B7" s="12">
        <v>220</v>
      </c>
      <c r="C7" s="2">
        <v>21</v>
      </c>
      <c r="D7" s="2">
        <v>23</v>
      </c>
      <c r="E7" s="2">
        <v>23</v>
      </c>
      <c r="F7" s="2">
        <v>26</v>
      </c>
      <c r="G7" s="2">
        <v>30</v>
      </c>
      <c r="H7" s="2">
        <v>33</v>
      </c>
      <c r="J7" s="10"/>
      <c r="K7" s="12">
        <v>220</v>
      </c>
      <c r="L7" s="2">
        <v>18</v>
      </c>
      <c r="M7" s="2">
        <v>23</v>
      </c>
      <c r="N7" s="2">
        <v>22</v>
      </c>
      <c r="O7" s="2">
        <v>27</v>
      </c>
      <c r="P7" s="2">
        <v>31</v>
      </c>
      <c r="Q7" s="2">
        <v>27</v>
      </c>
      <c r="S7" s="1">
        <f>L31</f>
        <v>0.4</v>
      </c>
      <c r="T7" s="1">
        <f>P31</f>
        <v>0.48275862068965519</v>
      </c>
      <c r="U7" s="22">
        <f t="shared" ref="U7" si="3">(T8-S8)/(T7-S7)</f>
        <v>1.1124338624338619</v>
      </c>
      <c r="V7" s="22">
        <f t="shared" ref="V7" si="4">U7-U$15</f>
        <v>0.10869266336542238</v>
      </c>
      <c r="W7" s="22">
        <f t="shared" ref="W7" si="5">V7*V7</f>
        <v>1.1814095069469033E-2</v>
      </c>
    </row>
    <row r="8" spans="1:23" x14ac:dyDescent="0.25">
      <c r="A8" s="10"/>
      <c r="B8" s="12"/>
      <c r="C8" s="2">
        <v>22</v>
      </c>
      <c r="D8" s="2">
        <v>23</v>
      </c>
      <c r="E8" s="2">
        <v>22</v>
      </c>
      <c r="F8" s="2">
        <v>24</v>
      </c>
      <c r="G8" s="2">
        <v>27</v>
      </c>
      <c r="H8" s="2">
        <v>28</v>
      </c>
      <c r="J8" s="10"/>
      <c r="K8" s="12"/>
      <c r="L8" s="2">
        <v>38</v>
      </c>
      <c r="M8" s="2">
        <v>46</v>
      </c>
      <c r="N8" s="2">
        <v>43</v>
      </c>
      <c r="O8" s="2">
        <v>50</v>
      </c>
      <c r="P8" s="2">
        <v>55</v>
      </c>
      <c r="Q8" s="2">
        <v>47</v>
      </c>
      <c r="S8" s="1">
        <f>L32</f>
        <v>0.4</v>
      </c>
      <c r="T8" s="1">
        <f>P32</f>
        <v>0.49206349206349204</v>
      </c>
      <c r="U8" s="22"/>
      <c r="V8" s="22"/>
      <c r="W8" s="22"/>
    </row>
    <row r="9" spans="1:23" x14ac:dyDescent="0.25">
      <c r="A9" s="10"/>
      <c r="B9" s="12">
        <v>240</v>
      </c>
      <c r="C9" s="2">
        <v>21</v>
      </c>
      <c r="D9" s="2">
        <v>24</v>
      </c>
      <c r="E9" s="2">
        <v>24</v>
      </c>
      <c r="F9" s="2">
        <v>25</v>
      </c>
      <c r="G9" s="2">
        <v>28</v>
      </c>
      <c r="H9" s="2">
        <v>30</v>
      </c>
      <c r="J9" s="10"/>
      <c r="K9" s="12">
        <v>240</v>
      </c>
      <c r="L9" s="2">
        <v>22</v>
      </c>
      <c r="M9" s="2">
        <v>23</v>
      </c>
      <c r="N9" s="2">
        <v>23</v>
      </c>
      <c r="O9" s="2">
        <v>27</v>
      </c>
      <c r="P9" s="2">
        <v>30</v>
      </c>
      <c r="Q9" s="2">
        <v>28</v>
      </c>
      <c r="S9" s="1">
        <f>L25</f>
        <v>0.45454545454545453</v>
      </c>
      <c r="T9" s="1">
        <f>Q25</f>
        <v>0.55555555555555558</v>
      </c>
      <c r="U9" s="22">
        <f t="shared" ref="U9" si="6">(T10-S10)/(T9-S9)</f>
        <v>1.0065000000000004</v>
      </c>
      <c r="V9" s="22">
        <f t="shared" ref="V9" si="7">U9-U$15</f>
        <v>2.7588009315608897E-3</v>
      </c>
      <c r="W9" s="22">
        <f t="shared" ref="W9" si="8">V9*V9</f>
        <v>7.6109825799812327E-6</v>
      </c>
    </row>
    <row r="10" spans="1:23" x14ac:dyDescent="0.25">
      <c r="A10" s="10"/>
      <c r="B10" s="12"/>
      <c r="C10" s="2">
        <v>23</v>
      </c>
      <c r="D10" s="2">
        <v>25</v>
      </c>
      <c r="E10" s="2">
        <v>24</v>
      </c>
      <c r="F10" s="2">
        <v>24</v>
      </c>
      <c r="G10" s="2">
        <v>26</v>
      </c>
      <c r="H10" s="2">
        <v>27</v>
      </c>
      <c r="J10" s="10"/>
      <c r="K10" s="12"/>
      <c r="L10" s="2">
        <v>48</v>
      </c>
      <c r="M10" s="2">
        <v>49</v>
      </c>
      <c r="N10" s="2">
        <v>46</v>
      </c>
      <c r="O10" s="2">
        <v>52</v>
      </c>
      <c r="P10" s="2">
        <v>55</v>
      </c>
      <c r="Q10" s="2">
        <v>50</v>
      </c>
      <c r="S10" s="1">
        <f>L26</f>
        <v>0.45833333333333331</v>
      </c>
      <c r="T10" s="1">
        <f>Q26</f>
        <v>0.56000000000000005</v>
      </c>
      <c r="U10" s="22"/>
      <c r="V10" s="22"/>
      <c r="W10" s="22"/>
    </row>
    <row r="11" spans="1:23" x14ac:dyDescent="0.25">
      <c r="A11" s="10"/>
      <c r="B11" s="12">
        <v>260</v>
      </c>
      <c r="C11" s="2">
        <v>21</v>
      </c>
      <c r="D11" s="2">
        <v>20</v>
      </c>
      <c r="E11" s="2">
        <v>25</v>
      </c>
      <c r="F11" s="2">
        <v>24</v>
      </c>
      <c r="G11" s="2">
        <v>27</v>
      </c>
      <c r="H11" s="2">
        <v>33</v>
      </c>
      <c r="J11" s="10"/>
      <c r="K11" s="12">
        <v>260</v>
      </c>
      <c r="L11" s="2">
        <v>18</v>
      </c>
      <c r="M11" s="2">
        <v>22</v>
      </c>
      <c r="N11" s="2">
        <v>24</v>
      </c>
      <c r="O11" s="2">
        <v>27</v>
      </c>
      <c r="P11" s="2">
        <v>26</v>
      </c>
      <c r="Q11" s="2">
        <v>30</v>
      </c>
      <c r="S11" s="1">
        <f>L23</f>
        <v>0.47619047619047616</v>
      </c>
      <c r="T11" s="1">
        <f>Q23</f>
        <v>0.57692307692307687</v>
      </c>
      <c r="U11" s="22">
        <f t="shared" ref="U11" si="9">(T12-S12)/(T11-S11)</f>
        <v>1.000509009467577</v>
      </c>
      <c r="V11" s="22">
        <f t="shared" ref="V11" si="10">U11-U$15</f>
        <v>-3.2321896008624673E-3</v>
      </c>
      <c r="W11" s="22">
        <f t="shared" ref="W11" si="11">V11*V11</f>
        <v>1.0447049615923476E-5</v>
      </c>
    </row>
    <row r="12" spans="1:23" x14ac:dyDescent="0.25">
      <c r="A12" s="10"/>
      <c r="B12" s="12"/>
      <c r="C12" s="2">
        <v>24</v>
      </c>
      <c r="D12" s="2">
        <v>22</v>
      </c>
      <c r="E12" s="2">
        <v>26</v>
      </c>
      <c r="F12" s="2">
        <v>24</v>
      </c>
      <c r="G12" s="2">
        <v>26</v>
      </c>
      <c r="H12" s="2">
        <v>31</v>
      </c>
      <c r="J12" s="10"/>
      <c r="K12" s="12"/>
      <c r="L12" s="2">
        <v>42</v>
      </c>
      <c r="M12" s="2">
        <v>49</v>
      </c>
      <c r="N12" s="2">
        <v>51</v>
      </c>
      <c r="O12" s="2">
        <v>54</v>
      </c>
      <c r="P12" s="2">
        <v>50</v>
      </c>
      <c r="Q12" s="2">
        <v>56</v>
      </c>
      <c r="S12" s="1">
        <f>L24</f>
        <v>0.47368421052631576</v>
      </c>
      <c r="T12" s="1">
        <f>Q24</f>
        <v>0.57446808510638303</v>
      </c>
      <c r="U12" s="22"/>
      <c r="V12" s="22"/>
      <c r="W12" s="22"/>
    </row>
    <row r="13" spans="1:23" x14ac:dyDescent="0.25">
      <c r="A13" s="10"/>
      <c r="B13" s="12">
        <v>280</v>
      </c>
      <c r="C13" s="2">
        <v>20</v>
      </c>
      <c r="D13" s="2">
        <v>23</v>
      </c>
      <c r="E13" s="2">
        <v>23</v>
      </c>
      <c r="F13" s="2">
        <v>27</v>
      </c>
      <c r="G13" s="2">
        <v>28</v>
      </c>
      <c r="H13" s="2">
        <v>28</v>
      </c>
      <c r="J13" s="10"/>
      <c r="K13" s="12">
        <v>280</v>
      </c>
      <c r="L13" s="2">
        <v>18</v>
      </c>
      <c r="M13" s="2">
        <v>20</v>
      </c>
      <c r="N13" s="2">
        <v>24</v>
      </c>
      <c r="O13" s="2">
        <v>26</v>
      </c>
      <c r="P13" s="2">
        <v>31</v>
      </c>
      <c r="Q13" s="2">
        <v>32</v>
      </c>
      <c r="S13" s="1">
        <f>L29</f>
        <v>0.41666666666666669</v>
      </c>
      <c r="T13" s="1">
        <f>Q29</f>
        <v>0.51724137931034486</v>
      </c>
      <c r="U13" s="22">
        <f t="shared" ref="U13" si="12">(T14-S14)/(T13-S13)</f>
        <v>0.96967098917586492</v>
      </c>
      <c r="V13" s="22">
        <f t="shared" ref="V13" si="13">U13-U$15</f>
        <v>-3.4070209892574588E-2</v>
      </c>
      <c r="W13" s="22">
        <f t="shared" ref="W13" si="14">V13*V13</f>
        <v>1.1607792021240872E-3</v>
      </c>
    </row>
    <row r="14" spans="1:23" x14ac:dyDescent="0.25">
      <c r="A14" s="10"/>
      <c r="B14" s="12"/>
      <c r="C14" s="2">
        <v>24</v>
      </c>
      <c r="D14" s="2">
        <v>26</v>
      </c>
      <c r="E14" s="2">
        <v>25</v>
      </c>
      <c r="F14" s="2">
        <v>28</v>
      </c>
      <c r="G14" s="2">
        <v>28</v>
      </c>
      <c r="H14" s="2">
        <v>27</v>
      </c>
      <c r="J14" s="10"/>
      <c r="K14" s="12"/>
      <c r="L14" s="2">
        <v>43</v>
      </c>
      <c r="M14" s="2">
        <v>46</v>
      </c>
      <c r="N14" s="2">
        <v>53</v>
      </c>
      <c r="O14" s="2">
        <v>54</v>
      </c>
      <c r="P14" s="2">
        <v>61</v>
      </c>
      <c r="Q14" s="2">
        <v>62</v>
      </c>
      <c r="S14" s="1">
        <f>L30</f>
        <v>0.41860465116279072</v>
      </c>
      <c r="T14" s="1">
        <f>Q30</f>
        <v>0.5161290322580645</v>
      </c>
      <c r="U14" s="22"/>
      <c r="V14" s="22"/>
      <c r="W14" s="22"/>
    </row>
    <row r="15" spans="1:23" x14ac:dyDescent="0.25">
      <c r="A15" s="10"/>
      <c r="B15" s="12">
        <v>300</v>
      </c>
      <c r="C15" s="2">
        <v>21</v>
      </c>
      <c r="D15" s="2">
        <v>24</v>
      </c>
      <c r="E15" s="2">
        <v>23</v>
      </c>
      <c r="F15" s="2">
        <v>27</v>
      </c>
      <c r="G15" s="2">
        <v>31</v>
      </c>
      <c r="H15" s="2">
        <v>27</v>
      </c>
      <c r="J15" s="10"/>
      <c r="K15" s="12">
        <v>300</v>
      </c>
      <c r="L15" s="2">
        <v>18</v>
      </c>
      <c r="M15" s="2">
        <v>22</v>
      </c>
      <c r="N15" s="2">
        <v>25</v>
      </c>
      <c r="O15" s="2">
        <v>25</v>
      </c>
      <c r="P15" s="2">
        <v>31</v>
      </c>
      <c r="Q15" s="2">
        <v>32</v>
      </c>
      <c r="S15" s="23"/>
      <c r="T15" s="23" t="s">
        <v>11</v>
      </c>
      <c r="U15" s="25">
        <f>AVERAGE(U3:U14)</f>
        <v>1.0037411990684395</v>
      </c>
      <c r="V15" t="s">
        <v>12</v>
      </c>
      <c r="W15" s="26">
        <f>SUM(W3:W14)</f>
        <v>1.7964196431631607E-2</v>
      </c>
    </row>
    <row r="16" spans="1:23" x14ac:dyDescent="0.25">
      <c r="A16" s="10"/>
      <c r="B16" s="12"/>
      <c r="C16" s="2">
        <v>26</v>
      </c>
      <c r="D16" s="2">
        <v>28</v>
      </c>
      <c r="E16" s="2">
        <v>26</v>
      </c>
      <c r="F16" s="2">
        <v>29</v>
      </c>
      <c r="G16" s="2">
        <v>32</v>
      </c>
      <c r="H16" s="2">
        <v>27</v>
      </c>
      <c r="J16" s="10"/>
      <c r="K16" s="12"/>
      <c r="L16" s="2">
        <v>45</v>
      </c>
      <c r="M16" s="2">
        <v>53</v>
      </c>
      <c r="N16" s="2">
        <v>57</v>
      </c>
      <c r="O16" s="2">
        <v>54</v>
      </c>
      <c r="P16" s="2">
        <v>63</v>
      </c>
      <c r="Q16" s="2">
        <v>65</v>
      </c>
      <c r="S16" s="23"/>
      <c r="T16" s="23" t="s">
        <v>13</v>
      </c>
      <c r="U16" s="25">
        <f>SQRT(W15/6)</f>
        <v>5.471775524092036E-2</v>
      </c>
      <c r="W16" s="27"/>
    </row>
    <row r="17" spans="1:21" x14ac:dyDescent="0.25">
      <c r="B17" s="9"/>
      <c r="S17" s="23"/>
      <c r="T17" s="23"/>
      <c r="U17" s="24"/>
    </row>
    <row r="18" spans="1:21" x14ac:dyDescent="0.25">
      <c r="B18" s="9"/>
      <c r="S18" s="23"/>
      <c r="T18" s="23"/>
      <c r="U18" s="24"/>
    </row>
    <row r="19" spans="1:21" x14ac:dyDescent="0.25">
      <c r="A19" s="1"/>
      <c r="B19" s="1"/>
      <c r="C19" s="11" t="s">
        <v>5</v>
      </c>
      <c r="D19" s="11"/>
      <c r="E19" s="11"/>
      <c r="F19" s="11"/>
      <c r="G19" s="11"/>
      <c r="H19" s="11"/>
      <c r="J19" s="1"/>
      <c r="K19" s="1"/>
      <c r="L19" s="13" t="s">
        <v>5</v>
      </c>
      <c r="M19" s="14"/>
      <c r="N19" s="14"/>
      <c r="O19" s="14"/>
      <c r="P19" s="14"/>
      <c r="Q19" s="14"/>
    </row>
    <row r="20" spans="1:21" x14ac:dyDescent="0.25">
      <c r="A20" s="1"/>
      <c r="B20" s="1"/>
      <c r="C20" s="5">
        <v>200</v>
      </c>
      <c r="D20" s="6">
        <v>220</v>
      </c>
      <c r="E20" s="5">
        <v>240</v>
      </c>
      <c r="F20" s="5">
        <v>260</v>
      </c>
      <c r="G20" s="5">
        <v>280</v>
      </c>
      <c r="H20" s="5">
        <v>300</v>
      </c>
      <c r="J20" s="1"/>
      <c r="K20" s="1"/>
      <c r="L20" s="5">
        <v>200</v>
      </c>
      <c r="M20" s="6">
        <v>220</v>
      </c>
      <c r="N20" s="5">
        <v>240</v>
      </c>
      <c r="O20" s="5">
        <v>260</v>
      </c>
      <c r="P20" s="5">
        <v>280</v>
      </c>
      <c r="Q20" s="5">
        <v>300</v>
      </c>
    </row>
    <row r="21" spans="1:21" x14ac:dyDescent="0.25">
      <c r="A21" s="10" t="s">
        <v>4</v>
      </c>
      <c r="B21" s="12">
        <v>200</v>
      </c>
      <c r="C21" s="2">
        <f t="shared" ref="C21:H21" si="15">2*C$20/(C$20+$B21)</f>
        <v>1</v>
      </c>
      <c r="D21" s="2">
        <f t="shared" si="15"/>
        <v>1.0476190476190477</v>
      </c>
      <c r="E21" s="2">
        <f t="shared" si="15"/>
        <v>1.0909090909090908</v>
      </c>
      <c r="F21" s="2">
        <f t="shared" si="15"/>
        <v>1.1304347826086956</v>
      </c>
      <c r="G21" s="2">
        <f t="shared" si="15"/>
        <v>1.1666666666666667</v>
      </c>
      <c r="H21" s="2">
        <f t="shared" si="15"/>
        <v>1.2</v>
      </c>
      <c r="I21" s="7" t="s">
        <v>0</v>
      </c>
      <c r="J21" s="10" t="s">
        <v>4</v>
      </c>
      <c r="K21" s="12">
        <v>200</v>
      </c>
      <c r="L21" s="2">
        <f t="shared" ref="L21:Q21" si="16">L$20/(L$20+$K21)</f>
        <v>0.5</v>
      </c>
      <c r="M21" s="2">
        <f t="shared" si="16"/>
        <v>0.52380952380952384</v>
      </c>
      <c r="N21" s="2">
        <f t="shared" si="16"/>
        <v>0.54545454545454541</v>
      </c>
      <c r="O21" s="2">
        <f t="shared" si="16"/>
        <v>0.56521739130434778</v>
      </c>
      <c r="P21" s="2">
        <f t="shared" si="16"/>
        <v>0.58333333333333337</v>
      </c>
      <c r="Q21" s="2">
        <f t="shared" si="16"/>
        <v>0.6</v>
      </c>
      <c r="R21" s="7" t="s">
        <v>0</v>
      </c>
    </row>
    <row r="22" spans="1:21" x14ac:dyDescent="0.25">
      <c r="A22" s="10"/>
      <c r="B22" s="12"/>
      <c r="C22" s="2">
        <f t="shared" ref="C22:H22" si="17">C5/C6</f>
        <v>1</v>
      </c>
      <c r="D22" s="2">
        <f t="shared" si="17"/>
        <v>1.0476190476190477</v>
      </c>
      <c r="E22" s="2">
        <f t="shared" si="17"/>
        <v>1.1000000000000001</v>
      </c>
      <c r="F22" s="2">
        <f t="shared" si="17"/>
        <v>1.125</v>
      </c>
      <c r="G22" s="2">
        <f t="shared" si="17"/>
        <v>1.1538461538461537</v>
      </c>
      <c r="H22" s="2">
        <f t="shared" si="17"/>
        <v>1.1851851851851851</v>
      </c>
      <c r="I22" s="7" t="s">
        <v>1</v>
      </c>
      <c r="J22" s="10"/>
      <c r="K22" s="12"/>
      <c r="L22" s="2">
        <f t="shared" ref="L22:Q22" si="18">L5/L6</f>
        <v>0.5</v>
      </c>
      <c r="M22" s="2">
        <f t="shared" si="18"/>
        <v>0.52631578947368418</v>
      </c>
      <c r="N22" s="2">
        <f t="shared" si="18"/>
        <v>0.55555555555555558</v>
      </c>
      <c r="O22" s="2">
        <f t="shared" si="18"/>
        <v>0.55813953488372092</v>
      </c>
      <c r="P22" s="2">
        <f t="shared" si="18"/>
        <v>0.57777777777777772</v>
      </c>
      <c r="Q22" s="2">
        <f t="shared" si="18"/>
        <v>0.6</v>
      </c>
      <c r="R22" s="7" t="s">
        <v>1</v>
      </c>
    </row>
    <row r="23" spans="1:21" x14ac:dyDescent="0.25">
      <c r="A23" s="10"/>
      <c r="B23" s="12">
        <v>220</v>
      </c>
      <c r="C23" s="2">
        <f t="shared" ref="C23:H31" si="19">2*C$20/(C$20+$B23)</f>
        <v>0.95238095238095233</v>
      </c>
      <c r="D23" s="2">
        <f t="shared" si="19"/>
        <v>1</v>
      </c>
      <c r="E23" s="2">
        <f t="shared" si="19"/>
        <v>1.0434782608695652</v>
      </c>
      <c r="F23" s="2">
        <f t="shared" si="19"/>
        <v>1.0833333333333333</v>
      </c>
      <c r="G23" s="2">
        <f t="shared" si="19"/>
        <v>1.1200000000000001</v>
      </c>
      <c r="H23" s="2">
        <f t="shared" si="19"/>
        <v>1.1538461538461537</v>
      </c>
      <c r="I23" s="7" t="s">
        <v>0</v>
      </c>
      <c r="J23" s="10"/>
      <c r="K23" s="12">
        <v>220</v>
      </c>
      <c r="L23" s="2">
        <f t="shared" ref="L23:Q31" si="20">L$20/(L$20+$K23)</f>
        <v>0.47619047619047616</v>
      </c>
      <c r="M23" s="2">
        <f t="shared" si="20"/>
        <v>0.5</v>
      </c>
      <c r="N23" s="2">
        <f t="shared" si="20"/>
        <v>0.52173913043478259</v>
      </c>
      <c r="O23" s="2">
        <f t="shared" si="20"/>
        <v>0.54166666666666663</v>
      </c>
      <c r="P23" s="2">
        <f t="shared" si="20"/>
        <v>0.56000000000000005</v>
      </c>
      <c r="Q23" s="2">
        <f t="shared" si="20"/>
        <v>0.57692307692307687</v>
      </c>
      <c r="R23" s="7" t="s">
        <v>0</v>
      </c>
    </row>
    <row r="24" spans="1:21" x14ac:dyDescent="0.25">
      <c r="A24" s="10"/>
      <c r="B24" s="12"/>
      <c r="C24" s="2">
        <f t="shared" ref="C24:H32" si="21">C7/C8</f>
        <v>0.95454545454545459</v>
      </c>
      <c r="D24" s="2">
        <f t="shared" si="21"/>
        <v>1</v>
      </c>
      <c r="E24" s="2">
        <f t="shared" si="21"/>
        <v>1.0454545454545454</v>
      </c>
      <c r="F24" s="2">
        <f t="shared" si="21"/>
        <v>1.0833333333333333</v>
      </c>
      <c r="G24" s="2">
        <f t="shared" si="21"/>
        <v>1.1111111111111112</v>
      </c>
      <c r="H24" s="2">
        <f t="shared" si="21"/>
        <v>1.1785714285714286</v>
      </c>
      <c r="I24" s="7" t="s">
        <v>1</v>
      </c>
      <c r="J24" s="10"/>
      <c r="K24" s="12"/>
      <c r="L24" s="2">
        <f t="shared" ref="L24:Q32" si="22">L7/L8</f>
        <v>0.47368421052631576</v>
      </c>
      <c r="M24" s="2">
        <f t="shared" si="22"/>
        <v>0.5</v>
      </c>
      <c r="N24" s="2">
        <f t="shared" si="22"/>
        <v>0.51162790697674421</v>
      </c>
      <c r="O24" s="2">
        <f t="shared" si="22"/>
        <v>0.54</v>
      </c>
      <c r="P24" s="2">
        <f t="shared" si="22"/>
        <v>0.5636363636363636</v>
      </c>
      <c r="Q24" s="2">
        <f t="shared" si="22"/>
        <v>0.57446808510638303</v>
      </c>
      <c r="R24" s="7" t="s">
        <v>1</v>
      </c>
    </row>
    <row r="25" spans="1:21" x14ac:dyDescent="0.25">
      <c r="A25" s="10"/>
      <c r="B25" s="12">
        <v>240</v>
      </c>
      <c r="C25" s="2">
        <f t="shared" si="19"/>
        <v>0.90909090909090906</v>
      </c>
      <c r="D25" s="2">
        <f t="shared" si="19"/>
        <v>0.95652173913043481</v>
      </c>
      <c r="E25" s="2">
        <f t="shared" si="19"/>
        <v>1</v>
      </c>
      <c r="F25" s="2">
        <f t="shared" si="19"/>
        <v>1.04</v>
      </c>
      <c r="G25" s="2">
        <f t="shared" si="19"/>
        <v>1.0769230769230769</v>
      </c>
      <c r="H25" s="2">
        <f t="shared" si="19"/>
        <v>1.1111111111111112</v>
      </c>
      <c r="I25" s="7" t="s">
        <v>0</v>
      </c>
      <c r="J25" s="10"/>
      <c r="K25" s="12">
        <v>240</v>
      </c>
      <c r="L25" s="2">
        <f t="shared" si="20"/>
        <v>0.45454545454545453</v>
      </c>
      <c r="M25" s="2">
        <f t="shared" si="20"/>
        <v>0.47826086956521741</v>
      </c>
      <c r="N25" s="2">
        <f t="shared" si="20"/>
        <v>0.5</v>
      </c>
      <c r="O25" s="2">
        <f t="shared" si="20"/>
        <v>0.52</v>
      </c>
      <c r="P25" s="2">
        <f t="shared" si="20"/>
        <v>0.53846153846153844</v>
      </c>
      <c r="Q25" s="2">
        <f t="shared" si="20"/>
        <v>0.55555555555555558</v>
      </c>
      <c r="R25" s="7" t="s">
        <v>0</v>
      </c>
    </row>
    <row r="26" spans="1:21" x14ac:dyDescent="0.25">
      <c r="A26" s="10"/>
      <c r="B26" s="12"/>
      <c r="C26" s="2">
        <f t="shared" si="21"/>
        <v>0.91304347826086951</v>
      </c>
      <c r="D26" s="2">
        <f t="shared" si="21"/>
        <v>0.96</v>
      </c>
      <c r="E26" s="2">
        <f t="shared" si="21"/>
        <v>1</v>
      </c>
      <c r="F26" s="2">
        <f t="shared" si="21"/>
        <v>1.0416666666666667</v>
      </c>
      <c r="G26" s="2">
        <f t="shared" si="21"/>
        <v>1.0769230769230769</v>
      </c>
      <c r="H26" s="2">
        <f t="shared" si="21"/>
        <v>1.1111111111111112</v>
      </c>
      <c r="I26" s="7" t="s">
        <v>1</v>
      </c>
      <c r="J26" s="10"/>
      <c r="K26" s="12"/>
      <c r="L26" s="2">
        <f t="shared" si="22"/>
        <v>0.45833333333333331</v>
      </c>
      <c r="M26" s="2">
        <f t="shared" si="22"/>
        <v>0.46938775510204084</v>
      </c>
      <c r="N26" s="2">
        <f t="shared" si="22"/>
        <v>0.5</v>
      </c>
      <c r="O26" s="2">
        <f t="shared" si="22"/>
        <v>0.51923076923076927</v>
      </c>
      <c r="P26" s="2">
        <f t="shared" si="22"/>
        <v>0.54545454545454541</v>
      </c>
      <c r="Q26" s="2">
        <f t="shared" si="22"/>
        <v>0.56000000000000005</v>
      </c>
      <c r="R26" s="7" t="s">
        <v>1</v>
      </c>
    </row>
    <row r="27" spans="1:21" x14ac:dyDescent="0.25">
      <c r="A27" s="10"/>
      <c r="B27" s="12">
        <v>260</v>
      </c>
      <c r="C27" s="2">
        <f t="shared" si="19"/>
        <v>0.86956521739130432</v>
      </c>
      <c r="D27" s="2">
        <f t="shared" si="19"/>
        <v>0.91666666666666663</v>
      </c>
      <c r="E27" s="2">
        <f t="shared" si="19"/>
        <v>0.96</v>
      </c>
      <c r="F27" s="2">
        <f t="shared" si="19"/>
        <v>1</v>
      </c>
      <c r="G27" s="2">
        <f t="shared" si="19"/>
        <v>1.037037037037037</v>
      </c>
      <c r="H27" s="2">
        <f t="shared" si="19"/>
        <v>1.0714285714285714</v>
      </c>
      <c r="I27" s="7" t="s">
        <v>0</v>
      </c>
      <c r="J27" s="10"/>
      <c r="K27" s="12">
        <v>260</v>
      </c>
      <c r="L27" s="2">
        <f t="shared" si="20"/>
        <v>0.43478260869565216</v>
      </c>
      <c r="M27" s="2">
        <f t="shared" si="20"/>
        <v>0.45833333333333331</v>
      </c>
      <c r="N27" s="2">
        <f t="shared" si="20"/>
        <v>0.48</v>
      </c>
      <c r="O27" s="2">
        <f t="shared" si="20"/>
        <v>0.5</v>
      </c>
      <c r="P27" s="2">
        <f t="shared" si="20"/>
        <v>0.51851851851851849</v>
      </c>
      <c r="Q27" s="2">
        <f t="shared" si="20"/>
        <v>0.5357142857142857</v>
      </c>
      <c r="R27" s="7" t="s">
        <v>0</v>
      </c>
    </row>
    <row r="28" spans="1:21" x14ac:dyDescent="0.25">
      <c r="A28" s="10"/>
      <c r="B28" s="12"/>
      <c r="C28" s="2">
        <f t="shared" si="21"/>
        <v>0.875</v>
      </c>
      <c r="D28" s="2">
        <f t="shared" si="21"/>
        <v>0.90909090909090906</v>
      </c>
      <c r="E28" s="2">
        <f t="shared" si="21"/>
        <v>0.96153846153846156</v>
      </c>
      <c r="F28" s="2">
        <f t="shared" si="21"/>
        <v>1</v>
      </c>
      <c r="G28" s="2">
        <f t="shared" si="21"/>
        <v>1.0384615384615385</v>
      </c>
      <c r="H28" s="2">
        <f t="shared" si="21"/>
        <v>1.064516129032258</v>
      </c>
      <c r="I28" s="7" t="s">
        <v>1</v>
      </c>
      <c r="J28" s="10"/>
      <c r="K28" s="12"/>
      <c r="L28" s="2">
        <f t="shared" si="22"/>
        <v>0.42857142857142855</v>
      </c>
      <c r="M28" s="2">
        <f t="shared" si="22"/>
        <v>0.44897959183673469</v>
      </c>
      <c r="N28" s="2">
        <f t="shared" si="22"/>
        <v>0.47058823529411764</v>
      </c>
      <c r="O28" s="2">
        <f t="shared" si="22"/>
        <v>0.5</v>
      </c>
      <c r="P28" s="2">
        <f t="shared" si="22"/>
        <v>0.52</v>
      </c>
      <c r="Q28" s="2">
        <f t="shared" si="22"/>
        <v>0.5357142857142857</v>
      </c>
      <c r="R28" s="7" t="s">
        <v>1</v>
      </c>
    </row>
    <row r="29" spans="1:21" x14ac:dyDescent="0.25">
      <c r="A29" s="10"/>
      <c r="B29" s="12">
        <v>280</v>
      </c>
      <c r="C29" s="2">
        <f t="shared" si="19"/>
        <v>0.83333333333333337</v>
      </c>
      <c r="D29" s="2">
        <f t="shared" si="19"/>
        <v>0.88</v>
      </c>
      <c r="E29" s="2">
        <f t="shared" si="19"/>
        <v>0.92307692307692313</v>
      </c>
      <c r="F29" s="2">
        <f t="shared" si="19"/>
        <v>0.96296296296296291</v>
      </c>
      <c r="G29" s="2">
        <f t="shared" si="19"/>
        <v>1</v>
      </c>
      <c r="H29" s="2">
        <f t="shared" si="19"/>
        <v>1.0344827586206897</v>
      </c>
      <c r="I29" s="7" t="s">
        <v>0</v>
      </c>
      <c r="J29" s="10"/>
      <c r="K29" s="12">
        <v>280</v>
      </c>
      <c r="L29" s="2">
        <f t="shared" si="20"/>
        <v>0.41666666666666669</v>
      </c>
      <c r="M29" s="2">
        <f t="shared" si="20"/>
        <v>0.44</v>
      </c>
      <c r="N29" s="2">
        <f t="shared" si="20"/>
        <v>0.46153846153846156</v>
      </c>
      <c r="O29" s="2">
        <f t="shared" si="20"/>
        <v>0.48148148148148145</v>
      </c>
      <c r="P29" s="2">
        <f t="shared" si="20"/>
        <v>0.5</v>
      </c>
      <c r="Q29" s="2">
        <f t="shared" si="20"/>
        <v>0.51724137931034486</v>
      </c>
      <c r="R29" s="7" t="s">
        <v>0</v>
      </c>
    </row>
    <row r="30" spans="1:21" x14ac:dyDescent="0.25">
      <c r="A30" s="10"/>
      <c r="B30" s="12"/>
      <c r="C30" s="2">
        <f t="shared" si="21"/>
        <v>0.83333333333333337</v>
      </c>
      <c r="D30" s="2">
        <f t="shared" si="21"/>
        <v>0.88461538461538458</v>
      </c>
      <c r="E30" s="2">
        <f t="shared" si="21"/>
        <v>0.92</v>
      </c>
      <c r="F30" s="2">
        <f t="shared" si="21"/>
        <v>0.9642857142857143</v>
      </c>
      <c r="G30" s="2">
        <f t="shared" si="21"/>
        <v>1</v>
      </c>
      <c r="H30" s="2">
        <f t="shared" si="21"/>
        <v>1.037037037037037</v>
      </c>
      <c r="I30" s="7" t="s">
        <v>1</v>
      </c>
      <c r="J30" s="10"/>
      <c r="K30" s="12"/>
      <c r="L30" s="2">
        <f t="shared" si="22"/>
        <v>0.41860465116279072</v>
      </c>
      <c r="M30" s="2">
        <f t="shared" si="22"/>
        <v>0.43478260869565216</v>
      </c>
      <c r="N30" s="2">
        <f t="shared" si="22"/>
        <v>0.45283018867924529</v>
      </c>
      <c r="O30" s="2">
        <f t="shared" si="22"/>
        <v>0.48148148148148145</v>
      </c>
      <c r="P30" s="2">
        <f t="shared" si="22"/>
        <v>0.50819672131147542</v>
      </c>
      <c r="Q30" s="2">
        <f t="shared" si="22"/>
        <v>0.5161290322580645</v>
      </c>
      <c r="R30" s="7" t="s">
        <v>1</v>
      </c>
    </row>
    <row r="31" spans="1:21" x14ac:dyDescent="0.25">
      <c r="A31" s="10"/>
      <c r="B31" s="12">
        <v>300</v>
      </c>
      <c r="C31" s="2">
        <f t="shared" si="19"/>
        <v>0.8</v>
      </c>
      <c r="D31" s="2">
        <f t="shared" si="19"/>
        <v>0.84615384615384615</v>
      </c>
      <c r="E31" s="2">
        <f t="shared" si="19"/>
        <v>0.88888888888888884</v>
      </c>
      <c r="F31" s="2">
        <f t="shared" si="19"/>
        <v>0.9285714285714286</v>
      </c>
      <c r="G31" s="2">
        <f t="shared" si="19"/>
        <v>0.96551724137931039</v>
      </c>
      <c r="H31" s="2">
        <f t="shared" si="19"/>
        <v>1</v>
      </c>
      <c r="I31" s="7" t="s">
        <v>0</v>
      </c>
      <c r="J31" s="10"/>
      <c r="K31" s="12">
        <v>300</v>
      </c>
      <c r="L31" s="2">
        <f t="shared" si="20"/>
        <v>0.4</v>
      </c>
      <c r="M31" s="2">
        <f t="shared" si="20"/>
        <v>0.42307692307692307</v>
      </c>
      <c r="N31" s="2">
        <f t="shared" si="20"/>
        <v>0.44444444444444442</v>
      </c>
      <c r="O31" s="2">
        <f t="shared" si="20"/>
        <v>0.4642857142857143</v>
      </c>
      <c r="P31" s="2">
        <f t="shared" si="20"/>
        <v>0.48275862068965519</v>
      </c>
      <c r="Q31" s="2">
        <f t="shared" si="20"/>
        <v>0.5</v>
      </c>
      <c r="R31" s="7" t="s">
        <v>0</v>
      </c>
    </row>
    <row r="32" spans="1:21" x14ac:dyDescent="0.25">
      <c r="A32" s="10"/>
      <c r="B32" s="12"/>
      <c r="C32" s="2">
        <f t="shared" si="21"/>
        <v>0.80769230769230771</v>
      </c>
      <c r="D32" s="2">
        <f t="shared" si="21"/>
        <v>0.8571428571428571</v>
      </c>
      <c r="E32" s="2">
        <f t="shared" si="21"/>
        <v>0.88461538461538458</v>
      </c>
      <c r="F32" s="2">
        <f t="shared" si="21"/>
        <v>0.93103448275862066</v>
      </c>
      <c r="G32" s="2">
        <f t="shared" si="21"/>
        <v>0.96875</v>
      </c>
      <c r="H32" s="2">
        <f t="shared" si="21"/>
        <v>1</v>
      </c>
      <c r="I32" s="7" t="s">
        <v>1</v>
      </c>
      <c r="J32" s="10"/>
      <c r="K32" s="12"/>
      <c r="L32" s="2">
        <f t="shared" si="22"/>
        <v>0.4</v>
      </c>
      <c r="M32" s="2">
        <f t="shared" si="22"/>
        <v>0.41509433962264153</v>
      </c>
      <c r="N32" s="2">
        <f t="shared" si="22"/>
        <v>0.43859649122807015</v>
      </c>
      <c r="O32" s="2">
        <f t="shared" si="22"/>
        <v>0.46296296296296297</v>
      </c>
      <c r="P32" s="2">
        <f t="shared" si="22"/>
        <v>0.49206349206349204</v>
      </c>
      <c r="Q32" s="2">
        <f t="shared" si="22"/>
        <v>0.49230769230769234</v>
      </c>
      <c r="R32" s="7" t="s">
        <v>1</v>
      </c>
    </row>
    <row r="35" spans="2:17" ht="14.45" customHeight="1" x14ac:dyDescent="0.25">
      <c r="B35" s="16"/>
      <c r="C35" s="16"/>
      <c r="D35" s="16"/>
      <c r="E35" s="16"/>
      <c r="F35" s="16"/>
      <c r="G35" s="16"/>
      <c r="H35" s="16"/>
      <c r="J35" s="17" t="s">
        <v>2</v>
      </c>
      <c r="K35" s="17"/>
      <c r="L35" s="17"/>
      <c r="M35" s="17"/>
      <c r="N35" s="17"/>
      <c r="O35" s="17"/>
      <c r="P35" s="17"/>
      <c r="Q35" s="17"/>
    </row>
    <row r="36" spans="2:17" ht="14.45" customHeight="1" x14ac:dyDescent="0.25">
      <c r="B36" s="16"/>
      <c r="C36" s="16"/>
      <c r="D36" s="16"/>
      <c r="E36" s="16"/>
      <c r="F36" s="16"/>
      <c r="G36" s="16"/>
      <c r="H36" s="16"/>
      <c r="J36" s="17"/>
      <c r="K36" s="17"/>
      <c r="L36" s="17"/>
      <c r="M36" s="17"/>
      <c r="N36" s="17"/>
      <c r="O36" s="17"/>
      <c r="P36" s="17"/>
      <c r="Q36" s="17"/>
    </row>
    <row r="37" spans="2:17" x14ac:dyDescent="0.25">
      <c r="B37" s="1"/>
      <c r="C37" s="14"/>
      <c r="D37" s="14"/>
      <c r="E37" s="14"/>
      <c r="F37" s="14"/>
      <c r="G37" s="14"/>
      <c r="H37" s="14"/>
      <c r="J37" s="1"/>
      <c r="K37" s="1"/>
      <c r="L37" s="11" t="s">
        <v>5</v>
      </c>
      <c r="M37" s="11"/>
      <c r="N37" s="11"/>
      <c r="O37" s="11"/>
      <c r="P37" s="11"/>
      <c r="Q37" s="11"/>
    </row>
    <row r="38" spans="2:17" x14ac:dyDescent="0.25">
      <c r="B38" s="1"/>
      <c r="C38" s="3"/>
      <c r="D38" s="4"/>
      <c r="E38" s="3"/>
      <c r="F38" s="3"/>
      <c r="G38" s="3"/>
      <c r="H38" s="3"/>
      <c r="J38" s="1"/>
      <c r="K38" s="1"/>
      <c r="L38" s="5">
        <v>200</v>
      </c>
      <c r="M38" s="6">
        <v>220</v>
      </c>
      <c r="N38" s="5">
        <v>240</v>
      </c>
      <c r="O38" s="5">
        <v>260</v>
      </c>
      <c r="P38" s="5">
        <v>280</v>
      </c>
      <c r="Q38" s="5">
        <v>300</v>
      </c>
    </row>
    <row r="39" spans="2:17" x14ac:dyDescent="0.25">
      <c r="B39" s="15"/>
      <c r="C39" s="2"/>
      <c r="D39" s="2"/>
      <c r="E39" s="2"/>
      <c r="F39" s="2"/>
      <c r="G39" s="2"/>
      <c r="H39" s="2"/>
      <c r="J39" s="20" t="s">
        <v>4</v>
      </c>
      <c r="K39" s="12">
        <v>200</v>
      </c>
      <c r="L39" s="18">
        <f t="shared" ref="L39:Q39" si="23">1-((L$38+$K39)/L$38)*(L5/L6)*(L5/L6)</f>
        <v>0.5</v>
      </c>
      <c r="M39" s="18">
        <f t="shared" si="23"/>
        <v>0.4711659531604131</v>
      </c>
      <c r="N39" s="18">
        <f t="shared" si="23"/>
        <v>0.43415637860082301</v>
      </c>
      <c r="O39" s="18">
        <f t="shared" si="23"/>
        <v>0.44884969006115583</v>
      </c>
      <c r="P39" s="18">
        <f t="shared" si="23"/>
        <v>0.42772486772486784</v>
      </c>
      <c r="Q39" s="18">
        <f t="shared" si="23"/>
        <v>0.4</v>
      </c>
    </row>
    <row r="40" spans="2:17" x14ac:dyDescent="0.25">
      <c r="B40" s="15"/>
      <c r="C40" s="2"/>
      <c r="D40" s="2"/>
      <c r="E40" s="2"/>
      <c r="F40" s="2"/>
      <c r="G40" s="2"/>
      <c r="H40" s="2"/>
      <c r="J40" s="21"/>
      <c r="K40" s="12"/>
      <c r="L40" s="19"/>
      <c r="M40" s="19"/>
      <c r="N40" s="19"/>
      <c r="O40" s="19"/>
      <c r="P40" s="19"/>
      <c r="Q40" s="19"/>
    </row>
    <row r="41" spans="2:17" x14ac:dyDescent="0.25">
      <c r="B41" s="15"/>
      <c r="C41" s="2"/>
      <c r="D41" s="2"/>
      <c r="E41" s="2"/>
      <c r="F41" s="2"/>
      <c r="G41" s="2"/>
      <c r="H41" s="2"/>
      <c r="J41" s="21"/>
      <c r="K41" s="12">
        <v>220</v>
      </c>
      <c r="L41" s="18">
        <f t="shared" ref="L41:Q41" si="24">1-((L$38+$K41)/L$38)*(L7/L8)*(L7/L8)</f>
        <v>0.52880886426592799</v>
      </c>
      <c r="M41" s="18">
        <f t="shared" si="24"/>
        <v>0.5</v>
      </c>
      <c r="N41" s="18">
        <f t="shared" si="24"/>
        <v>0.49828736253830896</v>
      </c>
      <c r="O41" s="18">
        <f t="shared" si="24"/>
        <v>0.46166153846153835</v>
      </c>
      <c r="P41" s="18">
        <f t="shared" si="24"/>
        <v>0.43270365997638727</v>
      </c>
      <c r="Q41" s="18">
        <f t="shared" si="24"/>
        <v>0.42797645993662281</v>
      </c>
    </row>
    <row r="42" spans="2:17" x14ac:dyDescent="0.25">
      <c r="B42" s="15"/>
      <c r="C42" s="2"/>
      <c r="D42" s="2"/>
      <c r="E42" s="2"/>
      <c r="F42" s="2"/>
      <c r="G42" s="2"/>
      <c r="H42" s="2"/>
      <c r="J42" s="21"/>
      <c r="K42" s="12"/>
      <c r="L42" s="19"/>
      <c r="M42" s="19"/>
      <c r="N42" s="19"/>
      <c r="O42" s="19"/>
      <c r="P42" s="19"/>
      <c r="Q42" s="19"/>
    </row>
    <row r="43" spans="2:17" x14ac:dyDescent="0.25">
      <c r="B43" s="15"/>
      <c r="C43" s="2"/>
      <c r="D43" s="2"/>
      <c r="E43" s="2"/>
      <c r="F43" s="2"/>
      <c r="G43" s="2"/>
      <c r="H43" s="2"/>
      <c r="J43" s="21"/>
      <c r="K43" s="12">
        <v>240</v>
      </c>
      <c r="L43" s="18">
        <f t="shared" ref="L43:Q43" si="25">1-((L$38+$K43)/L$38)*(L9/L10)*(L9/L10)</f>
        <v>0.53784722222222225</v>
      </c>
      <c r="M43" s="18">
        <f t="shared" si="25"/>
        <v>0.53932073757146637</v>
      </c>
      <c r="N43" s="18">
        <f t="shared" si="25"/>
        <v>0.5</v>
      </c>
      <c r="O43" s="18">
        <f t="shared" si="25"/>
        <v>0.48153732362312229</v>
      </c>
      <c r="P43" s="18">
        <f t="shared" si="25"/>
        <v>0.44746162927981115</v>
      </c>
      <c r="Q43" s="18">
        <f t="shared" si="25"/>
        <v>0.4355199999999998</v>
      </c>
    </row>
    <row r="44" spans="2:17" x14ac:dyDescent="0.25">
      <c r="B44" s="15"/>
      <c r="C44" s="2"/>
      <c r="D44" s="2"/>
      <c r="E44" s="2"/>
      <c r="F44" s="2"/>
      <c r="G44" s="2"/>
      <c r="H44" s="2"/>
      <c r="J44" s="21"/>
      <c r="K44" s="12"/>
      <c r="L44" s="19"/>
      <c r="M44" s="19"/>
      <c r="N44" s="19"/>
      <c r="O44" s="19"/>
      <c r="P44" s="19"/>
      <c r="Q44" s="19"/>
    </row>
    <row r="45" spans="2:17" x14ac:dyDescent="0.25">
      <c r="B45" s="15"/>
      <c r="C45" s="2"/>
      <c r="D45" s="2"/>
      <c r="E45" s="2"/>
      <c r="F45" s="2"/>
      <c r="G45" s="2"/>
      <c r="H45" s="2"/>
      <c r="J45" s="21"/>
      <c r="K45" s="12">
        <v>260</v>
      </c>
      <c r="L45" s="18">
        <f t="shared" ref="L45:Q45" si="26">1-((L$38+$K45)/L$38)*(L11/L12)*(L11/L12)</f>
        <v>0.57755102040816331</v>
      </c>
      <c r="M45" s="18">
        <f t="shared" si="26"/>
        <v>0.56018325697625992</v>
      </c>
      <c r="N45" s="18">
        <f t="shared" si="26"/>
        <v>0.53863898500576701</v>
      </c>
      <c r="O45" s="18">
        <f t="shared" si="26"/>
        <v>0.5</v>
      </c>
      <c r="P45" s="18">
        <f t="shared" si="26"/>
        <v>0.47851428571428567</v>
      </c>
      <c r="Q45" s="18">
        <f t="shared" si="26"/>
        <v>0.4642857142857143</v>
      </c>
    </row>
    <row r="46" spans="2:17" x14ac:dyDescent="0.25">
      <c r="B46" s="15"/>
      <c r="C46" s="2"/>
      <c r="D46" s="2"/>
      <c r="E46" s="2"/>
      <c r="F46" s="2"/>
      <c r="G46" s="2"/>
      <c r="H46" s="2"/>
      <c r="J46" s="21"/>
      <c r="K46" s="12"/>
      <c r="L46" s="19"/>
      <c r="M46" s="19"/>
      <c r="N46" s="19"/>
      <c r="O46" s="19"/>
      <c r="P46" s="19"/>
      <c r="Q46" s="19"/>
    </row>
    <row r="47" spans="2:17" x14ac:dyDescent="0.25">
      <c r="B47" s="15"/>
      <c r="C47" s="2"/>
      <c r="D47" s="2"/>
      <c r="E47" s="2"/>
      <c r="F47" s="2"/>
      <c r="G47" s="2"/>
      <c r="H47" s="2"/>
      <c r="J47" s="21"/>
      <c r="K47" s="12">
        <v>280</v>
      </c>
      <c r="L47" s="18">
        <f t="shared" ref="L47:Q47" si="27">1-((L$38+$K47)/L$38)*(L13/L14)*(L13/L14)</f>
        <v>0.57944835045970788</v>
      </c>
      <c r="M47" s="18">
        <f t="shared" si="27"/>
        <v>0.57037291630864406</v>
      </c>
      <c r="N47" s="18">
        <f t="shared" si="27"/>
        <v>0.55571377714489145</v>
      </c>
      <c r="O47" s="18">
        <f t="shared" si="27"/>
        <v>0.5185185185185186</v>
      </c>
      <c r="P47" s="18">
        <f t="shared" si="27"/>
        <v>0.48347218489653321</v>
      </c>
      <c r="Q47" s="18">
        <f t="shared" si="27"/>
        <v>0.48498092265001735</v>
      </c>
    </row>
    <row r="48" spans="2:17" x14ac:dyDescent="0.25">
      <c r="B48" s="15"/>
      <c r="C48" s="2"/>
      <c r="D48" s="2"/>
      <c r="E48" s="2"/>
      <c r="F48" s="2"/>
      <c r="G48" s="2"/>
      <c r="H48" s="2"/>
      <c r="J48" s="21"/>
      <c r="K48" s="12"/>
      <c r="L48" s="19"/>
      <c r="M48" s="19"/>
      <c r="N48" s="19"/>
      <c r="O48" s="19"/>
      <c r="P48" s="19"/>
      <c r="Q48" s="19"/>
    </row>
    <row r="49" spans="2:17" x14ac:dyDescent="0.25">
      <c r="B49" s="15"/>
      <c r="C49" s="2"/>
      <c r="D49" s="2"/>
      <c r="E49" s="2"/>
      <c r="F49" s="2"/>
      <c r="G49" s="2"/>
      <c r="H49" s="2"/>
      <c r="J49" s="21"/>
      <c r="K49" s="12">
        <v>300</v>
      </c>
      <c r="L49" s="18">
        <f t="shared" ref="L49:Q49" si="28">1-((L$38+$K49)/L$38)*(L15/L16)*(L15/L16)</f>
        <v>0.6</v>
      </c>
      <c r="M49" s="18">
        <f t="shared" si="28"/>
        <v>0.59273762904948368</v>
      </c>
      <c r="N49" s="18">
        <f t="shared" si="28"/>
        <v>0.56717451523545703</v>
      </c>
      <c r="O49" s="18">
        <f t="shared" si="28"/>
        <v>0.53835601983750137</v>
      </c>
      <c r="P49" s="18">
        <f t="shared" si="28"/>
        <v>0.49845229096929777</v>
      </c>
      <c r="Q49" s="18">
        <f t="shared" si="28"/>
        <v>0.51526627218934906</v>
      </c>
    </row>
    <row r="50" spans="2:17" x14ac:dyDescent="0.25">
      <c r="B50" s="15"/>
      <c r="C50" s="2"/>
      <c r="D50" s="2"/>
      <c r="E50" s="2"/>
      <c r="F50" s="2"/>
      <c r="G50" s="2"/>
      <c r="H50" s="2"/>
      <c r="J50" s="21"/>
      <c r="K50" s="12"/>
      <c r="L50" s="19"/>
      <c r="M50" s="19"/>
      <c r="N50" s="19"/>
      <c r="O50" s="19"/>
      <c r="P50" s="19"/>
      <c r="Q50" s="19"/>
    </row>
    <row r="53" spans="2:17" x14ac:dyDescent="0.25">
      <c r="J53" s="17" t="s">
        <v>3</v>
      </c>
      <c r="K53" s="17"/>
      <c r="L53" s="17"/>
      <c r="M53" s="17"/>
      <c r="N53" s="17"/>
      <c r="O53" s="17"/>
      <c r="P53" s="17"/>
      <c r="Q53" s="17"/>
    </row>
    <row r="54" spans="2:17" x14ac:dyDescent="0.25">
      <c r="J54" s="17"/>
      <c r="K54" s="17"/>
      <c r="L54" s="17"/>
      <c r="M54" s="17"/>
      <c r="N54" s="17"/>
      <c r="O54" s="17"/>
      <c r="P54" s="17"/>
      <c r="Q54" s="17"/>
    </row>
    <row r="55" spans="2:17" x14ac:dyDescent="0.25">
      <c r="J55" s="1"/>
      <c r="K55" s="1"/>
      <c r="L55" s="11" t="s">
        <v>5</v>
      </c>
      <c r="M55" s="11"/>
      <c r="N55" s="11"/>
      <c r="O55" s="11"/>
      <c r="P55" s="11"/>
      <c r="Q55" s="11"/>
    </row>
    <row r="56" spans="2:17" x14ac:dyDescent="0.25">
      <c r="J56" s="1"/>
      <c r="K56" s="1"/>
      <c r="L56" s="5">
        <v>200</v>
      </c>
      <c r="M56" s="6">
        <v>220</v>
      </c>
      <c r="N56" s="5">
        <v>240</v>
      </c>
      <c r="O56" s="5">
        <v>260</v>
      </c>
      <c r="P56" s="5">
        <v>280</v>
      </c>
      <c r="Q56" s="5">
        <v>300</v>
      </c>
    </row>
    <row r="57" spans="2:17" x14ac:dyDescent="0.25">
      <c r="J57" s="10" t="s">
        <v>4</v>
      </c>
      <c r="K57" s="12">
        <v>200</v>
      </c>
      <c r="L57" s="18">
        <f t="shared" ref="L57:Q57" si="29">$K57/($K57+L$56)</f>
        <v>0.5</v>
      </c>
      <c r="M57" s="18">
        <f t="shared" si="29"/>
        <v>0.47619047619047616</v>
      </c>
      <c r="N57" s="18">
        <f t="shared" si="29"/>
        <v>0.45454545454545453</v>
      </c>
      <c r="O57" s="18">
        <f t="shared" si="29"/>
        <v>0.43478260869565216</v>
      </c>
      <c r="P57" s="18">
        <f t="shared" si="29"/>
        <v>0.41666666666666669</v>
      </c>
      <c r="Q57" s="18">
        <f t="shared" si="29"/>
        <v>0.4</v>
      </c>
    </row>
    <row r="58" spans="2:17" x14ac:dyDescent="0.25">
      <c r="J58" s="10"/>
      <c r="K58" s="12"/>
      <c r="L58" s="19"/>
      <c r="M58" s="19"/>
      <c r="N58" s="19"/>
      <c r="O58" s="19"/>
      <c r="P58" s="19"/>
      <c r="Q58" s="19"/>
    </row>
    <row r="59" spans="2:17" x14ac:dyDescent="0.25">
      <c r="J59" s="10"/>
      <c r="K59" s="12">
        <v>220</v>
      </c>
      <c r="L59" s="18">
        <f t="shared" ref="L59:Q59" si="30">$K59/($K59+L$56)</f>
        <v>0.52380952380952384</v>
      </c>
      <c r="M59" s="18">
        <f t="shared" si="30"/>
        <v>0.5</v>
      </c>
      <c r="N59" s="18">
        <f t="shared" si="30"/>
        <v>0.47826086956521741</v>
      </c>
      <c r="O59" s="18">
        <f t="shared" si="30"/>
        <v>0.45833333333333331</v>
      </c>
      <c r="P59" s="18">
        <f t="shared" si="30"/>
        <v>0.44</v>
      </c>
      <c r="Q59" s="18">
        <f t="shared" si="30"/>
        <v>0.42307692307692307</v>
      </c>
    </row>
    <row r="60" spans="2:17" x14ac:dyDescent="0.25">
      <c r="J60" s="10"/>
      <c r="K60" s="12"/>
      <c r="L60" s="19"/>
      <c r="M60" s="19"/>
      <c r="N60" s="19"/>
      <c r="O60" s="19"/>
      <c r="P60" s="19"/>
      <c r="Q60" s="19"/>
    </row>
    <row r="61" spans="2:17" x14ac:dyDescent="0.25">
      <c r="J61" s="10"/>
      <c r="K61" s="12">
        <v>240</v>
      </c>
      <c r="L61" s="18">
        <f t="shared" ref="L61:Q61" si="31">$K61/($K61+L$56)</f>
        <v>0.54545454545454541</v>
      </c>
      <c r="M61" s="18">
        <f t="shared" si="31"/>
        <v>0.52173913043478259</v>
      </c>
      <c r="N61" s="18">
        <f t="shared" si="31"/>
        <v>0.5</v>
      </c>
      <c r="O61" s="18">
        <f t="shared" si="31"/>
        <v>0.48</v>
      </c>
      <c r="P61" s="18">
        <f t="shared" si="31"/>
        <v>0.46153846153846156</v>
      </c>
      <c r="Q61" s="18">
        <f t="shared" si="31"/>
        <v>0.44444444444444442</v>
      </c>
    </row>
    <row r="62" spans="2:17" x14ac:dyDescent="0.25">
      <c r="J62" s="10"/>
      <c r="K62" s="12"/>
      <c r="L62" s="19"/>
      <c r="M62" s="19"/>
      <c r="N62" s="19"/>
      <c r="O62" s="19"/>
      <c r="P62" s="19"/>
      <c r="Q62" s="19"/>
    </row>
    <row r="63" spans="2:17" x14ac:dyDescent="0.25">
      <c r="J63" s="10"/>
      <c r="K63" s="12">
        <v>260</v>
      </c>
      <c r="L63" s="18">
        <f t="shared" ref="L63:Q63" si="32">$K63/($K63+L$56)</f>
        <v>0.56521739130434778</v>
      </c>
      <c r="M63" s="18">
        <f t="shared" si="32"/>
        <v>0.54166666666666663</v>
      </c>
      <c r="N63" s="18">
        <f t="shared" si="32"/>
        <v>0.52</v>
      </c>
      <c r="O63" s="18">
        <f t="shared" si="32"/>
        <v>0.5</v>
      </c>
      <c r="P63" s="18">
        <f t="shared" si="32"/>
        <v>0.48148148148148145</v>
      </c>
      <c r="Q63" s="18">
        <f t="shared" si="32"/>
        <v>0.4642857142857143</v>
      </c>
    </row>
    <row r="64" spans="2:17" x14ac:dyDescent="0.25">
      <c r="J64" s="10"/>
      <c r="K64" s="12"/>
      <c r="L64" s="19"/>
      <c r="M64" s="19"/>
      <c r="N64" s="19"/>
      <c r="O64" s="19"/>
      <c r="P64" s="19"/>
      <c r="Q64" s="19"/>
    </row>
    <row r="65" spans="10:17" x14ac:dyDescent="0.25">
      <c r="J65" s="10"/>
      <c r="K65" s="12">
        <v>280</v>
      </c>
      <c r="L65" s="18">
        <f t="shared" ref="L65:Q65" si="33">$K65/($K65+L$56)</f>
        <v>0.58333333333333337</v>
      </c>
      <c r="M65" s="18">
        <f t="shared" si="33"/>
        <v>0.56000000000000005</v>
      </c>
      <c r="N65" s="18">
        <f t="shared" si="33"/>
        <v>0.53846153846153844</v>
      </c>
      <c r="O65" s="18">
        <f t="shared" si="33"/>
        <v>0.51851851851851849</v>
      </c>
      <c r="P65" s="18">
        <f t="shared" si="33"/>
        <v>0.5</v>
      </c>
      <c r="Q65" s="18">
        <f t="shared" si="33"/>
        <v>0.48275862068965519</v>
      </c>
    </row>
    <row r="66" spans="10:17" x14ac:dyDescent="0.25">
      <c r="J66" s="10"/>
      <c r="K66" s="12"/>
      <c r="L66" s="19"/>
      <c r="M66" s="19"/>
      <c r="N66" s="19"/>
      <c r="O66" s="19"/>
      <c r="P66" s="19"/>
      <c r="Q66" s="19"/>
    </row>
    <row r="67" spans="10:17" x14ac:dyDescent="0.25">
      <c r="J67" s="10"/>
      <c r="K67" s="12">
        <v>300</v>
      </c>
      <c r="L67" s="18">
        <f t="shared" ref="L67:Q67" si="34">$K67/($K67+L$56)</f>
        <v>0.6</v>
      </c>
      <c r="M67" s="18">
        <f t="shared" si="34"/>
        <v>0.57692307692307687</v>
      </c>
      <c r="N67" s="18">
        <f t="shared" si="34"/>
        <v>0.55555555555555558</v>
      </c>
      <c r="O67" s="18">
        <f t="shared" si="34"/>
        <v>0.5357142857142857</v>
      </c>
      <c r="P67" s="18">
        <f t="shared" si="34"/>
        <v>0.51724137931034486</v>
      </c>
      <c r="Q67" s="18">
        <f t="shared" si="34"/>
        <v>0.5</v>
      </c>
    </row>
    <row r="68" spans="10:17" x14ac:dyDescent="0.25">
      <c r="J68" s="10"/>
      <c r="K68" s="12"/>
      <c r="L68" s="19"/>
      <c r="M68" s="19"/>
      <c r="N68" s="19"/>
      <c r="O68" s="19"/>
      <c r="P68" s="19"/>
      <c r="Q68" s="19"/>
    </row>
  </sheetData>
  <mergeCells count="150">
    <mergeCell ref="W3:W4"/>
    <mergeCell ref="W5:W6"/>
    <mergeCell ref="W7:W8"/>
    <mergeCell ref="W9:W10"/>
    <mergeCell ref="W11:W12"/>
    <mergeCell ref="W13:W14"/>
    <mergeCell ref="V5:V6"/>
    <mergeCell ref="N63:N64"/>
    <mergeCell ref="O63:O64"/>
    <mergeCell ref="P63:P64"/>
    <mergeCell ref="U3:U4"/>
    <mergeCell ref="U5:U6"/>
    <mergeCell ref="U7:U8"/>
    <mergeCell ref="U9:U10"/>
    <mergeCell ref="U11:U12"/>
    <mergeCell ref="U13:U14"/>
    <mergeCell ref="U17:U18"/>
    <mergeCell ref="P43:P44"/>
    <mergeCell ref="Q43:Q44"/>
    <mergeCell ref="O39:O40"/>
    <mergeCell ref="P39:P40"/>
    <mergeCell ref="Q39:Q40"/>
    <mergeCell ref="V3:V4"/>
    <mergeCell ref="V7:V8"/>
    <mergeCell ref="V9:V10"/>
    <mergeCell ref="V11:V12"/>
    <mergeCell ref="V13:V14"/>
    <mergeCell ref="P59:P60"/>
    <mergeCell ref="Q67:Q68"/>
    <mergeCell ref="K67:K68"/>
    <mergeCell ref="L67:L68"/>
    <mergeCell ref="M67:M68"/>
    <mergeCell ref="N67:N68"/>
    <mergeCell ref="O67:O68"/>
    <mergeCell ref="P67:P68"/>
    <mergeCell ref="Q63:Q64"/>
    <mergeCell ref="K65:K66"/>
    <mergeCell ref="L65:L66"/>
    <mergeCell ref="M65:M66"/>
    <mergeCell ref="N65:N66"/>
    <mergeCell ref="O65:O66"/>
    <mergeCell ref="P65:P66"/>
    <mergeCell ref="Q65:Q66"/>
    <mergeCell ref="K63:K64"/>
    <mergeCell ref="L63:L64"/>
    <mergeCell ref="M63:M64"/>
    <mergeCell ref="P45:P46"/>
    <mergeCell ref="J53:Q54"/>
    <mergeCell ref="L55:Q55"/>
    <mergeCell ref="J57:J68"/>
    <mergeCell ref="K57:K58"/>
    <mergeCell ref="L57:L58"/>
    <mergeCell ref="M57:M58"/>
    <mergeCell ref="N57:N58"/>
    <mergeCell ref="O57:O58"/>
    <mergeCell ref="P57:P58"/>
    <mergeCell ref="Q57:Q58"/>
    <mergeCell ref="Q59:Q60"/>
    <mergeCell ref="K61:K62"/>
    <mergeCell ref="L61:L62"/>
    <mergeCell ref="M61:M62"/>
    <mergeCell ref="N61:N62"/>
    <mergeCell ref="O61:O62"/>
    <mergeCell ref="P61:P62"/>
    <mergeCell ref="Q61:Q62"/>
    <mergeCell ref="K59:K60"/>
    <mergeCell ref="L59:L60"/>
    <mergeCell ref="M59:M60"/>
    <mergeCell ref="N59:N60"/>
    <mergeCell ref="O59:O60"/>
    <mergeCell ref="M41:M42"/>
    <mergeCell ref="N41:N42"/>
    <mergeCell ref="O41:O42"/>
    <mergeCell ref="P41:P42"/>
    <mergeCell ref="Q41:Q42"/>
    <mergeCell ref="K49:K50"/>
    <mergeCell ref="M49:M50"/>
    <mergeCell ref="N49:N50"/>
    <mergeCell ref="O49:O50"/>
    <mergeCell ref="P49:P50"/>
    <mergeCell ref="Q49:Q50"/>
    <mergeCell ref="L43:L44"/>
    <mergeCell ref="M47:M48"/>
    <mergeCell ref="N47:N48"/>
    <mergeCell ref="O47:O48"/>
    <mergeCell ref="P47:P48"/>
    <mergeCell ref="Q45:Q46"/>
    <mergeCell ref="Q47:Q48"/>
    <mergeCell ref="M43:M44"/>
    <mergeCell ref="N43:N44"/>
    <mergeCell ref="O43:O44"/>
    <mergeCell ref="M45:M46"/>
    <mergeCell ref="N45:N46"/>
    <mergeCell ref="O45:O46"/>
    <mergeCell ref="B47:B48"/>
    <mergeCell ref="B49:B50"/>
    <mergeCell ref="B35:H36"/>
    <mergeCell ref="C37:H37"/>
    <mergeCell ref="B39:B40"/>
    <mergeCell ref="B41:B42"/>
    <mergeCell ref="B43:B44"/>
    <mergeCell ref="B45:B46"/>
    <mergeCell ref="J21:J32"/>
    <mergeCell ref="J35:Q36"/>
    <mergeCell ref="L39:L40"/>
    <mergeCell ref="L41:L42"/>
    <mergeCell ref="L45:L46"/>
    <mergeCell ref="L47:L48"/>
    <mergeCell ref="L49:L50"/>
    <mergeCell ref="M39:M40"/>
    <mergeCell ref="N39:N40"/>
    <mergeCell ref="K39:K40"/>
    <mergeCell ref="K41:K42"/>
    <mergeCell ref="K43:K44"/>
    <mergeCell ref="K45:K46"/>
    <mergeCell ref="K47:K48"/>
    <mergeCell ref="L37:Q37"/>
    <mergeCell ref="J39:J50"/>
    <mergeCell ref="K21:K22"/>
    <mergeCell ref="K23:K24"/>
    <mergeCell ref="K25:K26"/>
    <mergeCell ref="K27:K28"/>
    <mergeCell ref="K29:K30"/>
    <mergeCell ref="K31:K32"/>
    <mergeCell ref="L19:Q19"/>
    <mergeCell ref="C19:H19"/>
    <mergeCell ref="A21:A32"/>
    <mergeCell ref="B21:B22"/>
    <mergeCell ref="B23:B24"/>
    <mergeCell ref="B25:B26"/>
    <mergeCell ref="B27:B28"/>
    <mergeCell ref="B29:B30"/>
    <mergeCell ref="B31:B32"/>
    <mergeCell ref="B17:B18"/>
    <mergeCell ref="A5:A16"/>
    <mergeCell ref="C3:H3"/>
    <mergeCell ref="B5:B6"/>
    <mergeCell ref="B7:B8"/>
    <mergeCell ref="B9:B10"/>
    <mergeCell ref="B11:B12"/>
    <mergeCell ref="L3:Q3"/>
    <mergeCell ref="J5:J16"/>
    <mergeCell ref="K5:K6"/>
    <mergeCell ref="K7:K8"/>
    <mergeCell ref="K9:K10"/>
    <mergeCell ref="K11:K12"/>
    <mergeCell ref="K13:K14"/>
    <mergeCell ref="K15:K16"/>
    <mergeCell ref="B13:B14"/>
    <mergeCell ref="B15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Miller</dc:creator>
  <cp:lastModifiedBy>Даниил</cp:lastModifiedBy>
  <dcterms:created xsi:type="dcterms:W3CDTF">2015-06-05T18:19:34Z</dcterms:created>
  <dcterms:modified xsi:type="dcterms:W3CDTF">2020-11-23T16:26:31Z</dcterms:modified>
</cp:coreProperties>
</file>