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"/>
    </mc:Choice>
  </mc:AlternateContent>
  <xr:revisionPtr revIDLastSave="0" documentId="13_ncr:1_{7EDC3F4A-C8F5-45F3-AFA0-91C2873FF875}" xr6:coauthVersionLast="45" xr6:coauthVersionMax="45" xr10:uidLastSave="{00000000-0000-0000-0000-000000000000}"/>
  <bookViews>
    <workbookView xWindow="-120" yWindow="-120" windowWidth="29040" windowHeight="15840" activeTab="2" xr2:uid="{205C1FBC-B9B8-432E-A3DD-E4EED488D90B}"/>
  </bookViews>
  <sheets>
    <sheet name="Лист1" sheetId="1" r:id="rId1"/>
    <sheet name="Лист2" sheetId="2" r:id="rId2"/>
    <sheet name="Лист3" sheetId="3" r:id="rId3"/>
  </sheets>
  <definedNames>
    <definedName name="_xlchart.v1.0" hidden="1">Лист2!$B$15:$H$15</definedName>
    <definedName name="_xlchart.v1.1" hidden="1">Лист2!$B$9:$H$9</definedName>
    <definedName name="_xlchart.v1.2" hidden="1">Лист2!$J$2:$P$2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P2" i="1" l="1"/>
  <c r="K2" i="1" l="1"/>
  <c r="C12" i="2" l="1"/>
  <c r="D12" i="2"/>
  <c r="E12" i="2"/>
  <c r="F12" i="2"/>
  <c r="G12" i="2"/>
  <c r="H12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C6" i="2"/>
  <c r="D6" i="2"/>
  <c r="E6" i="2"/>
  <c r="F6" i="2"/>
  <c r="G6" i="2"/>
  <c r="H6" i="2"/>
  <c r="B6" i="2"/>
  <c r="C10" i="1"/>
  <c r="D10" i="1"/>
  <c r="E10" i="1"/>
  <c r="F10" i="1"/>
  <c r="G10" i="1"/>
  <c r="H10" i="1"/>
  <c r="B10" i="1"/>
  <c r="J4" i="1"/>
  <c r="I4" i="1"/>
  <c r="I2" i="1" l="1" a="1"/>
  <c r="I2" i="1" s="1"/>
  <c r="B9" i="1"/>
  <c r="C9" i="1"/>
  <c r="D9" i="1"/>
  <c r="E9" i="1"/>
  <c r="F9" i="1"/>
  <c r="G9" i="1"/>
  <c r="H9" i="1"/>
  <c r="M2" i="1" l="1"/>
  <c r="N2" i="1"/>
  <c r="J2" i="1" a="1"/>
  <c r="J2" i="1" s="1"/>
  <c r="L2" i="1" s="1"/>
  <c r="O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<sst xmlns="http://schemas.openxmlformats.org/spreadsheetml/2006/main" count="47" uniqueCount="37">
  <si>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20 см</t>
  </si>
  <si>
    <t xml:space="preserve">30 см </t>
  </si>
  <si>
    <t>40 см</t>
  </si>
  <si>
    <t>50 см</t>
  </si>
  <si>
    <t>60 см</t>
  </si>
  <si>
    <t>70 см</t>
  </si>
  <si>
    <t>80 см</t>
  </si>
  <si>
    <t>t1</t>
  </si>
  <si>
    <t>t2</t>
  </si>
  <si>
    <t>t3</t>
  </si>
  <si>
    <t>t4</t>
  </si>
  <si>
    <t>t5</t>
  </si>
  <si>
    <t>delta h</t>
  </si>
  <si>
    <t>tср</t>
  </si>
  <si>
    <t>gt</t>
  </si>
  <si>
    <t>alpha</t>
  </si>
  <si>
    <t>sigma alpha</t>
  </si>
  <si>
    <t>delta aplha</t>
  </si>
  <si>
    <t>E alpha</t>
  </si>
  <si>
    <t>Ic</t>
  </si>
  <si>
    <t>Delta I</t>
  </si>
  <si>
    <t>EI</t>
  </si>
  <si>
    <t>Iтеория</t>
  </si>
  <si>
    <t>v1</t>
  </si>
  <si>
    <t>v2</t>
  </si>
  <si>
    <t>v3</t>
  </si>
  <si>
    <t>Eкин1</t>
  </si>
  <si>
    <t>Eкин2</t>
  </si>
  <si>
    <t>Eкин3</t>
  </si>
  <si>
    <t>Eпот</t>
  </si>
  <si>
    <t>Eполн1</t>
  </si>
  <si>
    <t>Eполн2</t>
  </si>
  <si>
    <t>Eполн3</t>
  </si>
  <si>
    <t>∆h</t>
  </si>
  <si>
    <t>h0 = 10 см</t>
  </si>
  <si>
    <t>delta m and m</t>
  </si>
  <si>
    <t>delta r and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</si>
</sst>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20" fontId="0" fillId="0" borderId="0" xfId="0" applyNumberFormat="1"/>
    <xf numFmtId="14" fontId="0" fillId="0" borderId="0" xfId="0" applyNumberFormat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0" xfId="0" applyFont="1"/>
    <xf numFmtId="164" fontId="1" fillId="0" borderId="0" xfId="0" applyNumberFormat="1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8674638536794327E-2"/>
          <c:y val="9.0906862745098044E-2"/>
          <c:w val="0.86962621801520879"/>
          <c:h val="0.794268951675158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Лист1!$B$8:$H$8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Лист1!$B$10:$H$10</c:f>
              <c:numCache>
                <c:formatCode>General</c:formatCode>
                <c:ptCount val="7"/>
                <c:pt idx="0">
                  <c:v>33.567467876784001</c:v>
                </c:pt>
                <c:pt idx="1">
                  <c:v>67.777878353003999</c:v>
                </c:pt>
                <c:pt idx="2">
                  <c:v>101.970337702284</c:v>
                </c:pt>
                <c:pt idx="3">
                  <c:v>136.32147128849607</c:v>
                </c:pt>
                <c:pt idx="4">
                  <c:v>170.45738182407601</c:v>
                </c:pt>
                <c:pt idx="5">
                  <c:v>204.86663270777603</c:v>
                </c:pt>
                <c:pt idx="6">
                  <c:v>239.01979915750402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78-4034-85C3-0734A3C5C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4968639"/>
        <c:axId val="1323631295"/>
      </c:scatterChart>
      <c:valAx>
        <c:axId val="1444968639"/>
        <c:scaling>
          <c:orientation val="minMax"/>
          <c:max val="0.70000000000000007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>
                    <a:solidFill>
                      <a:schemeClr val="tx1"/>
                    </a:solidFill>
                  </a:rPr>
                  <a:t>∆</a:t>
                </a:r>
                <a:r>
                  <a:rPr lang="en-US" sz="1200" b="1">
                    <a:solidFill>
                      <a:schemeClr val="tx1"/>
                    </a:solidFill>
                  </a:rPr>
                  <a:t>h,</a:t>
                </a:r>
                <a:r>
                  <a:rPr lang="en-US" sz="1200" b="1" baseline="0">
                    <a:solidFill>
                      <a:schemeClr val="tx1"/>
                    </a:solidFill>
                  </a:rPr>
                  <a:t> </a:t>
                </a:r>
                <a:r>
                  <a:rPr lang="ru-RU" sz="1200" b="1" baseline="0">
                    <a:solidFill>
                      <a:schemeClr val="tx1"/>
                    </a:solidFill>
                  </a:rPr>
                  <a:t>м</a:t>
                </a:r>
              </a:p>
            </c:rich>
          </c:tx>
          <c:layout>
            <c:manualLayout>
              <c:xMode val="edge"/>
              <c:yMode val="edge"/>
              <c:x val="0.95187158511800807"/>
              <c:y val="0.858700980392156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3631295"/>
        <c:crosses val="autoZero"/>
        <c:crossBetween val="midCat"/>
      </c:valAx>
      <c:valAx>
        <c:axId val="13236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ɡ</a:t>
                </a:r>
                <a:r>
                  <a:rPr lang="ru-RU"/>
                  <a:t>вав</a:t>
                </a:r>
              </a:p>
            </c:rich>
          </c:tx>
          <c:layout>
            <c:manualLayout>
              <c:xMode val="edge"/>
              <c:yMode val="edge"/>
              <c:x val="2.7237354085603113E-2"/>
              <c:y val="3.55841824918943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496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кинетической и полной энергии от высоты в момент времени </a:t>
            </a:r>
            <a:r>
              <a:rPr lang="en-US" baseline="0">
                <a:solidFill>
                  <a:schemeClr val="tx1"/>
                </a:solidFill>
              </a:rPr>
              <a:t>t1</a:t>
            </a:r>
          </a:p>
          <a:p>
            <a:pPr>
              <a:defRPr>
                <a:solidFill>
                  <a:schemeClr val="tx1"/>
                </a:solidFill>
              </a:defRPr>
            </a:pPr>
            <a:endParaRPr lang="ru-RU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127956397237253E-2"/>
          <c:y val="9.9661458333333328E-2"/>
          <c:w val="0.85662647081989873"/>
          <c:h val="0.81657972440944881"/>
        </c:manualLayout>
      </c:layout>
      <c:scatterChart>
        <c:scatterStyle val="lineMarker"/>
        <c:varyColors val="0"/>
        <c:ser>
          <c:idx val="0"/>
          <c:order val="0"/>
          <c:tx>
            <c:v>Кинетическая энергия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Лист2!$J$2:$P$2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Лист2!$B$9:$H$9</c:f>
              <c:numCache>
                <c:formatCode>General</c:formatCode>
                <c:ptCount val="7"/>
                <c:pt idx="0">
                  <c:v>5.0599999999999996</c:v>
                </c:pt>
                <c:pt idx="1">
                  <c:v>4.3</c:v>
                </c:pt>
                <c:pt idx="2">
                  <c:v>3.23</c:v>
                </c:pt>
                <c:pt idx="3">
                  <c:v>2.85</c:v>
                </c:pt>
                <c:pt idx="4">
                  <c:v>2.16</c:v>
                </c:pt>
                <c:pt idx="5" formatCode="0.00">
                  <c:v>1.46</c:v>
                </c:pt>
                <c:pt idx="6">
                  <c:v>0.71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DE-4C41-9C10-F0E1D32DAE46}"/>
            </c:ext>
          </c:extLst>
        </c:ser>
        <c:ser>
          <c:idx val="1"/>
          <c:order val="1"/>
          <c:tx>
            <c:v>Полная энергия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Лист2!$J$2:$P$2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Лист2!$B$15:$H$15</c:f>
              <c:numCache>
                <c:formatCode>General</c:formatCode>
                <c:ptCount val="7"/>
                <c:pt idx="0">
                  <c:v>5.6</c:v>
                </c:pt>
                <c:pt idx="1">
                  <c:v>4.92</c:v>
                </c:pt>
                <c:pt idx="2">
                  <c:v>4.66</c:v>
                </c:pt>
                <c:pt idx="3">
                  <c:v>4.76</c:v>
                </c:pt>
                <c:pt idx="4">
                  <c:v>4.5199999999999996</c:v>
                </c:pt>
                <c:pt idx="5">
                  <c:v>4.25</c:v>
                </c:pt>
                <c:pt idx="6">
                  <c:v>3.99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DE-4C41-9C10-F0E1D32DA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274559"/>
        <c:axId val="1276443967"/>
      </c:scatterChart>
      <c:valAx>
        <c:axId val="1359274559"/>
        <c:scaling>
          <c:orientation val="minMax"/>
          <c:max val="0.70000000000000007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H,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r>
                  <a:rPr lang="ru-RU" sz="1400" b="1" baseline="0">
                    <a:solidFill>
                      <a:schemeClr val="tx1"/>
                    </a:solidFill>
                  </a:rPr>
                  <a:t>м</a:t>
                </a:r>
                <a:endParaRPr lang="ru-RU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94044700728962605"/>
              <c:y val="0.88550750492125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443967"/>
        <c:crosses val="autoZero"/>
        <c:crossBetween val="midCat"/>
        <c:minorUnit val="2.5000000000000005E-2"/>
      </c:valAx>
      <c:valAx>
        <c:axId val="127644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E,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r>
                  <a:rPr lang="ru-RU" sz="1400" b="1" baseline="0">
                    <a:solidFill>
                      <a:schemeClr val="tx1"/>
                    </a:solidFill>
                  </a:rPr>
                  <a:t>Дж</a:t>
                </a:r>
                <a:endParaRPr lang="ru-RU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5.0016134236850598E-2"/>
              <c:y val="3.63301755249343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27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427549654066717"/>
          <c:y val="0.95605437992125986"/>
          <c:w val="0.37467585428878503"/>
          <c:h val="4.3945620078740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sz="1800">
                <a:effectLst/>
              </a:rPr>
              <a:t>График зависимости кинетической и полной энергии от высоты при </a:t>
            </a:r>
            <a:r>
              <a:rPr lang="en-US" sz="1800">
                <a:effectLst/>
              </a:rPr>
              <a:t>t</a:t>
            </a:r>
            <a:r>
              <a:rPr lang="ru-RU" sz="1800">
                <a:effectLst/>
              </a:rPr>
              <a:t>1</a:t>
            </a:r>
          </a:p>
          <a:p>
            <a:pPr>
              <a:defRPr>
                <a:solidFill>
                  <a:schemeClr val="tx1"/>
                </a:solidFill>
              </a:defRPr>
            </a:pPr>
            <a:endParaRPr lang="ru-RU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299572125120371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127956397237253E-2"/>
          <c:y val="9.9661458333333328E-2"/>
          <c:w val="0.85662647081989873"/>
          <c:h val="0.81657972440944881"/>
        </c:manualLayout>
      </c:layout>
      <c:scatterChart>
        <c:scatterStyle val="lineMarker"/>
        <c:varyColors val="0"/>
        <c:ser>
          <c:idx val="0"/>
          <c:order val="0"/>
          <c:tx>
            <c:v>Кинетическая энергия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Лист2!$J$2:$P$2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Лист2!$B$9:$H$9</c:f>
              <c:numCache>
                <c:formatCode>General</c:formatCode>
                <c:ptCount val="7"/>
                <c:pt idx="0">
                  <c:v>5.0599999999999996</c:v>
                </c:pt>
                <c:pt idx="1">
                  <c:v>4.3</c:v>
                </c:pt>
                <c:pt idx="2">
                  <c:v>3.23</c:v>
                </c:pt>
                <c:pt idx="3">
                  <c:v>2.85</c:v>
                </c:pt>
                <c:pt idx="4">
                  <c:v>2.16</c:v>
                </c:pt>
                <c:pt idx="5" formatCode="0.00">
                  <c:v>1.46</c:v>
                </c:pt>
                <c:pt idx="6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8-4B18-AE6F-16F60CA1432E}"/>
            </c:ext>
          </c:extLst>
        </c:ser>
        <c:ser>
          <c:idx val="1"/>
          <c:order val="1"/>
          <c:tx>
            <c:v>Полная энергия</c:v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Лист2!$J$2:$P$2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Лист2!$B$13:$H$13</c:f>
              <c:numCache>
                <c:formatCode>General</c:formatCode>
                <c:ptCount val="7"/>
                <c:pt idx="0">
                  <c:v>5.9</c:v>
                </c:pt>
                <c:pt idx="1">
                  <c:v>5.68</c:v>
                </c:pt>
                <c:pt idx="2">
                  <c:v>5.08</c:v>
                </c:pt>
                <c:pt idx="3">
                  <c:v>5.16</c:v>
                </c:pt>
                <c:pt idx="4">
                  <c:v>4.92</c:v>
                </c:pt>
                <c:pt idx="5">
                  <c:v>4.6900000000000004</c:v>
                </c:pt>
                <c:pt idx="6">
                  <c:v>4.41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E8-4B18-AE6F-16F60CA14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274559"/>
        <c:axId val="1276443967"/>
      </c:scatterChart>
      <c:valAx>
        <c:axId val="1359274559"/>
        <c:scaling>
          <c:orientation val="minMax"/>
          <c:max val="0.70000000000000007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H,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r>
                  <a:rPr lang="ru-RU" sz="1400" b="1" baseline="0">
                    <a:solidFill>
                      <a:schemeClr val="tx1"/>
                    </a:solidFill>
                  </a:rPr>
                  <a:t>м</a:t>
                </a:r>
                <a:endParaRPr lang="ru-RU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94044700728962605"/>
              <c:y val="0.88550750492125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443967"/>
        <c:crosses val="autoZero"/>
        <c:crossBetween val="midCat"/>
        <c:minorUnit val="2.5000000000000005E-2"/>
      </c:valAx>
      <c:valAx>
        <c:axId val="1276443967"/>
        <c:scaling>
          <c:orientation val="minMax"/>
          <c:max val="9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E,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r>
                  <a:rPr lang="ru-RU" sz="1400" b="1" baseline="0">
                    <a:solidFill>
                      <a:schemeClr val="tx1"/>
                    </a:solidFill>
                  </a:rPr>
                  <a:t>Дж</a:t>
                </a:r>
                <a:endParaRPr lang="ru-RU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5.0016134236850598E-2"/>
              <c:y val="3.63301755249343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274559"/>
        <c:crosses val="autoZero"/>
        <c:crossBetween val="midCat"/>
        <c:minorUnit val="0.333300000000000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427549654066717"/>
          <c:y val="0.95605437992125986"/>
          <c:w val="0.37467585428878503"/>
          <c:h val="4.2230025300891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кинетической и полной энергии от высоты в момент времени </a:t>
            </a:r>
            <a:r>
              <a:rPr lang="en-US" baseline="0">
                <a:solidFill>
                  <a:schemeClr val="tx1"/>
                </a:solidFill>
              </a:rPr>
              <a:t>t</a:t>
            </a:r>
            <a:r>
              <a:rPr lang="ru-RU" baseline="0">
                <a:solidFill>
                  <a:schemeClr val="tx1"/>
                </a:solidFill>
              </a:rPr>
              <a:t>2</a:t>
            </a:r>
            <a:endParaRPr lang="ru-RU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127956397237253E-2"/>
          <c:y val="9.9661458333333328E-2"/>
          <c:w val="0.85662647081989873"/>
          <c:h val="0.81657972440944881"/>
        </c:manualLayout>
      </c:layout>
      <c:scatterChart>
        <c:scatterStyle val="lineMarker"/>
        <c:varyColors val="0"/>
        <c:ser>
          <c:idx val="0"/>
          <c:order val="0"/>
          <c:tx>
            <c:v>Кинетическая энергия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Лист2!$J$2:$P$2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Лист2!$B$9:$H$9</c:f>
              <c:numCache>
                <c:formatCode>General</c:formatCode>
                <c:ptCount val="7"/>
                <c:pt idx="0">
                  <c:v>5.0599999999999996</c:v>
                </c:pt>
                <c:pt idx="1">
                  <c:v>4.3</c:v>
                </c:pt>
                <c:pt idx="2">
                  <c:v>3.23</c:v>
                </c:pt>
                <c:pt idx="3">
                  <c:v>2.85</c:v>
                </c:pt>
                <c:pt idx="4">
                  <c:v>2.16</c:v>
                </c:pt>
                <c:pt idx="5" formatCode="0.00">
                  <c:v>1.46</c:v>
                </c:pt>
                <c:pt idx="6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18-44D4-ABA7-D9BFBAF32B5C}"/>
            </c:ext>
          </c:extLst>
        </c:ser>
        <c:ser>
          <c:idx val="1"/>
          <c:order val="1"/>
          <c:tx>
            <c:v>Полная энергия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Лист2!$J$2:$P$2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Лист2!$B$15:$H$15</c:f>
              <c:numCache>
                <c:formatCode>General</c:formatCode>
                <c:ptCount val="7"/>
                <c:pt idx="0">
                  <c:v>5.6</c:v>
                </c:pt>
                <c:pt idx="1">
                  <c:v>4.92</c:v>
                </c:pt>
                <c:pt idx="2">
                  <c:v>4.66</c:v>
                </c:pt>
                <c:pt idx="3">
                  <c:v>4.76</c:v>
                </c:pt>
                <c:pt idx="4">
                  <c:v>4.5199999999999996</c:v>
                </c:pt>
                <c:pt idx="5">
                  <c:v>4.25</c:v>
                </c:pt>
                <c:pt idx="6">
                  <c:v>3.99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18-44D4-ABA7-D9BFBAF32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274559"/>
        <c:axId val="1276443967"/>
      </c:scatterChart>
      <c:valAx>
        <c:axId val="1359274559"/>
        <c:scaling>
          <c:orientation val="minMax"/>
          <c:max val="0.71000000000000008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H,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r>
                  <a:rPr lang="ru-RU" sz="1400" b="1" baseline="0">
                    <a:solidFill>
                      <a:schemeClr val="tx1"/>
                    </a:solidFill>
                  </a:rPr>
                  <a:t>м</a:t>
                </a:r>
                <a:endParaRPr lang="ru-RU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94044700728962605"/>
              <c:y val="0.88550750492125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443967"/>
        <c:crosses val="autoZero"/>
        <c:crossBetween val="midCat"/>
        <c:minorUnit val="2.5000000000000005E-2"/>
      </c:valAx>
      <c:valAx>
        <c:axId val="1276443967"/>
        <c:scaling>
          <c:orientation val="minMax"/>
          <c:max val="9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E,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r>
                  <a:rPr lang="ru-RU" sz="1400" b="1" baseline="0">
                    <a:solidFill>
                      <a:schemeClr val="tx1"/>
                    </a:solidFill>
                  </a:rPr>
                  <a:t>Дж</a:t>
                </a:r>
                <a:endParaRPr lang="ru-RU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5.0016134236850598E-2"/>
              <c:y val="3.63301755249343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274559"/>
        <c:crosses val="autoZero"/>
        <c:crossBetween val="midCat"/>
        <c:minorUnit val="0.33300000000000007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427549654066717"/>
          <c:y val="0.95605437992125986"/>
          <c:w val="0.37467585428878503"/>
          <c:h val="4.2230025300891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кинетической и полной энергии от высоты в момент времени </a:t>
            </a:r>
            <a:r>
              <a:rPr lang="en-US" baseline="0">
                <a:solidFill>
                  <a:schemeClr val="tx1"/>
                </a:solidFill>
              </a:rPr>
              <a:t>t</a:t>
            </a:r>
            <a:r>
              <a:rPr lang="ru-RU" baseline="0">
                <a:solidFill>
                  <a:schemeClr val="tx1"/>
                </a:solidFill>
              </a:rPr>
              <a:t>3</a:t>
            </a:r>
            <a:endParaRPr lang="ru-RU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127956397237253E-2"/>
          <c:y val="9.9661458333333328E-2"/>
          <c:w val="0.85662647081989873"/>
          <c:h val="0.81657972440944881"/>
        </c:manualLayout>
      </c:layout>
      <c:scatterChart>
        <c:scatterStyle val="lineMarker"/>
        <c:varyColors val="0"/>
        <c:ser>
          <c:idx val="0"/>
          <c:order val="0"/>
          <c:tx>
            <c:v>Кинетическая энергия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Лист2!$J$2:$P$2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Лист2!$B$11:$H$11</c:f>
              <c:numCache>
                <c:formatCode>General</c:formatCode>
                <c:ptCount val="7"/>
                <c:pt idx="0">
                  <c:v>4.68</c:v>
                </c:pt>
                <c:pt idx="1">
                  <c:v>3.54</c:v>
                </c:pt>
                <c:pt idx="2">
                  <c:v>2.81</c:v>
                </c:pt>
                <c:pt idx="3">
                  <c:v>2.4500000000000002</c:v>
                </c:pt>
                <c:pt idx="4">
                  <c:v>1.75</c:v>
                </c:pt>
                <c:pt idx="5">
                  <c:v>1.02</c:v>
                </c:pt>
                <c:pt idx="6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5-4330-995C-D0BB960AF8B4}"/>
            </c:ext>
          </c:extLst>
        </c:ser>
        <c:ser>
          <c:idx val="1"/>
          <c:order val="1"/>
          <c:tx>
            <c:v>Полная энергия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Лист2!$J$2:$P$2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Лист2!$B$15:$H$15</c:f>
              <c:numCache>
                <c:formatCode>General</c:formatCode>
                <c:ptCount val="7"/>
                <c:pt idx="0">
                  <c:v>5.6</c:v>
                </c:pt>
                <c:pt idx="1">
                  <c:v>4.92</c:v>
                </c:pt>
                <c:pt idx="2">
                  <c:v>4.66</c:v>
                </c:pt>
                <c:pt idx="3">
                  <c:v>4.76</c:v>
                </c:pt>
                <c:pt idx="4">
                  <c:v>4.5199999999999996</c:v>
                </c:pt>
                <c:pt idx="5">
                  <c:v>4.25</c:v>
                </c:pt>
                <c:pt idx="6">
                  <c:v>3.99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25-4330-995C-D0BB960AF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274559"/>
        <c:axId val="1276443967"/>
      </c:scatterChart>
      <c:valAx>
        <c:axId val="1359274559"/>
        <c:scaling>
          <c:orientation val="minMax"/>
          <c:max val="0.70000000000000007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H,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r>
                  <a:rPr lang="ru-RU" sz="1400" b="1" baseline="0">
                    <a:solidFill>
                      <a:schemeClr val="tx1"/>
                    </a:solidFill>
                  </a:rPr>
                  <a:t>м</a:t>
                </a:r>
                <a:endParaRPr lang="ru-RU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94044700728962605"/>
              <c:y val="0.88550750492125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443967"/>
        <c:crosses val="autoZero"/>
        <c:crossBetween val="midCat"/>
        <c:minorUnit val="2.5000000000000005E-2"/>
      </c:valAx>
      <c:valAx>
        <c:axId val="1276443967"/>
        <c:scaling>
          <c:orientation val="minMax"/>
          <c:max val="9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E,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r>
                  <a:rPr lang="ru-RU" sz="1400" b="1" baseline="0">
                    <a:solidFill>
                      <a:schemeClr val="tx1"/>
                    </a:solidFill>
                  </a:rPr>
                  <a:t>Дж</a:t>
                </a:r>
                <a:endParaRPr lang="ru-RU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5.0016134236850598E-2"/>
              <c:y val="3.63301755249343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274559"/>
        <c:crosses val="autoZero"/>
        <c:crossBetween val="midCat"/>
        <c:minorUnit val="0.333300000000000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427549654066717"/>
          <c:y val="0.95605437992125986"/>
          <c:w val="0.37467585428878503"/>
          <c:h val="4.2230025300891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18</xdr:row>
      <xdr:rowOff>106680</xdr:rowOff>
    </xdr:from>
    <xdr:to>
      <xdr:col>15</xdr:col>
      <xdr:colOff>388620</xdr:colOff>
      <xdr:row>46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D6F4766-13FB-448D-933F-CEB50B31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25</xdr:row>
      <xdr:rowOff>30480</xdr:rowOff>
    </xdr:from>
    <xdr:to>
      <xdr:col>17</xdr:col>
      <xdr:colOff>114300</xdr:colOff>
      <xdr:row>51</xdr:row>
      <xdr:rowOff>152400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47CC2519-F7B4-48C1-A164-E7F146113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556260</xdr:colOff>
      <xdr:row>26</xdr:row>
      <xdr:rowOff>121920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FC36BF1-9EA8-48B8-A4E7-CF217B7B3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131445</xdr:rowOff>
    </xdr:from>
    <xdr:to>
      <xdr:col>12</xdr:col>
      <xdr:colOff>556260</xdr:colOff>
      <xdr:row>56</xdr:row>
      <xdr:rowOff>62865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3BF6FC2-4C8D-4258-B560-9EBB885AB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25</xdr:col>
      <xdr:colOff>556260</xdr:colOff>
      <xdr:row>26</xdr:row>
      <xdr:rowOff>121920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C8F429D-9976-4874-ACA2-1553D4BEA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7E55-380E-4EDF-8814-265A6A41512D}">
  <dimension ref="A1:P12"/>
  <sheetViews>
    <sheetView workbookViewId="0">
      <selection activeCell="H8" sqref="H8"/>
    </sheetView>
  </sheetViews>
  <sheetFormatPr defaultRowHeight="15" x14ac:dyDescent="0.25"/>
  <cols>
    <col min="1" max="2" width="10.140625" bestFit="1" customWidth="1"/>
    <col min="10" max="10" width="12" bestFit="1" customWidth="1"/>
    <col min="11" max="11" width="10" bestFit="1" customWidth="1"/>
    <col min="14" max="14" width="11.42578125" bestFit="1" customWidth="1"/>
  </cols>
  <sheetData>
    <row r="1" spans="1:16" x14ac:dyDescent="0.25">
      <c r="A1" s="14" t="s">
        <v>34</v>
      </c>
      <c r="B1" s="13"/>
      <c r="C1" s="13"/>
      <c r="D1" s="13"/>
      <c r="E1" s="13"/>
      <c r="F1" s="13"/>
      <c r="G1" s="13"/>
      <c r="H1" s="13"/>
      <c r="I1" s="8" t="s">
        <v>15</v>
      </c>
      <c r="J1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</row>
    <row r="2" spans="1:16" x14ac:dyDescent="0.25">
      <c r="A2" s="15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8" cm="1">
        <f t="array" ref="I2">SUM(B8:H8*B10:H10)/SUM(B8:H8^2)</f>
        <v>341.06753016522805</v>
      </c>
      <c r="J2" cm="1">
        <f t="array" ref="J2">SQRT(SUM((B10:H10-I2*B8:H8)^2)/(6*1.4))</f>
        <v>0.29789289674046482</v>
      </c>
      <c r="K2" s="8">
        <f>J3*2</f>
        <v>0.59599999999999997</v>
      </c>
      <c r="L2" s="8">
        <f>K2/I2*100</f>
        <v>0.17474545281729736</v>
      </c>
      <c r="M2" s="8">
        <f>(I2-1)*I5*0.0025^2</f>
        <v>7.8640616350708994E-4</v>
      </c>
      <c r="N2" s="9">
        <f>SQRT((I5*J5^2*K3)^2+(J5^2*(I2-1)*I4)^2+(2*I5*J5*(I2-1)*J4)^2)</f>
        <v>4.4292238005672498E-5</v>
      </c>
      <c r="O2" s="8">
        <f>N2/M2*100</f>
        <v>5.6322343416212526</v>
      </c>
      <c r="P2" s="8">
        <f>I5*0.065^2/2</f>
        <v>7.8162500000000009E-4</v>
      </c>
    </row>
    <row r="3" spans="1:16" x14ac:dyDescent="0.25">
      <c r="A3" s="11" t="s">
        <v>7</v>
      </c>
      <c r="B3" s="10">
        <v>2615.6</v>
      </c>
      <c r="C3" s="10">
        <v>3714.1</v>
      </c>
      <c r="D3" s="10">
        <v>4557.1000000000004</v>
      </c>
      <c r="E3" s="10">
        <v>5265.8</v>
      </c>
      <c r="F3" s="10">
        <v>5888</v>
      </c>
      <c r="G3" s="10">
        <v>6456.5</v>
      </c>
      <c r="H3" s="10">
        <v>6976.9</v>
      </c>
      <c r="J3" s="12">
        <v>0.29799999999999999</v>
      </c>
      <c r="K3" s="8">
        <v>0.6</v>
      </c>
      <c r="L3" s="8">
        <v>0.17</v>
      </c>
      <c r="M3" s="8">
        <v>7.9000000000000001E-4</v>
      </c>
      <c r="N3" s="8">
        <v>4.0000000000000003E-5</v>
      </c>
      <c r="O3" s="8"/>
    </row>
    <row r="4" spans="1:16" x14ac:dyDescent="0.25">
      <c r="A4" s="11" t="s">
        <v>8</v>
      </c>
      <c r="B4" s="10">
        <v>2614.1</v>
      </c>
      <c r="C4" s="10">
        <v>3715.5</v>
      </c>
      <c r="D4" s="10">
        <v>4563.3999999999996</v>
      </c>
      <c r="E4" s="10">
        <v>5272.2</v>
      </c>
      <c r="F4" s="10">
        <v>5894.5</v>
      </c>
      <c r="G4" s="10">
        <v>6459</v>
      </c>
      <c r="H4" s="10">
        <v>6973.7</v>
      </c>
      <c r="I4" s="4">
        <f>0.01*2/3</f>
        <v>6.6666666666666671E-3</v>
      </c>
      <c r="J4" s="5">
        <f>0.0001*2/3</f>
        <v>6.666666666666667E-5</v>
      </c>
    </row>
    <row r="5" spans="1:16" x14ac:dyDescent="0.25">
      <c r="A5" s="11" t="s">
        <v>9</v>
      </c>
      <c r="B5" s="10">
        <v>2612.6999999999998</v>
      </c>
      <c r="C5" s="10">
        <v>3719</v>
      </c>
      <c r="D5" s="10">
        <v>4556</v>
      </c>
      <c r="E5" s="10">
        <v>5270.8</v>
      </c>
      <c r="F5" s="10">
        <v>5895.3</v>
      </c>
      <c r="G5" s="10">
        <v>6457.9</v>
      </c>
      <c r="H5" s="10">
        <v>6972.7</v>
      </c>
      <c r="I5" s="4">
        <v>0.37</v>
      </c>
      <c r="J5" s="5">
        <v>2.5000000000000001E-3</v>
      </c>
    </row>
    <row r="6" spans="1:16" x14ac:dyDescent="0.25">
      <c r="A6" s="11" t="s">
        <v>10</v>
      </c>
      <c r="B6" s="10">
        <v>2614.5</v>
      </c>
      <c r="C6" s="10">
        <v>3712.6</v>
      </c>
      <c r="D6" s="10">
        <v>4554.6000000000004</v>
      </c>
      <c r="E6" s="10">
        <v>5271.1</v>
      </c>
      <c r="F6" s="10">
        <v>5888</v>
      </c>
      <c r="G6" s="10">
        <v>6460.6</v>
      </c>
      <c r="H6" s="10">
        <v>6983.4</v>
      </c>
      <c r="I6" t="s">
        <v>35</v>
      </c>
      <c r="J6" t="s">
        <v>36</v>
      </c>
    </row>
    <row r="7" spans="1:16" x14ac:dyDescent="0.25">
      <c r="A7" s="11" t="s">
        <v>11</v>
      </c>
      <c r="B7" s="10">
        <v>2616.5</v>
      </c>
      <c r="C7" s="10">
        <v>3715.7</v>
      </c>
      <c r="D7" s="10">
        <v>4554.8</v>
      </c>
      <c r="E7" s="10">
        <v>5265.9</v>
      </c>
      <c r="F7" s="10">
        <v>5894.5</v>
      </c>
      <c r="G7" s="10">
        <v>6463.2</v>
      </c>
      <c r="H7" s="10">
        <v>6978.9</v>
      </c>
    </row>
    <row r="8" spans="1:16" x14ac:dyDescent="0.25">
      <c r="A8" s="11" t="s">
        <v>12</v>
      </c>
      <c r="B8" s="10">
        <v>0.1</v>
      </c>
      <c r="C8" s="10">
        <v>0.2</v>
      </c>
      <c r="D8" s="10">
        <v>0.3</v>
      </c>
      <c r="E8" s="10">
        <v>0.4</v>
      </c>
      <c r="F8" s="10">
        <v>0.5</v>
      </c>
      <c r="G8" s="10">
        <v>0.6</v>
      </c>
      <c r="H8" s="10">
        <v>0.7</v>
      </c>
    </row>
    <row r="9" spans="1:16" x14ac:dyDescent="0.25">
      <c r="A9" s="11" t="s">
        <v>13</v>
      </c>
      <c r="B9" s="10">
        <f>SUM(B3:B7)/5</f>
        <v>2614.6799999999998</v>
      </c>
      <c r="C9" s="10">
        <f t="shared" ref="C9:H9" si="0">SUM(C3:C7)/5</f>
        <v>3715.38</v>
      </c>
      <c r="D9" s="10">
        <f t="shared" si="0"/>
        <v>4557.1799999999994</v>
      </c>
      <c r="E9" s="10">
        <f t="shared" si="0"/>
        <v>5269.1600000000008</v>
      </c>
      <c r="F9" s="10">
        <f t="shared" si="0"/>
        <v>5892.0599999999995</v>
      </c>
      <c r="G9" s="10">
        <f t="shared" si="0"/>
        <v>6459.4400000000005</v>
      </c>
      <c r="H9" s="10">
        <f t="shared" si="0"/>
        <v>6977.12</v>
      </c>
    </row>
    <row r="10" spans="1:16" x14ac:dyDescent="0.25">
      <c r="A10" s="11" t="s">
        <v>14</v>
      </c>
      <c r="B10" s="10">
        <f t="shared" ref="B10:H10" si="1">9.82*(B9/1000)^2/2</f>
        <v>33.567467876784001</v>
      </c>
      <c r="C10" s="10">
        <f t="shared" si="1"/>
        <v>67.777878353003999</v>
      </c>
      <c r="D10" s="10">
        <f t="shared" si="1"/>
        <v>101.970337702284</v>
      </c>
      <c r="E10" s="10">
        <f t="shared" si="1"/>
        <v>136.32147128849607</v>
      </c>
      <c r="F10" s="10">
        <f t="shared" si="1"/>
        <v>170.45738182407601</v>
      </c>
      <c r="G10" s="10">
        <f t="shared" si="1"/>
        <v>204.86663270777603</v>
      </c>
      <c r="H10" s="10">
        <f t="shared" si="1"/>
        <v>239.01979915750402</v>
      </c>
    </row>
    <row r="11" spans="1:16" x14ac:dyDescent="0.25">
      <c r="A11" s="2">
        <v>0.90972222222222221</v>
      </c>
      <c r="B11" s="2">
        <v>0.93194444444444446</v>
      </c>
    </row>
    <row r="12" spans="1:16" x14ac:dyDescent="0.25">
      <c r="A12" s="3">
        <v>44157</v>
      </c>
      <c r="B12" s="3">
        <v>44157</v>
      </c>
    </row>
  </sheetData>
  <mergeCells count="2">
    <mergeCell ref="B1:H1"/>
    <mergeCell ref="A1:A2"/>
  </mergeCells>
  <pageMargins left="0.7" right="0.7" top="0.75" bottom="0.75" header="0.3" footer="0.3"/>
  <pageSetup paperSize="9" orientation="portrait" verticalDpi="0" r:id="rId1"/>
  <ignoredErrors>
    <ignoredError sqref="B9:H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0920-B841-4E26-8C49-87F748CDA907}">
  <dimension ref="A1:P15"/>
  <sheetViews>
    <sheetView topLeftCell="A43" workbookViewId="0">
      <selection activeCell="H15" sqref="H15"/>
    </sheetView>
  </sheetViews>
  <sheetFormatPr defaultRowHeight="15" x14ac:dyDescent="0.25"/>
  <cols>
    <col min="2" max="2" width="11" bestFit="1" customWidth="1"/>
  </cols>
  <sheetData>
    <row r="1" spans="1:16" x14ac:dyDescent="0.25">
      <c r="A1" s="17">
        <v>10</v>
      </c>
      <c r="B1" s="16"/>
      <c r="C1" s="16"/>
      <c r="D1" s="16"/>
      <c r="E1" s="16"/>
      <c r="F1" s="16"/>
      <c r="G1" s="16"/>
      <c r="H1" s="16"/>
    </row>
    <row r="2" spans="1:16" x14ac:dyDescent="0.25">
      <c r="A2" s="18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7" t="s">
        <v>33</v>
      </c>
      <c r="J2" s="1">
        <v>0.1</v>
      </c>
      <c r="K2" s="1">
        <v>0.2</v>
      </c>
      <c r="L2" s="1">
        <v>0.3</v>
      </c>
      <c r="M2" s="1">
        <v>0.4</v>
      </c>
      <c r="N2" s="1">
        <v>0.5</v>
      </c>
      <c r="O2" s="1">
        <v>0.6</v>
      </c>
      <c r="P2" s="1">
        <v>0.7</v>
      </c>
    </row>
    <row r="3" spans="1:16" x14ac:dyDescent="0.25">
      <c r="A3" s="10" t="s">
        <v>7</v>
      </c>
      <c r="B3" s="1">
        <v>52.8</v>
      </c>
      <c r="C3" s="1">
        <v>37.299999999999997</v>
      </c>
      <c r="D3" s="1">
        <v>30.4</v>
      </c>
      <c r="E3" s="1">
        <v>26.3</v>
      </c>
      <c r="F3" s="1">
        <v>23.7</v>
      </c>
      <c r="G3" s="1">
        <v>21.5</v>
      </c>
      <c r="H3" s="1">
        <v>20</v>
      </c>
    </row>
    <row r="4" spans="1:16" x14ac:dyDescent="0.25">
      <c r="A4" s="10" t="s">
        <v>8</v>
      </c>
      <c r="B4" s="1">
        <v>81.2</v>
      </c>
      <c r="C4" s="1">
        <v>44.2</v>
      </c>
      <c r="D4" s="1">
        <v>33.9</v>
      </c>
      <c r="E4" s="1">
        <v>28.5</v>
      </c>
      <c r="F4" s="1">
        <v>24.9</v>
      </c>
      <c r="G4" s="1">
        <v>22.4</v>
      </c>
      <c r="H4" s="1">
        <v>20.8</v>
      </c>
    </row>
    <row r="5" spans="1:16" x14ac:dyDescent="0.25">
      <c r="A5" s="10" t="s">
        <v>9</v>
      </c>
      <c r="B5" s="1">
        <v>81.5</v>
      </c>
      <c r="C5" s="1">
        <v>44.5</v>
      </c>
      <c r="D5" s="1">
        <v>33.9</v>
      </c>
      <c r="E5" s="1">
        <v>28.6</v>
      </c>
      <c r="F5" s="1">
        <v>25.2</v>
      </c>
      <c r="G5" s="1">
        <v>22.8</v>
      </c>
      <c r="H5" s="1">
        <v>20.9</v>
      </c>
    </row>
    <row r="6" spans="1:16" x14ac:dyDescent="0.25">
      <c r="A6" s="10" t="s">
        <v>23</v>
      </c>
      <c r="B6" s="1">
        <f>2*0.0025/(B3/1000)</f>
        <v>9.4696969696969696E-2</v>
      </c>
      <c r="C6" s="1">
        <f t="shared" ref="C6:H6" si="0">2*0.0025/(C3/1000)</f>
        <v>0.13404825737265416</v>
      </c>
      <c r="D6" s="1">
        <f t="shared" si="0"/>
        <v>0.16447368421052633</v>
      </c>
      <c r="E6" s="1">
        <f t="shared" si="0"/>
        <v>0.19011406844106463</v>
      </c>
      <c r="F6" s="1">
        <f t="shared" si="0"/>
        <v>0.2109704641350211</v>
      </c>
      <c r="G6" s="1">
        <f t="shared" si="0"/>
        <v>0.23255813953488375</v>
      </c>
      <c r="H6" s="1">
        <f t="shared" si="0"/>
        <v>0.25</v>
      </c>
    </row>
    <row r="7" spans="1:16" x14ac:dyDescent="0.25">
      <c r="A7" s="10" t="s">
        <v>24</v>
      </c>
      <c r="B7" s="1">
        <f t="shared" ref="B7:H7" si="1">2*0.0025/(B4/1000)</f>
        <v>6.157635467980295E-2</v>
      </c>
      <c r="C7" s="1">
        <f t="shared" si="1"/>
        <v>0.11312217194570136</v>
      </c>
      <c r="D7" s="1">
        <f t="shared" si="1"/>
        <v>0.14749262536873156</v>
      </c>
      <c r="E7" s="1">
        <f t="shared" si="1"/>
        <v>0.17543859649122806</v>
      </c>
      <c r="F7" s="1">
        <f t="shared" si="1"/>
        <v>0.20080321285140565</v>
      </c>
      <c r="G7" s="1">
        <f t="shared" si="1"/>
        <v>0.22321428571428573</v>
      </c>
      <c r="H7" s="1">
        <f t="shared" si="1"/>
        <v>0.24038461538461539</v>
      </c>
    </row>
    <row r="8" spans="1:16" x14ac:dyDescent="0.25">
      <c r="A8" s="10" t="s">
        <v>25</v>
      </c>
      <c r="B8" s="1">
        <f t="shared" ref="B8:H8" si="2">2*0.0025/(B5/1000)</f>
        <v>6.1349693251533742E-2</v>
      </c>
      <c r="C8" s="1">
        <f t="shared" si="2"/>
        <v>0.11235955056179776</v>
      </c>
      <c r="D8" s="1">
        <f t="shared" si="2"/>
        <v>0.14749262536873156</v>
      </c>
      <c r="E8" s="1">
        <f t="shared" si="2"/>
        <v>0.17482517482517482</v>
      </c>
      <c r="F8" s="1">
        <f t="shared" si="2"/>
        <v>0.1984126984126984</v>
      </c>
      <c r="G8" s="1">
        <f t="shared" si="2"/>
        <v>0.21929824561403508</v>
      </c>
      <c r="H8" s="1">
        <f t="shared" si="2"/>
        <v>0.23923444976076558</v>
      </c>
    </row>
    <row r="9" spans="1:16" x14ac:dyDescent="0.25">
      <c r="A9" s="1" t="s">
        <v>26</v>
      </c>
      <c r="B9" s="1">
        <v>5.0599999999999996</v>
      </c>
      <c r="C9" s="1">
        <v>4.3</v>
      </c>
      <c r="D9" s="1">
        <v>3.23</v>
      </c>
      <c r="E9" s="1">
        <v>2.85</v>
      </c>
      <c r="F9" s="1">
        <v>2.16</v>
      </c>
      <c r="G9" s="19">
        <v>1.46</v>
      </c>
      <c r="H9" s="1">
        <v>0.71</v>
      </c>
    </row>
    <row r="10" spans="1:16" x14ac:dyDescent="0.25">
      <c r="A10" s="1" t="s">
        <v>27</v>
      </c>
      <c r="B10" s="1">
        <v>4.63</v>
      </c>
      <c r="C10" s="1">
        <v>3.93</v>
      </c>
      <c r="D10" s="1">
        <v>3.18</v>
      </c>
      <c r="E10" s="1">
        <v>2.4700000000000002</v>
      </c>
      <c r="F10" s="1">
        <v>1.75</v>
      </c>
      <c r="G10" s="1">
        <v>1.03</v>
      </c>
      <c r="H10" s="1">
        <v>0.31</v>
      </c>
    </row>
    <row r="11" spans="1:16" x14ac:dyDescent="0.25">
      <c r="A11" s="1" t="s">
        <v>28</v>
      </c>
      <c r="B11" s="1">
        <v>4.68</v>
      </c>
      <c r="C11" s="1">
        <v>3.54</v>
      </c>
      <c r="D11" s="1">
        <v>2.81</v>
      </c>
      <c r="E11" s="1">
        <v>2.4500000000000002</v>
      </c>
      <c r="F11" s="1">
        <v>1.75</v>
      </c>
      <c r="G11" s="1">
        <v>1.02</v>
      </c>
      <c r="H11" s="1">
        <v>0.3</v>
      </c>
    </row>
    <row r="12" spans="1:16" x14ac:dyDescent="0.25">
      <c r="A12" s="6" t="s">
        <v>29</v>
      </c>
      <c r="B12" s="1">
        <f>(1-Лист1!B8)*9.82*0.37</f>
        <v>3.2700600000000004</v>
      </c>
      <c r="C12" s="1">
        <f>(1-Лист1!C8)*9.82*0.37</f>
        <v>2.9067200000000004</v>
      </c>
      <c r="D12" s="1">
        <f>(1-Лист1!D8)*9.82*0.37</f>
        <v>2.54338</v>
      </c>
      <c r="E12" s="1">
        <f>(1-Лист1!E8)*9.82*0.37</f>
        <v>2.18004</v>
      </c>
      <c r="F12" s="1">
        <f>(1-Лист1!F8)*9.82*0.37</f>
        <v>1.8167</v>
      </c>
      <c r="G12" s="1">
        <f>(1-Лист1!G8)*9.82*0.37</f>
        <v>1.4533600000000002</v>
      </c>
      <c r="H12" s="1">
        <f>(1-Лист1!H8)*9.82*0.37</f>
        <v>1.0900200000000002</v>
      </c>
    </row>
    <row r="13" spans="1:16" x14ac:dyDescent="0.25">
      <c r="A13" s="1" t="s">
        <v>30</v>
      </c>
      <c r="B13" s="1">
        <v>5.9</v>
      </c>
      <c r="C13" s="1">
        <v>5.68</v>
      </c>
      <c r="D13" s="1">
        <v>5.08</v>
      </c>
      <c r="E13" s="1">
        <v>5.16</v>
      </c>
      <c r="F13" s="1">
        <v>4.92</v>
      </c>
      <c r="G13" s="1">
        <v>4.6900000000000004</v>
      </c>
      <c r="H13" s="1">
        <v>4.41</v>
      </c>
    </row>
    <row r="14" spans="1:16" x14ac:dyDescent="0.25">
      <c r="A14" s="1" t="s">
        <v>31</v>
      </c>
      <c r="B14" s="1">
        <v>5.56</v>
      </c>
      <c r="C14" s="1">
        <v>5.31</v>
      </c>
      <c r="D14" s="1">
        <v>5.03</v>
      </c>
      <c r="E14" s="1">
        <v>4.78</v>
      </c>
      <c r="F14" s="1">
        <v>4.5199999999999996</v>
      </c>
      <c r="G14" s="1">
        <v>4.26</v>
      </c>
      <c r="H14" s="1">
        <v>4</v>
      </c>
    </row>
    <row r="15" spans="1:16" x14ac:dyDescent="0.25">
      <c r="A15" s="1" t="s">
        <v>32</v>
      </c>
      <c r="B15" s="1">
        <v>5.6</v>
      </c>
      <c r="C15" s="1">
        <v>4.92</v>
      </c>
      <c r="D15" s="1">
        <v>4.66</v>
      </c>
      <c r="E15" s="1">
        <v>4.76</v>
      </c>
      <c r="F15" s="1">
        <v>4.5199999999999996</v>
      </c>
      <c r="G15" s="1">
        <v>4.25</v>
      </c>
      <c r="H15" s="1">
        <v>3.99</v>
      </c>
    </row>
  </sheetData>
  <mergeCells count="2">
    <mergeCell ref="B1:H1"/>
    <mergeCell ref="A1:A2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71A7-69B0-4D62-A33F-3C4772A12B73}">
  <dimension ref="A1"/>
  <sheetViews>
    <sheetView tabSelected="1" topLeftCell="A22" workbookViewId="0">
      <selection activeCell="N29" sqref="N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Даниил</cp:lastModifiedBy>
  <dcterms:created xsi:type="dcterms:W3CDTF">2020-11-22T18:50:05Z</dcterms:created>
  <dcterms:modified xsi:type="dcterms:W3CDTF">2020-12-05T18:46:32Z</dcterms:modified>
</cp:coreProperties>
</file>