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Даниил\Desktop\Учеба\физика\лаба5\"/>
    </mc:Choice>
  </mc:AlternateContent>
  <xr:revisionPtr revIDLastSave="0" documentId="13_ncr:1_{87EB20AC-B36E-466B-A898-3A1CF11F81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chart.v1.0" hidden="1">Лист1!$L$2:$L$126</definedName>
    <definedName name="_xlchart.v1.1" hidden="1">Лист1!$L$2:$L$126</definedName>
    <definedName name="_xlchart.v1.2" hidden="1">Лист1!$B$2:$B$126</definedName>
    <definedName name="_xlchart.v1.3" hidden="1">Лист1!$E$2:$E$126</definedName>
    <definedName name="_xlchart.v1.4" hidden="1">Лист1!$L$2:$L$126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8" i="1"/>
  <c r="G9" i="1"/>
  <c r="G10" i="1"/>
  <c r="G11" i="1"/>
  <c r="G7" i="1"/>
  <c r="H32" i="1"/>
  <c r="H12" i="1"/>
  <c r="J45" i="1"/>
  <c r="H16" i="1" l="1"/>
  <c r="H17" i="1" s="1"/>
  <c r="E107" i="1"/>
  <c r="Q18" i="1" l="1"/>
  <c r="L112" i="1" l="1"/>
  <c r="L12" i="1"/>
  <c r="L17" i="1"/>
  <c r="L22" i="1"/>
  <c r="L27" i="1"/>
  <c r="L32" i="1"/>
  <c r="L37" i="1"/>
  <c r="L42" i="1"/>
  <c r="L47" i="1"/>
  <c r="L52" i="1"/>
  <c r="L57" i="1"/>
  <c r="L62" i="1"/>
  <c r="L67" i="1"/>
  <c r="L72" i="1"/>
  <c r="L77" i="1"/>
  <c r="L82" i="1"/>
  <c r="L87" i="1"/>
  <c r="L92" i="1"/>
  <c r="L97" i="1"/>
  <c r="L102" i="1"/>
  <c r="L107" i="1"/>
  <c r="L117" i="1"/>
  <c r="L122" i="1"/>
  <c r="L7" i="1"/>
  <c r="L2" i="1"/>
  <c r="F7" i="1" l="1"/>
  <c r="F12" i="1"/>
  <c r="F17" i="1"/>
  <c r="F22" i="1"/>
  <c r="F27" i="1"/>
  <c r="F32" i="1"/>
  <c r="F37" i="1"/>
  <c r="F42" i="1"/>
  <c r="F47" i="1"/>
  <c r="F52" i="1"/>
  <c r="F57" i="1"/>
  <c r="F62" i="1"/>
  <c r="F67" i="1"/>
  <c r="F72" i="1"/>
  <c r="F77" i="1"/>
  <c r="F82" i="1"/>
  <c r="F87" i="1"/>
  <c r="F92" i="1"/>
  <c r="F97" i="1"/>
  <c r="F102" i="1"/>
  <c r="F107" i="1"/>
  <c r="F112" i="1"/>
  <c r="F117" i="1"/>
  <c r="F122" i="1"/>
  <c r="E7" i="1"/>
  <c r="E12" i="1"/>
  <c r="E17" i="1"/>
  <c r="E22" i="1"/>
  <c r="E27" i="1"/>
  <c r="E32" i="1"/>
  <c r="E37" i="1"/>
  <c r="E42" i="1"/>
  <c r="E47" i="1"/>
  <c r="E52" i="1"/>
  <c r="E57" i="1"/>
  <c r="E62" i="1"/>
  <c r="E67" i="1"/>
  <c r="E72" i="1"/>
  <c r="E77" i="1"/>
  <c r="E82" i="1"/>
  <c r="E87" i="1"/>
  <c r="E92" i="1"/>
  <c r="E97" i="1"/>
  <c r="E102" i="1"/>
  <c r="E112" i="1"/>
  <c r="E117" i="1"/>
  <c r="E122" i="1"/>
  <c r="F2" i="1"/>
  <c r="E2" i="1"/>
</calcChain>
</file>

<file path=xl/sharedStrings.xml><?xml version="1.0" encoding="utf-8"?>
<sst xmlns="http://schemas.openxmlformats.org/spreadsheetml/2006/main" count="39" uniqueCount="34">
  <si>
    <t>№</t>
  </si>
  <si>
    <t>x2,
мм</t>
  </si>
  <si>
    <t>T1,
c</t>
  </si>
  <si>
    <t>T2,
c</t>
  </si>
  <si>
    <t>&lt;T1&gt;,
c</t>
  </si>
  <si>
    <t>&lt;T2&gt;,
c</t>
  </si>
  <si>
    <t>расстояние между точками подвеса</t>
  </si>
  <si>
    <t>Груз М1</t>
  </si>
  <si>
    <t xml:space="preserve">Груз М2 </t>
  </si>
  <si>
    <t>кг</t>
  </si>
  <si>
    <t>мм</t>
  </si>
  <si>
    <t xml:space="preserve">стержень маятника L </t>
  </si>
  <si>
    <t>м</t>
  </si>
  <si>
    <t>&lt;T1&gt;</t>
  </si>
  <si>
    <t>&lt;T2&gt;</t>
  </si>
  <si>
    <t>x2,мм</t>
  </si>
  <si>
    <t>g</t>
  </si>
  <si>
    <t>g1</t>
  </si>
  <si>
    <t>T_идеал</t>
  </si>
  <si>
    <t>T-cp</t>
  </si>
  <si>
    <t>dL</t>
  </si>
  <si>
    <t>dgE</t>
  </si>
  <si>
    <t>dg</t>
  </si>
  <si>
    <t>Интерполяция первого графика</t>
  </si>
  <si>
    <t>(-43*x+47460)/22.727272727273</t>
  </si>
  <si>
    <t>Интерполяция второго</t>
  </si>
  <si>
    <t>(-13.02*x+91859.5)/50</t>
  </si>
  <si>
    <t>Точка пересечения</t>
  </si>
  <si>
    <t>T пересечения</t>
  </si>
  <si>
    <t>1 случай пересечения</t>
  </si>
  <si>
    <t>2 случай пересечения</t>
  </si>
  <si>
    <t>(35.68*x + 66778)/50</t>
  </si>
  <si>
    <t>(17.2*x + 78783)/50</t>
  </si>
  <si>
    <t xml:space="preserve">Наибольшую погрешность в определении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</si>
</sst>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0" xfId="0" applyNumberFormat="1"/>
    <xf numFmtId="164" fontId="0" fillId="2" borderId="0" xfId="0" applyNumberFormat="1" applyFill="1"/>
    <xf numFmtId="0" fontId="0" fillId="3" borderId="0" xfId="0" applyFill="1"/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effectLst/>
              </a:rPr>
              <a:t>&lt;</a:t>
            </a:r>
            <a:r>
              <a:rPr lang="en-US" sz="1200">
                <a:effectLst/>
              </a:rPr>
              <a:t>T</a:t>
            </a:r>
            <a:r>
              <a:rPr lang="ru-RU" sz="1200">
                <a:effectLst/>
              </a:rPr>
              <a:t>1&gt;(</a:t>
            </a:r>
            <a:r>
              <a:rPr lang="en-US" sz="1200">
                <a:effectLst/>
              </a:rPr>
              <a:t>x</a:t>
            </a:r>
            <a:r>
              <a:rPr lang="ru-RU" sz="1200">
                <a:effectLst/>
              </a:rPr>
              <a:t>2) и &lt;</a:t>
            </a:r>
            <a:r>
              <a:rPr lang="en-US" sz="1200">
                <a:effectLst/>
              </a:rPr>
              <a:t>T</a:t>
            </a:r>
            <a:r>
              <a:rPr lang="ru-RU" sz="1200">
                <a:effectLst/>
              </a:rPr>
              <a:t>2&gt;(</a:t>
            </a:r>
            <a:r>
              <a:rPr lang="en-US" sz="1200">
                <a:effectLst/>
              </a:rPr>
              <a:t>x</a:t>
            </a:r>
            <a:r>
              <a:rPr lang="ru-RU" sz="1200">
                <a:effectLst/>
              </a:rPr>
              <a:t>2)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>
        <c:manualLayout>
          <c:xMode val="edge"/>
          <c:yMode val="edge"/>
          <c:x val="0.365013779527559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Лист1!$L$2:$L$126</c:f>
              <c:numCache>
                <c:formatCode>General</c:formatCode>
                <c:ptCount val="125"/>
                <c:pt idx="0">
                  <c:v>100</c:v>
                </c:pt>
                <c:pt idx="5">
                  <c:v>125</c:v>
                </c:pt>
                <c:pt idx="10">
                  <c:v>150</c:v>
                </c:pt>
                <c:pt idx="15">
                  <c:v>175</c:v>
                </c:pt>
                <c:pt idx="20">
                  <c:v>200</c:v>
                </c:pt>
                <c:pt idx="25">
                  <c:v>225</c:v>
                </c:pt>
                <c:pt idx="30">
                  <c:v>250</c:v>
                </c:pt>
                <c:pt idx="35">
                  <c:v>275</c:v>
                </c:pt>
                <c:pt idx="40">
                  <c:v>300</c:v>
                </c:pt>
                <c:pt idx="45">
                  <c:v>325</c:v>
                </c:pt>
                <c:pt idx="50">
                  <c:v>350</c:v>
                </c:pt>
                <c:pt idx="55">
                  <c:v>375</c:v>
                </c:pt>
                <c:pt idx="60">
                  <c:v>400</c:v>
                </c:pt>
                <c:pt idx="65">
                  <c:v>425</c:v>
                </c:pt>
                <c:pt idx="70">
                  <c:v>450</c:v>
                </c:pt>
                <c:pt idx="75">
                  <c:v>475</c:v>
                </c:pt>
                <c:pt idx="80">
                  <c:v>500</c:v>
                </c:pt>
                <c:pt idx="85">
                  <c:v>525</c:v>
                </c:pt>
                <c:pt idx="90">
                  <c:v>550</c:v>
                </c:pt>
                <c:pt idx="95">
                  <c:v>575</c:v>
                </c:pt>
                <c:pt idx="100">
                  <c:v>600</c:v>
                </c:pt>
                <c:pt idx="105">
                  <c:v>625</c:v>
                </c:pt>
                <c:pt idx="110">
                  <c:v>650</c:v>
                </c:pt>
                <c:pt idx="115">
                  <c:v>675</c:v>
                </c:pt>
                <c:pt idx="120">
                  <c:v>700</c:v>
                </c:pt>
              </c:numCache>
            </c:numRef>
          </c:xVal>
          <c:yVal>
            <c:numRef>
              <c:f>Лист1!$M$2:$M$126</c:f>
              <c:numCache>
                <c:formatCode>General</c:formatCode>
                <c:ptCount val="125"/>
                <c:pt idx="0">
                  <c:v>1916.1200000000001</c:v>
                </c:pt>
                <c:pt idx="5">
                  <c:v>1851.7400000000002</c:v>
                </c:pt>
                <c:pt idx="10">
                  <c:v>1798.78</c:v>
                </c:pt>
                <c:pt idx="15">
                  <c:v>1757.14</c:v>
                </c:pt>
                <c:pt idx="20">
                  <c:v>1725.08</c:v>
                </c:pt>
                <c:pt idx="25">
                  <c:v>1701.0800000000004</c:v>
                </c:pt>
                <c:pt idx="30">
                  <c:v>1682.2599999999998</c:v>
                </c:pt>
                <c:pt idx="35">
                  <c:v>1670.5400000000002</c:v>
                </c:pt>
                <c:pt idx="40">
                  <c:v>1662.3600000000001</c:v>
                </c:pt>
                <c:pt idx="45">
                  <c:v>1658.64</c:v>
                </c:pt>
                <c:pt idx="50">
                  <c:v>1658.2600000000002</c:v>
                </c:pt>
                <c:pt idx="55">
                  <c:v>1661.2</c:v>
                </c:pt>
                <c:pt idx="60">
                  <c:v>1667.4</c:v>
                </c:pt>
                <c:pt idx="65">
                  <c:v>1673.58</c:v>
                </c:pt>
                <c:pt idx="70">
                  <c:v>1682.3200000000002</c:v>
                </c:pt>
                <c:pt idx="75">
                  <c:v>1693.4</c:v>
                </c:pt>
                <c:pt idx="80">
                  <c:v>1705.8400000000001</c:v>
                </c:pt>
                <c:pt idx="85">
                  <c:v>1721.4800000000002</c:v>
                </c:pt>
                <c:pt idx="90">
                  <c:v>1733.9</c:v>
                </c:pt>
                <c:pt idx="95">
                  <c:v>1748.1200000000001</c:v>
                </c:pt>
                <c:pt idx="100">
                  <c:v>1764.9599999999998</c:v>
                </c:pt>
                <c:pt idx="105">
                  <c:v>1781.56</c:v>
                </c:pt>
                <c:pt idx="110">
                  <c:v>1798.3999999999996</c:v>
                </c:pt>
                <c:pt idx="115">
                  <c:v>1817.2400000000002</c:v>
                </c:pt>
                <c:pt idx="120">
                  <c:v>1834.86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E5-4930-B3D2-BA16BAB9FD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Лист1!$L$2:$L$126</c:f>
              <c:numCache>
                <c:formatCode>General</c:formatCode>
                <c:ptCount val="125"/>
                <c:pt idx="0">
                  <c:v>100</c:v>
                </c:pt>
                <c:pt idx="5">
                  <c:v>125</c:v>
                </c:pt>
                <c:pt idx="10">
                  <c:v>150</c:v>
                </c:pt>
                <c:pt idx="15">
                  <c:v>175</c:v>
                </c:pt>
                <c:pt idx="20">
                  <c:v>200</c:v>
                </c:pt>
                <c:pt idx="25">
                  <c:v>225</c:v>
                </c:pt>
                <c:pt idx="30">
                  <c:v>250</c:v>
                </c:pt>
                <c:pt idx="35">
                  <c:v>275</c:v>
                </c:pt>
                <c:pt idx="40">
                  <c:v>300</c:v>
                </c:pt>
                <c:pt idx="45">
                  <c:v>325</c:v>
                </c:pt>
                <c:pt idx="50">
                  <c:v>350</c:v>
                </c:pt>
                <c:pt idx="55">
                  <c:v>375</c:v>
                </c:pt>
                <c:pt idx="60">
                  <c:v>400</c:v>
                </c:pt>
                <c:pt idx="65">
                  <c:v>425</c:v>
                </c:pt>
                <c:pt idx="70">
                  <c:v>450</c:v>
                </c:pt>
                <c:pt idx="75">
                  <c:v>475</c:v>
                </c:pt>
                <c:pt idx="80">
                  <c:v>500</c:v>
                </c:pt>
                <c:pt idx="85">
                  <c:v>525</c:v>
                </c:pt>
                <c:pt idx="90">
                  <c:v>550</c:v>
                </c:pt>
                <c:pt idx="95">
                  <c:v>575</c:v>
                </c:pt>
                <c:pt idx="100">
                  <c:v>600</c:v>
                </c:pt>
                <c:pt idx="105">
                  <c:v>625</c:v>
                </c:pt>
                <c:pt idx="110">
                  <c:v>650</c:v>
                </c:pt>
                <c:pt idx="115">
                  <c:v>675</c:v>
                </c:pt>
                <c:pt idx="120">
                  <c:v>700</c:v>
                </c:pt>
              </c:numCache>
            </c:numRef>
          </c:xVal>
          <c:yVal>
            <c:numRef>
              <c:f>Лист1!$N$2:$N$126</c:f>
              <c:numCache>
                <c:formatCode>General</c:formatCode>
                <c:ptCount val="125"/>
                <c:pt idx="0">
                  <c:v>1812.2199999999998</c:v>
                </c:pt>
                <c:pt idx="5">
                  <c:v>1804.64</c:v>
                </c:pt>
                <c:pt idx="10">
                  <c:v>1798.3200000000002</c:v>
                </c:pt>
                <c:pt idx="15">
                  <c:v>1791.6200000000001</c:v>
                </c:pt>
                <c:pt idx="20">
                  <c:v>1786.8400000000001</c:v>
                </c:pt>
                <c:pt idx="25">
                  <c:v>1781.36</c:v>
                </c:pt>
                <c:pt idx="30">
                  <c:v>1778.6599999999999</c:v>
                </c:pt>
                <c:pt idx="35">
                  <c:v>1772.5400000000002</c:v>
                </c:pt>
                <c:pt idx="40">
                  <c:v>1769.48</c:v>
                </c:pt>
                <c:pt idx="45">
                  <c:v>1767.5</c:v>
                </c:pt>
                <c:pt idx="50">
                  <c:v>1763.3</c:v>
                </c:pt>
                <c:pt idx="55">
                  <c:v>1762.6200000000001</c:v>
                </c:pt>
                <c:pt idx="60">
                  <c:v>1761.5400000000002</c:v>
                </c:pt>
                <c:pt idx="65">
                  <c:v>1761.0800000000004</c:v>
                </c:pt>
                <c:pt idx="70">
                  <c:v>1762.1399999999999</c:v>
                </c:pt>
                <c:pt idx="75">
                  <c:v>1763.6200000000001</c:v>
                </c:pt>
                <c:pt idx="80">
                  <c:v>1765.86</c:v>
                </c:pt>
                <c:pt idx="85">
                  <c:v>1769.52</c:v>
                </c:pt>
                <c:pt idx="90">
                  <c:v>1773.1599999999999</c:v>
                </c:pt>
                <c:pt idx="95">
                  <c:v>1778.2</c:v>
                </c:pt>
                <c:pt idx="100">
                  <c:v>1784.3</c:v>
                </c:pt>
                <c:pt idx="105">
                  <c:v>1790.6600000000003</c:v>
                </c:pt>
                <c:pt idx="110">
                  <c:v>1799.6200000000001</c:v>
                </c:pt>
                <c:pt idx="115">
                  <c:v>1807.86</c:v>
                </c:pt>
                <c:pt idx="120">
                  <c:v>1817.5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5-4930-B3D2-BA16BAB9FD3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01654687"/>
        <c:axId val="1501639295"/>
      </c:scatterChart>
      <c:valAx>
        <c:axId val="150165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1639295"/>
        <c:crosses val="autoZero"/>
        <c:crossBetween val="midCat"/>
      </c:valAx>
      <c:valAx>
        <c:axId val="15016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165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530086</xdr:colOff>
      <xdr:row>35</xdr:row>
      <xdr:rowOff>127551</xdr:rowOff>
    </xdr:from>
    <xdr:to>
      <xdr:col>22</xdr:col>
      <xdr:colOff>198781</xdr:colOff>
      <xdr:row>49</xdr:row>
      <xdr:rowOff>178903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70A8554-749E-40F0-A59C-EFDE22338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6"/>
  <sheetViews>
    <sheetView tabSelected="1" topLeftCell="A94" zoomScale="115" zoomScaleNormal="115" workbookViewId="0">
      <selection activeCell="F117" sqref="F117:F121"/>
    </sheetView>
  </sheetViews>
  <sheetFormatPr defaultRowHeight="15" x14ac:dyDescent="0.25"/>
  <cols>
    <col min="8" max="8" width="24.42578125" bestFit="1" customWidth="1"/>
  </cols>
  <sheetData>
    <row r="1" spans="1:18" ht="27.6" customHeight="1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L1" t="s">
        <v>15</v>
      </c>
      <c r="M1" t="s">
        <v>13</v>
      </c>
      <c r="N1" t="s">
        <v>14</v>
      </c>
    </row>
    <row r="2" spans="1:18" x14ac:dyDescent="0.25">
      <c r="A2" s="5">
        <v>1</v>
      </c>
      <c r="B2" s="13">
        <v>100</v>
      </c>
      <c r="C2" s="6">
        <v>1917.2</v>
      </c>
      <c r="D2" s="6">
        <v>1811.1</v>
      </c>
      <c r="E2" s="13">
        <f>SUM(C2:C6)/5</f>
        <v>1916.94</v>
      </c>
      <c r="F2" s="16">
        <f>SUM(D2:D6)/5</f>
        <v>1812.0399999999997</v>
      </c>
      <c r="H2" s="19" t="s">
        <v>6</v>
      </c>
      <c r="I2" s="19"/>
      <c r="J2" s="19"/>
      <c r="K2" s="19"/>
      <c r="L2" s="13">
        <f>B2</f>
        <v>100</v>
      </c>
      <c r="M2" s="13">
        <v>1916.1200000000001</v>
      </c>
      <c r="N2" s="16">
        <v>1812.2199999999998</v>
      </c>
    </row>
    <row r="3" spans="1:18" x14ac:dyDescent="0.25">
      <c r="A3" s="7">
        <v>2</v>
      </c>
      <c r="B3" s="14"/>
      <c r="C3" s="1">
        <v>1916.5</v>
      </c>
      <c r="D3" s="1">
        <v>1813.6</v>
      </c>
      <c r="E3" s="14"/>
      <c r="F3" s="17"/>
      <c r="H3">
        <v>800</v>
      </c>
      <c r="I3" t="s">
        <v>10</v>
      </c>
      <c r="L3" s="14"/>
      <c r="M3" s="14"/>
      <c r="N3" s="17"/>
    </row>
    <row r="4" spans="1:18" x14ac:dyDescent="0.25">
      <c r="A4" s="7">
        <v>3</v>
      </c>
      <c r="B4" s="14"/>
      <c r="C4" s="1">
        <v>1916.9</v>
      </c>
      <c r="D4" s="1">
        <v>1812.2</v>
      </c>
      <c r="E4" s="14"/>
      <c r="F4" s="17"/>
      <c r="L4" s="14"/>
      <c r="M4" s="14"/>
      <c r="N4" s="17"/>
    </row>
    <row r="5" spans="1:18" x14ac:dyDescent="0.25">
      <c r="A5" s="7">
        <v>4</v>
      </c>
      <c r="B5" s="14"/>
      <c r="C5" s="1">
        <v>1916</v>
      </c>
      <c r="D5" s="1">
        <v>1813.7</v>
      </c>
      <c r="E5" s="14"/>
      <c r="F5" s="17"/>
      <c r="H5" s="2" t="s">
        <v>7</v>
      </c>
      <c r="I5">
        <v>1.4</v>
      </c>
      <c r="J5" t="s">
        <v>9</v>
      </c>
      <c r="L5" s="14"/>
      <c r="M5" s="14"/>
      <c r="N5" s="17"/>
    </row>
    <row r="6" spans="1:18" ht="15.75" thickBot="1" x14ac:dyDescent="0.3">
      <c r="A6" s="8">
        <v>5</v>
      </c>
      <c r="B6" s="15"/>
      <c r="C6" s="9">
        <v>1918.1</v>
      </c>
      <c r="D6" s="9">
        <v>1809.6</v>
      </c>
      <c r="E6" s="15"/>
      <c r="F6" s="18"/>
      <c r="H6" s="2" t="s">
        <v>8</v>
      </c>
      <c r="I6">
        <v>1</v>
      </c>
      <c r="J6" t="s">
        <v>9</v>
      </c>
      <c r="L6" s="15"/>
      <c r="M6" s="15"/>
      <c r="N6" s="18"/>
    </row>
    <row r="7" spans="1:18" x14ac:dyDescent="0.25">
      <c r="A7" s="5">
        <v>1</v>
      </c>
      <c r="B7" s="13">
        <v>125</v>
      </c>
      <c r="C7" s="6">
        <v>1851.6</v>
      </c>
      <c r="D7" s="6">
        <v>1805.6</v>
      </c>
      <c r="E7" s="13">
        <f t="shared" ref="E7:F7" si="0">SUM(C7:C11)/5</f>
        <v>1851.7400000000002</v>
      </c>
      <c r="F7" s="16">
        <f t="shared" si="0"/>
        <v>1804.64</v>
      </c>
      <c r="G7">
        <f>($E$7-C7)^2</f>
        <v>1.9600000000091676E-2</v>
      </c>
      <c r="H7" s="19" t="s">
        <v>11</v>
      </c>
      <c r="I7" s="19"/>
      <c r="J7" s="19"/>
      <c r="L7" s="13">
        <f>B7</f>
        <v>125</v>
      </c>
      <c r="M7" s="13">
        <v>1851.7400000000002</v>
      </c>
      <c r="N7" s="16">
        <v>1804.64</v>
      </c>
    </row>
    <row r="8" spans="1:18" x14ac:dyDescent="0.25">
      <c r="A8" s="7">
        <v>2</v>
      </c>
      <c r="B8" s="14"/>
      <c r="C8" s="1">
        <v>1850.6</v>
      </c>
      <c r="D8" s="1">
        <v>1803.3</v>
      </c>
      <c r="E8" s="14"/>
      <c r="F8" s="17"/>
      <c r="G8">
        <f t="shared" ref="G8:G11" si="1">($E$7-C8)^2</f>
        <v>1.2996000000007466</v>
      </c>
      <c r="H8">
        <v>1.2</v>
      </c>
      <c r="I8" t="s">
        <v>12</v>
      </c>
      <c r="L8" s="14"/>
      <c r="M8" s="14"/>
      <c r="N8" s="17"/>
    </row>
    <row r="9" spans="1:18" x14ac:dyDescent="0.25">
      <c r="A9" s="7">
        <v>3</v>
      </c>
      <c r="B9" s="14"/>
      <c r="C9" s="1">
        <v>1852.4</v>
      </c>
      <c r="D9" s="1">
        <v>1803.8</v>
      </c>
      <c r="E9" s="14"/>
      <c r="F9" s="17"/>
      <c r="G9">
        <f t="shared" si="1"/>
        <v>0.43559999999980792</v>
      </c>
      <c r="L9" s="14"/>
      <c r="M9" s="14"/>
      <c r="N9" s="17"/>
    </row>
    <row r="10" spans="1:18" x14ac:dyDescent="0.25">
      <c r="A10" s="7">
        <v>4</v>
      </c>
      <c r="B10" s="14"/>
      <c r="C10" s="1">
        <v>1851.7</v>
      </c>
      <c r="D10" s="1">
        <v>1806.8</v>
      </c>
      <c r="E10" s="14"/>
      <c r="F10" s="17"/>
      <c r="G10">
        <f t="shared" si="1"/>
        <v>1.6000000000152795E-3</v>
      </c>
      <c r="H10">
        <v>9.8066499999999994</v>
      </c>
      <c r="I10" t="s">
        <v>16</v>
      </c>
      <c r="L10" s="14"/>
      <c r="M10" s="14"/>
      <c r="N10" s="17"/>
    </row>
    <row r="11" spans="1:18" ht="15.75" thickBot="1" x14ac:dyDescent="0.3">
      <c r="A11" s="8">
        <v>5</v>
      </c>
      <c r="B11" s="15"/>
      <c r="C11" s="9">
        <v>1852.4</v>
      </c>
      <c r="D11" s="9">
        <v>1803.7</v>
      </c>
      <c r="E11" s="15"/>
      <c r="F11" s="18"/>
      <c r="G11">
        <f t="shared" si="1"/>
        <v>0.43559999999980792</v>
      </c>
      <c r="L11" s="15"/>
      <c r="M11" s="15"/>
      <c r="N11" s="18"/>
    </row>
    <row r="12" spans="1:18" x14ac:dyDescent="0.25">
      <c r="A12" s="5">
        <v>1</v>
      </c>
      <c r="B12" s="13">
        <v>150</v>
      </c>
      <c r="C12" s="6">
        <v>1799.1</v>
      </c>
      <c r="D12" s="6">
        <v>1796.6</v>
      </c>
      <c r="E12" s="13">
        <f t="shared" ref="E12:F12" si="2">SUM(C12:C16)/5</f>
        <v>1798.78</v>
      </c>
      <c r="F12" s="16">
        <f t="shared" si="2"/>
        <v>1798.3200000000002</v>
      </c>
      <c r="H12">
        <f>(4*3.14^2*0.803488)/((J45+0.5)/1000)^2</f>
        <v>9.7952766621519167</v>
      </c>
      <c r="I12" t="s">
        <v>17</v>
      </c>
      <c r="L12" s="13">
        <f t="shared" ref="L12" si="3">B12</f>
        <v>150</v>
      </c>
      <c r="M12" s="13">
        <v>1798.78</v>
      </c>
      <c r="N12" s="16">
        <v>1798.3200000000002</v>
      </c>
      <c r="P12" s="13">
        <v>150</v>
      </c>
      <c r="Q12" s="13">
        <v>1798.78</v>
      </c>
      <c r="R12" s="16">
        <v>1798.3200000000002</v>
      </c>
    </row>
    <row r="13" spans="1:18" x14ac:dyDescent="0.25">
      <c r="A13" s="7">
        <v>2</v>
      </c>
      <c r="B13" s="14"/>
      <c r="C13" s="1">
        <v>1799</v>
      </c>
      <c r="D13" s="1">
        <v>1797.5</v>
      </c>
      <c r="E13" s="14"/>
      <c r="F13" s="17"/>
      <c r="G13">
        <f>2.8*SQRT(SUM(G7:G11)/20)</f>
        <v>0.92696494000592278</v>
      </c>
      <c r="L13" s="14"/>
      <c r="M13" s="14"/>
      <c r="N13" s="17"/>
      <c r="P13" s="14"/>
      <c r="Q13" s="14"/>
      <c r="R13" s="17"/>
    </row>
    <row r="14" spans="1:18" x14ac:dyDescent="0.25">
      <c r="A14" s="7">
        <v>3</v>
      </c>
      <c r="B14" s="14"/>
      <c r="C14" s="1">
        <v>1798.1</v>
      </c>
      <c r="D14" s="1">
        <v>1797.8</v>
      </c>
      <c r="E14" s="14"/>
      <c r="F14" s="17"/>
      <c r="L14" s="14"/>
      <c r="M14" s="14"/>
      <c r="N14" s="17"/>
      <c r="P14" s="14"/>
      <c r="Q14" s="14"/>
      <c r="R14" s="17"/>
    </row>
    <row r="15" spans="1:18" x14ac:dyDescent="0.25">
      <c r="A15" s="7">
        <v>4</v>
      </c>
      <c r="B15" s="14"/>
      <c r="C15" s="1">
        <v>1799.1</v>
      </c>
      <c r="D15" s="1">
        <v>1799.8</v>
      </c>
      <c r="E15" s="14"/>
      <c r="F15" s="17"/>
      <c r="L15" s="14"/>
      <c r="M15" s="14"/>
      <c r="N15" s="17"/>
      <c r="P15" s="14"/>
      <c r="Q15" s="14"/>
      <c r="R15" s="17"/>
    </row>
    <row r="16" spans="1:18" ht="15.75" thickBot="1" x14ac:dyDescent="0.3">
      <c r="A16" s="8">
        <v>5</v>
      </c>
      <c r="B16" s="15"/>
      <c r="C16" s="9">
        <v>1798.6</v>
      </c>
      <c r="D16" s="9">
        <v>1799.9</v>
      </c>
      <c r="E16" s="15"/>
      <c r="F16" s="18"/>
      <c r="H16">
        <f>H10-H12</f>
        <v>1.1373337848082699E-2</v>
      </c>
      <c r="I16" t="s">
        <v>22</v>
      </c>
      <c r="L16" s="15"/>
      <c r="M16" s="15"/>
      <c r="N16" s="18"/>
      <c r="P16" s="15"/>
      <c r="Q16" s="15"/>
      <c r="R16" s="18"/>
    </row>
    <row r="17" spans="1:18" x14ac:dyDescent="0.25">
      <c r="A17" s="5">
        <v>1</v>
      </c>
      <c r="B17" s="13">
        <v>175</v>
      </c>
      <c r="C17" s="6">
        <v>1757.7</v>
      </c>
      <c r="D17" s="6">
        <v>1789.9</v>
      </c>
      <c r="E17" s="13">
        <f t="shared" ref="E17:F17" si="4">SUM(C17:C21)/5</f>
        <v>1757.14</v>
      </c>
      <c r="F17" s="16">
        <f t="shared" si="4"/>
        <v>1791.6200000000001</v>
      </c>
      <c r="H17">
        <f>H16/H10</f>
        <v>1.1597576999365429E-3</v>
      </c>
      <c r="J17" s="10"/>
      <c r="L17" s="13">
        <f t="shared" ref="L17" si="5">B17</f>
        <v>175</v>
      </c>
      <c r="M17" s="13">
        <v>1757.14</v>
      </c>
      <c r="N17" s="16">
        <v>1791.6200000000001</v>
      </c>
    </row>
    <row r="18" spans="1:18" ht="15.75" thickBot="1" x14ac:dyDescent="0.3">
      <c r="A18" s="7">
        <v>2</v>
      </c>
      <c r="B18" s="14"/>
      <c r="C18" s="1">
        <v>1757.9</v>
      </c>
      <c r="D18" s="1">
        <v>1790.7</v>
      </c>
      <c r="E18" s="14"/>
      <c r="F18" s="17"/>
      <c r="L18" s="14"/>
      <c r="M18" s="14"/>
      <c r="N18" s="17"/>
      <c r="Q18">
        <f>R19-Q12</f>
        <v>0.84000000000014552</v>
      </c>
    </row>
    <row r="19" spans="1:18" x14ac:dyDescent="0.25">
      <c r="A19" s="7">
        <v>3</v>
      </c>
      <c r="B19" s="14"/>
      <c r="C19" s="1">
        <v>1756.1</v>
      </c>
      <c r="D19" s="1">
        <v>1793.4</v>
      </c>
      <c r="E19" s="14"/>
      <c r="F19" s="17"/>
      <c r="H19" s="11"/>
      <c r="I19" s="2"/>
      <c r="L19" s="14"/>
      <c r="M19" s="14"/>
      <c r="N19" s="17"/>
      <c r="P19" s="13">
        <v>650</v>
      </c>
      <c r="Q19" s="13">
        <v>1798.3999999999996</v>
      </c>
      <c r="R19" s="16">
        <v>1799.6200000000001</v>
      </c>
    </row>
    <row r="20" spans="1:18" x14ac:dyDescent="0.25">
      <c r="A20" s="7">
        <v>4</v>
      </c>
      <c r="B20" s="14"/>
      <c r="C20" s="1">
        <v>1757.5</v>
      </c>
      <c r="D20" s="1">
        <v>1790.6</v>
      </c>
      <c r="E20" s="14"/>
      <c r="F20" s="17"/>
      <c r="H20" s="2"/>
      <c r="I20" s="2"/>
      <c r="L20" s="14"/>
      <c r="M20" s="14"/>
      <c r="N20" s="17"/>
      <c r="P20" s="14"/>
      <c r="Q20" s="14"/>
      <c r="R20" s="17"/>
    </row>
    <row r="21" spans="1:18" ht="15.75" thickBot="1" x14ac:dyDescent="0.3">
      <c r="A21" s="8">
        <v>5</v>
      </c>
      <c r="B21" s="15"/>
      <c r="C21" s="9">
        <v>1756.5</v>
      </c>
      <c r="D21" s="9">
        <v>1793.5</v>
      </c>
      <c r="E21" s="15"/>
      <c r="F21" s="18"/>
      <c r="L21" s="15"/>
      <c r="M21" s="15"/>
      <c r="N21" s="18"/>
      <c r="P21" s="14"/>
      <c r="Q21" s="14"/>
      <c r="R21" s="17"/>
    </row>
    <row r="22" spans="1:18" x14ac:dyDescent="0.25">
      <c r="A22" s="5">
        <v>1</v>
      </c>
      <c r="B22" s="13">
        <v>200</v>
      </c>
      <c r="C22" s="6">
        <v>1724.5</v>
      </c>
      <c r="D22" s="6">
        <v>1784.4</v>
      </c>
      <c r="E22" s="13">
        <f t="shared" ref="E22:F22" si="6">SUM(C22:C26)/5</f>
        <v>1725.08</v>
      </c>
      <c r="F22" s="16">
        <f t="shared" si="6"/>
        <v>1786.8400000000001</v>
      </c>
      <c r="H22">
        <v>1794.5870275152499</v>
      </c>
      <c r="I22" t="s">
        <v>18</v>
      </c>
      <c r="L22" s="13">
        <f t="shared" ref="L22" si="7">B22</f>
        <v>200</v>
      </c>
      <c r="M22" s="13">
        <v>1725.08</v>
      </c>
      <c r="N22" s="16">
        <v>1786.8400000000001</v>
      </c>
      <c r="P22" s="14"/>
      <c r="Q22" s="14"/>
      <c r="R22" s="17"/>
    </row>
    <row r="23" spans="1:18" ht="15.75" thickBot="1" x14ac:dyDescent="0.3">
      <c r="A23" s="7">
        <v>2</v>
      </c>
      <c r="B23" s="14"/>
      <c r="C23" s="1">
        <v>1725.5</v>
      </c>
      <c r="D23" s="1">
        <v>1786.6</v>
      </c>
      <c r="E23" s="14"/>
      <c r="F23" s="17"/>
      <c r="H23">
        <v>1798.78</v>
      </c>
      <c r="I23" t="s">
        <v>19</v>
      </c>
      <c r="L23" s="14"/>
      <c r="M23" s="14"/>
      <c r="N23" s="17"/>
      <c r="P23" s="15"/>
      <c r="Q23" s="15"/>
      <c r="R23" s="18"/>
    </row>
    <row r="24" spans="1:18" x14ac:dyDescent="0.25">
      <c r="A24" s="7">
        <v>3</v>
      </c>
      <c r="B24" s="14"/>
      <c r="C24" s="1">
        <v>1725.5</v>
      </c>
      <c r="D24" s="1">
        <v>1787.3</v>
      </c>
      <c r="E24" s="14"/>
      <c r="F24" s="17"/>
      <c r="L24" s="14"/>
      <c r="M24" s="14"/>
      <c r="N24" s="17"/>
    </row>
    <row r="25" spans="1:18" x14ac:dyDescent="0.25">
      <c r="A25" s="7">
        <v>4</v>
      </c>
      <c r="B25" s="14"/>
      <c r="C25" s="1">
        <v>1725.6</v>
      </c>
      <c r="D25" s="1">
        <v>1787.4</v>
      </c>
      <c r="E25" s="14"/>
      <c r="F25" s="17"/>
      <c r="L25" s="14"/>
      <c r="M25" s="14"/>
      <c r="N25" s="17"/>
    </row>
    <row r="26" spans="1:18" ht="15.75" thickBot="1" x14ac:dyDescent="0.3">
      <c r="A26" s="8">
        <v>5</v>
      </c>
      <c r="B26" s="15"/>
      <c r="C26" s="9">
        <v>1724.3</v>
      </c>
      <c r="D26" s="9">
        <v>1788.5</v>
      </c>
      <c r="E26" s="15"/>
      <c r="F26" s="18"/>
      <c r="L26" s="15"/>
      <c r="M26" s="15"/>
      <c r="N26" s="18"/>
    </row>
    <row r="27" spans="1:18" x14ac:dyDescent="0.25">
      <c r="A27" s="5">
        <v>1</v>
      </c>
      <c r="B27" s="13">
        <v>225</v>
      </c>
      <c r="C27" s="6">
        <v>1699.4</v>
      </c>
      <c r="D27" s="6">
        <v>1781.1</v>
      </c>
      <c r="E27" s="13">
        <f t="shared" ref="E27:F27" si="8">SUM(C27:C31)/5</f>
        <v>1701.0800000000004</v>
      </c>
      <c r="F27" s="16">
        <f t="shared" si="8"/>
        <v>1781.36</v>
      </c>
      <c r="J27">
        <v>1E-3</v>
      </c>
      <c r="K27" t="s">
        <v>20</v>
      </c>
      <c r="L27" s="13">
        <f t="shared" ref="L27" si="9">B27</f>
        <v>225</v>
      </c>
      <c r="M27" s="13">
        <v>1701.0800000000004</v>
      </c>
      <c r="N27" s="16">
        <v>1781.36</v>
      </c>
    </row>
    <row r="28" spans="1:18" x14ac:dyDescent="0.25">
      <c r="A28" s="7">
        <v>2</v>
      </c>
      <c r="B28" s="14"/>
      <c r="C28" s="1">
        <v>1701.1</v>
      </c>
      <c r="D28" s="1">
        <v>1779.9</v>
      </c>
      <c r="E28" s="14"/>
      <c r="F28" s="17"/>
      <c r="L28" s="14"/>
      <c r="M28" s="14"/>
      <c r="N28" s="17"/>
    </row>
    <row r="29" spans="1:18" x14ac:dyDescent="0.25">
      <c r="A29" s="7">
        <v>3</v>
      </c>
      <c r="B29" s="14"/>
      <c r="C29" s="1">
        <v>1701.8</v>
      </c>
      <c r="D29" s="1">
        <v>1782.3</v>
      </c>
      <c r="E29" s="14"/>
      <c r="F29" s="17"/>
      <c r="L29" s="14"/>
      <c r="M29" s="14"/>
      <c r="N29" s="17"/>
    </row>
    <row r="30" spans="1:18" x14ac:dyDescent="0.25">
      <c r="A30" s="7">
        <v>4</v>
      </c>
      <c r="B30" s="14"/>
      <c r="C30" s="1">
        <v>1702.4</v>
      </c>
      <c r="D30" s="1">
        <v>1782</v>
      </c>
      <c r="E30" s="14"/>
      <c r="F30" s="17"/>
      <c r="L30" s="14"/>
      <c r="M30" s="14"/>
      <c r="N30" s="17"/>
    </row>
    <row r="31" spans="1:18" ht="15.75" thickBot="1" x14ac:dyDescent="0.3">
      <c r="A31" s="8">
        <v>5</v>
      </c>
      <c r="B31" s="15"/>
      <c r="C31" s="9">
        <v>1700.7</v>
      </c>
      <c r="D31" s="9">
        <v>1781.5</v>
      </c>
      <c r="E31" s="15"/>
      <c r="F31" s="18"/>
      <c r="L31" s="15"/>
      <c r="M31" s="15"/>
      <c r="N31" s="18"/>
    </row>
    <row r="32" spans="1:18" x14ac:dyDescent="0.25">
      <c r="A32" s="5">
        <v>1</v>
      </c>
      <c r="B32" s="13">
        <v>250</v>
      </c>
      <c r="C32" s="6">
        <v>1680.1</v>
      </c>
      <c r="D32" s="6">
        <v>1779.1</v>
      </c>
      <c r="E32" s="13">
        <f t="shared" ref="E32:F32" si="10">SUM(C32:C36)/5</f>
        <v>1682.2599999999998</v>
      </c>
      <c r="F32" s="16">
        <f t="shared" si="10"/>
        <v>1778.6599999999999</v>
      </c>
      <c r="H32">
        <f>SQRT((2*0.84/H22)^2+(J27/0.8)^2)</f>
        <v>1.5616894896615737E-3</v>
      </c>
      <c r="I32" t="s">
        <v>21</v>
      </c>
      <c r="L32" s="13">
        <f t="shared" ref="L32" si="11">B32</f>
        <v>250</v>
      </c>
      <c r="M32" s="13">
        <v>1682.2599999999998</v>
      </c>
      <c r="N32" s="16">
        <v>1778.6599999999999</v>
      </c>
    </row>
    <row r="33" spans="1:14" x14ac:dyDescent="0.25">
      <c r="A33" s="7">
        <v>2</v>
      </c>
      <c r="B33" s="14"/>
      <c r="C33" s="1">
        <v>1680.8</v>
      </c>
      <c r="D33" s="1">
        <v>1777.1</v>
      </c>
      <c r="E33" s="14"/>
      <c r="F33" s="17"/>
      <c r="L33" s="14"/>
      <c r="M33" s="14"/>
      <c r="N33" s="17"/>
    </row>
    <row r="34" spans="1:14" x14ac:dyDescent="0.25">
      <c r="A34" s="7">
        <v>3</v>
      </c>
      <c r="B34" s="14"/>
      <c r="C34" s="1">
        <v>1682.7</v>
      </c>
      <c r="D34" s="1">
        <v>1779</v>
      </c>
      <c r="E34" s="14"/>
      <c r="F34" s="17"/>
      <c r="L34" s="14"/>
      <c r="M34" s="14"/>
      <c r="N34" s="17"/>
    </row>
    <row r="35" spans="1:14" x14ac:dyDescent="0.25">
      <c r="A35" s="7">
        <v>4</v>
      </c>
      <c r="B35" s="14"/>
      <c r="C35" s="1">
        <v>1684</v>
      </c>
      <c r="D35" s="1">
        <v>1779</v>
      </c>
      <c r="E35" s="14"/>
      <c r="F35" s="17"/>
      <c r="H35" s="12" t="s">
        <v>29</v>
      </c>
      <c r="L35" s="14"/>
      <c r="M35" s="14"/>
      <c r="N35" s="17"/>
    </row>
    <row r="36" spans="1:14" ht="15.75" thickBot="1" x14ac:dyDescent="0.3">
      <c r="A36" s="8">
        <v>5</v>
      </c>
      <c r="B36" s="15"/>
      <c r="C36" s="9">
        <v>1683.7</v>
      </c>
      <c r="D36" s="9">
        <v>1779.1</v>
      </c>
      <c r="E36" s="15"/>
      <c r="F36" s="18"/>
      <c r="H36" s="12" t="s">
        <v>23</v>
      </c>
      <c r="L36" s="15"/>
      <c r="M36" s="15"/>
      <c r="N36" s="18"/>
    </row>
    <row r="37" spans="1:14" x14ac:dyDescent="0.25">
      <c r="A37" s="5">
        <v>1</v>
      </c>
      <c r="B37" s="13">
        <v>275</v>
      </c>
      <c r="C37" s="6">
        <v>1671.2</v>
      </c>
      <c r="D37" s="6">
        <v>1772.8</v>
      </c>
      <c r="E37" s="13">
        <f t="shared" ref="E37:F37" si="12">SUM(C37:C41)/5</f>
        <v>1670.5400000000002</v>
      </c>
      <c r="F37" s="16">
        <f t="shared" si="12"/>
        <v>1772.5400000000002</v>
      </c>
      <c r="H37" s="12" t="s">
        <v>24</v>
      </c>
      <c r="L37" s="13">
        <f t="shared" ref="L37" si="13">B37</f>
        <v>275</v>
      </c>
      <c r="M37" s="13">
        <v>1670.5400000000002</v>
      </c>
      <c r="N37" s="16">
        <v>1772.5400000000002</v>
      </c>
    </row>
    <row r="38" spans="1:14" x14ac:dyDescent="0.25">
      <c r="A38" s="7">
        <v>2</v>
      </c>
      <c r="B38" s="14"/>
      <c r="C38" s="1">
        <v>1670.9</v>
      </c>
      <c r="D38" s="1">
        <v>1773.2</v>
      </c>
      <c r="E38" s="14"/>
      <c r="F38" s="17"/>
      <c r="H38" s="12"/>
      <c r="L38" s="14"/>
      <c r="M38" s="14"/>
      <c r="N38" s="17"/>
    </row>
    <row r="39" spans="1:14" x14ac:dyDescent="0.25">
      <c r="A39" s="7">
        <v>3</v>
      </c>
      <c r="B39" s="14"/>
      <c r="C39" s="1">
        <v>1670</v>
      </c>
      <c r="D39" s="1">
        <v>1771.1</v>
      </c>
      <c r="E39" s="14"/>
      <c r="F39" s="17"/>
      <c r="H39" s="12" t="s">
        <v>25</v>
      </c>
      <c r="L39" s="14"/>
      <c r="M39" s="14"/>
      <c r="N39" s="17"/>
    </row>
    <row r="40" spans="1:14" x14ac:dyDescent="0.25">
      <c r="A40" s="7">
        <v>4</v>
      </c>
      <c r="B40" s="14"/>
      <c r="C40" s="1">
        <v>1668.3</v>
      </c>
      <c r="D40" s="1">
        <v>1773.4</v>
      </c>
      <c r="E40" s="14"/>
      <c r="F40" s="17"/>
      <c r="H40" s="12" t="s">
        <v>26</v>
      </c>
      <c r="L40" s="14"/>
      <c r="M40" s="14"/>
      <c r="N40" s="17"/>
    </row>
    <row r="41" spans="1:14" ht="15.75" thickBot="1" x14ac:dyDescent="0.3">
      <c r="A41" s="8">
        <v>5</v>
      </c>
      <c r="B41" s="15"/>
      <c r="C41" s="9">
        <v>1672.3</v>
      </c>
      <c r="D41" s="9">
        <v>1772.2</v>
      </c>
      <c r="E41" s="15"/>
      <c r="F41" s="18"/>
      <c r="H41" s="12"/>
      <c r="L41" s="15"/>
      <c r="M41" s="15"/>
      <c r="N41" s="18"/>
    </row>
    <row r="42" spans="1:14" x14ac:dyDescent="0.25">
      <c r="A42" s="5">
        <v>1</v>
      </c>
      <c r="B42" s="13">
        <v>300</v>
      </c>
      <c r="C42" s="6">
        <v>1662.3</v>
      </c>
      <c r="D42" s="6">
        <v>1770.1</v>
      </c>
      <c r="E42" s="13">
        <f t="shared" ref="E42:F42" si="14">SUM(C42:C46)/5</f>
        <v>1662.3600000000001</v>
      </c>
      <c r="F42" s="16">
        <f t="shared" si="14"/>
        <v>1769.48</v>
      </c>
      <c r="H42" s="12" t="s">
        <v>27</v>
      </c>
      <c r="L42" s="13">
        <f t="shared" ref="L42" si="15">B42</f>
        <v>300</v>
      </c>
      <c r="M42" s="13">
        <v>1662.3600000000001</v>
      </c>
      <c r="N42" s="16">
        <v>1769.48</v>
      </c>
    </row>
    <row r="43" spans="1:14" x14ac:dyDescent="0.25">
      <c r="A43" s="7">
        <v>2</v>
      </c>
      <c r="B43" s="14"/>
      <c r="C43" s="1">
        <v>1661.5</v>
      </c>
      <c r="D43" s="1">
        <v>1767.4</v>
      </c>
      <c r="E43" s="14"/>
      <c r="F43" s="17"/>
      <c r="H43" s="12">
        <v>153.86699999999999</v>
      </c>
      <c r="J43">
        <v>1798.1265000000001</v>
      </c>
      <c r="L43" s="14"/>
      <c r="M43" s="14"/>
      <c r="N43" s="17"/>
    </row>
    <row r="44" spans="1:14" x14ac:dyDescent="0.25">
      <c r="A44" s="7">
        <v>3</v>
      </c>
      <c r="B44" s="14"/>
      <c r="C44" s="1">
        <v>1661.9</v>
      </c>
      <c r="D44" s="1">
        <v>1768.4</v>
      </c>
      <c r="E44" s="14"/>
      <c r="F44" s="17"/>
      <c r="H44" s="12" t="s">
        <v>28</v>
      </c>
      <c r="L44" s="14"/>
      <c r="M44" s="14"/>
      <c r="N44" s="17"/>
    </row>
    <row r="45" spans="1:14" x14ac:dyDescent="0.25">
      <c r="A45" s="7">
        <v>4</v>
      </c>
      <c r="B45" s="14"/>
      <c r="C45" s="1">
        <v>1663.4</v>
      </c>
      <c r="D45" s="1">
        <v>1770.6</v>
      </c>
      <c r="E45" s="14"/>
      <c r="F45" s="17"/>
      <c r="H45" s="12">
        <v>1797.123</v>
      </c>
      <c r="J45">
        <f>(H45+H57) / 2</f>
        <v>1798.1265000000001</v>
      </c>
      <c r="L45" s="14"/>
      <c r="M45" s="14"/>
      <c r="N45" s="17"/>
    </row>
    <row r="46" spans="1:14" ht="15.75" thickBot="1" x14ac:dyDescent="0.3">
      <c r="A46" s="8">
        <v>5</v>
      </c>
      <c r="B46" s="15"/>
      <c r="C46" s="9">
        <v>1662.7</v>
      </c>
      <c r="D46" s="9">
        <v>1770.9</v>
      </c>
      <c r="E46" s="15"/>
      <c r="F46" s="18"/>
      <c r="L46" s="15"/>
      <c r="M46" s="15"/>
      <c r="N46" s="18"/>
    </row>
    <row r="47" spans="1:14" x14ac:dyDescent="0.25">
      <c r="A47" s="5">
        <v>1</v>
      </c>
      <c r="B47" s="13">
        <v>325</v>
      </c>
      <c r="C47" s="6">
        <v>1657.6</v>
      </c>
      <c r="D47" s="6">
        <v>1767.1</v>
      </c>
      <c r="E47" s="13">
        <f t="shared" ref="E47:F47" si="16">SUM(C47:C51)/5</f>
        <v>1658.64</v>
      </c>
      <c r="F47" s="16">
        <f t="shared" si="16"/>
        <v>1767.5</v>
      </c>
      <c r="H47" s="12" t="s">
        <v>30</v>
      </c>
      <c r="L47" s="13">
        <f t="shared" ref="L47" si="17">B47</f>
        <v>325</v>
      </c>
      <c r="M47" s="13">
        <v>1658.64</v>
      </c>
      <c r="N47" s="16">
        <v>1767.5</v>
      </c>
    </row>
    <row r="48" spans="1:14" x14ac:dyDescent="0.25">
      <c r="A48" s="7">
        <v>2</v>
      </c>
      <c r="B48" s="14"/>
      <c r="C48" s="1">
        <v>1660.7</v>
      </c>
      <c r="D48" s="1">
        <v>1768.9</v>
      </c>
      <c r="E48" s="14"/>
      <c r="F48" s="17"/>
      <c r="H48" s="12" t="s">
        <v>23</v>
      </c>
      <c r="L48" s="14"/>
      <c r="M48" s="14"/>
      <c r="N48" s="17"/>
    </row>
    <row r="49" spans="1:14" x14ac:dyDescent="0.25">
      <c r="A49" s="7">
        <v>3</v>
      </c>
      <c r="B49" s="14"/>
      <c r="C49" s="1">
        <v>1658.2</v>
      </c>
      <c r="D49" s="1">
        <v>1765.5</v>
      </c>
      <c r="E49" s="14"/>
      <c r="F49" s="17"/>
      <c r="H49" s="12" t="s">
        <v>31</v>
      </c>
      <c r="L49" s="14"/>
      <c r="M49" s="14"/>
      <c r="N49" s="17"/>
    </row>
    <row r="50" spans="1:14" x14ac:dyDescent="0.25">
      <c r="A50" s="7">
        <v>4</v>
      </c>
      <c r="B50" s="14"/>
      <c r="C50" s="1">
        <v>1659.3</v>
      </c>
      <c r="D50" s="1">
        <v>1767.6</v>
      </c>
      <c r="E50" s="14"/>
      <c r="F50" s="17"/>
      <c r="H50" s="12"/>
      <c r="L50" s="14"/>
      <c r="M50" s="14"/>
      <c r="N50" s="17"/>
    </row>
    <row r="51" spans="1:14" ht="15.75" thickBot="1" x14ac:dyDescent="0.3">
      <c r="A51" s="8">
        <v>5</v>
      </c>
      <c r="B51" s="15"/>
      <c r="C51" s="9">
        <v>1657.4</v>
      </c>
      <c r="D51" s="9">
        <v>1768.4</v>
      </c>
      <c r="E51" s="15"/>
      <c r="F51" s="18"/>
      <c r="H51" s="12" t="s">
        <v>25</v>
      </c>
      <c r="L51" s="15"/>
      <c r="M51" s="15"/>
      <c r="N51" s="18"/>
    </row>
    <row r="52" spans="1:14" x14ac:dyDescent="0.25">
      <c r="A52" s="5">
        <v>1</v>
      </c>
      <c r="B52" s="13">
        <v>350</v>
      </c>
      <c r="C52" s="6">
        <v>1658.4</v>
      </c>
      <c r="D52" s="6">
        <v>1761.1</v>
      </c>
      <c r="E52" s="13">
        <f t="shared" ref="E52:F52" si="18">SUM(C52:C56)/5</f>
        <v>1658.2600000000002</v>
      </c>
      <c r="F52" s="16">
        <f t="shared" si="18"/>
        <v>1763.3</v>
      </c>
      <c r="H52" s="12" t="s">
        <v>32</v>
      </c>
      <c r="L52" s="13">
        <f t="shared" ref="L52" si="19">B52</f>
        <v>350</v>
      </c>
      <c r="M52" s="13">
        <v>1658.2600000000002</v>
      </c>
      <c r="N52" s="16">
        <v>1763.3</v>
      </c>
    </row>
    <row r="53" spans="1:14" x14ac:dyDescent="0.25">
      <c r="A53" s="7">
        <v>2</v>
      </c>
      <c r="B53" s="14"/>
      <c r="C53" s="1">
        <v>1659.4</v>
      </c>
      <c r="D53" s="1">
        <v>1762.3</v>
      </c>
      <c r="E53" s="14"/>
      <c r="F53" s="17"/>
      <c r="H53" s="12"/>
      <c r="L53" s="14"/>
      <c r="M53" s="14"/>
      <c r="N53" s="17"/>
    </row>
    <row r="54" spans="1:14" x14ac:dyDescent="0.25">
      <c r="A54" s="7">
        <v>3</v>
      </c>
      <c r="B54" s="14"/>
      <c r="C54" s="1">
        <v>1657.7</v>
      </c>
      <c r="D54" s="1">
        <v>1764.3</v>
      </c>
      <c r="E54" s="14"/>
      <c r="F54" s="17"/>
      <c r="H54" s="12" t="s">
        <v>27</v>
      </c>
      <c r="L54" s="14"/>
      <c r="M54" s="14"/>
      <c r="N54" s="17"/>
    </row>
    <row r="55" spans="1:14" x14ac:dyDescent="0.25">
      <c r="A55" s="7">
        <v>4</v>
      </c>
      <c r="B55" s="14"/>
      <c r="C55" s="1">
        <v>1658.1</v>
      </c>
      <c r="D55" s="1">
        <v>1765</v>
      </c>
      <c r="E55" s="14"/>
      <c r="F55" s="17"/>
      <c r="H55" s="12">
        <v>649.62099999999998</v>
      </c>
      <c r="L55" s="14"/>
      <c r="M55" s="14"/>
      <c r="N55" s="17"/>
    </row>
    <row r="56" spans="1:14" ht="15.75" thickBot="1" x14ac:dyDescent="0.3">
      <c r="A56" s="8">
        <v>5</v>
      </c>
      <c r="B56" s="15"/>
      <c r="C56" s="9">
        <v>1657.7</v>
      </c>
      <c r="D56" s="9">
        <v>1763.8</v>
      </c>
      <c r="E56" s="15"/>
      <c r="F56" s="18"/>
      <c r="H56" s="12" t="s">
        <v>28</v>
      </c>
      <c r="L56" s="15"/>
      <c r="M56" s="15"/>
      <c r="N56" s="18"/>
    </row>
    <row r="57" spans="1:14" x14ac:dyDescent="0.25">
      <c r="A57" s="5">
        <v>1</v>
      </c>
      <c r="B57" s="13">
        <v>375</v>
      </c>
      <c r="C57" s="6">
        <v>1660.2</v>
      </c>
      <c r="D57" s="6">
        <v>1761.7</v>
      </c>
      <c r="E57" s="13">
        <f t="shared" ref="E57:F57" si="20">SUM(C57:C61)/5</f>
        <v>1661.2</v>
      </c>
      <c r="F57" s="16">
        <f t="shared" si="20"/>
        <v>1762.6200000000001</v>
      </c>
      <c r="H57" s="12">
        <v>1799.13</v>
      </c>
      <c r="L57" s="13">
        <f t="shared" ref="L57" si="21">B57</f>
        <v>375</v>
      </c>
      <c r="M57" s="13">
        <v>1661.2</v>
      </c>
      <c r="N57" s="16">
        <v>1762.6200000000001</v>
      </c>
    </row>
    <row r="58" spans="1:14" x14ac:dyDescent="0.25">
      <c r="A58" s="7">
        <v>2</v>
      </c>
      <c r="B58" s="14"/>
      <c r="C58" s="1">
        <v>1660.9</v>
      </c>
      <c r="D58" s="1">
        <v>1762.2</v>
      </c>
      <c r="E58" s="14"/>
      <c r="F58" s="17"/>
      <c r="L58" s="14"/>
      <c r="M58" s="14"/>
      <c r="N58" s="17"/>
    </row>
    <row r="59" spans="1:14" x14ac:dyDescent="0.25">
      <c r="A59" s="7">
        <v>3</v>
      </c>
      <c r="B59" s="14"/>
      <c r="C59" s="1">
        <v>1663.7</v>
      </c>
      <c r="D59" s="1">
        <v>1762.2</v>
      </c>
      <c r="E59" s="14"/>
      <c r="F59" s="17"/>
      <c r="H59" t="s">
        <v>33</v>
      </c>
      <c r="L59" s="14"/>
      <c r="M59" s="14"/>
      <c r="N59" s="17"/>
    </row>
    <row r="60" spans="1:14" x14ac:dyDescent="0.25">
      <c r="A60" s="7">
        <v>4</v>
      </c>
      <c r="B60" s="14"/>
      <c r="C60" s="1">
        <v>1660.4</v>
      </c>
      <c r="D60" s="1">
        <v>1764.5</v>
      </c>
      <c r="E60" s="14"/>
      <c r="F60" s="17"/>
      <c r="L60" s="14"/>
      <c r="M60" s="14"/>
      <c r="N60" s="17"/>
    </row>
    <row r="61" spans="1:14" ht="15.75" thickBot="1" x14ac:dyDescent="0.3">
      <c r="A61" s="8">
        <v>5</v>
      </c>
      <c r="B61" s="15"/>
      <c r="C61" s="9">
        <v>1660.8</v>
      </c>
      <c r="D61" s="9">
        <v>1762.5</v>
      </c>
      <c r="E61" s="15"/>
      <c r="F61" s="18"/>
      <c r="L61" s="15"/>
      <c r="M61" s="15"/>
      <c r="N61" s="18"/>
    </row>
    <row r="62" spans="1:14" x14ac:dyDescent="0.25">
      <c r="A62" s="5">
        <v>1</v>
      </c>
      <c r="B62" s="13">
        <v>400</v>
      </c>
      <c r="C62" s="6">
        <v>1666.7</v>
      </c>
      <c r="D62" s="6">
        <v>1762.3</v>
      </c>
      <c r="E62" s="13">
        <f t="shared" ref="E62:F62" si="22">SUM(C62:C66)/5</f>
        <v>1667.4</v>
      </c>
      <c r="F62" s="16">
        <f t="shared" si="22"/>
        <v>1761.5400000000002</v>
      </c>
      <c r="L62" s="13">
        <f t="shared" ref="L62" si="23">B62</f>
        <v>400</v>
      </c>
      <c r="M62" s="13">
        <v>1667.4</v>
      </c>
      <c r="N62" s="16">
        <v>1761.5400000000002</v>
      </c>
    </row>
    <row r="63" spans="1:14" x14ac:dyDescent="0.25">
      <c r="A63" s="7">
        <v>2</v>
      </c>
      <c r="B63" s="14"/>
      <c r="C63" s="1">
        <v>1667.1</v>
      </c>
      <c r="D63" s="1">
        <v>1760</v>
      </c>
      <c r="E63" s="14"/>
      <c r="F63" s="17"/>
      <c r="L63" s="14"/>
      <c r="M63" s="14"/>
      <c r="N63" s="17"/>
    </row>
    <row r="64" spans="1:14" x14ac:dyDescent="0.25">
      <c r="A64" s="7">
        <v>3</v>
      </c>
      <c r="B64" s="14"/>
      <c r="C64" s="1">
        <v>1667.1</v>
      </c>
      <c r="D64" s="1">
        <v>1760.5</v>
      </c>
      <c r="E64" s="14"/>
      <c r="F64" s="17"/>
      <c r="L64" s="14"/>
      <c r="M64" s="14"/>
      <c r="N64" s="17"/>
    </row>
    <row r="65" spans="1:14" x14ac:dyDescent="0.25">
      <c r="A65" s="7">
        <v>4</v>
      </c>
      <c r="B65" s="14"/>
      <c r="C65" s="1">
        <v>1668.3</v>
      </c>
      <c r="D65" s="1">
        <v>1762.8</v>
      </c>
      <c r="E65" s="14"/>
      <c r="F65" s="17"/>
      <c r="L65" s="14"/>
      <c r="M65" s="14"/>
      <c r="N65" s="17"/>
    </row>
    <row r="66" spans="1:14" ht="15.75" thickBot="1" x14ac:dyDescent="0.3">
      <c r="A66" s="8">
        <v>5</v>
      </c>
      <c r="B66" s="15"/>
      <c r="C66" s="9">
        <v>1667.8</v>
      </c>
      <c r="D66" s="9">
        <v>1762.1</v>
      </c>
      <c r="E66" s="15"/>
      <c r="F66" s="18"/>
      <c r="L66" s="15"/>
      <c r="M66" s="15"/>
      <c r="N66" s="18"/>
    </row>
    <row r="67" spans="1:14" x14ac:dyDescent="0.25">
      <c r="A67" s="5">
        <v>1</v>
      </c>
      <c r="B67" s="13">
        <v>425</v>
      </c>
      <c r="C67" s="6">
        <v>1674.4</v>
      </c>
      <c r="D67" s="6">
        <v>1760.6</v>
      </c>
      <c r="E67" s="13">
        <f t="shared" ref="E67:F67" si="24">SUM(C67:C71)/5</f>
        <v>1673.58</v>
      </c>
      <c r="F67" s="16">
        <f t="shared" si="24"/>
        <v>1761.0800000000004</v>
      </c>
      <c r="L67" s="13">
        <f t="shared" ref="L67" si="25">B67</f>
        <v>425</v>
      </c>
      <c r="M67" s="13">
        <v>1673.58</v>
      </c>
      <c r="N67" s="16">
        <v>1761.0800000000004</v>
      </c>
    </row>
    <row r="68" spans="1:14" x14ac:dyDescent="0.25">
      <c r="A68" s="7">
        <v>2</v>
      </c>
      <c r="B68" s="14"/>
      <c r="C68" s="1">
        <v>1672.6</v>
      </c>
      <c r="D68" s="1">
        <v>1762.2</v>
      </c>
      <c r="E68" s="14"/>
      <c r="F68" s="17"/>
      <c r="L68" s="14"/>
      <c r="M68" s="14"/>
      <c r="N68" s="17"/>
    </row>
    <row r="69" spans="1:14" x14ac:dyDescent="0.25">
      <c r="A69" s="7">
        <v>3</v>
      </c>
      <c r="B69" s="14"/>
      <c r="C69" s="1">
        <v>1673</v>
      </c>
      <c r="D69" s="1">
        <v>1760.9</v>
      </c>
      <c r="E69" s="14"/>
      <c r="F69" s="17"/>
      <c r="L69" s="14"/>
      <c r="M69" s="14"/>
      <c r="N69" s="17"/>
    </row>
    <row r="70" spans="1:14" x14ac:dyDescent="0.25">
      <c r="A70" s="7">
        <v>4</v>
      </c>
      <c r="B70" s="14"/>
      <c r="C70" s="1">
        <v>1673.9</v>
      </c>
      <c r="D70" s="1">
        <v>1760.3</v>
      </c>
      <c r="E70" s="14"/>
      <c r="F70" s="17"/>
      <c r="L70" s="14"/>
      <c r="M70" s="14"/>
      <c r="N70" s="17"/>
    </row>
    <row r="71" spans="1:14" ht="15.75" thickBot="1" x14ac:dyDescent="0.3">
      <c r="A71" s="8">
        <v>5</v>
      </c>
      <c r="B71" s="15"/>
      <c r="C71" s="9">
        <v>1674</v>
      </c>
      <c r="D71" s="9">
        <v>1761.4</v>
      </c>
      <c r="E71" s="15"/>
      <c r="F71" s="18"/>
      <c r="L71" s="15"/>
      <c r="M71" s="15"/>
      <c r="N71" s="18"/>
    </row>
    <row r="72" spans="1:14" x14ac:dyDescent="0.25">
      <c r="A72" s="5">
        <v>1</v>
      </c>
      <c r="B72" s="13">
        <v>450</v>
      </c>
      <c r="C72" s="6">
        <v>1683.3</v>
      </c>
      <c r="D72" s="6">
        <v>1760.3</v>
      </c>
      <c r="E72" s="13">
        <f t="shared" ref="E72:F72" si="26">SUM(C72:C76)/5</f>
        <v>1682.3200000000002</v>
      </c>
      <c r="F72" s="16">
        <f t="shared" si="26"/>
        <v>1762.1399999999999</v>
      </c>
      <c r="L72" s="13">
        <f t="shared" ref="L72" si="27">B72</f>
        <v>450</v>
      </c>
      <c r="M72" s="13">
        <v>1682.3200000000002</v>
      </c>
      <c r="N72" s="16">
        <v>1762.1399999999999</v>
      </c>
    </row>
    <row r="73" spans="1:14" x14ac:dyDescent="0.25">
      <c r="A73" s="7">
        <v>2</v>
      </c>
      <c r="B73" s="14"/>
      <c r="C73" s="1">
        <v>1681.7</v>
      </c>
      <c r="D73" s="1">
        <v>1762.6</v>
      </c>
      <c r="E73" s="14"/>
      <c r="F73" s="17"/>
      <c r="L73" s="14"/>
      <c r="M73" s="14"/>
      <c r="N73" s="17"/>
    </row>
    <row r="74" spans="1:14" x14ac:dyDescent="0.25">
      <c r="A74" s="7">
        <v>3</v>
      </c>
      <c r="B74" s="14"/>
      <c r="C74" s="1">
        <v>1682.6</v>
      </c>
      <c r="D74" s="1">
        <v>1763</v>
      </c>
      <c r="E74" s="14"/>
      <c r="F74" s="17"/>
      <c r="L74" s="14"/>
      <c r="M74" s="14"/>
      <c r="N74" s="17"/>
    </row>
    <row r="75" spans="1:14" x14ac:dyDescent="0.25">
      <c r="A75" s="7">
        <v>4</v>
      </c>
      <c r="B75" s="14"/>
      <c r="C75" s="1">
        <v>1681.4</v>
      </c>
      <c r="D75" s="1">
        <v>1762.5</v>
      </c>
      <c r="E75" s="14"/>
      <c r="F75" s="17"/>
      <c r="L75" s="14"/>
      <c r="M75" s="14"/>
      <c r="N75" s="17"/>
    </row>
    <row r="76" spans="1:14" ht="15.75" thickBot="1" x14ac:dyDescent="0.3">
      <c r="A76" s="8">
        <v>5</v>
      </c>
      <c r="B76" s="15"/>
      <c r="C76" s="9">
        <v>1682.6</v>
      </c>
      <c r="D76" s="9">
        <v>1762.3</v>
      </c>
      <c r="E76" s="15"/>
      <c r="F76" s="18"/>
      <c r="L76" s="15"/>
      <c r="M76" s="15"/>
      <c r="N76" s="18"/>
    </row>
    <row r="77" spans="1:14" x14ac:dyDescent="0.25">
      <c r="A77" s="5">
        <v>1</v>
      </c>
      <c r="B77" s="13">
        <v>475</v>
      </c>
      <c r="C77" s="6">
        <v>1693.1</v>
      </c>
      <c r="D77" s="6">
        <v>1762.8</v>
      </c>
      <c r="E77" s="13">
        <f t="shared" ref="E77:F77" si="28">SUM(C77:C81)/5</f>
        <v>1693.4</v>
      </c>
      <c r="F77" s="16">
        <f t="shared" si="28"/>
        <v>1763.6200000000001</v>
      </c>
      <c r="L77" s="13">
        <f t="shared" ref="L77" si="29">B77</f>
        <v>475</v>
      </c>
      <c r="M77" s="13">
        <v>1693.4</v>
      </c>
      <c r="N77" s="16">
        <v>1763.6200000000001</v>
      </c>
    </row>
    <row r="78" spans="1:14" x14ac:dyDescent="0.25">
      <c r="A78" s="7">
        <v>2</v>
      </c>
      <c r="B78" s="14"/>
      <c r="C78" s="1">
        <v>1693</v>
      </c>
      <c r="D78" s="1">
        <v>1764</v>
      </c>
      <c r="E78" s="14"/>
      <c r="F78" s="17"/>
      <c r="L78" s="14"/>
      <c r="M78" s="14"/>
      <c r="N78" s="17"/>
    </row>
    <row r="79" spans="1:14" x14ac:dyDescent="0.25">
      <c r="A79" s="7">
        <v>3</v>
      </c>
      <c r="B79" s="14"/>
      <c r="C79" s="1">
        <v>1691.6</v>
      </c>
      <c r="D79" s="1">
        <v>1764.1</v>
      </c>
      <c r="E79" s="14"/>
      <c r="F79" s="17"/>
      <c r="L79" s="14"/>
      <c r="M79" s="14"/>
      <c r="N79" s="17"/>
    </row>
    <row r="80" spans="1:14" x14ac:dyDescent="0.25">
      <c r="A80" s="7">
        <v>4</v>
      </c>
      <c r="B80" s="14"/>
      <c r="C80" s="1">
        <v>1695.5</v>
      </c>
      <c r="D80" s="1">
        <v>1764.3</v>
      </c>
      <c r="E80" s="14"/>
      <c r="F80" s="17"/>
      <c r="L80" s="14"/>
      <c r="M80" s="14"/>
      <c r="N80" s="17"/>
    </row>
    <row r="81" spans="1:14" ht="15.75" thickBot="1" x14ac:dyDescent="0.3">
      <c r="A81" s="8">
        <v>5</v>
      </c>
      <c r="B81" s="15"/>
      <c r="C81" s="9">
        <v>1693.8</v>
      </c>
      <c r="D81" s="9">
        <v>1762.9</v>
      </c>
      <c r="E81" s="15"/>
      <c r="F81" s="18"/>
      <c r="L81" s="15"/>
      <c r="M81" s="15"/>
      <c r="N81" s="18"/>
    </row>
    <row r="82" spans="1:14" x14ac:dyDescent="0.25">
      <c r="A82" s="5">
        <v>1</v>
      </c>
      <c r="B82" s="13">
        <v>500</v>
      </c>
      <c r="C82" s="6">
        <v>1705.5</v>
      </c>
      <c r="D82" s="6">
        <v>1765.5</v>
      </c>
      <c r="E82" s="13">
        <f t="shared" ref="E82:F82" si="30">SUM(C82:C86)/5</f>
        <v>1705.8400000000001</v>
      </c>
      <c r="F82" s="16">
        <f t="shared" si="30"/>
        <v>1765.86</v>
      </c>
      <c r="L82" s="13">
        <f t="shared" ref="L82" si="31">B82</f>
        <v>500</v>
      </c>
      <c r="M82" s="13">
        <v>1705.8400000000001</v>
      </c>
      <c r="N82" s="16">
        <v>1765.86</v>
      </c>
    </row>
    <row r="83" spans="1:14" x14ac:dyDescent="0.25">
      <c r="A83" s="7">
        <v>2</v>
      </c>
      <c r="B83" s="14"/>
      <c r="C83" s="1">
        <v>1703.5</v>
      </c>
      <c r="D83" s="1">
        <v>1766.1</v>
      </c>
      <c r="E83" s="14"/>
      <c r="F83" s="17"/>
      <c r="L83" s="14"/>
      <c r="M83" s="14"/>
      <c r="N83" s="17"/>
    </row>
    <row r="84" spans="1:14" x14ac:dyDescent="0.25">
      <c r="A84" s="7">
        <v>3</v>
      </c>
      <c r="B84" s="14"/>
      <c r="C84" s="1">
        <v>1706.6</v>
      </c>
      <c r="D84" s="1">
        <v>1765.9</v>
      </c>
      <c r="E84" s="14"/>
      <c r="F84" s="17"/>
      <c r="L84" s="14"/>
      <c r="M84" s="14"/>
      <c r="N84" s="17"/>
    </row>
    <row r="85" spans="1:14" x14ac:dyDescent="0.25">
      <c r="A85" s="7">
        <v>4</v>
      </c>
      <c r="B85" s="14"/>
      <c r="C85" s="1">
        <v>1707.1</v>
      </c>
      <c r="D85" s="1">
        <v>1765.4</v>
      </c>
      <c r="E85" s="14"/>
      <c r="F85" s="17"/>
      <c r="L85" s="14"/>
      <c r="M85" s="14"/>
      <c r="N85" s="17"/>
    </row>
    <row r="86" spans="1:14" ht="15.75" thickBot="1" x14ac:dyDescent="0.3">
      <c r="A86" s="8">
        <v>5</v>
      </c>
      <c r="B86" s="15"/>
      <c r="C86" s="9">
        <v>1706.5</v>
      </c>
      <c r="D86" s="9">
        <v>1766.4</v>
      </c>
      <c r="E86" s="15"/>
      <c r="F86" s="18"/>
      <c r="L86" s="15"/>
      <c r="M86" s="15"/>
      <c r="N86" s="18"/>
    </row>
    <row r="87" spans="1:14" x14ac:dyDescent="0.25">
      <c r="A87" s="5">
        <v>1</v>
      </c>
      <c r="B87" s="13">
        <v>525</v>
      </c>
      <c r="C87" s="6">
        <v>1721.9</v>
      </c>
      <c r="D87" s="6">
        <v>1769.2</v>
      </c>
      <c r="E87" s="13">
        <f t="shared" ref="E87:F87" si="32">SUM(C87:C91)/5</f>
        <v>1721.4800000000002</v>
      </c>
      <c r="F87" s="16">
        <f t="shared" si="32"/>
        <v>1769.52</v>
      </c>
      <c r="L87" s="13">
        <f t="shared" ref="L87" si="33">B87</f>
        <v>525</v>
      </c>
      <c r="M87" s="13">
        <v>1721.4800000000002</v>
      </c>
      <c r="N87" s="16">
        <v>1769.52</v>
      </c>
    </row>
    <row r="88" spans="1:14" x14ac:dyDescent="0.25">
      <c r="A88" s="7">
        <v>2</v>
      </c>
      <c r="B88" s="14"/>
      <c r="C88" s="1">
        <v>1721.4</v>
      </c>
      <c r="D88" s="1">
        <v>1768.4</v>
      </c>
      <c r="E88" s="14"/>
      <c r="F88" s="17"/>
      <c r="L88" s="14"/>
      <c r="M88" s="14"/>
      <c r="N88" s="17"/>
    </row>
    <row r="89" spans="1:14" x14ac:dyDescent="0.25">
      <c r="A89" s="7">
        <v>3</v>
      </c>
      <c r="B89" s="14"/>
      <c r="C89" s="1">
        <v>1720.9</v>
      </c>
      <c r="D89" s="1">
        <v>1770.2</v>
      </c>
      <c r="E89" s="14"/>
      <c r="F89" s="17"/>
      <c r="L89" s="14"/>
      <c r="M89" s="14"/>
      <c r="N89" s="17"/>
    </row>
    <row r="90" spans="1:14" x14ac:dyDescent="0.25">
      <c r="A90" s="7">
        <v>4</v>
      </c>
      <c r="B90" s="14"/>
      <c r="C90" s="1">
        <v>1723.1</v>
      </c>
      <c r="D90" s="1">
        <v>1768.7</v>
      </c>
      <c r="E90" s="14"/>
      <c r="F90" s="17"/>
      <c r="L90" s="14"/>
      <c r="M90" s="14"/>
      <c r="N90" s="17"/>
    </row>
    <row r="91" spans="1:14" ht="15.75" thickBot="1" x14ac:dyDescent="0.3">
      <c r="A91" s="8">
        <v>5</v>
      </c>
      <c r="B91" s="15"/>
      <c r="C91" s="9">
        <v>1720.1</v>
      </c>
      <c r="D91" s="9">
        <v>1771.1</v>
      </c>
      <c r="E91" s="15"/>
      <c r="F91" s="18"/>
      <c r="L91" s="15"/>
      <c r="M91" s="15"/>
      <c r="N91" s="18"/>
    </row>
    <row r="92" spans="1:14" x14ac:dyDescent="0.25">
      <c r="A92" s="5">
        <v>1</v>
      </c>
      <c r="B92" s="13">
        <v>550</v>
      </c>
      <c r="C92" s="6">
        <v>1734</v>
      </c>
      <c r="D92" s="6">
        <v>1774.1</v>
      </c>
      <c r="E92" s="13">
        <f t="shared" ref="E92:F92" si="34">SUM(C92:C96)/5</f>
        <v>1733.9</v>
      </c>
      <c r="F92" s="16">
        <f t="shared" si="34"/>
        <v>1773.1599999999999</v>
      </c>
      <c r="L92" s="13">
        <f t="shared" ref="L92" si="35">B92</f>
        <v>550</v>
      </c>
      <c r="M92" s="13">
        <v>1733.9</v>
      </c>
      <c r="N92" s="16">
        <v>1773.1599999999999</v>
      </c>
    </row>
    <row r="93" spans="1:14" x14ac:dyDescent="0.25">
      <c r="A93" s="7">
        <v>2</v>
      </c>
      <c r="B93" s="14"/>
      <c r="C93" s="1">
        <v>1734.6</v>
      </c>
      <c r="D93" s="1">
        <v>1773.7</v>
      </c>
      <c r="E93" s="14"/>
      <c r="F93" s="17"/>
      <c r="L93" s="14"/>
      <c r="M93" s="14"/>
      <c r="N93" s="17"/>
    </row>
    <row r="94" spans="1:14" x14ac:dyDescent="0.25">
      <c r="A94" s="7">
        <v>3</v>
      </c>
      <c r="B94" s="14"/>
      <c r="C94" s="1">
        <v>1733.1</v>
      </c>
      <c r="D94" s="1">
        <v>1773.7</v>
      </c>
      <c r="E94" s="14"/>
      <c r="F94" s="17"/>
      <c r="L94" s="14"/>
      <c r="M94" s="14"/>
      <c r="N94" s="17"/>
    </row>
    <row r="95" spans="1:14" x14ac:dyDescent="0.25">
      <c r="A95" s="7">
        <v>4</v>
      </c>
      <c r="B95" s="14"/>
      <c r="C95" s="1">
        <v>1734.1</v>
      </c>
      <c r="D95" s="1">
        <v>1772.7</v>
      </c>
      <c r="E95" s="14"/>
      <c r="F95" s="17"/>
      <c r="L95" s="14"/>
      <c r="M95" s="14"/>
      <c r="N95" s="17"/>
    </row>
    <row r="96" spans="1:14" ht="15.75" thickBot="1" x14ac:dyDescent="0.3">
      <c r="A96" s="8">
        <v>5</v>
      </c>
      <c r="B96" s="15"/>
      <c r="C96" s="9">
        <v>1733.7</v>
      </c>
      <c r="D96" s="9">
        <v>1771.6</v>
      </c>
      <c r="E96" s="15"/>
      <c r="F96" s="18"/>
      <c r="L96" s="15"/>
      <c r="M96" s="15"/>
      <c r="N96" s="18"/>
    </row>
    <row r="97" spans="1:14" x14ac:dyDescent="0.25">
      <c r="A97" s="5">
        <v>1</v>
      </c>
      <c r="B97" s="13">
        <v>575</v>
      </c>
      <c r="C97" s="6">
        <v>1746.4</v>
      </c>
      <c r="D97" s="6">
        <v>1779.3</v>
      </c>
      <c r="E97" s="13">
        <f t="shared" ref="E97:F97" si="36">SUM(C97:C101)/5</f>
        <v>1748.1200000000001</v>
      </c>
      <c r="F97" s="16">
        <f t="shared" si="36"/>
        <v>1778.2</v>
      </c>
      <c r="L97" s="13">
        <f t="shared" ref="L97" si="37">B97</f>
        <v>575</v>
      </c>
      <c r="M97" s="13">
        <v>1748.1200000000001</v>
      </c>
      <c r="N97" s="16">
        <v>1778.2</v>
      </c>
    </row>
    <row r="98" spans="1:14" x14ac:dyDescent="0.25">
      <c r="A98" s="7">
        <v>2</v>
      </c>
      <c r="B98" s="14"/>
      <c r="C98" s="1">
        <v>1746.6</v>
      </c>
      <c r="D98" s="1">
        <v>1777.5</v>
      </c>
      <c r="E98" s="14"/>
      <c r="F98" s="17"/>
      <c r="L98" s="14"/>
      <c r="M98" s="14"/>
      <c r="N98" s="17"/>
    </row>
    <row r="99" spans="1:14" x14ac:dyDescent="0.25">
      <c r="A99" s="7">
        <v>3</v>
      </c>
      <c r="B99" s="14"/>
      <c r="C99" s="1">
        <v>1749.9</v>
      </c>
      <c r="D99" s="1">
        <v>1779.3</v>
      </c>
      <c r="E99" s="14"/>
      <c r="F99" s="17"/>
      <c r="L99" s="14"/>
      <c r="M99" s="14"/>
      <c r="N99" s="17"/>
    </row>
    <row r="100" spans="1:14" x14ac:dyDescent="0.25">
      <c r="A100" s="7">
        <v>4</v>
      </c>
      <c r="B100" s="14"/>
      <c r="C100" s="1">
        <v>1747.6</v>
      </c>
      <c r="D100" s="1">
        <v>1777.6</v>
      </c>
      <c r="E100" s="14"/>
      <c r="F100" s="17"/>
      <c r="L100" s="14"/>
      <c r="M100" s="14"/>
      <c r="N100" s="17"/>
    </row>
    <row r="101" spans="1:14" ht="15.75" thickBot="1" x14ac:dyDescent="0.3">
      <c r="A101" s="8">
        <v>5</v>
      </c>
      <c r="B101" s="15"/>
      <c r="C101" s="9">
        <v>1750.1</v>
      </c>
      <c r="D101" s="9">
        <v>1777.3</v>
      </c>
      <c r="E101" s="15"/>
      <c r="F101" s="18"/>
      <c r="L101" s="15"/>
      <c r="M101" s="15"/>
      <c r="N101" s="18"/>
    </row>
    <row r="102" spans="1:14" x14ac:dyDescent="0.25">
      <c r="A102" s="5">
        <v>1</v>
      </c>
      <c r="B102" s="13">
        <v>600</v>
      </c>
      <c r="C102" s="6">
        <v>1763.3</v>
      </c>
      <c r="D102" s="6">
        <v>1783.3</v>
      </c>
      <c r="E102" s="13">
        <f t="shared" ref="E102:F102" si="38">SUM(C102:C106)/5</f>
        <v>1764.9599999999998</v>
      </c>
      <c r="F102" s="16">
        <f t="shared" si="38"/>
        <v>1784.3</v>
      </c>
      <c r="L102" s="13">
        <f t="shared" ref="L102" si="39">B102</f>
        <v>600</v>
      </c>
      <c r="M102" s="13">
        <v>1764.9599999999998</v>
      </c>
      <c r="N102" s="16">
        <v>1784.3</v>
      </c>
    </row>
    <row r="103" spans="1:14" x14ac:dyDescent="0.25">
      <c r="A103" s="7">
        <v>2</v>
      </c>
      <c r="B103" s="14"/>
      <c r="C103" s="1">
        <v>1765.6</v>
      </c>
      <c r="D103" s="1">
        <v>1784.4</v>
      </c>
      <c r="E103" s="14"/>
      <c r="F103" s="17"/>
      <c r="L103" s="14"/>
      <c r="M103" s="14"/>
      <c r="N103" s="17"/>
    </row>
    <row r="104" spans="1:14" x14ac:dyDescent="0.25">
      <c r="A104" s="7">
        <v>3</v>
      </c>
      <c r="B104" s="14"/>
      <c r="C104" s="1">
        <v>1765.9</v>
      </c>
      <c r="D104" s="1">
        <v>1784.4</v>
      </c>
      <c r="E104" s="14"/>
      <c r="F104" s="17"/>
      <c r="L104" s="14"/>
      <c r="M104" s="14"/>
      <c r="N104" s="17"/>
    </row>
    <row r="105" spans="1:14" x14ac:dyDescent="0.25">
      <c r="A105" s="7">
        <v>4</v>
      </c>
      <c r="B105" s="14"/>
      <c r="C105" s="1">
        <v>1764.3</v>
      </c>
      <c r="D105" s="1">
        <v>1782.9</v>
      </c>
      <c r="E105" s="14"/>
      <c r="F105" s="17"/>
      <c r="L105" s="14"/>
      <c r="M105" s="14"/>
      <c r="N105" s="17"/>
    </row>
    <row r="106" spans="1:14" ht="15.75" thickBot="1" x14ac:dyDescent="0.3">
      <c r="A106" s="8">
        <v>5</v>
      </c>
      <c r="B106" s="15"/>
      <c r="C106" s="9">
        <v>1765.7</v>
      </c>
      <c r="D106" s="9">
        <v>1786.5</v>
      </c>
      <c r="E106" s="15"/>
      <c r="F106" s="18"/>
      <c r="L106" s="15"/>
      <c r="M106" s="15"/>
      <c r="N106" s="18"/>
    </row>
    <row r="107" spans="1:14" x14ac:dyDescent="0.25">
      <c r="A107" s="5">
        <v>1</v>
      </c>
      <c r="B107" s="13">
        <v>625</v>
      </c>
      <c r="C107" s="6">
        <v>1782.7</v>
      </c>
      <c r="D107" s="6">
        <v>1791.5</v>
      </c>
      <c r="E107" s="13">
        <f>SUM(C107:C111)/5</f>
        <v>1781.56</v>
      </c>
      <c r="F107" s="16">
        <f t="shared" ref="F107" si="40">SUM(D107:D111)/5</f>
        <v>1790.6600000000003</v>
      </c>
      <c r="L107" s="13">
        <f t="shared" ref="L107" si="41">B107</f>
        <v>625</v>
      </c>
      <c r="M107" s="13">
        <v>1781.56</v>
      </c>
      <c r="N107" s="16">
        <v>1790.6600000000003</v>
      </c>
    </row>
    <row r="108" spans="1:14" x14ac:dyDescent="0.25">
      <c r="A108" s="7">
        <v>2</v>
      </c>
      <c r="B108" s="14"/>
      <c r="C108" s="1">
        <v>1782</v>
      </c>
      <c r="D108" s="1">
        <v>1790.4</v>
      </c>
      <c r="E108" s="14"/>
      <c r="F108" s="17"/>
      <c r="L108" s="14"/>
      <c r="M108" s="14"/>
      <c r="N108" s="17"/>
    </row>
    <row r="109" spans="1:14" x14ac:dyDescent="0.25">
      <c r="A109" s="7">
        <v>3</v>
      </c>
      <c r="B109" s="14"/>
      <c r="C109" s="1">
        <v>1780.7</v>
      </c>
      <c r="D109" s="1">
        <v>1789.9</v>
      </c>
      <c r="E109" s="14"/>
      <c r="F109" s="17"/>
      <c r="L109" s="14"/>
      <c r="M109" s="14"/>
      <c r="N109" s="17"/>
    </row>
    <row r="110" spans="1:14" x14ac:dyDescent="0.25">
      <c r="A110" s="7">
        <v>4</v>
      </c>
      <c r="B110" s="14"/>
      <c r="C110" s="1">
        <v>1780.7</v>
      </c>
      <c r="D110" s="1">
        <v>1790.8</v>
      </c>
      <c r="E110" s="14"/>
      <c r="F110" s="17"/>
      <c r="L110" s="14"/>
      <c r="M110" s="14"/>
      <c r="N110" s="17"/>
    </row>
    <row r="111" spans="1:14" ht="15.75" thickBot="1" x14ac:dyDescent="0.3">
      <c r="A111" s="8">
        <v>5</v>
      </c>
      <c r="B111" s="15"/>
      <c r="C111" s="9">
        <v>1781.7</v>
      </c>
      <c r="D111" s="9">
        <v>1790.7</v>
      </c>
      <c r="E111" s="15"/>
      <c r="F111" s="18"/>
      <c r="L111" s="15"/>
      <c r="M111" s="15"/>
      <c r="N111" s="18"/>
    </row>
    <row r="112" spans="1:14" x14ac:dyDescent="0.25">
      <c r="A112" s="5">
        <v>1</v>
      </c>
      <c r="B112" s="13">
        <v>650</v>
      </c>
      <c r="C112" s="6">
        <v>1797.6</v>
      </c>
      <c r="D112" s="6">
        <v>1798.4</v>
      </c>
      <c r="E112" s="13">
        <f t="shared" ref="E112:F112" si="42">SUM(C112:C116)/5</f>
        <v>1798.3999999999996</v>
      </c>
      <c r="F112" s="16">
        <f t="shared" si="42"/>
        <v>1799.6200000000001</v>
      </c>
      <c r="L112" s="13">
        <f t="shared" ref="L112" si="43">B112</f>
        <v>650</v>
      </c>
      <c r="M112" s="13">
        <v>1798.3999999999996</v>
      </c>
      <c r="N112" s="16">
        <v>1799.6200000000001</v>
      </c>
    </row>
    <row r="113" spans="1:14" x14ac:dyDescent="0.25">
      <c r="A113" s="7">
        <v>2</v>
      </c>
      <c r="B113" s="14"/>
      <c r="C113" s="1">
        <v>1798.6</v>
      </c>
      <c r="D113" s="1">
        <v>1799.6</v>
      </c>
      <c r="E113" s="14"/>
      <c r="F113" s="17"/>
      <c r="L113" s="14"/>
      <c r="M113" s="14"/>
      <c r="N113" s="17"/>
    </row>
    <row r="114" spans="1:14" x14ac:dyDescent="0.25">
      <c r="A114" s="7">
        <v>3</v>
      </c>
      <c r="B114" s="14"/>
      <c r="C114" s="1">
        <v>1798.1</v>
      </c>
      <c r="D114" s="1">
        <v>1799.8</v>
      </c>
      <c r="E114" s="14"/>
      <c r="F114" s="17"/>
      <c r="L114" s="14"/>
      <c r="M114" s="14"/>
      <c r="N114" s="17"/>
    </row>
    <row r="115" spans="1:14" x14ac:dyDescent="0.25">
      <c r="A115" s="7">
        <v>4</v>
      </c>
      <c r="B115" s="14"/>
      <c r="C115" s="1">
        <v>1799.9</v>
      </c>
      <c r="D115" s="1">
        <v>1800.7</v>
      </c>
      <c r="E115" s="14"/>
      <c r="F115" s="17"/>
      <c r="L115" s="14"/>
      <c r="M115" s="14"/>
      <c r="N115" s="17"/>
    </row>
    <row r="116" spans="1:14" ht="15.75" thickBot="1" x14ac:dyDescent="0.3">
      <c r="A116" s="8">
        <v>5</v>
      </c>
      <c r="B116" s="15"/>
      <c r="C116" s="9">
        <v>1797.8</v>
      </c>
      <c r="D116" s="9">
        <v>1799.6</v>
      </c>
      <c r="E116" s="15"/>
      <c r="F116" s="18"/>
      <c r="L116" s="15"/>
      <c r="M116" s="15"/>
      <c r="N116" s="18"/>
    </row>
    <row r="117" spans="1:14" x14ac:dyDescent="0.25">
      <c r="A117" s="5">
        <v>1</v>
      </c>
      <c r="B117" s="13">
        <v>675</v>
      </c>
      <c r="C117" s="6">
        <v>1817.6</v>
      </c>
      <c r="D117" s="6">
        <v>1806.6</v>
      </c>
      <c r="E117" s="13">
        <f t="shared" ref="E117:F117" si="44">SUM(C117:C121)/5</f>
        <v>1817.2400000000002</v>
      </c>
      <c r="F117" s="16">
        <f t="shared" si="44"/>
        <v>1807.86</v>
      </c>
      <c r="L117" s="13">
        <f t="shared" ref="L117" si="45">B117</f>
        <v>675</v>
      </c>
      <c r="M117" s="13">
        <v>1817.2400000000002</v>
      </c>
      <c r="N117" s="16">
        <v>1807.86</v>
      </c>
    </row>
    <row r="118" spans="1:14" x14ac:dyDescent="0.25">
      <c r="A118" s="7">
        <v>2</v>
      </c>
      <c r="B118" s="14"/>
      <c r="C118" s="1">
        <v>1817.6</v>
      </c>
      <c r="D118" s="1">
        <v>1808.7</v>
      </c>
      <c r="E118" s="14"/>
      <c r="F118" s="17"/>
      <c r="L118" s="14"/>
      <c r="M118" s="14"/>
      <c r="N118" s="17"/>
    </row>
    <row r="119" spans="1:14" x14ac:dyDescent="0.25">
      <c r="A119" s="7">
        <v>3</v>
      </c>
      <c r="B119" s="14"/>
      <c r="C119" s="1">
        <v>1817.4</v>
      </c>
      <c r="D119" s="1">
        <v>1807.7</v>
      </c>
      <c r="E119" s="14"/>
      <c r="F119" s="17"/>
      <c r="L119" s="14"/>
      <c r="M119" s="14"/>
      <c r="N119" s="17"/>
    </row>
    <row r="120" spans="1:14" x14ac:dyDescent="0.25">
      <c r="A120" s="7">
        <v>4</v>
      </c>
      <c r="B120" s="14"/>
      <c r="C120" s="1">
        <v>1815.7</v>
      </c>
      <c r="D120" s="1">
        <v>1806.8</v>
      </c>
      <c r="E120" s="14"/>
      <c r="F120" s="17"/>
      <c r="L120" s="14"/>
      <c r="M120" s="14"/>
      <c r="N120" s="17"/>
    </row>
    <row r="121" spans="1:14" ht="15.75" thickBot="1" x14ac:dyDescent="0.3">
      <c r="A121" s="8">
        <v>5</v>
      </c>
      <c r="B121" s="15"/>
      <c r="C121" s="9">
        <v>1817.9</v>
      </c>
      <c r="D121" s="9">
        <v>1809.5</v>
      </c>
      <c r="E121" s="15"/>
      <c r="F121" s="18"/>
      <c r="L121" s="15"/>
      <c r="M121" s="15"/>
      <c r="N121" s="18"/>
    </row>
    <row r="122" spans="1:14" x14ac:dyDescent="0.25">
      <c r="A122" s="5">
        <v>1</v>
      </c>
      <c r="B122" s="13">
        <v>700</v>
      </c>
      <c r="C122" s="6">
        <v>1833.1</v>
      </c>
      <c r="D122" s="6">
        <v>1818.7</v>
      </c>
      <c r="E122" s="13">
        <f t="shared" ref="E122:F122" si="46">SUM(C122:C126)/5</f>
        <v>1834.86</v>
      </c>
      <c r="F122" s="16">
        <f t="shared" si="46"/>
        <v>1817.5</v>
      </c>
      <c r="L122" s="13">
        <f t="shared" ref="L122" si="47">B122</f>
        <v>700</v>
      </c>
      <c r="M122" s="13">
        <v>1834.86</v>
      </c>
      <c r="N122" s="16">
        <v>1817.5</v>
      </c>
    </row>
    <row r="123" spans="1:14" x14ac:dyDescent="0.25">
      <c r="A123" s="7">
        <v>2</v>
      </c>
      <c r="B123" s="14"/>
      <c r="C123" s="1">
        <v>1835.7</v>
      </c>
      <c r="D123" s="1">
        <v>1816.1</v>
      </c>
      <c r="E123" s="14"/>
      <c r="F123" s="17"/>
      <c r="L123" s="14"/>
      <c r="M123" s="14"/>
      <c r="N123" s="17"/>
    </row>
    <row r="124" spans="1:14" x14ac:dyDescent="0.25">
      <c r="A124" s="7">
        <v>3</v>
      </c>
      <c r="B124" s="14"/>
      <c r="C124" s="1">
        <v>1834.1</v>
      </c>
      <c r="D124" s="1">
        <v>1818.6</v>
      </c>
      <c r="E124" s="14"/>
      <c r="F124" s="17"/>
      <c r="L124" s="14"/>
      <c r="M124" s="14"/>
      <c r="N124" s="17"/>
    </row>
    <row r="125" spans="1:14" x14ac:dyDescent="0.25">
      <c r="A125" s="7">
        <v>4</v>
      </c>
      <c r="B125" s="14"/>
      <c r="C125" s="1">
        <v>1836</v>
      </c>
      <c r="D125" s="1">
        <v>1816.2</v>
      </c>
      <c r="E125" s="14"/>
      <c r="F125" s="17"/>
      <c r="L125" s="14"/>
      <c r="M125" s="14"/>
      <c r="N125" s="17"/>
    </row>
    <row r="126" spans="1:14" ht="15.75" thickBot="1" x14ac:dyDescent="0.3">
      <c r="A126" s="8">
        <v>5</v>
      </c>
      <c r="B126" s="15"/>
      <c r="C126" s="9">
        <v>1835.4</v>
      </c>
      <c r="D126" s="9">
        <v>1817.9</v>
      </c>
      <c r="E126" s="15"/>
      <c r="F126" s="18"/>
      <c r="L126" s="15"/>
      <c r="M126" s="15"/>
      <c r="N126" s="18"/>
    </row>
  </sheetData>
  <mergeCells count="158">
    <mergeCell ref="B122:B126"/>
    <mergeCell ref="E122:E126"/>
    <mergeCell ref="F122:F126"/>
    <mergeCell ref="B112:B116"/>
    <mergeCell ref="E112:E116"/>
    <mergeCell ref="F112:F116"/>
    <mergeCell ref="B117:B121"/>
    <mergeCell ref="E117:E121"/>
    <mergeCell ref="F117:F121"/>
    <mergeCell ref="F107:F111"/>
    <mergeCell ref="B92:B96"/>
    <mergeCell ref="E92:E96"/>
    <mergeCell ref="F92:F96"/>
    <mergeCell ref="B97:B101"/>
    <mergeCell ref="E97:E101"/>
    <mergeCell ref="F97:F101"/>
    <mergeCell ref="H7:J7"/>
    <mergeCell ref="H2:K2"/>
    <mergeCell ref="B102:B106"/>
    <mergeCell ref="E102:E106"/>
    <mergeCell ref="F102:F106"/>
    <mergeCell ref="B107:B111"/>
    <mergeCell ref="E107:E111"/>
    <mergeCell ref="B77:B81"/>
    <mergeCell ref="E77:E81"/>
    <mergeCell ref="F77:F81"/>
    <mergeCell ref="B82:B86"/>
    <mergeCell ref="E82:E86"/>
    <mergeCell ref="F82:F86"/>
    <mergeCell ref="B87:B91"/>
    <mergeCell ref="E87:E91"/>
    <mergeCell ref="F87:F91"/>
    <mergeCell ref="B62:B66"/>
    <mergeCell ref="E62:E66"/>
    <mergeCell ref="F62:F66"/>
    <mergeCell ref="B67:B71"/>
    <mergeCell ref="E67:E71"/>
    <mergeCell ref="F67:F71"/>
    <mergeCell ref="B72:B76"/>
    <mergeCell ref="E72:E76"/>
    <mergeCell ref="F72:F76"/>
    <mergeCell ref="B47:B51"/>
    <mergeCell ref="E47:E51"/>
    <mergeCell ref="F47:F51"/>
    <mergeCell ref="B52:B56"/>
    <mergeCell ref="E52:E56"/>
    <mergeCell ref="F52:F56"/>
    <mergeCell ref="B57:B61"/>
    <mergeCell ref="E57:E61"/>
    <mergeCell ref="F57:F61"/>
    <mergeCell ref="B32:B36"/>
    <mergeCell ref="E32:E36"/>
    <mergeCell ref="F32:F36"/>
    <mergeCell ref="B37:B41"/>
    <mergeCell ref="E37:E41"/>
    <mergeCell ref="F37:F41"/>
    <mergeCell ref="B42:B46"/>
    <mergeCell ref="E42:E46"/>
    <mergeCell ref="F42:F46"/>
    <mergeCell ref="B17:B21"/>
    <mergeCell ref="E17:E21"/>
    <mergeCell ref="F17:F21"/>
    <mergeCell ref="B22:B26"/>
    <mergeCell ref="E22:E26"/>
    <mergeCell ref="F22:F26"/>
    <mergeCell ref="B27:B31"/>
    <mergeCell ref="E27:E31"/>
    <mergeCell ref="F27:F31"/>
    <mergeCell ref="B2:B6"/>
    <mergeCell ref="E2:E6"/>
    <mergeCell ref="F2:F6"/>
    <mergeCell ref="B7:B11"/>
    <mergeCell ref="E7:E11"/>
    <mergeCell ref="F7:F11"/>
    <mergeCell ref="B12:B16"/>
    <mergeCell ref="E12:E16"/>
    <mergeCell ref="F12:F16"/>
    <mergeCell ref="M17:M21"/>
    <mergeCell ref="N17:N21"/>
    <mergeCell ref="M22:M26"/>
    <mergeCell ref="N22:N26"/>
    <mergeCell ref="M27:M31"/>
    <mergeCell ref="N27:N31"/>
    <mergeCell ref="M2:M6"/>
    <mergeCell ref="N2:N6"/>
    <mergeCell ref="M7:M11"/>
    <mergeCell ref="N7:N11"/>
    <mergeCell ref="M12:M16"/>
    <mergeCell ref="N12:N16"/>
    <mergeCell ref="M47:M51"/>
    <mergeCell ref="N47:N51"/>
    <mergeCell ref="M52:M56"/>
    <mergeCell ref="N52:N56"/>
    <mergeCell ref="M57:M61"/>
    <mergeCell ref="N57:N61"/>
    <mergeCell ref="M32:M36"/>
    <mergeCell ref="N32:N36"/>
    <mergeCell ref="M37:M41"/>
    <mergeCell ref="N37:N41"/>
    <mergeCell ref="M42:M46"/>
    <mergeCell ref="N42:N46"/>
    <mergeCell ref="M77:M81"/>
    <mergeCell ref="N77:N81"/>
    <mergeCell ref="M82:M86"/>
    <mergeCell ref="N82:N86"/>
    <mergeCell ref="M87:M91"/>
    <mergeCell ref="N87:N91"/>
    <mergeCell ref="M62:M66"/>
    <mergeCell ref="N62:N66"/>
    <mergeCell ref="M67:M71"/>
    <mergeCell ref="N67:N71"/>
    <mergeCell ref="M72:M76"/>
    <mergeCell ref="N72:N76"/>
    <mergeCell ref="M107:M111"/>
    <mergeCell ref="N107:N111"/>
    <mergeCell ref="M112:M116"/>
    <mergeCell ref="N112:N116"/>
    <mergeCell ref="M117:M121"/>
    <mergeCell ref="N117:N121"/>
    <mergeCell ref="M92:M96"/>
    <mergeCell ref="N92:N96"/>
    <mergeCell ref="M97:M101"/>
    <mergeCell ref="N97:N101"/>
    <mergeCell ref="M102:M106"/>
    <mergeCell ref="N102:N106"/>
    <mergeCell ref="L2:L6"/>
    <mergeCell ref="L7:L11"/>
    <mergeCell ref="L12:L16"/>
    <mergeCell ref="L17:L21"/>
    <mergeCell ref="L22:L26"/>
    <mergeCell ref="L27:L31"/>
    <mergeCell ref="L32:L36"/>
    <mergeCell ref="L37:L41"/>
    <mergeCell ref="L42:L46"/>
    <mergeCell ref="L122:L126"/>
    <mergeCell ref="P12:P16"/>
    <mergeCell ref="Q12:Q16"/>
    <mergeCell ref="R12:R16"/>
    <mergeCell ref="P19:P23"/>
    <mergeCell ref="Q19:Q23"/>
    <mergeCell ref="R19:R23"/>
    <mergeCell ref="L97:L101"/>
    <mergeCell ref="L102:L106"/>
    <mergeCell ref="L107:L111"/>
    <mergeCell ref="L112:L116"/>
    <mergeCell ref="L117:L121"/>
    <mergeCell ref="L72:L76"/>
    <mergeCell ref="L77:L81"/>
    <mergeCell ref="L82:L86"/>
    <mergeCell ref="L87:L91"/>
    <mergeCell ref="L92:L96"/>
    <mergeCell ref="M122:M126"/>
    <mergeCell ref="N122:N126"/>
    <mergeCell ref="L47:L51"/>
    <mergeCell ref="L52:L56"/>
    <mergeCell ref="L57:L61"/>
    <mergeCell ref="L62:L66"/>
    <mergeCell ref="L67:L7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Miller</dc:creator>
  <cp:lastModifiedBy>Даниил</cp:lastModifiedBy>
  <dcterms:created xsi:type="dcterms:W3CDTF">2015-06-05T18:19:34Z</dcterms:created>
  <dcterms:modified xsi:type="dcterms:W3CDTF">2020-12-14T18:11:09Z</dcterms:modified>
</cp:coreProperties>
</file>