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Даниил\Desktop\Учеба\физика\лаб1\"/>
    </mc:Choice>
  </mc:AlternateContent>
  <xr:revisionPtr revIDLastSave="0" documentId="13_ncr:1_{0EC8A8AA-40FF-4891-B747-B14DE4C97E43}" xr6:coauthVersionLast="45" xr6:coauthVersionMax="45" xr10:uidLastSave="{00000000-0000-0000-0000-000000000000}"/>
  <bookViews>
    <workbookView xWindow="-120" yWindow="-120" windowWidth="29040" windowHeight="15840" xr2:uid="{780870A3-9B03-488D-9A1E-AA8B7EF31C8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1" i="1" l="1"/>
  <c r="G21" i="1" l="1"/>
  <c r="H20" i="1"/>
  <c r="G20" i="1"/>
  <c r="H19" i="1"/>
  <c r="G19" i="1"/>
  <c r="J4" i="1"/>
  <c r="J6" i="1"/>
  <c r="J8" i="1"/>
  <c r="J10" i="1"/>
  <c r="J12" i="1"/>
  <c r="J14" i="1"/>
  <c r="J2" i="1"/>
  <c r="I4" i="1"/>
  <c r="I6" i="1"/>
  <c r="I8" i="1"/>
  <c r="I10" i="1"/>
  <c r="I12" i="1"/>
  <c r="I14" i="1"/>
  <c r="I2" i="1"/>
  <c r="H4" i="1"/>
  <c r="H6" i="1"/>
  <c r="H8" i="1"/>
  <c r="H10" i="1"/>
  <c r="H12" i="1"/>
  <c r="H14" i="1"/>
  <c r="H2" i="1"/>
  <c r="F53" i="1"/>
  <c r="D53" i="1"/>
  <c r="E53" i="1"/>
  <c r="C53" i="1"/>
  <c r="B5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</calcChain>
</file>

<file path=xl/sharedStrings.xml><?xml version="1.0" encoding="utf-8"?>
<sst xmlns="http://schemas.openxmlformats.org/spreadsheetml/2006/main" count="23" uniqueCount="22">
  <si>
    <t>№</t>
  </si>
  <si>
    <t>ti, c</t>
  </si>
  <si>
    <t>ti - &lt;t&gt;n , c</t>
  </si>
  <si>
    <t>(ti - &lt;t&gt;n)^2, c^2</t>
  </si>
  <si>
    <t>&lt;t&gt;n</t>
  </si>
  <si>
    <t>SUM (ti - &lt;t&gt;n) , c</t>
  </si>
  <si>
    <t>𝜎, c</t>
  </si>
  <si>
    <t>Pmax, с^-1</t>
  </si>
  <si>
    <t>Границы интервалов с</t>
  </si>
  <si>
    <t>ΔN</t>
  </si>
  <si>
    <t>ΔN/NΔt, c^-1</t>
  </si>
  <si>
    <t>t</t>
  </si>
  <si>
    <t>p, c</t>
  </si>
  <si>
    <t>Δt</t>
  </si>
  <si>
    <t>P</t>
  </si>
  <si>
    <t>ΔN/N</t>
  </si>
  <si>
    <t>Интервал с</t>
  </si>
  <si>
    <t>от</t>
  </si>
  <si>
    <t>до</t>
  </si>
  <si>
    <t>⟨𝑡⟩𝑁 ± 𝜎n</t>
  </si>
  <si>
    <t>⟨𝑡⟩𝑁 ± 2𝜎n</t>
  </si>
  <si>
    <t>⟨𝑡⟩𝑁 ± 3𝜎n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</si>
</sst>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2" borderId="0" xfId="0" applyFill="1" applyAlignmen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F8521-E5D7-4D26-A3B9-8087BF90157B}">
  <dimension ref="A1:K53"/>
  <sheetViews>
    <sheetView tabSelected="1" workbookViewId="0">
      <selection activeCell="G19" sqref="G19"/>
    </sheetView>
  </sheetViews>
  <sheetFormatPr defaultRowHeight="15" x14ac:dyDescent="0.25"/>
  <cols>
    <col min="1" max="1" width="4.140625" customWidth="1"/>
    <col min="3" max="3" width="16.42578125" customWidth="1"/>
    <col min="4" max="4" width="14.5703125" customWidth="1"/>
    <col min="6" max="6" width="22.28515625" customWidth="1"/>
    <col min="8" max="8" width="13.140625" customWidth="1"/>
    <col min="9" max="9" width="8.71093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</row>
    <row r="2" spans="1:10" x14ac:dyDescent="0.25">
      <c r="A2" s="1">
        <v>1</v>
      </c>
      <c r="B2">
        <v>4.71</v>
      </c>
      <c r="C2">
        <f>B2-AVERAGE($B$2:$B$51)</f>
        <v>-0.27800000000000047</v>
      </c>
      <c r="D2">
        <f>(B2-AVERAGE($B$2:$B$51))*(B2-AVERAGE($B$2:$B$51))</f>
        <v>7.7284000000000255E-2</v>
      </c>
      <c r="F2">
        <v>4.71</v>
      </c>
      <c r="G2" s="5">
        <v>2</v>
      </c>
      <c r="H2" s="5">
        <f>G2/(50*$F$53)</f>
        <v>0.50000000000000033</v>
      </c>
      <c r="I2" s="5">
        <f>AVERAGE(F2:F3)</f>
        <v>4.75</v>
      </c>
      <c r="J2" s="5">
        <f>$D$53*EXP(-1*(I2-$B$53)*(I2-$B$53)/(2*$E$53*$E$53))</f>
        <v>0.55380452950552128</v>
      </c>
    </row>
    <row r="3" spans="1:10" x14ac:dyDescent="0.25">
      <c r="A3" s="1">
        <v>2</v>
      </c>
      <c r="B3">
        <v>4.78</v>
      </c>
      <c r="C3">
        <f t="shared" ref="C3:C51" si="0">B3-AVERAGE($B$2:$B$51)</f>
        <v>-0.20800000000000018</v>
      </c>
      <c r="D3">
        <f t="shared" ref="D3:D51" si="1">(B3-AVERAGE($B$2:$B$51))*(B3-AVERAGE($B$2:$B$51))</f>
        <v>4.326400000000008E-2</v>
      </c>
      <c r="F3">
        <v>4.79</v>
      </c>
      <c r="G3" s="5"/>
      <c r="H3" s="5"/>
      <c r="I3" s="5"/>
      <c r="J3" s="5"/>
    </row>
    <row r="4" spans="1:10" x14ac:dyDescent="0.25">
      <c r="A4" s="1">
        <v>3</v>
      </c>
      <c r="B4">
        <v>4.79</v>
      </c>
      <c r="C4">
        <f t="shared" si="0"/>
        <v>-0.1980000000000004</v>
      </c>
      <c r="D4">
        <f t="shared" si="1"/>
        <v>3.9204000000000155E-2</v>
      </c>
      <c r="F4">
        <v>4.79</v>
      </c>
      <c r="G4" s="5">
        <v>7</v>
      </c>
      <c r="H4" s="5">
        <f t="shared" ref="H4" si="2">G4/(50*$F$53)</f>
        <v>1.7500000000000011</v>
      </c>
      <c r="I4" s="5">
        <f t="shared" ref="I4" si="3">AVERAGE(F4:F5)</f>
        <v>4.83</v>
      </c>
      <c r="J4" s="5">
        <f t="shared" ref="J4" si="4">$D$53*EXP(-1*(I4-$B$53)*(I4-$B$53)/(2*$E$53*$E$53))</f>
        <v>1.4552105684714876</v>
      </c>
    </row>
    <row r="5" spans="1:10" x14ac:dyDescent="0.25">
      <c r="A5" s="1">
        <v>4</v>
      </c>
      <c r="B5">
        <v>4.79</v>
      </c>
      <c r="C5">
        <f t="shared" si="0"/>
        <v>-0.1980000000000004</v>
      </c>
      <c r="D5">
        <f t="shared" si="1"/>
        <v>3.9204000000000155E-2</v>
      </c>
      <c r="F5">
        <v>4.87</v>
      </c>
      <c r="G5" s="5"/>
      <c r="H5" s="5"/>
      <c r="I5" s="5"/>
      <c r="J5" s="5"/>
    </row>
    <row r="6" spans="1:10" x14ac:dyDescent="0.25">
      <c r="A6" s="1">
        <v>5</v>
      </c>
      <c r="B6">
        <v>4.82</v>
      </c>
      <c r="C6">
        <f t="shared" si="0"/>
        <v>-0.16800000000000015</v>
      </c>
      <c r="D6">
        <f t="shared" si="1"/>
        <v>2.8224000000000051E-2</v>
      </c>
      <c r="F6">
        <v>4.87</v>
      </c>
      <c r="G6" s="5">
        <v>9</v>
      </c>
      <c r="H6" s="5">
        <f t="shared" ref="H6" si="5">G6/(50*$F$53)</f>
        <v>2.2500000000000013</v>
      </c>
      <c r="I6" s="5">
        <f t="shared" ref="I6" si="6">AVERAGE(F6:F7)</f>
        <v>4.91</v>
      </c>
      <c r="J6" s="5">
        <f t="shared" ref="J6" si="7">$D$53*EXP(-1*(I6-$B$53)*(I6-$B$53)/(2*$E$53*$E$53))</f>
        <v>2.5880473185244863</v>
      </c>
    </row>
    <row r="7" spans="1:10" x14ac:dyDescent="0.25">
      <c r="A7" s="1">
        <v>6</v>
      </c>
      <c r="B7" s="2">
        <v>4.83</v>
      </c>
      <c r="C7">
        <f t="shared" si="0"/>
        <v>-0.15800000000000036</v>
      </c>
      <c r="D7">
        <f t="shared" si="1"/>
        <v>2.4964000000000115E-2</v>
      </c>
      <c r="F7">
        <v>4.95</v>
      </c>
      <c r="G7" s="5"/>
      <c r="H7" s="5"/>
      <c r="I7" s="5"/>
      <c r="J7" s="5"/>
    </row>
    <row r="8" spans="1:10" x14ac:dyDescent="0.25">
      <c r="A8" s="1">
        <v>7</v>
      </c>
      <c r="B8" s="2">
        <v>4.8499999999999996</v>
      </c>
      <c r="C8">
        <f t="shared" si="0"/>
        <v>-0.13800000000000079</v>
      </c>
      <c r="D8">
        <f t="shared" si="1"/>
        <v>1.9044000000000217E-2</v>
      </c>
      <c r="F8">
        <v>4.95</v>
      </c>
      <c r="G8" s="5">
        <v>17</v>
      </c>
      <c r="H8" s="5">
        <f t="shared" ref="H8" si="8">G8/(50*$F$53)</f>
        <v>4.2500000000000027</v>
      </c>
      <c r="I8" s="5">
        <f t="shared" ref="I8" si="9">AVERAGE(F8:F9)</f>
        <v>4.99</v>
      </c>
      <c r="J8" s="5">
        <f t="shared" ref="J8" si="10">$D$53*EXP(-1*(I8-$B$53)*(I8-$B$53)/(2*$E$53*$E$53))</f>
        <v>3.1152694811342774</v>
      </c>
    </row>
    <row r="9" spans="1:10" x14ac:dyDescent="0.25">
      <c r="A9" s="1">
        <v>8</v>
      </c>
      <c r="B9">
        <v>4.8600000000000003</v>
      </c>
      <c r="C9">
        <f t="shared" si="0"/>
        <v>-0.12800000000000011</v>
      </c>
      <c r="D9">
        <f t="shared" si="1"/>
        <v>1.638400000000003E-2</v>
      </c>
      <c r="F9">
        <v>5.03</v>
      </c>
      <c r="G9" s="5"/>
      <c r="H9" s="5"/>
      <c r="I9" s="5"/>
      <c r="J9" s="5"/>
    </row>
    <row r="10" spans="1:10" x14ac:dyDescent="0.25">
      <c r="A10" s="1">
        <v>9</v>
      </c>
      <c r="B10">
        <v>4.8600000000000003</v>
      </c>
      <c r="C10">
        <f t="shared" si="0"/>
        <v>-0.12800000000000011</v>
      </c>
      <c r="D10">
        <f t="shared" si="1"/>
        <v>1.638400000000003E-2</v>
      </c>
      <c r="F10">
        <v>5.03</v>
      </c>
      <c r="G10" s="5">
        <v>5</v>
      </c>
      <c r="H10" s="5">
        <f t="shared" ref="H10" si="11">G10/(50*$F$53)</f>
        <v>1.2500000000000009</v>
      </c>
      <c r="I10" s="5">
        <f t="shared" ref="I10" si="12">AVERAGE(F10:F11)</f>
        <v>5.07</v>
      </c>
      <c r="J10" s="5">
        <f t="shared" ref="J10" si="13">$D$53*EXP(-1*(I10-$B$53)*(I10-$B$53)/(2*$E$53*$E$53))</f>
        <v>2.5380259853747207</v>
      </c>
    </row>
    <row r="11" spans="1:10" x14ac:dyDescent="0.25">
      <c r="A11" s="1">
        <v>10</v>
      </c>
      <c r="B11">
        <v>4.88</v>
      </c>
      <c r="C11">
        <f t="shared" si="0"/>
        <v>-0.10800000000000054</v>
      </c>
      <c r="D11">
        <f t="shared" si="1"/>
        <v>1.1664000000000117E-2</v>
      </c>
      <c r="F11">
        <v>5.1100000000000003</v>
      </c>
      <c r="G11" s="5"/>
      <c r="H11" s="5"/>
      <c r="I11" s="5"/>
      <c r="J11" s="5"/>
    </row>
    <row r="12" spans="1:10" x14ac:dyDescent="0.25">
      <c r="A12" s="1">
        <v>11</v>
      </c>
      <c r="B12">
        <v>4.88</v>
      </c>
      <c r="C12">
        <f t="shared" si="0"/>
        <v>-0.10800000000000054</v>
      </c>
      <c r="D12">
        <f t="shared" si="1"/>
        <v>1.1664000000000117E-2</v>
      </c>
      <c r="F12">
        <v>5.1100000000000003</v>
      </c>
      <c r="G12" s="5">
        <v>6</v>
      </c>
      <c r="H12" s="5">
        <f t="shared" ref="H12" si="14">G12/(50*$F$53)</f>
        <v>1.5000000000000009</v>
      </c>
      <c r="I12" s="5">
        <f t="shared" ref="I12" si="15">AVERAGE(F12:F13)</f>
        <v>5.15</v>
      </c>
      <c r="J12" s="5">
        <f t="shared" ref="J12" si="16">$D$53*EXP(-1*(I12-$B$53)*(I12-$B$53)/(2*$E$53*$E$53))</f>
        <v>1.399502065277977</v>
      </c>
    </row>
    <row r="13" spans="1:10" x14ac:dyDescent="0.25">
      <c r="A13" s="1">
        <v>12</v>
      </c>
      <c r="B13">
        <v>4.9000000000000004</v>
      </c>
      <c r="C13">
        <f t="shared" si="0"/>
        <v>-8.8000000000000078E-2</v>
      </c>
      <c r="D13">
        <f t="shared" si="1"/>
        <v>7.7440000000000139E-3</v>
      </c>
      <c r="F13">
        <v>5.19</v>
      </c>
      <c r="G13" s="5"/>
      <c r="H13" s="5"/>
      <c r="I13" s="5"/>
      <c r="J13" s="5"/>
    </row>
    <row r="14" spans="1:10" x14ac:dyDescent="0.25">
      <c r="A14" s="1">
        <v>13</v>
      </c>
      <c r="B14">
        <v>4.91</v>
      </c>
      <c r="C14">
        <f t="shared" si="0"/>
        <v>-7.8000000000000291E-2</v>
      </c>
      <c r="D14">
        <f t="shared" si="1"/>
        <v>6.0840000000000451E-3</v>
      </c>
      <c r="F14">
        <v>5.19</v>
      </c>
      <c r="G14" s="5">
        <v>4</v>
      </c>
      <c r="H14" s="5">
        <f t="shared" ref="H14" si="17">G14/(50*$F$53)</f>
        <v>1.0000000000000007</v>
      </c>
      <c r="I14" s="5">
        <f t="shared" ref="I14" si="18">AVERAGE(F14:F15)</f>
        <v>5.23</v>
      </c>
      <c r="J14" s="5">
        <f t="shared" ref="J14" si="19">$D$53*EXP(-1*(I14-$B$53)*(I14-$B$53)/(2*$E$53*$E$53))</f>
        <v>0.52230966088249708</v>
      </c>
    </row>
    <row r="15" spans="1:10" x14ac:dyDescent="0.25">
      <c r="A15" s="1">
        <v>14</v>
      </c>
      <c r="B15">
        <v>4.91</v>
      </c>
      <c r="C15">
        <f t="shared" si="0"/>
        <v>-7.8000000000000291E-2</v>
      </c>
      <c r="D15">
        <f t="shared" si="1"/>
        <v>6.0840000000000451E-3</v>
      </c>
      <c r="F15">
        <v>5.27</v>
      </c>
      <c r="G15" s="5"/>
      <c r="H15" s="5"/>
      <c r="I15" s="5"/>
      <c r="J15" s="5"/>
    </row>
    <row r="16" spans="1:10" x14ac:dyDescent="0.25">
      <c r="A16" s="1">
        <v>15</v>
      </c>
      <c r="B16">
        <v>4.91</v>
      </c>
      <c r="C16">
        <f t="shared" si="0"/>
        <v>-7.8000000000000291E-2</v>
      </c>
      <c r="D16">
        <f t="shared" si="1"/>
        <v>6.0840000000000451E-3</v>
      </c>
    </row>
    <row r="17" spans="1:11" x14ac:dyDescent="0.25">
      <c r="A17" s="1">
        <v>16</v>
      </c>
      <c r="B17">
        <v>4.91</v>
      </c>
      <c r="C17">
        <f t="shared" si="0"/>
        <v>-7.8000000000000291E-2</v>
      </c>
      <c r="D17">
        <f t="shared" si="1"/>
        <v>6.0840000000000451E-3</v>
      </c>
      <c r="F17" s="1"/>
      <c r="G17" s="4" t="s">
        <v>16</v>
      </c>
      <c r="H17" s="4"/>
      <c r="I17" s="4" t="s">
        <v>9</v>
      </c>
      <c r="J17" s="4" t="s">
        <v>15</v>
      </c>
      <c r="K17" s="4" t="s">
        <v>14</v>
      </c>
    </row>
    <row r="18" spans="1:11" x14ac:dyDescent="0.25">
      <c r="A18" s="1">
        <v>17</v>
      </c>
      <c r="B18">
        <v>4.92</v>
      </c>
      <c r="C18">
        <f t="shared" si="0"/>
        <v>-6.8000000000000504E-2</v>
      </c>
      <c r="D18">
        <f t="shared" si="1"/>
        <v>4.624000000000069E-3</v>
      </c>
      <c r="F18" s="1"/>
      <c r="G18" s="1" t="s">
        <v>17</v>
      </c>
      <c r="H18" s="3" t="s">
        <v>18</v>
      </c>
      <c r="I18" s="4"/>
      <c r="J18" s="4"/>
      <c r="K18" s="4"/>
    </row>
    <row r="19" spans="1:11" x14ac:dyDescent="0.25">
      <c r="A19" s="1">
        <v>18</v>
      </c>
      <c r="B19">
        <v>4.92</v>
      </c>
      <c r="C19">
        <f t="shared" si="0"/>
        <v>-6.8000000000000504E-2</v>
      </c>
      <c r="D19">
        <f t="shared" si="1"/>
        <v>4.624000000000069E-3</v>
      </c>
      <c r="F19" s="1" t="s">
        <v>19</v>
      </c>
      <c r="G19">
        <f>B53-E53</f>
        <v>4.8599534523411627</v>
      </c>
      <c r="H19">
        <f>B53+E53</f>
        <v>5.1160465476588382</v>
      </c>
      <c r="I19">
        <v>34</v>
      </c>
      <c r="J19">
        <v>0.68</v>
      </c>
      <c r="K19">
        <v>0.68300000000000005</v>
      </c>
    </row>
    <row r="20" spans="1:11" x14ac:dyDescent="0.25">
      <c r="A20" s="1">
        <v>19</v>
      </c>
      <c r="B20">
        <v>4.95</v>
      </c>
      <c r="C20">
        <f t="shared" si="0"/>
        <v>-3.8000000000000256E-2</v>
      </c>
      <c r="D20">
        <f t="shared" si="1"/>
        <v>1.4440000000000195E-3</v>
      </c>
      <c r="F20" s="1" t="s">
        <v>20</v>
      </c>
      <c r="G20">
        <f>G19-E53</f>
        <v>4.731906904682325</v>
      </c>
      <c r="H20">
        <f>H19+E53</f>
        <v>5.2440930953176759</v>
      </c>
      <c r="I20">
        <v>48</v>
      </c>
      <c r="J20">
        <v>0.96</v>
      </c>
      <c r="K20">
        <v>0.95399999999999996</v>
      </c>
    </row>
    <row r="21" spans="1:11" x14ac:dyDescent="0.25">
      <c r="A21" s="1">
        <v>20</v>
      </c>
      <c r="B21">
        <v>4.95</v>
      </c>
      <c r="C21">
        <f t="shared" si="0"/>
        <v>-3.8000000000000256E-2</v>
      </c>
      <c r="D21">
        <f t="shared" si="1"/>
        <v>1.4440000000000195E-3</v>
      </c>
      <c r="F21" s="1" t="s">
        <v>21</v>
      </c>
      <c r="G21">
        <f>G20-E53</f>
        <v>4.6038603570234873</v>
      </c>
      <c r="H21">
        <f>H20+E53</f>
        <v>5.3721396429765136</v>
      </c>
      <c r="I21">
        <v>50</v>
      </c>
      <c r="J21">
        <v>1</v>
      </c>
      <c r="K21">
        <v>0.997</v>
      </c>
    </row>
    <row r="22" spans="1:11" x14ac:dyDescent="0.25">
      <c r="A22" s="1">
        <v>21</v>
      </c>
      <c r="B22">
        <v>4.96</v>
      </c>
      <c r="C22">
        <f t="shared" si="0"/>
        <v>-2.8000000000000469E-2</v>
      </c>
      <c r="D22">
        <f t="shared" si="1"/>
        <v>7.8400000000002621E-4</v>
      </c>
    </row>
    <row r="23" spans="1:11" x14ac:dyDescent="0.25">
      <c r="A23" s="1">
        <v>22</v>
      </c>
      <c r="B23">
        <v>4.97</v>
      </c>
      <c r="C23">
        <f t="shared" si="0"/>
        <v>-1.8000000000000682E-2</v>
      </c>
      <c r="D23">
        <f t="shared" si="1"/>
        <v>3.2400000000002457E-4</v>
      </c>
    </row>
    <row r="24" spans="1:11" x14ac:dyDescent="0.25">
      <c r="A24" s="1">
        <v>23</v>
      </c>
      <c r="B24">
        <v>4.9800000000000004</v>
      </c>
      <c r="C24">
        <f t="shared" si="0"/>
        <v>-8.0000000000000071E-3</v>
      </c>
      <c r="D24">
        <f t="shared" si="1"/>
        <v>6.4000000000000119E-5</v>
      </c>
    </row>
    <row r="25" spans="1:11" x14ac:dyDescent="0.25">
      <c r="A25" s="1">
        <v>24</v>
      </c>
      <c r="B25">
        <v>4.99</v>
      </c>
      <c r="C25">
        <f t="shared" si="0"/>
        <v>1.9999999999997797E-3</v>
      </c>
      <c r="D25">
        <f t="shared" si="1"/>
        <v>3.9999999999991189E-6</v>
      </c>
    </row>
    <row r="26" spans="1:11" x14ac:dyDescent="0.25">
      <c r="A26" s="1">
        <v>25</v>
      </c>
      <c r="B26">
        <v>4.99</v>
      </c>
      <c r="C26">
        <f t="shared" si="0"/>
        <v>1.9999999999997797E-3</v>
      </c>
      <c r="D26">
        <f t="shared" si="1"/>
        <v>3.9999999999991189E-6</v>
      </c>
    </row>
    <row r="27" spans="1:11" x14ac:dyDescent="0.25">
      <c r="A27" s="1">
        <v>26</v>
      </c>
      <c r="B27">
        <v>4.99</v>
      </c>
      <c r="C27">
        <f t="shared" si="0"/>
        <v>1.9999999999997797E-3</v>
      </c>
      <c r="D27">
        <f t="shared" si="1"/>
        <v>3.9999999999991189E-6</v>
      </c>
    </row>
    <row r="28" spans="1:11" x14ac:dyDescent="0.25">
      <c r="A28" s="1">
        <v>27</v>
      </c>
      <c r="B28">
        <v>4.99</v>
      </c>
      <c r="C28">
        <f t="shared" si="0"/>
        <v>1.9999999999997797E-3</v>
      </c>
      <c r="D28">
        <f t="shared" si="1"/>
        <v>3.9999999999991189E-6</v>
      </c>
    </row>
    <row r="29" spans="1:11" x14ac:dyDescent="0.25">
      <c r="A29" s="1">
        <v>28</v>
      </c>
      <c r="B29">
        <v>4.99</v>
      </c>
      <c r="C29">
        <f t="shared" si="0"/>
        <v>1.9999999999997797E-3</v>
      </c>
      <c r="D29">
        <f t="shared" si="1"/>
        <v>3.9999999999991189E-6</v>
      </c>
    </row>
    <row r="30" spans="1:11" x14ac:dyDescent="0.25">
      <c r="A30" s="1">
        <v>29</v>
      </c>
      <c r="B30">
        <v>5</v>
      </c>
      <c r="C30">
        <f t="shared" si="0"/>
        <v>1.1999999999999567E-2</v>
      </c>
      <c r="D30">
        <f t="shared" si="1"/>
        <v>1.439999999999896E-4</v>
      </c>
    </row>
    <row r="31" spans="1:11" x14ac:dyDescent="0.25">
      <c r="A31" s="1">
        <v>30</v>
      </c>
      <c r="B31">
        <v>5.01</v>
      </c>
      <c r="C31">
        <f t="shared" si="0"/>
        <v>2.1999999999999353E-2</v>
      </c>
      <c r="D31">
        <f t="shared" si="1"/>
        <v>4.8399999999997154E-4</v>
      </c>
    </row>
    <row r="32" spans="1:11" x14ac:dyDescent="0.25">
      <c r="A32" s="1">
        <v>31</v>
      </c>
      <c r="B32">
        <v>5.0199999999999996</v>
      </c>
      <c r="C32">
        <f t="shared" si="0"/>
        <v>3.199999999999914E-2</v>
      </c>
      <c r="D32">
        <f t="shared" si="1"/>
        <v>1.0239999999999449E-3</v>
      </c>
    </row>
    <row r="33" spans="1:4" x14ac:dyDescent="0.25">
      <c r="A33" s="1">
        <v>32</v>
      </c>
      <c r="B33">
        <v>5.0199999999999996</v>
      </c>
      <c r="C33">
        <f t="shared" si="0"/>
        <v>3.199999999999914E-2</v>
      </c>
      <c r="D33">
        <f t="shared" si="1"/>
        <v>1.0239999999999449E-3</v>
      </c>
    </row>
    <row r="34" spans="1:4" x14ac:dyDescent="0.25">
      <c r="A34" s="1">
        <v>33</v>
      </c>
      <c r="B34">
        <v>5.0199999999999996</v>
      </c>
      <c r="C34">
        <f t="shared" si="0"/>
        <v>3.199999999999914E-2</v>
      </c>
      <c r="D34">
        <f t="shared" si="1"/>
        <v>1.0239999999999449E-3</v>
      </c>
    </row>
    <row r="35" spans="1:4" x14ac:dyDescent="0.25">
      <c r="A35" s="1">
        <v>34</v>
      </c>
      <c r="B35">
        <v>5.0199999999999996</v>
      </c>
      <c r="C35">
        <f t="shared" si="0"/>
        <v>3.199999999999914E-2</v>
      </c>
      <c r="D35">
        <f t="shared" si="1"/>
        <v>1.0239999999999449E-3</v>
      </c>
    </row>
    <row r="36" spans="1:4" x14ac:dyDescent="0.25">
      <c r="A36" s="1">
        <v>35</v>
      </c>
      <c r="B36">
        <v>5.0199999999999996</v>
      </c>
      <c r="C36">
        <f t="shared" si="0"/>
        <v>3.199999999999914E-2</v>
      </c>
      <c r="D36">
        <f t="shared" si="1"/>
        <v>1.0239999999999449E-3</v>
      </c>
    </row>
    <row r="37" spans="1:4" x14ac:dyDescent="0.25">
      <c r="A37" s="1">
        <v>36</v>
      </c>
      <c r="B37">
        <v>5.03</v>
      </c>
      <c r="C37">
        <f t="shared" si="0"/>
        <v>4.1999999999999815E-2</v>
      </c>
      <c r="D37">
        <f t="shared" si="1"/>
        <v>1.7639999999999845E-3</v>
      </c>
    </row>
    <row r="38" spans="1:4" x14ac:dyDescent="0.25">
      <c r="A38" s="1">
        <v>37</v>
      </c>
      <c r="B38">
        <v>5.04</v>
      </c>
      <c r="C38">
        <f t="shared" si="0"/>
        <v>5.1999999999999602E-2</v>
      </c>
      <c r="D38">
        <f t="shared" si="1"/>
        <v>2.7039999999999586E-3</v>
      </c>
    </row>
    <row r="39" spans="1:4" x14ac:dyDescent="0.25">
      <c r="A39" s="1">
        <v>38</v>
      </c>
      <c r="B39">
        <v>5.05</v>
      </c>
      <c r="C39">
        <f t="shared" si="0"/>
        <v>6.1999999999999389E-2</v>
      </c>
      <c r="D39">
        <f t="shared" si="1"/>
        <v>3.8439999999999243E-3</v>
      </c>
    </row>
    <row r="40" spans="1:4" x14ac:dyDescent="0.25">
      <c r="A40" s="1">
        <v>39</v>
      </c>
      <c r="B40">
        <v>5.08</v>
      </c>
      <c r="C40">
        <f t="shared" si="0"/>
        <v>9.1999999999999638E-2</v>
      </c>
      <c r="D40">
        <f t="shared" si="1"/>
        <v>8.4639999999999334E-3</v>
      </c>
    </row>
    <row r="41" spans="1:4" x14ac:dyDescent="0.25">
      <c r="A41" s="1">
        <v>40</v>
      </c>
      <c r="B41">
        <v>5.0999999999999996</v>
      </c>
      <c r="C41">
        <f t="shared" si="0"/>
        <v>0.11199999999999921</v>
      </c>
      <c r="D41">
        <f t="shared" si="1"/>
        <v>1.2543999999999823E-2</v>
      </c>
    </row>
    <row r="42" spans="1:4" x14ac:dyDescent="0.25">
      <c r="A42" s="1">
        <v>41</v>
      </c>
      <c r="B42">
        <v>5.1100000000000003</v>
      </c>
      <c r="C42">
        <f t="shared" si="0"/>
        <v>0.12199999999999989</v>
      </c>
      <c r="D42">
        <f t="shared" si="1"/>
        <v>1.4883999999999972E-2</v>
      </c>
    </row>
    <row r="43" spans="1:4" x14ac:dyDescent="0.25">
      <c r="A43" s="1">
        <v>42</v>
      </c>
      <c r="B43">
        <v>5.12</v>
      </c>
      <c r="C43">
        <f t="shared" si="0"/>
        <v>0.13199999999999967</v>
      </c>
      <c r="D43">
        <f t="shared" si="1"/>
        <v>1.7423999999999915E-2</v>
      </c>
    </row>
    <row r="44" spans="1:4" x14ac:dyDescent="0.25">
      <c r="A44" s="1">
        <v>43</v>
      </c>
      <c r="B44">
        <v>5.14</v>
      </c>
      <c r="C44">
        <f t="shared" si="0"/>
        <v>0.15199999999999925</v>
      </c>
      <c r="D44">
        <f t="shared" si="1"/>
        <v>2.3103999999999771E-2</v>
      </c>
    </row>
    <row r="45" spans="1:4" x14ac:dyDescent="0.25">
      <c r="A45" s="1">
        <v>44</v>
      </c>
      <c r="B45">
        <v>5.14</v>
      </c>
      <c r="C45">
        <f t="shared" si="0"/>
        <v>0.15199999999999925</v>
      </c>
      <c r="D45">
        <f t="shared" si="1"/>
        <v>2.3103999999999771E-2</v>
      </c>
    </row>
    <row r="46" spans="1:4" x14ac:dyDescent="0.25">
      <c r="A46" s="1">
        <v>45</v>
      </c>
      <c r="B46">
        <v>5.17</v>
      </c>
      <c r="C46">
        <f t="shared" si="0"/>
        <v>0.1819999999999995</v>
      </c>
      <c r="D46">
        <f t="shared" si="1"/>
        <v>3.3123999999999813E-2</v>
      </c>
    </row>
    <row r="47" spans="1:4" x14ac:dyDescent="0.25">
      <c r="A47" s="1">
        <v>46</v>
      </c>
      <c r="B47">
        <v>5.17</v>
      </c>
      <c r="C47">
        <f t="shared" si="0"/>
        <v>0.1819999999999995</v>
      </c>
      <c r="D47">
        <f t="shared" si="1"/>
        <v>3.3123999999999813E-2</v>
      </c>
    </row>
    <row r="48" spans="1:4" x14ac:dyDescent="0.25">
      <c r="A48" s="1">
        <v>47</v>
      </c>
      <c r="B48">
        <v>5.21</v>
      </c>
      <c r="C48">
        <f t="shared" si="0"/>
        <v>0.22199999999999953</v>
      </c>
      <c r="D48">
        <f t="shared" si="1"/>
        <v>4.9283999999999793E-2</v>
      </c>
    </row>
    <row r="49" spans="1:6" x14ac:dyDescent="0.25">
      <c r="A49" s="1">
        <v>48</v>
      </c>
      <c r="B49">
        <v>5.23</v>
      </c>
      <c r="C49">
        <f t="shared" si="0"/>
        <v>0.24199999999999999</v>
      </c>
      <c r="D49">
        <f t="shared" si="1"/>
        <v>5.8563999999999998E-2</v>
      </c>
    </row>
    <row r="50" spans="1:6" x14ac:dyDescent="0.25">
      <c r="A50" s="1">
        <v>49</v>
      </c>
      <c r="B50">
        <v>5.24</v>
      </c>
      <c r="C50">
        <f t="shared" si="0"/>
        <v>0.25199999999999978</v>
      </c>
      <c r="D50">
        <f t="shared" si="1"/>
        <v>6.3503999999999894E-2</v>
      </c>
    </row>
    <row r="51" spans="1:6" x14ac:dyDescent="0.25">
      <c r="A51" s="1">
        <v>50</v>
      </c>
      <c r="B51">
        <v>5.27</v>
      </c>
      <c r="C51">
        <f t="shared" si="0"/>
        <v>0.28199999999999914</v>
      </c>
      <c r="D51">
        <f t="shared" si="1"/>
        <v>7.9523999999999512E-2</v>
      </c>
    </row>
    <row r="52" spans="1:6" x14ac:dyDescent="0.25">
      <c r="B52" s="1" t="s">
        <v>4</v>
      </c>
      <c r="C52" s="1" t="s">
        <v>5</v>
      </c>
      <c r="D52" s="1" t="s">
        <v>7</v>
      </c>
      <c r="E52" s="1" t="s">
        <v>6</v>
      </c>
      <c r="F52" s="1" t="s">
        <v>13</v>
      </c>
    </row>
    <row r="53" spans="1:6" x14ac:dyDescent="0.25">
      <c r="B53">
        <f>AVERAGE(B2:B51)</f>
        <v>4.9880000000000004</v>
      </c>
      <c r="C53" s="2">
        <f>SUM(C2:C51)</f>
        <v>-2.1316282072803006E-14</v>
      </c>
      <c r="D53">
        <f>1/E53/SQRT(2*3.1415)</f>
        <v>3.1156495098001686</v>
      </c>
      <c r="E53">
        <f>SQRT(SUM(D2:D51)/49)</f>
        <v>0.12804654765883744</v>
      </c>
      <c r="F53">
        <f>(B51-B2)/7</f>
        <v>7.9999999999999946E-2</v>
      </c>
    </row>
  </sheetData>
  <sortState xmlns:xlrd2="http://schemas.microsoft.com/office/spreadsheetml/2017/richdata2" ref="A2:D51">
    <sortCondition ref="B51"/>
  </sortState>
  <mergeCells count="32">
    <mergeCell ref="H8:H9"/>
    <mergeCell ref="H10:H11"/>
    <mergeCell ref="H12:H13"/>
    <mergeCell ref="H14:H15"/>
    <mergeCell ref="G2:G3"/>
    <mergeCell ref="G4:G5"/>
    <mergeCell ref="G6:G7"/>
    <mergeCell ref="G8:G9"/>
    <mergeCell ref="G10:G11"/>
    <mergeCell ref="G12:G13"/>
    <mergeCell ref="H2:H3"/>
    <mergeCell ref="I2:I3"/>
    <mergeCell ref="J2:J3"/>
    <mergeCell ref="H4:H5"/>
    <mergeCell ref="H6:H7"/>
    <mergeCell ref="I4:I5"/>
    <mergeCell ref="I6:I7"/>
    <mergeCell ref="J4:J5"/>
    <mergeCell ref="J6:J7"/>
    <mergeCell ref="I8:I9"/>
    <mergeCell ref="J8:J9"/>
    <mergeCell ref="K17:K18"/>
    <mergeCell ref="J17:J18"/>
    <mergeCell ref="I17:I18"/>
    <mergeCell ref="G17:H17"/>
    <mergeCell ref="I10:I11"/>
    <mergeCell ref="J10:J11"/>
    <mergeCell ref="I12:I13"/>
    <mergeCell ref="J12:J13"/>
    <mergeCell ref="I14:I15"/>
    <mergeCell ref="J14:J15"/>
    <mergeCell ref="G14:G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</dc:creator>
  <cp:lastModifiedBy>Даниил</cp:lastModifiedBy>
  <dcterms:created xsi:type="dcterms:W3CDTF">2020-09-28T14:02:13Z</dcterms:created>
  <dcterms:modified xsi:type="dcterms:W3CDTF">2020-10-13T11:49:28Z</dcterms:modified>
</cp:coreProperties>
</file>