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haerostephanos/Google Drive/Spermatophyta/Fabaceae/"/>
    </mc:Choice>
  </mc:AlternateContent>
  <xr:revisionPtr revIDLastSave="0" documentId="8_{B0740134-2102-6F46-B732-1FB375650E61}" xr6:coauthVersionLast="47" xr6:coauthVersionMax="47" xr10:uidLastSave="{00000000-0000-0000-0000-000000000000}"/>
  <bookViews>
    <workbookView xWindow="2200" yWindow="500" windowWidth="26440" windowHeight="14940" xr2:uid="{DE7956D3-9FDF-DC49-AABB-0C0BCD75E78F}"/>
  </bookViews>
  <sheets>
    <sheet name="Fruiting Pickeringia" sheetId="1" r:id="rId1"/>
    <sheet name="Pollen Stain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J46" i="2" s="1"/>
  <c r="I45" i="2"/>
  <c r="J45" i="2" s="1"/>
  <c r="I44" i="2"/>
  <c r="J44" i="2" s="1"/>
  <c r="J43" i="2"/>
  <c r="I43" i="2"/>
  <c r="I42" i="2"/>
  <c r="J42" i="2" s="1"/>
  <c r="I41" i="2"/>
  <c r="J41" i="2" s="1"/>
  <c r="I40" i="2"/>
  <c r="J40" i="2" s="1"/>
  <c r="J39" i="2"/>
  <c r="I39" i="2"/>
  <c r="I38" i="2"/>
  <c r="J38" i="2" s="1"/>
  <c r="I37" i="2"/>
  <c r="J37" i="2" s="1"/>
  <c r="I36" i="2"/>
  <c r="J36" i="2" s="1"/>
  <c r="J35" i="2"/>
  <c r="I35" i="2"/>
  <c r="I34" i="2"/>
  <c r="J34" i="2" s="1"/>
  <c r="I33" i="2"/>
  <c r="J33" i="2" s="1"/>
  <c r="I32" i="2"/>
  <c r="J32" i="2" s="1"/>
  <c r="J31" i="2"/>
  <c r="I31" i="2"/>
  <c r="I30" i="2"/>
  <c r="J30" i="2" s="1"/>
  <c r="I29" i="2"/>
  <c r="J29" i="2" s="1"/>
  <c r="I28" i="2"/>
  <c r="J28" i="2" s="1"/>
  <c r="J27" i="2"/>
  <c r="I27" i="2"/>
  <c r="I26" i="2"/>
  <c r="J26" i="2" s="1"/>
  <c r="I25" i="2"/>
  <c r="J25" i="2" s="1"/>
  <c r="I24" i="2"/>
  <c r="J24" i="2" s="1"/>
  <c r="J23" i="2"/>
  <c r="I23" i="2"/>
  <c r="I22" i="2"/>
  <c r="J22" i="2" s="1"/>
  <c r="I21" i="2"/>
  <c r="J21" i="2" s="1"/>
  <c r="I20" i="2"/>
  <c r="J20" i="2" s="1"/>
  <c r="J19" i="2"/>
  <c r="I19" i="2"/>
  <c r="I18" i="2"/>
  <c r="J18" i="2" s="1"/>
  <c r="I17" i="2"/>
  <c r="J17" i="2" s="1"/>
  <c r="I16" i="2"/>
  <c r="J16" i="2" s="1"/>
  <c r="J15" i="2"/>
  <c r="I15" i="2"/>
  <c r="I14" i="2"/>
  <c r="J14" i="2" s="1"/>
  <c r="I13" i="2"/>
  <c r="J13" i="2" s="1"/>
  <c r="I12" i="2"/>
  <c r="J12" i="2" s="1"/>
  <c r="J11" i="2"/>
  <c r="I11" i="2"/>
  <c r="Q10" i="2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J4" i="2"/>
  <c r="I4" i="2"/>
  <c r="I3" i="2"/>
  <c r="J3" i="2" s="1"/>
  <c r="I2" i="2"/>
  <c r="I47" i="2" s="1"/>
  <c r="O4" i="2" l="1"/>
  <c r="O3" i="2"/>
  <c r="J2" i="2"/>
</calcChain>
</file>

<file path=xl/sharedStrings.xml><?xml version="1.0" encoding="utf-8"?>
<sst xmlns="http://schemas.openxmlformats.org/spreadsheetml/2006/main" count="424" uniqueCount="230">
  <si>
    <t>Basis of Record</t>
  </si>
  <si>
    <t>recordedBy</t>
  </si>
  <si>
    <t>recordNumber</t>
  </si>
  <si>
    <t>Flower number</t>
  </si>
  <si>
    <t>Fruit number</t>
  </si>
  <si>
    <t>Recorded by</t>
  </si>
  <si>
    <t>notes</t>
  </si>
  <si>
    <t>notes2</t>
  </si>
  <si>
    <t>year</t>
  </si>
  <si>
    <t>verbatimEventDate</t>
  </si>
  <si>
    <t>reproductiveCondition</t>
  </si>
  <si>
    <t>county</t>
  </si>
  <si>
    <t>locality</t>
  </si>
  <si>
    <t>decimalLatitude</t>
  </si>
  <si>
    <t>decimalLongitude</t>
  </si>
  <si>
    <t>references</t>
  </si>
  <si>
    <t>rawdataorder</t>
  </si>
  <si>
    <t>herbarium</t>
  </si>
  <si>
    <t>CalFlora</t>
  </si>
  <si>
    <t>Kern</t>
  </si>
  <si>
    <t>https://www.calflora.org/entry/occdetail.html?seq_num=mu2916</t>
  </si>
  <si>
    <t>Calphotos</t>
  </si>
  <si>
    <t>iNaturalist</t>
  </si>
  <si>
    <t>Mount Diablo</t>
  </si>
  <si>
    <t>https://www.inaturalist.org/observations/6788330</t>
  </si>
  <si>
    <t>https://www.inaturalist.org/observations/35477409</t>
  </si>
  <si>
    <t>https://www.inaturalist.org/observations/31182401</t>
  </si>
  <si>
    <t>Fruit is visible in the upper left-hand corner of the 3rd photo -</t>
  </si>
  <si>
    <t>Santa Clara</t>
  </si>
  <si>
    <t>https://www.inaturalist.org/observations/7061369</t>
  </si>
  <si>
    <t>possible fruit maturing (on right)</t>
  </si>
  <si>
    <t>https://www.inaturalist.org/observations/6895587</t>
  </si>
  <si>
    <t>Specimen</t>
  </si>
  <si>
    <t>Wojciechowski</t>
  </si>
  <si>
    <t>Solano</t>
  </si>
  <si>
    <t>Vaca mtns</t>
  </si>
  <si>
    <t>https://swbiodiversity.org/imglib/h_seinet/seinet/ASU/ASU0060/ASU0060275.jpg</t>
  </si>
  <si>
    <t>Sonoma</t>
  </si>
  <si>
    <t>https://calphotos.berkeley.edu/cgi/img_query?seq_num=250821&amp;one=T</t>
  </si>
  <si>
    <t>Eastwood</t>
  </si>
  <si>
    <t>sf verified by image 23Dec2021</t>
  </si>
  <si>
    <t>Nevada</t>
  </si>
  <si>
    <t>Grass Valley</t>
  </si>
  <si>
    <t>https://www.cch2.org/portal/collections/individual/index.php?occid=616164</t>
  </si>
  <si>
    <t>SFV</t>
  </si>
  <si>
    <t>Jensen</t>
  </si>
  <si>
    <t>Tejon Ranch</t>
  </si>
  <si>
    <t>https://bisque.cyverse.org/image_service/image/00-W5MYQ9PXmVHu8QfgKyZoWJ/resize:1250/format:jpeg</t>
  </si>
  <si>
    <t>RSA, ASU, UCR</t>
  </si>
  <si>
    <t>Baja</t>
  </si>
  <si>
    <t>Tecate</t>
  </si>
  <si>
    <t>https://swbiodiversity.org/imglib/h_seinet/seinet/ASU/ASU0024/ASU0024564.jpg</t>
  </si>
  <si>
    <t>ASU</t>
  </si>
  <si>
    <t>CAS</t>
  </si>
  <si>
    <t>L. R. Heckard, R. Bacigalupi</t>
  </si>
  <si>
    <t>fruit</t>
  </si>
  <si>
    <t>SF 15Jan2021</t>
  </si>
  <si>
    <t>JEPS. more fr and fl in packet</t>
  </si>
  <si>
    <t>Jun 27 1968</t>
  </si>
  <si>
    <t>Flowering/Fruiting</t>
  </si>
  <si>
    <t>Contra Costa</t>
  </si>
  <si>
    <t>n.e. Deer Flat (Bald Ridge, Mt. Diablo); Mt. Diablo, Bald Ridge</t>
  </si>
  <si>
    <t>https://www.cch2.org/portal/collections/individual/index.php?occid=3376653</t>
  </si>
  <si>
    <t>UC JEPS</t>
  </si>
  <si>
    <t>Katharine Brandegee</t>
  </si>
  <si>
    <t>SF 20JAN2021</t>
  </si>
  <si>
    <t>no specific locality data. Fruits mmature and healthy, largest with four seeds</t>
  </si>
  <si>
    <t>June 1889</t>
  </si>
  <si>
    <t>Lake</t>
  </si>
  <si>
    <t>https://www.cch2.org/portal/collections/individual/index.php?occid=3518573</t>
  </si>
  <si>
    <t>Alice Eastwood</t>
  </si>
  <si>
    <t>sF 15Jan2021</t>
  </si>
  <si>
    <t>fruits mature and well-developed</t>
  </si>
  <si>
    <t>Aug 9 1932</t>
  </si>
  <si>
    <t>near Golf Links; Grass Valley</t>
  </si>
  <si>
    <t>https://www.cch2.org/portal/collections/individual/index.php?occid=3382572</t>
  </si>
  <si>
    <t>Dr. Edward Palmer</t>
  </si>
  <si>
    <t>sf 20JAN2021</t>
  </si>
  <si>
    <t>triple mounted</t>
  </si>
  <si>
    <t>Apr 20 1875</t>
  </si>
  <si>
    <t>San Diego</t>
  </si>
  <si>
    <t>Jamul</t>
  </si>
  <si>
    <t>https://www.cch2.org/portal/collections/individual/index.php?occid=3311436</t>
  </si>
  <si>
    <t>Jon P. Rebman</t>
  </si>
  <si>
    <t>largest fruits with 4 seeds</t>
  </si>
  <si>
    <t>Otay Mountain Wilderness Area (BLM property): San Ysidro Mountians; just north of the USA/Mexico border: vicinity of Wild Bill's Draw</t>
  </si>
  <si>
    <t>https://www.cch2.org/portal/collections/individual/index.php?occid=3295785</t>
  </si>
  <si>
    <t>Jon P. Rebman, B. Lauri, K. Rich</t>
  </si>
  <si>
    <t>largest with 5 seeds</t>
  </si>
  <si>
    <t>West side of Otay Mountain; 6 miles east of 905 at the curve to Otay Mesa crossing.</t>
  </si>
  <si>
    <t>https://www.cch2.org/portal/collections/individual/index.php?occid=3381345</t>
  </si>
  <si>
    <t>LeRoy Abrams</t>
  </si>
  <si>
    <t>largest with seven seeds</t>
  </si>
  <si>
    <t>May 20 1903</t>
  </si>
  <si>
    <t>Harvey's Ranch near El Nido; Southern California, Harvey's Ranch</t>
  </si>
  <si>
    <t>https://www.cch2.org/portal/collections/individual/index.php?occid=3453866</t>
  </si>
  <si>
    <t>Evelyn Hart Nelson</t>
  </si>
  <si>
    <t>a single fruit, containing a single seed</t>
  </si>
  <si>
    <t>Jul 29 1939</t>
  </si>
  <si>
    <t>Loma Prieta Santa Cruz Mountains (mountain top)</t>
  </si>
  <si>
    <t>https://www.cch2.org/portal/collections/individual/index.php?occid=3249360</t>
  </si>
  <si>
    <t>Brandegee</t>
  </si>
  <si>
    <t>s.n.</t>
  </si>
  <si>
    <t>SF6April2022</t>
  </si>
  <si>
    <t>Thanks to Emily and Rose at CAS</t>
  </si>
  <si>
    <t>Santa Barbara</t>
  </si>
  <si>
    <t>Santa Cruz Island</t>
  </si>
  <si>
    <t>Magnaghi E, Fong J (2022). CAS Botany (BOT). Version 157.336. California Academy of Sciences. Occurrence dataset https://doi.org/10.15468/7gudyo accessed via GBIF.org on 2022-04-06. https://www.gbif.org/occurrence/1426299301</t>
  </si>
  <si>
    <t>Ferris</t>
  </si>
  <si>
    <t>SF6April2023</t>
  </si>
  <si>
    <t>Sierra Azule Ridge</t>
  </si>
  <si>
    <t>Magnaghi E, Fong J (2022). CAS Botany (BOT). Version 157.336. California Academy of Sciences. Occurrence dataset https://doi.org/10.15468/7gudyo accessed via GBIF.org on 2022-04-06. https://www.gbif.org/occurrence/1426299316</t>
  </si>
  <si>
    <t>Kruse</t>
  </si>
  <si>
    <t>SF6April2024</t>
  </si>
  <si>
    <t>Aug. 15, 1945</t>
  </si>
  <si>
    <t>Hills above Big Basin</t>
  </si>
  <si>
    <t>Magnaghi E, Fong J (2022). CAS Botany (BOT). Version 157.336. California Academy of Sciences. Occurrence dataset https://doi.org/10.15468/7gudyo accessed via GBIF.org on 2022-04-06. https://www.gbif.org/occurrence/1426299368</t>
  </si>
  <si>
    <t>Stickrod</t>
  </si>
  <si>
    <t>Marin</t>
  </si>
  <si>
    <t>https://www.inaturalist.org/observations/93871153</t>
  </si>
  <si>
    <t>https://www.inaturalist.org/observations/93871147</t>
  </si>
  <si>
    <t>Collector</t>
  </si>
  <si>
    <t>Herbarium</t>
  </si>
  <si>
    <t>Location</t>
  </si>
  <si>
    <t>County</t>
  </si>
  <si>
    <t>Latitude</t>
  </si>
  <si>
    <t>Longitude</t>
  </si>
  <si>
    <t>Fertile</t>
  </si>
  <si>
    <t>Infertile</t>
  </si>
  <si>
    <t>Total</t>
  </si>
  <si>
    <t>Percent</t>
  </si>
  <si>
    <t>Fruit range?</t>
  </si>
  <si>
    <t xml:space="preserve">Oswald 1768 </t>
  </si>
  <si>
    <t>CHSC</t>
  </si>
  <si>
    <t>Robinson Mill Rd.</t>
  </si>
  <si>
    <t>Butte</t>
  </si>
  <si>
    <t>Y?</t>
  </si>
  <si>
    <t xml:space="preserve">Ahart 812 </t>
  </si>
  <si>
    <t>2 miles west of Brownsville</t>
  </si>
  <si>
    <t>Yuba</t>
  </si>
  <si>
    <t>ave fruiting range</t>
  </si>
  <si>
    <t xml:space="preserve">Ahart 1131 </t>
  </si>
  <si>
    <t>also west of Brownville</t>
  </si>
  <si>
    <t>ave non-fruiting range</t>
  </si>
  <si>
    <t xml:space="preserve">Sharsmith 4801 </t>
  </si>
  <si>
    <t>UC</t>
  </si>
  <si>
    <t>Little Stoney Creek, Mendocino NF</t>
  </si>
  <si>
    <t>Colusa</t>
  </si>
  <si>
    <t>Y</t>
  </si>
  <si>
    <t xml:space="preserve">Sonne s.n. 6-21-1893 </t>
  </si>
  <si>
    <t>Sugarloaf Hill, near Nevada City</t>
  </si>
  <si>
    <t>?</t>
  </si>
  <si>
    <t xml:space="preserve">Fawcett 1512 </t>
  </si>
  <si>
    <t>JEPS</t>
  </si>
  <si>
    <t>Walker Ridge</t>
  </si>
  <si>
    <t xml:space="preserve">Tracy 15833 </t>
  </si>
  <si>
    <t>Howell Mtn</t>
  </si>
  <si>
    <t>Napa</t>
  </si>
  <si>
    <t xml:space="preserve">Stebbins 8031 </t>
  </si>
  <si>
    <t>DAV</t>
  </si>
  <si>
    <t>River Pines</t>
  </si>
  <si>
    <t>Amador</t>
  </si>
  <si>
    <t>N</t>
  </si>
  <si>
    <t xml:space="preserve">Hoffman 543 </t>
  </si>
  <si>
    <t>ca. 2 miles E of Occidental</t>
  </si>
  <si>
    <t>Baldwin 1726</t>
  </si>
  <si>
    <t>Carson Ridge</t>
  </si>
  <si>
    <t xml:space="preserve">Schreiber 285 </t>
  </si>
  <si>
    <t>Pipe Line trail to Mount Tamalpais</t>
  </si>
  <si>
    <t xml:space="preserve">Baldwin 1728 </t>
  </si>
  <si>
    <t>Murchio Gap, Mt. Diablo</t>
  </si>
  <si>
    <t xml:space="preserve">Grossenbacher 848 </t>
  </si>
  <si>
    <t>2 miles north of Bear Valley</t>
  </si>
  <si>
    <t>Mariposa</t>
  </si>
  <si>
    <t xml:space="preserve">Johansen 170 </t>
  </si>
  <si>
    <t>e. of Big Basin</t>
  </si>
  <si>
    <t>Santa Cruz</t>
  </si>
  <si>
    <t xml:space="preserve">Rawlings 2752 </t>
  </si>
  <si>
    <t>Sierra Azul Ridge (site #3)</t>
  </si>
  <si>
    <t xml:space="preserve">Hesse 1642 </t>
  </si>
  <si>
    <t>Bonny Doon</t>
  </si>
  <si>
    <t>Wilken 15923</t>
  </si>
  <si>
    <t>SBBG</t>
  </si>
  <si>
    <t>Arroyo Seco</t>
  </si>
  <si>
    <t>Monterey</t>
  </si>
  <si>
    <t>Harham 3415</t>
  </si>
  <si>
    <t>Chamberlain 316</t>
  </si>
  <si>
    <t>Pine Canyon</t>
  </si>
  <si>
    <t>Neese HL1849</t>
  </si>
  <si>
    <t>Fort Hunter Liggett</t>
  </si>
  <si>
    <t>Douglas HL392</t>
  </si>
  <si>
    <t xml:space="preserve">Buchloh 68 </t>
  </si>
  <si>
    <t>East Cuesta Ridge</t>
  </si>
  <si>
    <t>San Luis Obispo</t>
  </si>
  <si>
    <t xml:space="preserve">Hendrix 1034 </t>
  </si>
  <si>
    <t>Branch Mtn quadrangle</t>
  </si>
  <si>
    <t>Guilliams 7595 # 9</t>
  </si>
  <si>
    <t>Sierra Madre Mtns</t>
  </si>
  <si>
    <t>Guilliams 7595 # 8</t>
  </si>
  <si>
    <t>Guilliams 7595 # 7</t>
  </si>
  <si>
    <t>Guilliams 7595 # 6</t>
  </si>
  <si>
    <t>Guilliams 7595 # 5</t>
  </si>
  <si>
    <t>Smith 9991</t>
  </si>
  <si>
    <t>Blakley 6082</t>
  </si>
  <si>
    <t>Bartholomew s.n. 6-9-1938</t>
  </si>
  <si>
    <t>San Rafael Mtns</t>
  </si>
  <si>
    <t>Schneider 432</t>
  </si>
  <si>
    <t>Buckhorn Road, Los Padres NF</t>
  </si>
  <si>
    <t>Knapp 2018-418</t>
  </si>
  <si>
    <t>Burgess 10590</t>
  </si>
  <si>
    <t>Dry Lakes Ridge, Los Padres NF</t>
  </si>
  <si>
    <t>Ventura</t>
  </si>
  <si>
    <t>Pollard s.n. 6-29-1965</t>
  </si>
  <si>
    <t xml:space="preserve">Axelrod 484 </t>
  </si>
  <si>
    <t>1.5 mile E of Refugio Pass</t>
  </si>
  <si>
    <t>Monasevitch s.n. 5-5-1984</t>
  </si>
  <si>
    <t>Santa Ynez Mtns</t>
  </si>
  <si>
    <t>Dearing 822</t>
  </si>
  <si>
    <t>Van Rensselaer 6-7-1936</t>
  </si>
  <si>
    <t>Pollard s.n. 6-2-1958</t>
  </si>
  <si>
    <t>Benedict s.n. 4-20-1969</t>
  </si>
  <si>
    <t>SBBG123032</t>
  </si>
  <si>
    <t>San Bernardino</t>
  </si>
  <si>
    <t xml:space="preserve">Vanderhoff 835 </t>
  </si>
  <si>
    <t>IRVC</t>
  </si>
  <si>
    <t>Santa Ana Mtns</t>
  </si>
  <si>
    <t>Orange</t>
  </si>
  <si>
    <t>Bornstein s.n. 6-19-2003</t>
  </si>
  <si>
    <t>Otay Mtn</t>
  </si>
  <si>
    <t xml:space="preserve">French 281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</si>
</sst>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 calibri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B433D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4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15" fontId="0" fillId="0" borderId="0" xfId="0" applyNumberFormat="1" applyFont="1"/>
    <xf numFmtId="14" fontId="0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0" fontId="8" fillId="2" borderId="2" xfId="2" applyNumberFormat="1" applyFont="1" applyFill="1" applyBorder="1" applyAlignment="1">
      <alignment horizontal="center"/>
    </xf>
    <xf numFmtId="10" fontId="2" fillId="2" borderId="2" xfId="2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0" fontId="8" fillId="3" borderId="3" xfId="2" applyNumberFormat="1" applyFont="1" applyFill="1" applyBorder="1" applyAlignment="1">
      <alignment horizontal="center"/>
    </xf>
    <xf numFmtId="10" fontId="2" fillId="3" borderId="3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0" applyNumberFormat="1" applyFont="1"/>
    <xf numFmtId="10" fontId="8" fillId="0" borderId="3" xfId="2" applyNumberFormat="1" applyFont="1" applyBorder="1" applyAlignment="1">
      <alignment horizontal="center"/>
    </xf>
    <xf numFmtId="10" fontId="2" fillId="0" borderId="3" xfId="2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0" fontId="8" fillId="2" borderId="3" xfId="2" applyNumberFormat="1" applyFont="1" applyFill="1" applyBorder="1" applyAlignment="1">
      <alignment horizontal="center"/>
    </xf>
    <xf numFmtId="10" fontId="2" fillId="2" borderId="3" xfId="2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9" fillId="0" borderId="3" xfId="0" applyFont="1" applyBorder="1"/>
    <xf numFmtId="10" fontId="8" fillId="2" borderId="4" xfId="2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center"/>
    </xf>
    <xf numFmtId="0" fontId="11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2" fillId="2" borderId="4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wbiodiversity.org/imglib/h_seinet/seinet/ASU/ASU0060/ASU0060275.jpg" TargetMode="External"/><Relationship Id="rId2" Type="http://schemas.openxmlformats.org/officeDocument/2006/relationships/hyperlink" Target="https://calphotos.berkeley.edu/cgi/img_query?seq_num=250821&amp;one=T" TargetMode="External"/><Relationship Id="rId1" Type="http://schemas.openxmlformats.org/officeDocument/2006/relationships/hyperlink" Target="https://www.inaturalist.org/observations/6788330" TargetMode="External"/><Relationship Id="rId6" Type="http://schemas.openxmlformats.org/officeDocument/2006/relationships/hyperlink" Target="https://www.cch2.org/portal/collections/individual/index.php?occid=3249360" TargetMode="External"/><Relationship Id="rId5" Type="http://schemas.openxmlformats.org/officeDocument/2006/relationships/hyperlink" Target="https://www.cch2.org/portal/collections/individual/index.php?occid=3518573" TargetMode="External"/><Relationship Id="rId4" Type="http://schemas.openxmlformats.org/officeDocument/2006/relationships/hyperlink" Target="https://www.inaturalist.org/observations/35477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3C2D-3D67-9541-8930-BF87C0EA3ED5}">
  <dimension ref="A1:R25"/>
  <sheetViews>
    <sheetView tabSelected="1" topLeftCell="B1" workbookViewId="0">
      <selection activeCell="Q1" sqref="Q1"/>
    </sheetView>
  </sheetViews>
  <sheetFormatPr baseColWidth="10" defaultRowHeight="16"/>
  <cols>
    <col min="3" max="3" width="7" customWidth="1"/>
    <col min="4" max="4" width="4.5" customWidth="1"/>
    <col min="5" max="5" width="4.33203125" customWidth="1"/>
    <col min="6" max="6" width="5.83203125" customWidth="1"/>
    <col min="8" max="8" width="4.33203125" customWidth="1"/>
    <col min="9" max="9" width="5.6640625" customWidth="1"/>
    <col min="16" max="16" width="47.1640625" customWidth="1"/>
    <col min="17" max="17" width="8.83203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19</v>
      </c>
      <c r="M2" s="1"/>
      <c r="N2" s="1">
        <v>34.8857</v>
      </c>
      <c r="O2" s="1">
        <v>-118.6615</v>
      </c>
      <c r="P2" s="1" t="s">
        <v>20</v>
      </c>
      <c r="Q2" s="1">
        <v>9</v>
      </c>
      <c r="R2" s="1"/>
    </row>
    <row r="3" spans="1:18" ht="19">
      <c r="A3" s="1" t="s">
        <v>22</v>
      </c>
      <c r="B3" s="1"/>
      <c r="C3" s="1"/>
      <c r="D3" s="1">
        <v>2</v>
      </c>
      <c r="E3" s="1">
        <v>3</v>
      </c>
      <c r="F3" s="1"/>
      <c r="G3" s="1"/>
      <c r="H3" s="1"/>
      <c r="I3" s="1"/>
      <c r="J3" s="1"/>
      <c r="K3" s="1"/>
      <c r="L3" s="1" t="s">
        <v>60</v>
      </c>
      <c r="M3" s="1" t="s">
        <v>23</v>
      </c>
      <c r="N3" s="2">
        <v>37.846313000000002</v>
      </c>
      <c r="O3" s="1">
        <v>-121.90814</v>
      </c>
      <c r="P3" s="3" t="s">
        <v>24</v>
      </c>
      <c r="Q3" s="1">
        <v>1</v>
      </c>
      <c r="R3" s="1"/>
    </row>
    <row r="4" spans="1:18">
      <c r="A4" s="1" t="s">
        <v>22</v>
      </c>
      <c r="B4" s="1"/>
      <c r="C4" s="1"/>
      <c r="D4" s="1"/>
      <c r="E4" s="1">
        <v>1</v>
      </c>
      <c r="F4" s="3"/>
      <c r="G4" s="1"/>
      <c r="H4" s="1"/>
      <c r="I4" s="1"/>
      <c r="J4" s="1"/>
      <c r="K4" s="1"/>
      <c r="L4" s="1" t="s">
        <v>68</v>
      </c>
      <c r="M4" s="1"/>
      <c r="N4" s="1">
        <v>39.117224</v>
      </c>
      <c r="O4" s="1">
        <v>-122.497919</v>
      </c>
      <c r="P4" s="3" t="s">
        <v>25</v>
      </c>
      <c r="Q4" s="1">
        <v>2</v>
      </c>
      <c r="R4" s="1"/>
    </row>
    <row r="5" spans="1:18" ht="19">
      <c r="A5" s="1" t="s">
        <v>22</v>
      </c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105</v>
      </c>
      <c r="M5" s="1"/>
      <c r="N5" s="1">
        <v>34.983727999999999</v>
      </c>
      <c r="O5" s="1">
        <v>-119.99208</v>
      </c>
      <c r="P5" s="2" t="s">
        <v>26</v>
      </c>
      <c r="Q5" s="1">
        <v>4</v>
      </c>
      <c r="R5" s="1"/>
    </row>
    <row r="6" spans="1:18">
      <c r="A6" s="1" t="s">
        <v>22</v>
      </c>
      <c r="B6" s="1"/>
      <c r="C6" s="1"/>
      <c r="D6" s="1"/>
      <c r="E6" s="1"/>
      <c r="F6" s="1"/>
      <c r="G6" s="4" t="s">
        <v>27</v>
      </c>
      <c r="H6" s="4"/>
      <c r="I6" s="1"/>
      <c r="J6" s="1"/>
      <c r="K6" s="1"/>
      <c r="L6" s="1" t="s">
        <v>28</v>
      </c>
      <c r="M6" s="1"/>
      <c r="N6" s="3">
        <v>37.193367000000002</v>
      </c>
      <c r="O6" s="1">
        <v>-121.95822099999999</v>
      </c>
      <c r="P6" s="1" t="s">
        <v>29</v>
      </c>
      <c r="Q6" s="1">
        <v>11</v>
      </c>
      <c r="R6" s="1"/>
    </row>
    <row r="7" spans="1:18">
      <c r="A7" s="1" t="s">
        <v>22</v>
      </c>
      <c r="B7" s="1"/>
      <c r="C7" s="1"/>
      <c r="D7" s="1"/>
      <c r="E7" s="1"/>
      <c r="F7" s="1"/>
      <c r="G7" s="1" t="s">
        <v>30</v>
      </c>
      <c r="H7" s="1"/>
      <c r="I7" s="1"/>
      <c r="J7" s="1"/>
      <c r="K7" s="1"/>
      <c r="L7" s="1"/>
      <c r="M7" s="1"/>
      <c r="N7" s="1">
        <v>37.190064</v>
      </c>
      <c r="O7" s="1">
        <v>-121.953637</v>
      </c>
      <c r="P7" s="1" t="s">
        <v>31</v>
      </c>
      <c r="Q7" s="1">
        <v>12</v>
      </c>
      <c r="R7" s="1"/>
    </row>
    <row r="8" spans="1:18">
      <c r="A8" s="1" t="s">
        <v>32</v>
      </c>
      <c r="B8" s="1" t="s">
        <v>33</v>
      </c>
      <c r="C8" s="1">
        <v>881</v>
      </c>
      <c r="D8" s="1"/>
      <c r="E8" s="1"/>
      <c r="F8" s="1"/>
      <c r="G8" s="1"/>
      <c r="H8" s="1"/>
      <c r="I8" s="1"/>
      <c r="J8" s="1"/>
      <c r="K8" s="1"/>
      <c r="L8" s="1" t="s">
        <v>34</v>
      </c>
      <c r="M8" s="1" t="s">
        <v>35</v>
      </c>
      <c r="N8" s="1">
        <v>38.412771999999997</v>
      </c>
      <c r="O8" s="1">
        <v>-122.10180800000001</v>
      </c>
      <c r="P8" s="3" t="s">
        <v>36</v>
      </c>
      <c r="Q8" s="1">
        <v>3</v>
      </c>
      <c r="R8" s="1"/>
    </row>
    <row r="9" spans="1:18">
      <c r="A9" s="1" t="s">
        <v>21</v>
      </c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37</v>
      </c>
      <c r="M9" s="1"/>
      <c r="N9" s="1">
        <v>38.707160000000002</v>
      </c>
      <c r="O9" s="1">
        <v>-122.76364</v>
      </c>
      <c r="P9" s="3" t="s">
        <v>38</v>
      </c>
      <c r="Q9" s="1">
        <v>6</v>
      </c>
      <c r="R9" s="1"/>
    </row>
    <row r="10" spans="1:18">
      <c r="A10" s="1" t="s">
        <v>32</v>
      </c>
      <c r="B10" s="1" t="s">
        <v>39</v>
      </c>
      <c r="C10" s="1">
        <v>18817</v>
      </c>
      <c r="D10" s="1"/>
      <c r="E10" s="1"/>
      <c r="F10" s="1"/>
      <c r="G10" s="1" t="s">
        <v>40</v>
      </c>
      <c r="H10" s="1"/>
      <c r="I10" s="1"/>
      <c r="J10" s="1"/>
      <c r="K10" s="1"/>
      <c r="L10" s="1" t="s">
        <v>41</v>
      </c>
      <c r="M10" s="1" t="s">
        <v>42</v>
      </c>
      <c r="N10" s="1">
        <v>39.229999999999997</v>
      </c>
      <c r="O10" s="1">
        <v>-121.05</v>
      </c>
      <c r="P10" s="1" t="s">
        <v>43</v>
      </c>
      <c r="Q10" s="1">
        <v>7</v>
      </c>
      <c r="R10" s="1" t="s">
        <v>44</v>
      </c>
    </row>
    <row r="11" spans="1:18">
      <c r="A11" s="1" t="s">
        <v>32</v>
      </c>
      <c r="B11" s="1" t="s">
        <v>45</v>
      </c>
      <c r="C11" s="1">
        <v>2230</v>
      </c>
      <c r="D11" s="1"/>
      <c r="E11" s="1"/>
      <c r="F11" s="1"/>
      <c r="G11" s="1" t="s">
        <v>40</v>
      </c>
      <c r="H11" s="1"/>
      <c r="I11" s="1"/>
      <c r="J11" s="1"/>
      <c r="K11" s="1"/>
      <c r="L11" s="1" t="s">
        <v>19</v>
      </c>
      <c r="M11" s="1" t="s">
        <v>46</v>
      </c>
      <c r="N11" s="1">
        <v>34.901381000000001</v>
      </c>
      <c r="O11" s="1">
        <v>-118.67582</v>
      </c>
      <c r="P11" s="1" t="s">
        <v>47</v>
      </c>
      <c r="Q11" s="1">
        <v>8</v>
      </c>
      <c r="R11" s="1" t="s">
        <v>48</v>
      </c>
    </row>
    <row r="12" spans="1:18">
      <c r="A12" s="1" t="s">
        <v>32</v>
      </c>
      <c r="B12" s="1"/>
      <c r="C12" s="1"/>
      <c r="D12" s="1"/>
      <c r="E12" s="1"/>
      <c r="F12" s="1"/>
      <c r="G12" s="1" t="s">
        <v>40</v>
      </c>
      <c r="H12" s="1"/>
      <c r="I12" s="1"/>
      <c r="J12" s="1"/>
      <c r="K12" s="1"/>
      <c r="L12" s="1" t="s">
        <v>49</v>
      </c>
      <c r="M12" s="1" t="s">
        <v>50</v>
      </c>
      <c r="N12" s="1">
        <v>32.299509</v>
      </c>
      <c r="O12" s="1">
        <v>-116.543119</v>
      </c>
      <c r="P12" s="1" t="s">
        <v>51</v>
      </c>
      <c r="Q12" s="1">
        <v>10</v>
      </c>
      <c r="R12" s="1" t="s">
        <v>52</v>
      </c>
    </row>
    <row r="13" spans="1:18">
      <c r="A13" s="1" t="s">
        <v>32</v>
      </c>
      <c r="B13" s="1" t="s">
        <v>54</v>
      </c>
      <c r="C13" s="1"/>
      <c r="D13" s="1">
        <v>12</v>
      </c>
      <c r="E13" s="1">
        <v>23</v>
      </c>
      <c r="F13" s="1" t="s">
        <v>55</v>
      </c>
      <c r="G13" s="1" t="s">
        <v>56</v>
      </c>
      <c r="H13" s="1" t="s">
        <v>57</v>
      </c>
      <c r="I13" s="1">
        <v>1968</v>
      </c>
      <c r="J13" s="1" t="s">
        <v>58</v>
      </c>
      <c r="K13" s="1" t="s">
        <v>59</v>
      </c>
      <c r="L13" s="1" t="s">
        <v>60</v>
      </c>
      <c r="M13" s="1" t="s">
        <v>61</v>
      </c>
      <c r="N13" s="1">
        <v>37.896377999999999</v>
      </c>
      <c r="O13" s="1">
        <v>-121.92261999999999</v>
      </c>
      <c r="P13" s="1" t="s">
        <v>62</v>
      </c>
      <c r="Q13" s="1">
        <v>21</v>
      </c>
      <c r="R13" s="1" t="s">
        <v>63</v>
      </c>
    </row>
    <row r="14" spans="1:18">
      <c r="A14" s="1" t="s">
        <v>32</v>
      </c>
      <c r="B14" s="1" t="s">
        <v>64</v>
      </c>
      <c r="C14" s="1"/>
      <c r="D14" s="1">
        <v>0</v>
      </c>
      <c r="E14" s="1">
        <v>11</v>
      </c>
      <c r="F14" s="1" t="s">
        <v>55</v>
      </c>
      <c r="G14" s="1" t="s">
        <v>65</v>
      </c>
      <c r="H14" s="1" t="s">
        <v>66</v>
      </c>
      <c r="I14" s="1">
        <v>1889</v>
      </c>
      <c r="J14" s="1" t="s">
        <v>67</v>
      </c>
      <c r="K14" s="1" t="s">
        <v>59</v>
      </c>
      <c r="L14" s="1" t="s">
        <v>68</v>
      </c>
      <c r="M14" s="1"/>
      <c r="N14" s="1">
        <v>39.111099000000003</v>
      </c>
      <c r="O14" s="1">
        <v>-122.788984</v>
      </c>
      <c r="P14" s="5" t="s">
        <v>69</v>
      </c>
      <c r="Q14" s="1">
        <v>22</v>
      </c>
      <c r="R14" s="1" t="s">
        <v>63</v>
      </c>
    </row>
    <row r="15" spans="1:18">
      <c r="A15" s="1" t="s">
        <v>32</v>
      </c>
      <c r="B15" s="1" t="s">
        <v>70</v>
      </c>
      <c r="C15" s="1">
        <v>18817</v>
      </c>
      <c r="D15" s="1">
        <v>0</v>
      </c>
      <c r="E15" s="1">
        <v>58</v>
      </c>
      <c r="F15" s="1" t="s">
        <v>55</v>
      </c>
      <c r="G15" s="1" t="s">
        <v>71</v>
      </c>
      <c r="H15" s="1" t="s">
        <v>72</v>
      </c>
      <c r="I15" s="1">
        <v>1932</v>
      </c>
      <c r="J15" s="1" t="s">
        <v>73</v>
      </c>
      <c r="K15" s="1" t="s">
        <v>59</v>
      </c>
      <c r="L15" s="1" t="s">
        <v>41</v>
      </c>
      <c r="M15" s="1" t="s">
        <v>74</v>
      </c>
      <c r="N15" s="1">
        <v>39.219169999999998</v>
      </c>
      <c r="O15" s="1">
        <v>-121.06</v>
      </c>
      <c r="P15" s="1" t="s">
        <v>75</v>
      </c>
      <c r="Q15" s="1">
        <v>23</v>
      </c>
      <c r="R15" s="1" t="s">
        <v>63</v>
      </c>
    </row>
    <row r="16" spans="1:18">
      <c r="A16" s="1" t="s">
        <v>32</v>
      </c>
      <c r="B16" s="1" t="s">
        <v>76</v>
      </c>
      <c r="C16" s="1"/>
      <c r="D16" s="1">
        <v>13</v>
      </c>
      <c r="E16" s="1">
        <v>2</v>
      </c>
      <c r="F16" s="1" t="s">
        <v>55</v>
      </c>
      <c r="G16" s="1" t="s">
        <v>77</v>
      </c>
      <c r="H16" s="1" t="s">
        <v>78</v>
      </c>
      <c r="I16" s="1">
        <v>1875</v>
      </c>
      <c r="J16" s="1" t="s">
        <v>79</v>
      </c>
      <c r="K16" s="1" t="s">
        <v>59</v>
      </c>
      <c r="L16" s="1" t="s">
        <v>80</v>
      </c>
      <c r="M16" s="1" t="s">
        <v>81</v>
      </c>
      <c r="N16" s="1">
        <v>32.716990000000003</v>
      </c>
      <c r="O16" s="1">
        <v>-116.87613</v>
      </c>
      <c r="P16" s="1" t="s">
        <v>82</v>
      </c>
      <c r="Q16" s="1">
        <v>24</v>
      </c>
      <c r="R16" s="1" t="s">
        <v>63</v>
      </c>
    </row>
    <row r="17" spans="1:18">
      <c r="A17" s="1" t="s">
        <v>32</v>
      </c>
      <c r="B17" s="1" t="s">
        <v>83</v>
      </c>
      <c r="C17" s="1">
        <v>8796</v>
      </c>
      <c r="D17" s="1">
        <v>4</v>
      </c>
      <c r="E17" s="1">
        <v>8</v>
      </c>
      <c r="F17" s="1" t="s">
        <v>55</v>
      </c>
      <c r="G17" s="1" t="s">
        <v>77</v>
      </c>
      <c r="H17" s="1" t="s">
        <v>84</v>
      </c>
      <c r="I17" s="1">
        <v>2003</v>
      </c>
      <c r="J17" s="6">
        <v>37744</v>
      </c>
      <c r="K17" s="1"/>
      <c r="L17" s="1" t="s">
        <v>80</v>
      </c>
      <c r="M17" s="1" t="s">
        <v>85</v>
      </c>
      <c r="N17" s="1">
        <v>32.560600000000001</v>
      </c>
      <c r="O17" s="1">
        <v>-116.85</v>
      </c>
      <c r="P17" s="1" t="s">
        <v>86</v>
      </c>
      <c r="Q17" s="1">
        <v>25</v>
      </c>
      <c r="R17" s="1" t="s">
        <v>63</v>
      </c>
    </row>
    <row r="18" spans="1:18">
      <c r="A18" s="1" t="s">
        <v>32</v>
      </c>
      <c r="B18" s="1" t="s">
        <v>87</v>
      </c>
      <c r="C18" s="1">
        <v>6730</v>
      </c>
      <c r="D18" s="1">
        <v>3</v>
      </c>
      <c r="E18" s="1">
        <v>27</v>
      </c>
      <c r="F18" s="1" t="s">
        <v>55</v>
      </c>
      <c r="G18" s="1" t="s">
        <v>77</v>
      </c>
      <c r="H18" s="1" t="s">
        <v>88</v>
      </c>
      <c r="I18" s="1">
        <v>2000</v>
      </c>
      <c r="J18" s="7">
        <v>36672</v>
      </c>
      <c r="K18" s="1"/>
      <c r="L18" s="1" t="s">
        <v>80</v>
      </c>
      <c r="M18" s="1" t="s">
        <v>89</v>
      </c>
      <c r="N18" s="1">
        <v>32.566665999999998</v>
      </c>
      <c r="O18" s="1">
        <v>-116.86667</v>
      </c>
      <c r="P18" s="1" t="s">
        <v>90</v>
      </c>
      <c r="Q18" s="1">
        <v>26</v>
      </c>
      <c r="R18" s="1" t="s">
        <v>63</v>
      </c>
    </row>
    <row r="19" spans="1:18">
      <c r="A19" s="1" t="s">
        <v>32</v>
      </c>
      <c r="B19" s="1" t="s">
        <v>91</v>
      </c>
      <c r="C19" s="1">
        <v>3530</v>
      </c>
      <c r="D19" s="1">
        <v>15</v>
      </c>
      <c r="E19" s="1">
        <v>28</v>
      </c>
      <c r="F19" s="1" t="s">
        <v>55</v>
      </c>
      <c r="G19" s="1" t="s">
        <v>65</v>
      </c>
      <c r="H19" s="1" t="s">
        <v>92</v>
      </c>
      <c r="I19" s="1">
        <v>1903</v>
      </c>
      <c r="J19" s="1" t="s">
        <v>93</v>
      </c>
      <c r="K19" s="1" t="s">
        <v>59</v>
      </c>
      <c r="L19" s="1" t="s">
        <v>80</v>
      </c>
      <c r="M19" s="1" t="s">
        <v>94</v>
      </c>
      <c r="N19" s="1">
        <v>32.63438</v>
      </c>
      <c r="O19" s="1">
        <v>-116.89353</v>
      </c>
      <c r="P19" s="1" t="s">
        <v>95</v>
      </c>
      <c r="Q19" s="1">
        <v>27</v>
      </c>
      <c r="R19" s="1" t="s">
        <v>63</v>
      </c>
    </row>
    <row r="20" spans="1:18">
      <c r="A20" s="1" t="s">
        <v>32</v>
      </c>
      <c r="B20" s="1" t="s">
        <v>96</v>
      </c>
      <c r="C20" s="1">
        <v>1</v>
      </c>
      <c r="D20" s="1">
        <v>3</v>
      </c>
      <c r="E20" s="1">
        <v>1</v>
      </c>
      <c r="F20" s="1" t="s">
        <v>55</v>
      </c>
      <c r="G20" s="1" t="s">
        <v>56</v>
      </c>
      <c r="H20" s="1" t="s">
        <v>97</v>
      </c>
      <c r="I20" s="1">
        <v>1939</v>
      </c>
      <c r="J20" s="1" t="s">
        <v>98</v>
      </c>
      <c r="K20" s="1" t="s">
        <v>59</v>
      </c>
      <c r="L20" s="1" t="s">
        <v>28</v>
      </c>
      <c r="M20" s="1" t="s">
        <v>99</v>
      </c>
      <c r="N20" s="1">
        <v>37.11083</v>
      </c>
      <c r="O20" s="1">
        <v>-121.84361</v>
      </c>
      <c r="P20" s="5" t="s">
        <v>100</v>
      </c>
      <c r="Q20" s="1">
        <v>28</v>
      </c>
      <c r="R20" s="1" t="s">
        <v>63</v>
      </c>
    </row>
    <row r="21" spans="1:18">
      <c r="A21" s="1" t="s">
        <v>32</v>
      </c>
      <c r="B21" s="1" t="s">
        <v>101</v>
      </c>
      <c r="C21" s="1" t="s">
        <v>102</v>
      </c>
      <c r="D21" s="1"/>
      <c r="E21" s="1"/>
      <c r="F21" s="1" t="s">
        <v>55</v>
      </c>
      <c r="G21" s="1" t="s">
        <v>103</v>
      </c>
      <c r="H21" s="1" t="s">
        <v>104</v>
      </c>
      <c r="I21" s="1">
        <v>1888</v>
      </c>
      <c r="J21" s="1">
        <v>1888</v>
      </c>
      <c r="K21" s="1"/>
      <c r="L21" s="1" t="s">
        <v>105</v>
      </c>
      <c r="M21" s="1" t="s">
        <v>106</v>
      </c>
      <c r="N21" s="1">
        <v>34.003619</v>
      </c>
      <c r="O21" s="1">
        <v>-119.744715</v>
      </c>
      <c r="P21" s="1" t="s">
        <v>107</v>
      </c>
      <c r="Q21" s="1"/>
      <c r="R21" s="1" t="s">
        <v>53</v>
      </c>
    </row>
    <row r="22" spans="1:18">
      <c r="A22" s="1" t="s">
        <v>32</v>
      </c>
      <c r="B22" s="1" t="s">
        <v>108</v>
      </c>
      <c r="C22" s="1">
        <v>3619</v>
      </c>
      <c r="D22" s="1"/>
      <c r="E22" s="1"/>
      <c r="F22" s="1" t="s">
        <v>55</v>
      </c>
      <c r="G22" s="1" t="s">
        <v>109</v>
      </c>
      <c r="H22" s="1"/>
      <c r="I22" s="1">
        <v>1922</v>
      </c>
      <c r="J22" s="1"/>
      <c r="K22" s="1"/>
      <c r="L22" s="1" t="s">
        <v>28</v>
      </c>
      <c r="M22" s="1" t="s">
        <v>110</v>
      </c>
      <c r="N22" s="1">
        <v>37.225236000000002</v>
      </c>
      <c r="O22" s="1">
        <v>-121.92542899999999</v>
      </c>
      <c r="P22" s="1" t="s">
        <v>111</v>
      </c>
      <c r="Q22" s="1"/>
      <c r="R22" s="1" t="s">
        <v>53</v>
      </c>
    </row>
    <row r="23" spans="1:18">
      <c r="A23" s="1" t="s">
        <v>32</v>
      </c>
      <c r="B23" s="1" t="s">
        <v>112</v>
      </c>
      <c r="C23" s="1" t="s">
        <v>102</v>
      </c>
      <c r="D23" s="1"/>
      <c r="E23" s="1"/>
      <c r="F23" s="1"/>
      <c r="G23" s="1" t="s">
        <v>113</v>
      </c>
      <c r="H23" s="1"/>
      <c r="I23" s="1">
        <v>1945</v>
      </c>
      <c r="J23" s="1" t="s">
        <v>114</v>
      </c>
      <c r="K23" s="1"/>
      <c r="L23" s="1" t="s">
        <v>28</v>
      </c>
      <c r="M23" s="1" t="s">
        <v>115</v>
      </c>
      <c r="N23" s="1">
        <v>37.166235</v>
      </c>
      <c r="O23" s="1">
        <v>-122.253421</v>
      </c>
      <c r="P23" s="1" t="s">
        <v>116</v>
      </c>
      <c r="Q23" s="1"/>
      <c r="R23" s="1" t="s">
        <v>53</v>
      </c>
    </row>
    <row r="24" spans="1:18" ht="19">
      <c r="A24" s="1" t="s">
        <v>22</v>
      </c>
      <c r="B24" s="1" t="s">
        <v>117</v>
      </c>
      <c r="C24" s="1"/>
      <c r="D24" s="1"/>
      <c r="E24" s="1"/>
      <c r="F24" s="1"/>
      <c r="G24" s="1"/>
      <c r="H24" s="1"/>
      <c r="I24" s="1"/>
      <c r="J24" s="1"/>
      <c r="K24" s="1"/>
      <c r="L24" s="1" t="s">
        <v>118</v>
      </c>
      <c r="M24" s="1"/>
      <c r="N24" s="2">
        <v>37.966258000000003</v>
      </c>
      <c r="O24" s="8">
        <v>-122.696428</v>
      </c>
      <c r="P24" s="1" t="s">
        <v>119</v>
      </c>
      <c r="Q24" s="1"/>
      <c r="R24" s="1"/>
    </row>
    <row r="25" spans="1:18">
      <c r="A25" s="1" t="s">
        <v>22</v>
      </c>
      <c r="B25" s="1" t="s">
        <v>117</v>
      </c>
      <c r="C25" s="1"/>
      <c r="D25" s="1"/>
      <c r="E25" s="1"/>
      <c r="F25" s="1"/>
      <c r="G25" s="1"/>
      <c r="H25" s="1"/>
      <c r="I25" s="1"/>
      <c r="J25" s="1"/>
      <c r="K25" s="1"/>
      <c r="L25" s="1" t="s">
        <v>118</v>
      </c>
      <c r="M25" s="1"/>
      <c r="N25" s="1">
        <v>37.950130999999999</v>
      </c>
      <c r="O25" s="1">
        <v>-122.671914</v>
      </c>
      <c r="P25" s="1" t="s">
        <v>120</v>
      </c>
      <c r="Q25" s="1"/>
      <c r="R25" s="1"/>
    </row>
  </sheetData>
  <hyperlinks>
    <hyperlink ref="P3" r:id="rId1" xr:uid="{506BD2F6-D77F-7545-A7DE-92218D31E69C}"/>
    <hyperlink ref="P9" r:id="rId2" xr:uid="{B3BC4D7E-C58E-D247-A4D9-5F90D6F95643}"/>
    <hyperlink ref="P8" r:id="rId3" xr:uid="{170F8147-87F3-4F4E-8162-9038587E850D}"/>
    <hyperlink ref="P4" r:id="rId4" xr:uid="{63DF6BC0-FB6E-4B49-BB44-A963F52E9D63}"/>
    <hyperlink ref="P14" r:id="rId5" xr:uid="{8F7DE046-9676-2341-8B9B-D1FB8C3B91D9}"/>
    <hyperlink ref="P20" r:id="rId6" xr:uid="{C65870CB-915C-EE4C-A22F-138F4C4B65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66B6-A28B-8D4A-88CE-38EBCF38271E}">
  <dimension ref="A1:Q47"/>
  <sheetViews>
    <sheetView workbookViewId="0">
      <selection sqref="A1:XFD1048576"/>
    </sheetView>
  </sheetViews>
  <sheetFormatPr baseColWidth="10" defaultColWidth="8.83203125" defaultRowHeight="16"/>
  <cols>
    <col min="1" max="1" width="41" style="11" customWidth="1"/>
    <col min="2" max="2" width="19.1640625" style="42" customWidth="1"/>
    <col min="3" max="3" width="51" style="11" customWidth="1"/>
    <col min="4" max="4" width="24.5" style="11" customWidth="1"/>
    <col min="5" max="5" width="14.83203125" style="42" customWidth="1"/>
    <col min="6" max="6" width="14.1640625" style="42" customWidth="1"/>
    <col min="7" max="7" width="11" style="42" customWidth="1"/>
    <col min="8" max="8" width="12" style="42" customWidth="1"/>
    <col min="9" max="9" width="12.33203125" style="42" customWidth="1"/>
    <col min="10" max="10" width="13.83203125" style="42" customWidth="1"/>
    <col min="11" max="11" width="18.1640625" style="11" customWidth="1"/>
    <col min="12" max="14" width="8.83203125" style="11"/>
    <col min="15" max="15" width="13.5" style="11" customWidth="1"/>
    <col min="16" max="16" width="8.83203125" style="11"/>
    <col min="17" max="17" width="12" style="11" bestFit="1" customWidth="1"/>
    <col min="18" max="16384" width="8.83203125" style="11"/>
  </cols>
  <sheetData>
    <row r="1" spans="1:17" ht="18" thickTop="1" thickBot="1">
      <c r="A1" s="9" t="s">
        <v>121</v>
      </c>
      <c r="B1" s="10" t="s">
        <v>122</v>
      </c>
      <c r="C1" s="9" t="s">
        <v>123</v>
      </c>
      <c r="D1" s="9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  <c r="I1" s="10" t="s">
        <v>129</v>
      </c>
      <c r="J1" s="10" t="s">
        <v>130</v>
      </c>
      <c r="K1" s="10" t="s">
        <v>131</v>
      </c>
    </row>
    <row r="2" spans="1:17" ht="17" thickTop="1">
      <c r="A2" s="12" t="s">
        <v>132</v>
      </c>
      <c r="B2" s="13" t="s">
        <v>133</v>
      </c>
      <c r="C2" s="12" t="s">
        <v>134</v>
      </c>
      <c r="D2" s="12" t="s">
        <v>135</v>
      </c>
      <c r="E2" s="14">
        <v>39.472222000000002</v>
      </c>
      <c r="F2" s="14">
        <v>-121.327778</v>
      </c>
      <c r="G2" s="15">
        <v>147</v>
      </c>
      <c r="H2" s="15">
        <v>53</v>
      </c>
      <c r="I2" s="15">
        <f t="shared" ref="I2:I46" si="0">SUM(G2:H2)</f>
        <v>200</v>
      </c>
      <c r="J2" s="16">
        <f t="shared" ref="J2:J46" si="1">G2/I2</f>
        <v>0.73499999999999999</v>
      </c>
      <c r="K2" s="17" t="s">
        <v>136</v>
      </c>
    </row>
    <row r="3" spans="1:17">
      <c r="A3" s="18" t="s">
        <v>137</v>
      </c>
      <c r="B3" s="19" t="s">
        <v>133</v>
      </c>
      <c r="C3" s="18" t="s">
        <v>138</v>
      </c>
      <c r="D3" s="18" t="s">
        <v>139</v>
      </c>
      <c r="E3" s="20">
        <v>39.47</v>
      </c>
      <c r="F3" s="20">
        <v>-121.29305600000001</v>
      </c>
      <c r="G3" s="21">
        <v>10</v>
      </c>
      <c r="H3" s="21">
        <v>190</v>
      </c>
      <c r="I3" s="21">
        <f t="shared" si="0"/>
        <v>200</v>
      </c>
      <c r="J3" s="22">
        <f t="shared" si="1"/>
        <v>0.05</v>
      </c>
      <c r="K3" s="23" t="s">
        <v>136</v>
      </c>
      <c r="N3" s="24" t="s">
        <v>140</v>
      </c>
      <c r="O3" s="25">
        <f>AVERAGE(J5,J10,J11,J12,J13,J16,J17,J25,J26,J27,J28,J29,J30,J31,J45,J46)</f>
        <v>0.71287990973681881</v>
      </c>
    </row>
    <row r="4" spans="1:17">
      <c r="A4" s="18" t="s">
        <v>141</v>
      </c>
      <c r="B4" s="19" t="s">
        <v>133</v>
      </c>
      <c r="C4" s="18" t="s">
        <v>142</v>
      </c>
      <c r="D4" s="18" t="s">
        <v>139</v>
      </c>
      <c r="E4" s="20">
        <v>39.47</v>
      </c>
      <c r="F4" s="20">
        <v>-121.29305600000001</v>
      </c>
      <c r="G4" s="21">
        <v>22</v>
      </c>
      <c r="H4" s="21">
        <v>178</v>
      </c>
      <c r="I4" s="21">
        <f t="shared" si="0"/>
        <v>200</v>
      </c>
      <c r="J4" s="22">
        <f t="shared" si="1"/>
        <v>0.11</v>
      </c>
      <c r="K4" s="23" t="s">
        <v>136</v>
      </c>
      <c r="N4" s="24" t="s">
        <v>143</v>
      </c>
      <c r="O4" s="25">
        <f>AVERAGE(J15,J18,J20,J21,J22,J23,J24,J32,J33,J34,J35,J36,J37,J38,J39,J40,J42,J41,J44)</f>
        <v>0.226087378970072</v>
      </c>
    </row>
    <row r="5" spans="1:17">
      <c r="A5" s="18" t="s">
        <v>144</v>
      </c>
      <c r="B5" s="19" t="s">
        <v>145</v>
      </c>
      <c r="C5" s="18" t="s">
        <v>146</v>
      </c>
      <c r="D5" s="18" t="s">
        <v>147</v>
      </c>
      <c r="E5" s="20">
        <v>39.391154999999998</v>
      </c>
      <c r="F5" s="20">
        <v>-122.51787</v>
      </c>
      <c r="G5" s="21">
        <v>50</v>
      </c>
      <c r="H5" s="21">
        <v>150</v>
      </c>
      <c r="I5" s="21">
        <f t="shared" si="0"/>
        <v>200</v>
      </c>
      <c r="J5" s="22">
        <f t="shared" si="1"/>
        <v>0.25</v>
      </c>
      <c r="K5" s="23" t="s">
        <v>148</v>
      </c>
    </row>
    <row r="6" spans="1:17">
      <c r="A6" s="18" t="s">
        <v>149</v>
      </c>
      <c r="B6" s="19" t="s">
        <v>145</v>
      </c>
      <c r="C6" s="18" t="s">
        <v>150</v>
      </c>
      <c r="D6" s="18" t="s">
        <v>41</v>
      </c>
      <c r="E6" s="20">
        <v>39.244615000000003</v>
      </c>
      <c r="F6" s="20">
        <v>-121.260237</v>
      </c>
      <c r="G6" s="21">
        <v>198</v>
      </c>
      <c r="H6" s="21">
        <v>2</v>
      </c>
      <c r="I6" s="21">
        <f t="shared" si="0"/>
        <v>200</v>
      </c>
      <c r="J6" s="26">
        <f t="shared" si="1"/>
        <v>0.99</v>
      </c>
      <c r="K6" s="27" t="s">
        <v>151</v>
      </c>
    </row>
    <row r="7" spans="1:17">
      <c r="A7" s="18" t="s">
        <v>152</v>
      </c>
      <c r="B7" s="19" t="s">
        <v>153</v>
      </c>
      <c r="C7" s="18" t="s">
        <v>154</v>
      </c>
      <c r="D7" s="18" t="s">
        <v>147</v>
      </c>
      <c r="E7" s="28">
        <v>39.046199999999999</v>
      </c>
      <c r="F7" s="28">
        <v>-122.4667</v>
      </c>
      <c r="G7" s="21">
        <v>193</v>
      </c>
      <c r="H7" s="21">
        <v>7</v>
      </c>
      <c r="I7" s="21">
        <f t="shared" si="0"/>
        <v>200</v>
      </c>
      <c r="J7" s="26">
        <f t="shared" si="1"/>
        <v>0.96499999999999997</v>
      </c>
      <c r="K7" s="27" t="s">
        <v>151</v>
      </c>
    </row>
    <row r="8" spans="1:17">
      <c r="A8" s="18" t="s">
        <v>155</v>
      </c>
      <c r="B8" s="19" t="s">
        <v>145</v>
      </c>
      <c r="C8" s="18" t="s">
        <v>156</v>
      </c>
      <c r="D8" s="18" t="s">
        <v>157</v>
      </c>
      <c r="E8" s="20">
        <v>38.556947999999998</v>
      </c>
      <c r="F8" s="20">
        <v>-122.393811</v>
      </c>
      <c r="G8" s="21">
        <v>77</v>
      </c>
      <c r="H8" s="21">
        <v>126</v>
      </c>
      <c r="I8" s="21">
        <f t="shared" si="0"/>
        <v>203</v>
      </c>
      <c r="J8" s="26">
        <f t="shared" si="1"/>
        <v>0.37931034482758619</v>
      </c>
      <c r="K8" s="27" t="s">
        <v>151</v>
      </c>
    </row>
    <row r="9" spans="1:17">
      <c r="A9" s="18" t="s">
        <v>158</v>
      </c>
      <c r="B9" s="19" t="s">
        <v>159</v>
      </c>
      <c r="C9" s="18" t="s">
        <v>160</v>
      </c>
      <c r="D9" s="18" t="s">
        <v>161</v>
      </c>
      <c r="E9" s="20">
        <v>38.546388999999998</v>
      </c>
      <c r="F9" s="20">
        <v>-120.744167</v>
      </c>
      <c r="G9" s="21">
        <v>62</v>
      </c>
      <c r="H9" s="21">
        <v>138</v>
      </c>
      <c r="I9" s="21">
        <f t="shared" si="0"/>
        <v>200</v>
      </c>
      <c r="J9" s="26">
        <f t="shared" si="1"/>
        <v>0.31</v>
      </c>
      <c r="K9" s="27" t="s">
        <v>151</v>
      </c>
      <c r="N9" s="11" t="s">
        <v>148</v>
      </c>
      <c r="O9" s="11" t="s">
        <v>162</v>
      </c>
    </row>
    <row r="10" spans="1:17">
      <c r="A10" s="18" t="s">
        <v>163</v>
      </c>
      <c r="B10" s="19" t="s">
        <v>145</v>
      </c>
      <c r="C10" s="18" t="s">
        <v>164</v>
      </c>
      <c r="D10" s="18" t="s">
        <v>37</v>
      </c>
      <c r="E10" s="20">
        <v>38.407448000000002</v>
      </c>
      <c r="F10" s="20">
        <v>-122.90997</v>
      </c>
      <c r="G10" s="21">
        <v>159</v>
      </c>
      <c r="H10" s="21">
        <v>42</v>
      </c>
      <c r="I10" s="21">
        <f t="shared" si="0"/>
        <v>201</v>
      </c>
      <c r="J10" s="29">
        <f t="shared" si="1"/>
        <v>0.79104477611940294</v>
      </c>
      <c r="K10" s="30" t="s">
        <v>148</v>
      </c>
      <c r="N10" s="22">
        <v>0.25</v>
      </c>
      <c r="O10" s="29">
        <v>0.27586206896551724</v>
      </c>
      <c r="Q10" s="11">
        <f>_xlfn.T.TEST(N10:N25,O10:O29,2,3)</f>
        <v>2.4573043291933853E-6</v>
      </c>
    </row>
    <row r="11" spans="1:17">
      <c r="A11" s="18" t="s">
        <v>165</v>
      </c>
      <c r="B11" s="19" t="s">
        <v>153</v>
      </c>
      <c r="C11" s="18" t="s">
        <v>166</v>
      </c>
      <c r="D11" s="18" t="s">
        <v>118</v>
      </c>
      <c r="E11" s="28">
        <v>37.957700000000003</v>
      </c>
      <c r="F11" s="28">
        <v>-122.64409999999999</v>
      </c>
      <c r="G11" s="21">
        <v>156</v>
      </c>
      <c r="H11" s="21">
        <v>54</v>
      </c>
      <c r="I11" s="21">
        <f t="shared" si="0"/>
        <v>210</v>
      </c>
      <c r="J11" s="29">
        <f t="shared" si="1"/>
        <v>0.74285714285714288</v>
      </c>
      <c r="K11" s="30" t="s">
        <v>148</v>
      </c>
      <c r="N11" s="29">
        <v>0.79104477611940294</v>
      </c>
      <c r="O11" s="29">
        <v>0.46688741721854304</v>
      </c>
    </row>
    <row r="12" spans="1:17">
      <c r="A12" s="18" t="s">
        <v>167</v>
      </c>
      <c r="B12" s="19" t="s">
        <v>145</v>
      </c>
      <c r="C12" s="18" t="s">
        <v>168</v>
      </c>
      <c r="D12" s="18" t="s">
        <v>118</v>
      </c>
      <c r="E12" s="20">
        <v>37.912411599999999</v>
      </c>
      <c r="F12" s="20">
        <v>-122.5850629</v>
      </c>
      <c r="G12" s="21">
        <v>175</v>
      </c>
      <c r="H12" s="21">
        <v>26</v>
      </c>
      <c r="I12" s="21">
        <f t="shared" si="0"/>
        <v>201</v>
      </c>
      <c r="J12" s="29">
        <f t="shared" si="1"/>
        <v>0.87064676616915426</v>
      </c>
      <c r="K12" s="30" t="s">
        <v>148</v>
      </c>
      <c r="N12" s="29">
        <v>0.74285714285714288</v>
      </c>
      <c r="O12" s="22">
        <v>0.60035211267605637</v>
      </c>
    </row>
    <row r="13" spans="1:17">
      <c r="A13" s="18" t="s">
        <v>169</v>
      </c>
      <c r="B13" s="19" t="s">
        <v>153</v>
      </c>
      <c r="C13" s="18" t="s">
        <v>170</v>
      </c>
      <c r="D13" s="18" t="s">
        <v>60</v>
      </c>
      <c r="E13" s="28">
        <v>37.880800000000001</v>
      </c>
      <c r="F13" s="28">
        <v>-121.9173</v>
      </c>
      <c r="G13" s="21">
        <v>185</v>
      </c>
      <c r="H13" s="21">
        <v>15</v>
      </c>
      <c r="I13" s="21">
        <f t="shared" si="0"/>
        <v>200</v>
      </c>
      <c r="J13" s="29">
        <f t="shared" si="1"/>
        <v>0.92500000000000004</v>
      </c>
      <c r="K13" s="30" t="s">
        <v>148</v>
      </c>
      <c r="N13" s="29">
        <v>0.87064676616915426</v>
      </c>
      <c r="O13" s="29">
        <v>0.33397683397683398</v>
      </c>
    </row>
    <row r="14" spans="1:17">
      <c r="A14" s="18" t="s">
        <v>171</v>
      </c>
      <c r="B14" s="19" t="s">
        <v>159</v>
      </c>
      <c r="C14" s="18" t="s">
        <v>172</v>
      </c>
      <c r="D14" s="18" t="s">
        <v>173</v>
      </c>
      <c r="E14" s="20">
        <v>37.593609999999998</v>
      </c>
      <c r="F14" s="20">
        <v>-120.12417000000001</v>
      </c>
      <c r="G14" s="21">
        <v>163</v>
      </c>
      <c r="H14" s="21">
        <v>37</v>
      </c>
      <c r="I14" s="21">
        <f t="shared" si="0"/>
        <v>200</v>
      </c>
      <c r="J14" s="26">
        <f t="shared" si="1"/>
        <v>0.81499999999999995</v>
      </c>
      <c r="K14" s="27" t="s">
        <v>151</v>
      </c>
      <c r="N14" s="29">
        <v>0.92500000000000004</v>
      </c>
      <c r="O14" s="29">
        <v>0.33904761904761904</v>
      </c>
    </row>
    <row r="15" spans="1:17">
      <c r="A15" s="18" t="s">
        <v>174</v>
      </c>
      <c r="B15" s="19" t="s">
        <v>145</v>
      </c>
      <c r="C15" s="18" t="s">
        <v>175</v>
      </c>
      <c r="D15" s="18" t="s">
        <v>176</v>
      </c>
      <c r="E15" s="20">
        <v>37.173706000000003</v>
      </c>
      <c r="F15" s="20">
        <v>-122.246396</v>
      </c>
      <c r="G15" s="21">
        <v>56</v>
      </c>
      <c r="H15" s="21">
        <v>147</v>
      </c>
      <c r="I15" s="21">
        <f t="shared" si="0"/>
        <v>203</v>
      </c>
      <c r="J15" s="29">
        <f t="shared" si="1"/>
        <v>0.27586206896551724</v>
      </c>
      <c r="K15" s="30" t="s">
        <v>162</v>
      </c>
      <c r="N15" s="22">
        <v>0.41499999999999998</v>
      </c>
      <c r="O15" s="29">
        <v>0.1718146718146718</v>
      </c>
    </row>
    <row r="16" spans="1:17">
      <c r="A16" s="18" t="s">
        <v>177</v>
      </c>
      <c r="B16" s="19" t="s">
        <v>153</v>
      </c>
      <c r="C16" s="18" t="s">
        <v>178</v>
      </c>
      <c r="D16" s="18" t="s">
        <v>28</v>
      </c>
      <c r="E16" s="20">
        <v>37.136243200000003</v>
      </c>
      <c r="F16" s="20">
        <v>-121.9024885</v>
      </c>
      <c r="G16" s="21">
        <v>83</v>
      </c>
      <c r="H16" s="21">
        <v>117</v>
      </c>
      <c r="I16" s="21">
        <f t="shared" si="0"/>
        <v>200</v>
      </c>
      <c r="J16" s="22">
        <f t="shared" si="1"/>
        <v>0.41499999999999998</v>
      </c>
      <c r="K16" s="23" t="s">
        <v>148</v>
      </c>
      <c r="N16" s="22">
        <v>8.5000000000000006E-2</v>
      </c>
      <c r="O16" s="29">
        <v>0.13145539906103287</v>
      </c>
    </row>
    <row r="17" spans="1:15">
      <c r="A17" s="18" t="s">
        <v>179</v>
      </c>
      <c r="B17" s="19" t="s">
        <v>153</v>
      </c>
      <c r="C17" s="18" t="s">
        <v>180</v>
      </c>
      <c r="D17" s="18" t="s">
        <v>176</v>
      </c>
      <c r="E17" s="20">
        <v>37.041670000000003</v>
      </c>
      <c r="F17" s="20">
        <v>-122.14944</v>
      </c>
      <c r="G17" s="21">
        <v>17</v>
      </c>
      <c r="H17" s="21">
        <v>183</v>
      </c>
      <c r="I17" s="21">
        <f t="shared" si="0"/>
        <v>200</v>
      </c>
      <c r="J17" s="22">
        <f t="shared" si="1"/>
        <v>8.5000000000000006E-2</v>
      </c>
      <c r="K17" s="23" t="s">
        <v>148</v>
      </c>
      <c r="N17" s="29">
        <v>0.69256756756756754</v>
      </c>
      <c r="O17" s="29">
        <v>0.1</v>
      </c>
    </row>
    <row r="18" spans="1:15">
      <c r="A18" s="18" t="s">
        <v>181</v>
      </c>
      <c r="B18" s="19" t="s">
        <v>182</v>
      </c>
      <c r="C18" s="18" t="s">
        <v>183</v>
      </c>
      <c r="D18" s="18" t="s">
        <v>184</v>
      </c>
      <c r="E18" s="31">
        <v>36.146999999999998</v>
      </c>
      <c r="F18" s="31">
        <v>-121.49550000000001</v>
      </c>
      <c r="G18" s="21">
        <v>282</v>
      </c>
      <c r="H18" s="21">
        <v>322</v>
      </c>
      <c r="I18" s="21">
        <f t="shared" si="0"/>
        <v>604</v>
      </c>
      <c r="J18" s="29">
        <f t="shared" si="1"/>
        <v>0.46688741721854304</v>
      </c>
      <c r="K18" s="30" t="s">
        <v>162</v>
      </c>
      <c r="N18" s="29">
        <v>0.681640625</v>
      </c>
      <c r="O18" s="29">
        <v>0.18446601941747573</v>
      </c>
    </row>
    <row r="19" spans="1:15">
      <c r="A19" s="18" t="s">
        <v>185</v>
      </c>
      <c r="B19" s="19" t="s">
        <v>182</v>
      </c>
      <c r="C19" s="18" t="s">
        <v>183</v>
      </c>
      <c r="D19" s="18" t="s">
        <v>184</v>
      </c>
      <c r="E19" s="31">
        <v>36.093000000000004</v>
      </c>
      <c r="F19" s="31">
        <v>-121.4355</v>
      </c>
      <c r="G19" s="21">
        <v>341</v>
      </c>
      <c r="H19" s="21">
        <v>227</v>
      </c>
      <c r="I19" s="21">
        <f t="shared" si="0"/>
        <v>568</v>
      </c>
      <c r="J19" s="22">
        <f t="shared" si="1"/>
        <v>0.60035211267605637</v>
      </c>
      <c r="K19" s="23" t="s">
        <v>162</v>
      </c>
      <c r="N19" s="29">
        <v>0.88779527559055116</v>
      </c>
      <c r="O19" s="29">
        <v>0.13207547169811321</v>
      </c>
    </row>
    <row r="20" spans="1:15">
      <c r="A20" s="32" t="s">
        <v>186</v>
      </c>
      <c r="B20" s="19" t="s">
        <v>182</v>
      </c>
      <c r="C20" s="18" t="s">
        <v>187</v>
      </c>
      <c r="D20" s="18" t="s">
        <v>184</v>
      </c>
      <c r="E20" s="31">
        <v>35.985599999999998</v>
      </c>
      <c r="F20" s="31">
        <v>-121.0184</v>
      </c>
      <c r="G20" s="21">
        <v>173</v>
      </c>
      <c r="H20" s="21">
        <v>345</v>
      </c>
      <c r="I20" s="21">
        <f t="shared" si="0"/>
        <v>518</v>
      </c>
      <c r="J20" s="29">
        <f t="shared" si="1"/>
        <v>0.33397683397683398</v>
      </c>
      <c r="K20" s="30" t="s">
        <v>162</v>
      </c>
      <c r="N20" s="29">
        <v>0.56227758007117434</v>
      </c>
      <c r="O20" s="29">
        <v>0.27466150870406192</v>
      </c>
    </row>
    <row r="21" spans="1:15">
      <c r="A21" s="18" t="s">
        <v>188</v>
      </c>
      <c r="B21" s="19" t="s">
        <v>182</v>
      </c>
      <c r="C21" s="18" t="s">
        <v>189</v>
      </c>
      <c r="D21" s="18" t="s">
        <v>184</v>
      </c>
      <c r="E21" s="31">
        <v>35.947000000000003</v>
      </c>
      <c r="F21" s="31">
        <v>-121.392</v>
      </c>
      <c r="G21" s="21">
        <v>178</v>
      </c>
      <c r="H21" s="21">
        <v>347</v>
      </c>
      <c r="I21" s="21">
        <f t="shared" si="0"/>
        <v>525</v>
      </c>
      <c r="J21" s="29">
        <f t="shared" si="1"/>
        <v>0.33904761904761904</v>
      </c>
      <c r="K21" s="30" t="s">
        <v>162</v>
      </c>
      <c r="N21" s="29">
        <v>0.88035714285714284</v>
      </c>
      <c r="O21" s="29">
        <v>0.220703125</v>
      </c>
    </row>
    <row r="22" spans="1:15">
      <c r="A22" s="18" t="s">
        <v>190</v>
      </c>
      <c r="B22" s="19" t="s">
        <v>182</v>
      </c>
      <c r="C22" s="18" t="s">
        <v>189</v>
      </c>
      <c r="D22" s="18" t="s">
        <v>184</v>
      </c>
      <c r="E22" s="31">
        <v>35.861699999999999</v>
      </c>
      <c r="F22" s="31">
        <v>-121.3321</v>
      </c>
      <c r="G22" s="21">
        <v>89</v>
      </c>
      <c r="H22" s="21">
        <v>429</v>
      </c>
      <c r="I22" s="21">
        <f t="shared" si="0"/>
        <v>518</v>
      </c>
      <c r="J22" s="29">
        <f t="shared" si="1"/>
        <v>0.1718146718146718</v>
      </c>
      <c r="K22" s="30" t="s">
        <v>162</v>
      </c>
      <c r="N22" s="29">
        <v>0.97109826589595372</v>
      </c>
      <c r="O22" s="29">
        <v>0.4538310412573674</v>
      </c>
    </row>
    <row r="23" spans="1:15">
      <c r="A23" s="18" t="s">
        <v>191</v>
      </c>
      <c r="B23" s="19" t="s">
        <v>153</v>
      </c>
      <c r="C23" s="18" t="s">
        <v>192</v>
      </c>
      <c r="D23" s="18" t="s">
        <v>193</v>
      </c>
      <c r="E23" s="28">
        <v>35.332500000000003</v>
      </c>
      <c r="F23" s="28">
        <v>-120.6108</v>
      </c>
      <c r="G23" s="21">
        <v>28</v>
      </c>
      <c r="H23" s="21">
        <v>185</v>
      </c>
      <c r="I23" s="21">
        <f t="shared" si="0"/>
        <v>213</v>
      </c>
      <c r="J23" s="29">
        <f t="shared" si="1"/>
        <v>0.13145539906103287</v>
      </c>
      <c r="K23" s="30" t="s">
        <v>162</v>
      </c>
      <c r="N23" s="29">
        <v>0.68297455968688847</v>
      </c>
      <c r="O23" s="29">
        <v>0.1941747572815534</v>
      </c>
    </row>
    <row r="24" spans="1:15">
      <c r="A24" s="18" t="s">
        <v>194</v>
      </c>
      <c r="B24" s="19" t="s">
        <v>145</v>
      </c>
      <c r="C24" s="18" t="s">
        <v>195</v>
      </c>
      <c r="D24" s="18" t="s">
        <v>193</v>
      </c>
      <c r="E24" s="20">
        <v>35.201799999999999</v>
      </c>
      <c r="F24" s="20">
        <v>-120.0838</v>
      </c>
      <c r="G24" s="21">
        <v>20</v>
      </c>
      <c r="H24" s="21">
        <v>180</v>
      </c>
      <c r="I24" s="21">
        <f t="shared" si="0"/>
        <v>200</v>
      </c>
      <c r="J24" s="29">
        <f t="shared" si="1"/>
        <v>0.1</v>
      </c>
      <c r="K24" s="30" t="s">
        <v>162</v>
      </c>
      <c r="N24" s="29">
        <v>0.97781885397412205</v>
      </c>
      <c r="O24" s="29">
        <v>0.2462686567164179</v>
      </c>
    </row>
    <row r="25" spans="1:15" ht="17" thickBot="1">
      <c r="A25" s="18" t="s">
        <v>196</v>
      </c>
      <c r="B25" s="19" t="s">
        <v>182</v>
      </c>
      <c r="C25" s="18" t="s">
        <v>197</v>
      </c>
      <c r="D25" s="18" t="s">
        <v>105</v>
      </c>
      <c r="E25" s="28">
        <v>35.044759999999997</v>
      </c>
      <c r="F25" s="28">
        <v>-120.03773</v>
      </c>
      <c r="G25" s="21">
        <v>410</v>
      </c>
      <c r="H25" s="21">
        <v>182</v>
      </c>
      <c r="I25" s="21">
        <f t="shared" si="0"/>
        <v>592</v>
      </c>
      <c r="J25" s="29">
        <f t="shared" si="1"/>
        <v>0.69256756756756754</v>
      </c>
      <c r="K25" s="30" t="s">
        <v>148</v>
      </c>
      <c r="N25" s="33">
        <v>0.99</v>
      </c>
      <c r="O25" s="29">
        <v>0.3780718336483932</v>
      </c>
    </row>
    <row r="26" spans="1:15" ht="17" thickTop="1">
      <c r="A26" s="18" t="s">
        <v>198</v>
      </c>
      <c r="B26" s="19" t="s">
        <v>182</v>
      </c>
      <c r="C26" s="18" t="s">
        <v>197</v>
      </c>
      <c r="D26" s="18" t="s">
        <v>105</v>
      </c>
      <c r="E26" s="28">
        <v>35.044759999999997</v>
      </c>
      <c r="F26" s="28">
        <v>-120.03773</v>
      </c>
      <c r="G26" s="21">
        <v>349</v>
      </c>
      <c r="H26" s="21">
        <v>163</v>
      </c>
      <c r="I26" s="21">
        <f t="shared" si="0"/>
        <v>512</v>
      </c>
      <c r="J26" s="29">
        <f t="shared" si="1"/>
        <v>0.681640625</v>
      </c>
      <c r="K26" s="30" t="s">
        <v>148</v>
      </c>
      <c r="O26" s="29">
        <v>6.25E-2</v>
      </c>
    </row>
    <row r="27" spans="1:15">
      <c r="A27" s="18" t="s">
        <v>199</v>
      </c>
      <c r="B27" s="19" t="s">
        <v>182</v>
      </c>
      <c r="C27" s="18" t="s">
        <v>197</v>
      </c>
      <c r="D27" s="18" t="s">
        <v>105</v>
      </c>
      <c r="E27" s="28">
        <v>35.044759999999997</v>
      </c>
      <c r="F27" s="28">
        <v>-120.03773</v>
      </c>
      <c r="G27" s="21">
        <v>451</v>
      </c>
      <c r="H27" s="21">
        <v>57</v>
      </c>
      <c r="I27" s="21">
        <f t="shared" si="0"/>
        <v>508</v>
      </c>
      <c r="J27" s="29">
        <f t="shared" si="1"/>
        <v>0.88779527559055116</v>
      </c>
      <c r="K27" s="30" t="s">
        <v>148</v>
      </c>
      <c r="O27" s="29">
        <v>0.20970873786407768</v>
      </c>
    </row>
    <row r="28" spans="1:15">
      <c r="A28" s="18" t="s">
        <v>200</v>
      </c>
      <c r="B28" s="19" t="s">
        <v>182</v>
      </c>
      <c r="C28" s="18" t="s">
        <v>197</v>
      </c>
      <c r="D28" s="18" t="s">
        <v>105</v>
      </c>
      <c r="E28" s="28">
        <v>35.044759999999997</v>
      </c>
      <c r="F28" s="28">
        <v>-120.03773</v>
      </c>
      <c r="G28" s="21">
        <v>316</v>
      </c>
      <c r="H28" s="21">
        <v>246</v>
      </c>
      <c r="I28" s="21">
        <f t="shared" si="0"/>
        <v>562</v>
      </c>
      <c r="J28" s="29">
        <f t="shared" si="1"/>
        <v>0.56227758007117434</v>
      </c>
      <c r="K28" s="30" t="s">
        <v>148</v>
      </c>
      <c r="O28" s="29">
        <v>0.12015503875968993</v>
      </c>
    </row>
    <row r="29" spans="1:15">
      <c r="A29" s="18" t="s">
        <v>201</v>
      </c>
      <c r="B29" s="19" t="s">
        <v>182</v>
      </c>
      <c r="C29" s="18" t="s">
        <v>197</v>
      </c>
      <c r="D29" s="18" t="s">
        <v>105</v>
      </c>
      <c r="E29" s="28">
        <v>35.044759999999997</v>
      </c>
      <c r="F29" s="28">
        <v>-120.03773</v>
      </c>
      <c r="G29" s="21">
        <v>493</v>
      </c>
      <c r="H29" s="21">
        <v>67</v>
      </c>
      <c r="I29" s="21">
        <f t="shared" si="0"/>
        <v>560</v>
      </c>
      <c r="J29" s="29">
        <f t="shared" si="1"/>
        <v>0.88035714285714284</v>
      </c>
      <c r="K29" s="30" t="s">
        <v>148</v>
      </c>
      <c r="O29" s="29">
        <v>0</v>
      </c>
    </row>
    <row r="30" spans="1:15">
      <c r="A30" s="18" t="s">
        <v>202</v>
      </c>
      <c r="B30" s="19" t="s">
        <v>182</v>
      </c>
      <c r="C30" s="18" t="s">
        <v>197</v>
      </c>
      <c r="D30" s="18" t="s">
        <v>105</v>
      </c>
      <c r="E30" s="31">
        <v>35.029000000000003</v>
      </c>
      <c r="F30" s="31">
        <v>-120.03</v>
      </c>
      <c r="G30" s="21">
        <v>504</v>
      </c>
      <c r="H30" s="21">
        <v>15</v>
      </c>
      <c r="I30" s="21">
        <f t="shared" si="0"/>
        <v>519</v>
      </c>
      <c r="J30" s="29">
        <f t="shared" si="1"/>
        <v>0.97109826589595372</v>
      </c>
      <c r="K30" s="30" t="s">
        <v>148</v>
      </c>
    </row>
    <row r="31" spans="1:15">
      <c r="A31" s="18" t="s">
        <v>203</v>
      </c>
      <c r="B31" s="19" t="s">
        <v>182</v>
      </c>
      <c r="C31" s="18" t="s">
        <v>197</v>
      </c>
      <c r="D31" s="18" t="s">
        <v>105</v>
      </c>
      <c r="E31" s="31">
        <v>34.991999999999997</v>
      </c>
      <c r="F31" s="31">
        <v>-119.997</v>
      </c>
      <c r="G31" s="21">
        <v>349</v>
      </c>
      <c r="H31" s="21">
        <v>162</v>
      </c>
      <c r="I31" s="21">
        <f t="shared" si="0"/>
        <v>511</v>
      </c>
      <c r="J31" s="29">
        <f t="shared" si="1"/>
        <v>0.68297455968688847</v>
      </c>
      <c r="K31" s="30" t="s">
        <v>148</v>
      </c>
    </row>
    <row r="32" spans="1:15">
      <c r="A32" s="18" t="s">
        <v>204</v>
      </c>
      <c r="B32" s="19" t="s">
        <v>182</v>
      </c>
      <c r="C32" s="18" t="s">
        <v>205</v>
      </c>
      <c r="D32" s="18" t="s">
        <v>105</v>
      </c>
      <c r="E32" s="31">
        <v>34.673699999999997</v>
      </c>
      <c r="F32" s="31">
        <v>-119.6662</v>
      </c>
      <c r="G32" s="21">
        <v>95</v>
      </c>
      <c r="H32" s="21">
        <v>420</v>
      </c>
      <c r="I32" s="21">
        <f t="shared" si="0"/>
        <v>515</v>
      </c>
      <c r="J32" s="29">
        <f t="shared" si="1"/>
        <v>0.18446601941747573</v>
      </c>
      <c r="K32" s="30" t="s">
        <v>162</v>
      </c>
    </row>
    <row r="33" spans="1:11">
      <c r="A33" s="18" t="s">
        <v>206</v>
      </c>
      <c r="B33" s="19" t="s">
        <v>182</v>
      </c>
      <c r="C33" s="18" t="s">
        <v>207</v>
      </c>
      <c r="D33" s="18" t="s">
        <v>105</v>
      </c>
      <c r="E33" s="34">
        <v>34.660299999999999</v>
      </c>
      <c r="F33" s="31">
        <v>-119.67403</v>
      </c>
      <c r="G33" s="21">
        <v>70</v>
      </c>
      <c r="H33" s="21">
        <v>460</v>
      </c>
      <c r="I33" s="21">
        <f t="shared" si="0"/>
        <v>530</v>
      </c>
      <c r="J33" s="29">
        <f t="shared" si="1"/>
        <v>0.13207547169811321</v>
      </c>
      <c r="K33" s="30" t="s">
        <v>162</v>
      </c>
    </row>
    <row r="34" spans="1:11">
      <c r="A34" s="18" t="s">
        <v>208</v>
      </c>
      <c r="B34" s="19" t="s">
        <v>182</v>
      </c>
      <c r="C34" s="18" t="s">
        <v>207</v>
      </c>
      <c r="D34" s="18" t="s">
        <v>105</v>
      </c>
      <c r="E34" s="34">
        <v>34.646858229999999</v>
      </c>
      <c r="F34" s="31">
        <v>-119.70125947</v>
      </c>
      <c r="G34" s="21">
        <v>142</v>
      </c>
      <c r="H34" s="21">
        <v>375</v>
      </c>
      <c r="I34" s="21">
        <f t="shared" si="0"/>
        <v>517</v>
      </c>
      <c r="J34" s="29">
        <f t="shared" si="1"/>
        <v>0.27466150870406192</v>
      </c>
      <c r="K34" s="30" t="s">
        <v>162</v>
      </c>
    </row>
    <row r="35" spans="1:11">
      <c r="A35" s="18" t="s">
        <v>209</v>
      </c>
      <c r="B35" s="19" t="s">
        <v>182</v>
      </c>
      <c r="C35" s="18" t="s">
        <v>210</v>
      </c>
      <c r="D35" s="18" t="s">
        <v>211</v>
      </c>
      <c r="E35" s="31">
        <v>34.553781000000001</v>
      </c>
      <c r="F35" s="31">
        <v>-119.24265800000001</v>
      </c>
      <c r="G35" s="21">
        <v>113</v>
      </c>
      <c r="H35" s="21">
        <v>399</v>
      </c>
      <c r="I35" s="21">
        <f t="shared" si="0"/>
        <v>512</v>
      </c>
      <c r="J35" s="29">
        <f t="shared" si="1"/>
        <v>0.220703125</v>
      </c>
      <c r="K35" s="30" t="s">
        <v>162</v>
      </c>
    </row>
    <row r="36" spans="1:11">
      <c r="A36" s="18" t="s">
        <v>212</v>
      </c>
      <c r="B36" s="19" t="s">
        <v>182</v>
      </c>
      <c r="C36" s="18" t="s">
        <v>210</v>
      </c>
      <c r="D36" s="18" t="s">
        <v>211</v>
      </c>
      <c r="E36" s="31">
        <v>34.543599999999998</v>
      </c>
      <c r="F36" s="31">
        <v>-119.2694</v>
      </c>
      <c r="G36" s="21">
        <v>231</v>
      </c>
      <c r="H36" s="21">
        <v>278</v>
      </c>
      <c r="I36" s="21">
        <f t="shared" si="0"/>
        <v>509</v>
      </c>
      <c r="J36" s="29">
        <f t="shared" si="1"/>
        <v>0.4538310412573674</v>
      </c>
      <c r="K36" s="30" t="s">
        <v>162</v>
      </c>
    </row>
    <row r="37" spans="1:11">
      <c r="A37" s="18" t="s">
        <v>213</v>
      </c>
      <c r="B37" s="19" t="s">
        <v>145</v>
      </c>
      <c r="C37" s="18" t="s">
        <v>214</v>
      </c>
      <c r="D37" s="18" t="s">
        <v>105</v>
      </c>
      <c r="E37" s="20">
        <v>34.529547999999998</v>
      </c>
      <c r="F37" s="20">
        <v>-120.025116</v>
      </c>
      <c r="G37" s="21">
        <v>40</v>
      </c>
      <c r="H37" s="21">
        <v>166</v>
      </c>
      <c r="I37" s="21">
        <f t="shared" si="0"/>
        <v>206</v>
      </c>
      <c r="J37" s="29">
        <f t="shared" si="1"/>
        <v>0.1941747572815534</v>
      </c>
      <c r="K37" s="30" t="s">
        <v>162</v>
      </c>
    </row>
    <row r="38" spans="1:11">
      <c r="A38" s="35" t="s">
        <v>215</v>
      </c>
      <c r="B38" s="19" t="s">
        <v>182</v>
      </c>
      <c r="C38" s="18" t="s">
        <v>216</v>
      </c>
      <c r="D38" s="18" t="s">
        <v>105</v>
      </c>
      <c r="E38" s="31">
        <v>34.5274</v>
      </c>
      <c r="F38" s="31">
        <v>-119.75320000000001</v>
      </c>
      <c r="G38" s="21">
        <v>132</v>
      </c>
      <c r="H38" s="21">
        <v>404</v>
      </c>
      <c r="I38" s="21">
        <f t="shared" si="0"/>
        <v>536</v>
      </c>
      <c r="J38" s="29">
        <f t="shared" si="1"/>
        <v>0.2462686567164179</v>
      </c>
      <c r="K38" s="30" t="s">
        <v>162</v>
      </c>
    </row>
    <row r="39" spans="1:11">
      <c r="A39" s="18" t="s">
        <v>217</v>
      </c>
      <c r="B39" s="19" t="s">
        <v>182</v>
      </c>
      <c r="C39" s="18" t="s">
        <v>216</v>
      </c>
      <c r="D39" s="18" t="s">
        <v>105</v>
      </c>
      <c r="E39" s="31">
        <v>34.515999999999998</v>
      </c>
      <c r="F39" s="31">
        <v>-119.77800000000001</v>
      </c>
      <c r="G39" s="21">
        <v>200</v>
      </c>
      <c r="H39" s="21">
        <v>329</v>
      </c>
      <c r="I39" s="21">
        <f t="shared" si="0"/>
        <v>529</v>
      </c>
      <c r="J39" s="29">
        <f t="shared" si="1"/>
        <v>0.3780718336483932</v>
      </c>
      <c r="K39" s="30" t="s">
        <v>162</v>
      </c>
    </row>
    <row r="40" spans="1:11">
      <c r="A40" s="35" t="s">
        <v>218</v>
      </c>
      <c r="B40" s="19" t="s">
        <v>182</v>
      </c>
      <c r="C40" s="18" t="s">
        <v>216</v>
      </c>
      <c r="D40" s="18" t="s">
        <v>105</v>
      </c>
      <c r="E40" s="31">
        <v>34.512</v>
      </c>
      <c r="F40" s="31">
        <v>-119.8236</v>
      </c>
      <c r="G40" s="21">
        <v>32</v>
      </c>
      <c r="H40" s="21">
        <v>480</v>
      </c>
      <c r="I40" s="21">
        <f t="shared" si="0"/>
        <v>512</v>
      </c>
      <c r="J40" s="29">
        <f t="shared" si="1"/>
        <v>6.25E-2</v>
      </c>
      <c r="K40" s="30" t="s">
        <v>162</v>
      </c>
    </row>
    <row r="41" spans="1:11">
      <c r="A41" s="18" t="s">
        <v>219</v>
      </c>
      <c r="B41" s="19" t="s">
        <v>182</v>
      </c>
      <c r="C41" s="18" t="s">
        <v>216</v>
      </c>
      <c r="D41" s="18" t="s">
        <v>105</v>
      </c>
      <c r="E41" s="31">
        <v>34.506999999999998</v>
      </c>
      <c r="F41" s="31">
        <v>-119.82550000000001</v>
      </c>
      <c r="G41" s="21">
        <v>108</v>
      </c>
      <c r="H41" s="21">
        <v>407</v>
      </c>
      <c r="I41" s="21">
        <f t="shared" si="0"/>
        <v>515</v>
      </c>
      <c r="J41" s="29">
        <f t="shared" si="1"/>
        <v>0.20970873786407768</v>
      </c>
      <c r="K41" s="30" t="s">
        <v>162</v>
      </c>
    </row>
    <row r="42" spans="1:11">
      <c r="A42" s="18" t="s">
        <v>220</v>
      </c>
      <c r="B42" s="19" t="s">
        <v>182</v>
      </c>
      <c r="C42" s="18" t="s">
        <v>106</v>
      </c>
      <c r="D42" s="18" t="s">
        <v>105</v>
      </c>
      <c r="E42" s="31">
        <v>34.031500000000001</v>
      </c>
      <c r="F42" s="31">
        <v>-119.70480000000001</v>
      </c>
      <c r="G42" s="21">
        <v>62</v>
      </c>
      <c r="H42" s="21">
        <v>454</v>
      </c>
      <c r="I42" s="21">
        <f t="shared" si="0"/>
        <v>516</v>
      </c>
      <c r="J42" s="29">
        <f t="shared" si="1"/>
        <v>0.12015503875968993</v>
      </c>
      <c r="K42" s="30" t="s">
        <v>162</v>
      </c>
    </row>
    <row r="43" spans="1:11">
      <c r="A43" s="18" t="s">
        <v>221</v>
      </c>
      <c r="B43" s="19" t="s">
        <v>182</v>
      </c>
      <c r="C43" s="18" t="s">
        <v>222</v>
      </c>
      <c r="D43" s="18" t="s">
        <v>222</v>
      </c>
      <c r="E43" s="28">
        <v>33.924999999999997</v>
      </c>
      <c r="F43" s="28">
        <v>-117.75</v>
      </c>
      <c r="G43" s="21">
        <v>169</v>
      </c>
      <c r="H43" s="21">
        <v>353</v>
      </c>
      <c r="I43" s="21">
        <f t="shared" si="0"/>
        <v>522</v>
      </c>
      <c r="J43" s="26">
        <f t="shared" si="1"/>
        <v>0.32375478927203066</v>
      </c>
      <c r="K43" s="27" t="s">
        <v>151</v>
      </c>
    </row>
    <row r="44" spans="1:11">
      <c r="A44" s="18" t="s">
        <v>223</v>
      </c>
      <c r="B44" s="19" t="s">
        <v>224</v>
      </c>
      <c r="C44" s="18" t="s">
        <v>225</v>
      </c>
      <c r="D44" s="18" t="s">
        <v>226</v>
      </c>
      <c r="E44" s="20">
        <v>33.660600000000002</v>
      </c>
      <c r="F44" s="20">
        <v>-117.54989999999999</v>
      </c>
      <c r="G44" s="21">
        <v>0</v>
      </c>
      <c r="H44" s="21">
        <v>200</v>
      </c>
      <c r="I44" s="21">
        <f t="shared" si="0"/>
        <v>200</v>
      </c>
      <c r="J44" s="29">
        <f t="shared" si="1"/>
        <v>0</v>
      </c>
      <c r="K44" s="30" t="s">
        <v>162</v>
      </c>
    </row>
    <row r="45" spans="1:11">
      <c r="A45" s="18" t="s">
        <v>227</v>
      </c>
      <c r="B45" s="19" t="s">
        <v>182</v>
      </c>
      <c r="C45" s="18" t="s">
        <v>228</v>
      </c>
      <c r="D45" s="18" t="s">
        <v>80</v>
      </c>
      <c r="E45" s="31">
        <v>32.599899999999998</v>
      </c>
      <c r="F45" s="31">
        <v>-116.83669999999999</v>
      </c>
      <c r="G45" s="21">
        <v>529</v>
      </c>
      <c r="H45" s="21">
        <v>12</v>
      </c>
      <c r="I45" s="21">
        <f t="shared" si="0"/>
        <v>541</v>
      </c>
      <c r="J45" s="29">
        <f t="shared" si="1"/>
        <v>0.97781885397412205</v>
      </c>
      <c r="K45" s="30" t="s">
        <v>148</v>
      </c>
    </row>
    <row r="46" spans="1:11" ht="17" thickBot="1">
      <c r="A46" s="36" t="s">
        <v>229</v>
      </c>
      <c r="B46" s="37" t="s">
        <v>145</v>
      </c>
      <c r="C46" s="36" t="s">
        <v>228</v>
      </c>
      <c r="D46" s="36" t="s">
        <v>80</v>
      </c>
      <c r="E46" s="38">
        <v>32.576500000000003</v>
      </c>
      <c r="F46" s="39">
        <v>-116.8711</v>
      </c>
      <c r="G46" s="40">
        <v>198</v>
      </c>
      <c r="H46" s="40">
        <v>2</v>
      </c>
      <c r="I46" s="40">
        <f t="shared" si="0"/>
        <v>200</v>
      </c>
      <c r="J46" s="33">
        <f t="shared" si="1"/>
        <v>0.99</v>
      </c>
      <c r="K46" s="41" t="s">
        <v>148</v>
      </c>
    </row>
    <row r="47" spans="1:11" ht="17" thickTop="1">
      <c r="I47" s="42">
        <f>SUM(I2:I46)</f>
        <v>16988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Fruiting Pickeringia</vt:lpstr>
      <vt:lpstr>Pollen Stainability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Fawcett</dc:creator>
  <cp:lastModifiedBy>Susan Fawcett</cp:lastModifiedBy>
  <dcterms:created xsi:type="dcterms:W3CDTF">2023-05-20T20:40:13Z</dcterms:created>
  <dcterms:modified xsi:type="dcterms:W3CDTF">2023-06-27T17:16:33Z</dcterms:modified>
</cp:coreProperties>
</file>