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mytakeda-my.sharepoint.com/personal/susanne_joest_takeda_com/Documents/Documents/UiPath/Bloom/"/>
    </mc:Choice>
  </mc:AlternateContent>
  <xr:revisionPtr revIDLastSave="323" documentId="13_ncr:1_{841250D0-30A1-4773-B3A3-B7E3E0F9044F}" xr6:coauthVersionLast="47" xr6:coauthVersionMax="47" xr10:uidLastSave="{D7BBC04E-78FF-4BF1-9028-453E1C17EAA9}"/>
  <bookViews>
    <workbookView xWindow="-108" yWindow="-108" windowWidth="23256" windowHeight="12576" xr2:uid="{CEA043F9-B9CC-4A62-BD5F-6FF44D9B0F3D}"/>
  </bookViews>
  <sheets>
    <sheet name="SmartCards" sheetId="7" r:id="rId1"/>
    <sheet name="SmartCards (2)" sheetId="8" r:id="rId2"/>
    <sheet name="Scratchpad" sheetId="6" r:id="rId3"/>
    <sheet name="Date" sheetId="1" r:id="rId4"/>
    <sheet name="Text" sheetId="3" r:id="rId5"/>
    <sheet name="Number" sheetId="4" r:id="rId6"/>
    <sheet name="File" sheetId="5" r:id="rId7"/>
    <sheet name="About the Project Notebook" sheetId="2" r:id="rId8"/>
  </sheets>
  <definedNames>
    <definedName name="_A1">Scratchpad!$A$1</definedName>
    <definedName name="_A2">Scratchpad!$A$2</definedName>
    <definedName name="_A3">Scratchpad!$A$3</definedName>
    <definedName name="_xlnm._FilterDatabase" localSheetId="0" hidden="1">SmartCards!$A$1:$K$1</definedName>
    <definedName name="_xlnm._FilterDatabase" localSheetId="1" hidden="1">'SmartCards (2)'!$A$1:$K$11</definedName>
    <definedName name="CleanNumber">Number!$B$5</definedName>
    <definedName name="Contains">Text!$B$13</definedName>
    <definedName name="Date_Input">Date!$B$4</definedName>
    <definedName name="DatePlusDays">Date!$B$8</definedName>
    <definedName name="DatePlusWorkingDays">Date!$B$9</definedName>
    <definedName name="DateText">Date!$B$19</definedName>
    <definedName name="Days">Date!$B$7</definedName>
    <definedName name="FileExtension">File!$B$9</definedName>
    <definedName name="FileName">File!$B$8</definedName>
    <definedName name="FileNameNoExtension">File!$B$10</definedName>
    <definedName name="FirstName">Text!$B$15</definedName>
    <definedName name="Folder">File!$B$11</definedName>
    <definedName name="FullFileName_Input">File!$B$6</definedName>
    <definedName name="Int">Number!$B$6</definedName>
    <definedName name="LastMonthEndDate">Date!$C$14</definedName>
    <definedName name="LastMonthStartDate">Date!$B$14</definedName>
    <definedName name="LastName">Text!$B$16</definedName>
    <definedName name="LastWeekFriday">Date!$C$13</definedName>
    <definedName name="LastWeekMonday">Date!$B$13</definedName>
    <definedName name="LastWeekSunday">Date!$D$13</definedName>
    <definedName name="Length">Text!$B$6</definedName>
    <definedName name="LowerCase">Text!$B$8</definedName>
    <definedName name="Number_Input">Number!$B$4</definedName>
    <definedName name="NumberText_Input">Number!$B$11</definedName>
    <definedName name="preferred_date_format">Date!$B$6</definedName>
    <definedName name="ReformattedDate">Date!$B$31</definedName>
    <definedName name="ReformattedFileName">File!$B$15</definedName>
    <definedName name="ReformattedNumber">Number!$B$15</definedName>
    <definedName name="Replace">Text!$B$11</definedName>
    <definedName name="Result">Text!$B$12</definedName>
    <definedName name="Search">Text!$B$10</definedName>
    <definedName name="Text_Input">Text!$B$4</definedName>
    <definedName name="ThisMonthFirstWorkingDay">Date!$B$15</definedName>
    <definedName name="ThisMonthLastWorkingDay">Date!$C$15</definedName>
    <definedName name="Today">Date!$B$12</definedName>
    <definedName name="Trimmed">Text!$B$5</definedName>
    <definedName name="TwoDecimals">Number!$B$7</definedName>
    <definedName name="UpperCase">Text!$B$7</definedName>
    <definedName name="YYYYMMDD">Date!$B$10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 i="3" l="1"/>
  <c r="B30" i="1" l="1"/>
  <c r="B31" i="1" s="1"/>
  <c r="B28" i="1"/>
  <c r="B27" i="1"/>
  <c r="B26" i="1"/>
  <c r="F26" i="1"/>
  <c r="C15" i="1"/>
  <c r="B15" i="1"/>
  <c r="C14" i="1"/>
  <c r="B14" i="1"/>
  <c r="B13" i="1"/>
  <c r="C13" i="1" s="1"/>
  <c r="D13" i="1" s="1"/>
  <c r="B12" i="1"/>
  <c r="F8" i="3" l="1"/>
  <c r="F9" i="3"/>
  <c r="F7" i="3"/>
  <c r="F6" i="3"/>
  <c r="F5" i="3" l="1"/>
  <c r="B15" i="3"/>
  <c r="B12" i="3"/>
  <c r="B5" i="4" l="1"/>
  <c r="B7" i="4" s="1"/>
  <c r="B6" i="4" l="1"/>
  <c r="B8" i="5" l="1"/>
  <c r="B11" i="5" s="1"/>
  <c r="B16" i="3"/>
  <c r="B9" i="5" l="1"/>
  <c r="B10" i="5" s="1"/>
  <c r="B15" i="5" s="1"/>
  <c r="B15" i="4"/>
  <c r="B23" i="1" l="1"/>
  <c r="C23" i="1" s="1"/>
  <c r="D23" i="1" s="1"/>
  <c r="B4" i="1"/>
  <c r="B8" i="3"/>
  <c r="B7" i="3"/>
  <c r="B6" i="3"/>
  <c r="B5" i="3"/>
  <c r="B8" i="1" l="1"/>
  <c r="B9" i="1"/>
  <c r="B10" i="1"/>
  <c r="B24" i="1"/>
  <c r="B25" i="1" s="1"/>
</calcChain>
</file>

<file path=xl/sharedStrings.xml><?xml version="1.0" encoding="utf-8"?>
<sst xmlns="http://schemas.openxmlformats.org/spreadsheetml/2006/main" count="563" uniqueCount="189">
  <si>
    <t>Date Operations</t>
  </si>
  <si>
    <t>Formulas for working with dates
Note: All dates are formatted using TEXT() to avoid formatting issues that can occur due to differences in formatting preferences</t>
  </si>
  <si>
    <t>Date (input)</t>
  </si>
  <si>
    <t>Preferred Format</t>
  </si>
  <si>
    <t>yyyy-mm-dd</t>
  </si>
  <si>
    <t>Days</t>
  </si>
  <si>
    <t>Date plus a number of days</t>
  </si>
  <si>
    <t>Date plus a number of working days</t>
  </si>
  <si>
    <t>Date Format (YYYYMMDD)</t>
  </si>
  <si>
    <t>Today</t>
  </si>
  <si>
    <t>Last week's dates (Monday, Friday, Sunday)</t>
  </si>
  <si>
    <t>Last month's dates (First and Last)</t>
  </si>
  <si>
    <t>First / Last business day this month</t>
  </si>
  <si>
    <t>Converts text to a date, in a locale-independent way</t>
  </si>
  <si>
    <t>Inputs</t>
  </si>
  <si>
    <t>Text</t>
  </si>
  <si>
    <t>2008年12月31日 (水)</t>
  </si>
  <si>
    <t>Separator</t>
  </si>
  <si>
    <t>年</t>
  </si>
  <si>
    <t>月</t>
  </si>
  <si>
    <t>日</t>
  </si>
  <si>
    <t>Format</t>
  </si>
  <si>
    <t>YMD</t>
  </si>
  <si>
    <t>Calculated Values</t>
  </si>
  <si>
    <t>1st token</t>
  </si>
  <si>
    <t>2nd token</t>
  </si>
  <si>
    <t>3rd token</t>
  </si>
  <si>
    <t>Extracted Year</t>
  </si>
  <si>
    <t>Extracted Month</t>
  </si>
  <si>
    <t>Extracted Day</t>
  </si>
  <si>
    <t>Output</t>
  </si>
  <si>
    <t xml:space="preserve">   Output Date Format</t>
  </si>
  <si>
    <t>Reformatted Date</t>
  </si>
  <si>
    <t>Text Operations</t>
  </si>
  <si>
    <t>Formulas for working with text</t>
  </si>
  <si>
    <t>Text (input)</t>
  </si>
  <si>
    <t>John C. Doe</t>
  </si>
  <si>
    <t xml:space="preserve"> </t>
  </si>
  <si>
    <t>Text to the left</t>
  </si>
  <si>
    <t>Text to the right</t>
  </si>
  <si>
    <t>Extracted text</t>
  </si>
  <si>
    <t>Trimmed</t>
  </si>
  <si>
    <t>John</t>
  </si>
  <si>
    <t>Doe</t>
  </si>
  <si>
    <t>Length</t>
  </si>
  <si>
    <t>Upper case</t>
  </si>
  <si>
    <t>Lower case</t>
  </si>
  <si>
    <t>John C.</t>
  </si>
  <si>
    <t>Search</t>
  </si>
  <si>
    <t>Replace</t>
  </si>
  <si>
    <t>Mary</t>
  </si>
  <si>
    <t>Result</t>
  </si>
  <si>
    <t>Contains?</t>
  </si>
  <si>
    <t>First Name</t>
  </si>
  <si>
    <t>Last Name</t>
  </si>
  <si>
    <t>Type (Default is Web URL)</t>
  </si>
  <si>
    <t>URL</t>
  </si>
  <si>
    <t>SmartCardTitle</t>
  </si>
  <si>
    <t>Description *</t>
  </si>
  <si>
    <t>Tags (Mandatory)</t>
  </si>
  <si>
    <t>Content Type (Mandatory)</t>
  </si>
  <si>
    <t>Level (Mandatory)</t>
  </si>
  <si>
    <t>Duration Minutes (Mandatory)</t>
  </si>
  <si>
    <t>Privacy (Mandatory, default is Private)</t>
  </si>
  <si>
    <t>Log</t>
  </si>
  <si>
    <t>comments</t>
  </si>
  <si>
    <t>linked up in</t>
  </si>
  <si>
    <t>Web URL</t>
  </si>
  <si>
    <t>https://mytakeda.sharepoint.com/sites/EUCAN-Legal/SitePages/ChatBot_Teams.aspx</t>
  </si>
  <si>
    <t>Chat Bot - EUCAN Legal</t>
  </si>
  <si>
    <t>Our EUCAN LEGAL CHATBOT can help you answer FAQ, find legal resources and contacts on Sharepoint etc.</t>
  </si>
  <si>
    <t>Legal</t>
  </si>
  <si>
    <t>Document</t>
  </si>
  <si>
    <t>Beginner</t>
  </si>
  <si>
    <t>Public</t>
  </si>
  <si>
    <t>Done</t>
  </si>
  <si>
    <t>real card already exists, would be dupe url</t>
  </si>
  <si>
    <t>onboarding journey</t>
  </si>
  <si>
    <t>https://mytakeda.sharepoint.com/sites/EUCAN-Legal/SitePages/Corporate.aspx</t>
  </si>
  <si>
    <t>Corporate Legal</t>
  </si>
  <si>
    <t>Corporate Legal Home Page</t>
  </si>
  <si>
    <t>https://mytakeda.sharepoint.com/sites/EUCAN-Legal/SitePages/Signing-Authorities.aspx</t>
  </si>
  <si>
    <t>Signing Authorities</t>
  </si>
  <si>
    <t>https://mytakeda.sharepoint.com/sites/EUCAN-Legal/SitePages/Notarial-Certification-and-Legalization.aspx</t>
  </si>
  <si>
    <t>Notarial Certification and Legalization</t>
  </si>
  <si>
    <t>https://mytakeda.sharepoint.com/sites/EUCAN-Legal/SitePages/Corporate_DiligentEntities.aspx</t>
  </si>
  <si>
    <t>Diligent Entities (Takeda Companies)</t>
  </si>
  <si>
    <t>https://mytakeda.sharepoint.com/sites/EUCAN-Legal/SitePages/Corporate-FAQ.aspx</t>
  </si>
  <si>
    <t>Corporate FAQ</t>
  </si>
  <si>
    <t>Frequently Asked Questions about Corporate Topics</t>
  </si>
  <si>
    <t>https://mytakeda.sharepoint.com/sites/EUCAN-Legal/SitePages/Corporate_DataSheet.aspx</t>
  </si>
  <si>
    <t>Organizational Charts (Restricted Access)</t>
  </si>
  <si>
    <t xml:space="preserve">The EUCAN Corporate Legal team and the Global Tax Team work together on maintaining Takeda’s Group Organizational Chart and upload the latest version on this page at the beginning of each month. Access is strictly limited to persons who require this confidential information. Access must be requested individually by contacting the Corporate Legal team. </t>
  </si>
  <si>
    <t>https://mytakeda.sharepoint.com/sites/EUCAN-Legal/SitePages/Docusign_Corporate.aspx</t>
  </si>
  <si>
    <t>Corporate Docusign</t>
  </si>
  <si>
    <t>On Hold</t>
  </si>
  <si>
    <t>https://mytakeda.sharepoint.com/sites/EUCAN-Legal/SitePages/GCMS.aspx</t>
  </si>
  <si>
    <t>Global Corporate Maintenance Services (GCMS)</t>
  </si>
  <si>
    <t>E.g. global filing requirements, online legal entity management</t>
  </si>
  <si>
    <t>https://mytakeda.sharepoint.com/sites/EUCAN-Legal/SitePages/STAR.aspx</t>
  </si>
  <si>
    <t>STAR Approval (Significant Transaction Approval Request)</t>
  </si>
  <si>
    <t>Number Operations</t>
  </si>
  <si>
    <t>Formulas for working with numbers</t>
  </si>
  <si>
    <t>Number (input)</t>
  </si>
  <si>
    <t>Cleaned Up</t>
  </si>
  <si>
    <t>Int</t>
  </si>
  <si>
    <t>2 decimals</t>
  </si>
  <si>
    <t>Converts text to a number, in a locale-independent way</t>
  </si>
  <si>
    <t>123.456,78</t>
  </si>
  <si>
    <t>Decimal Separator</t>
  </si>
  <si>
    <t>,</t>
  </si>
  <si>
    <t>Group Separator</t>
  </si>
  <si>
    <t>.</t>
  </si>
  <si>
    <t>Reformatted Number</t>
  </si>
  <si>
    <t>File System Helpers</t>
  </si>
  <si>
    <t>Formulas for working with file names and paths</t>
  </si>
  <si>
    <t>Splits a full file name to get its folder and extension</t>
  </si>
  <si>
    <t>Input</t>
  </si>
  <si>
    <t>File name</t>
  </si>
  <si>
    <t>C:\temp\Untitled Document.docx</t>
  </si>
  <si>
    <t>File extension</t>
  </si>
  <si>
    <t>File name no extension</t>
  </si>
  <si>
    <t>Folder</t>
  </si>
  <si>
    <t>Reformatted File Name:</t>
  </si>
  <si>
    <t>Project Notebook</t>
  </si>
  <si>
    <t>Your Project Notebook is intended to use Excel formulas for data manipulation and calculations  It includes several samples sheets to get you started, but you have the freedom to do anything you can do in Excel.</t>
  </si>
  <si>
    <t>How to use the Project Notebook</t>
  </si>
  <si>
    <t>- Add a "Write Cell" activity to put the data you want to manipulate using an Excel formula into the "input cell" for your formula.</t>
  </si>
  <si>
    <t>- Use the cell containining the formula directly in another activity to get the value produced by your formula.</t>
  </si>
  <si>
    <t>How to save data</t>
  </si>
  <si>
    <t>- The Project Notebook is intended for manipulating data when your automation is running. It is not intended as a place to store data.</t>
  </si>
  <si>
    <t>-  To save data to an Excel file:</t>
  </si>
  <si>
    <t xml:space="preserve">  - Add a "Use Excel File" activity and choose your target Excel file.</t>
  </si>
  <si>
    <t xml:space="preserve">  - If you indicate a file name that doesn't exist, it will be created when you run your project.</t>
  </si>
  <si>
    <t>https://mytakeda.sharepoint.com/sites/EUCAN-Legal/ISOP/STAR_SOP.pdf?web=1</t>
  </si>
  <si>
    <t>STAR Approval SOP</t>
  </si>
  <si>
    <t>STAR (Significant Transaction Approval Request) SOP (Standard Operating Procedure)</t>
  </si>
  <si>
    <t>Digital, Strategy, Innovation and TDV  Home Page</t>
  </si>
  <si>
    <t>Employment Law PG - What we do</t>
  </si>
  <si>
    <t>EUCAN Legal Operations Home Page</t>
  </si>
  <si>
    <t>Portfolio and Pipeline Home Page</t>
  </si>
  <si>
    <t>https://mytakeda.sharepoint.com/sites/EUCAN-Legal/SitePages/Business_Development_And_Transactions.aspx</t>
  </si>
  <si>
    <t>https://mytakeda.sharepoint.com/sites/EUCAN-Legal/SitePages/Digital,_Strategy,_Innovation_and_TDV.aspx</t>
  </si>
  <si>
    <t>https://mytakeda.sharepoint.com/sites/EUCAN-Legal/SitePages/Employment.aspx</t>
  </si>
  <si>
    <t>https://mytakeda.sharepoint.com/sites/EUCAN-Legal/SitePages/GMSGQ_LG.aspx</t>
  </si>
  <si>
    <t>https://mytakeda.sharepoint.com/sites/EUCAN-Legal/SitePages/EUCAN-Legal-Operations.aspx</t>
  </si>
  <si>
    <t>https://mytakeda.sharepoint.com/sites/EUCAN-Legal/SitePages/Portfolio-and-Pipeline.aspx</t>
  </si>
  <si>
    <t>Open</t>
  </si>
  <si>
    <t>Global Manufacturing and Supply</t>
  </si>
  <si>
    <t>Business Development &amp; Commercial Transactions Home Page</t>
  </si>
  <si>
    <t>Employment Law Home Page</t>
  </si>
  <si>
    <t>EUCAN Legal Operations Team - What we do</t>
  </si>
  <si>
    <t>Portfolio and Pipeline - What we do</t>
  </si>
  <si>
    <t>Global Manufacturing and Supply / GMSGQ LG - What we do</t>
  </si>
  <si>
    <t>Digital, Strategy, Innovation and TDV  Home Page - What we do</t>
  </si>
  <si>
    <t>Business Development - What we do</t>
  </si>
  <si>
    <t>Picture URL</t>
  </si>
  <si>
    <t>ProviderName</t>
  </si>
  <si>
    <t>https://mytakeda.sharepoint.com/sites/ContractShop/SitePages/TrainingMaterials.aspx</t>
  </si>
  <si>
    <t>LINC Contract Management System</t>
  </si>
  <si>
    <t>LINC Contract Management System Info page, links and training</t>
  </si>
  <si>
    <t>LINC.png</t>
  </si>
  <si>
    <t>https://mytakeda.sharepoint.com/sites/EUCAN-Legal/SitePages/Docusign.aspx</t>
  </si>
  <si>
    <t>Docusign / Electronic Signature</t>
  </si>
  <si>
    <t>Docusign / Electronic Signature options via LINC or Standalone Docusign</t>
  </si>
  <si>
    <t>L:\Administration_IT\icons\Docusign blue Circle small.png</t>
  </si>
  <si>
    <t>https://mytakeda.sharepoint.com/sites/LegalEUCAN_KnowledgeBase/SitePages/CompareDocuments.aspx#litera-compare</t>
  </si>
  <si>
    <t>Litera Compare (pdf/Word Document compare)</t>
  </si>
  <si>
    <t>If you need to compare pdf and Word documents very frequently, and do not want to convert between Word and pdf format all the time, then Litera Compare (formerly Workshare Compare / Deltaview) can be used. The product requires a license that is charged at $300 per year.</t>
  </si>
  <si>
    <t>L:\Administration_IT\icons\LiteraCompare_Wide.png</t>
  </si>
  <si>
    <t>https://mytakeda.sharepoint.com/sites/EUCAN-Legal/SitePages/TeamConnect.aspx#what-is-collaborati</t>
  </si>
  <si>
    <t>Collaborati (vendors/law firm invoices and timekeepers)</t>
  </si>
  <si>
    <t xml:space="preserve">Collaborati (by vendor Mitratech) is the system used by vendors/law firms to submit invoices and timekeepers. </t>
  </si>
  <si>
    <t>Collaborati.png</t>
  </si>
  <si>
    <t>https://mytakeda.sharepoint.com/teams/leg/sitepages/legal-dashboards-powerbi.aspx</t>
  </si>
  <si>
    <t>Contract Management Power BI Dashboard</t>
  </si>
  <si>
    <t>CMPBI.png</t>
  </si>
  <si>
    <t>https://mytakeda.sharepoint.com/sites/CrossPass/SitePages/GGC-Stretch.aspx</t>
  </si>
  <si>
    <t>Crosspass (Global General Counsel)</t>
  </si>
  <si>
    <t>CrossPass is a new program, created to help GGC members like you to develop new skills, knowledge, and experience. It allows you to share and apply for opportunities across different regions, offering the chance to experience different ways of working across Takeda’s global family. </t>
  </si>
  <si>
    <t>L:\Administration_IT\icons\CrossPass.png</t>
  </si>
  <si>
    <t>SmartCardURL</t>
  </si>
  <si>
    <t>ProviderPicture</t>
  </si>
  <si>
    <t>L:\Administration_IT\icons\GGC_red_black.png</t>
  </si>
  <si>
    <t>Update</t>
  </si>
  <si>
    <t>https://takeda.edcast.com/insights/contract-shop-us-legal</t>
  </si>
  <si>
    <t>Digital Empowerment</t>
  </si>
  <si>
    <t>Collaborators</t>
  </si>
  <si>
    <t>Add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</si>
</sst>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_);\(&quot;$&quot;#,##0\)"/>
    <numFmt numFmtId="165" formatCode="&quot;$&quot;#,##0_);[Red]\(&quot;$&quot;#,##0\)"/>
    <numFmt numFmtId="166" formatCode="_(* #,##0.00_);_(* \(#,##0.00\);_(* &quot;-&quot;??_);_(@_)"/>
    <numFmt numFmtId="167" formatCode="###,000"/>
    <numFmt numFmtId="168" formatCode="yyyy;@"/>
  </numFmts>
  <fonts count="35" x14ac:knownFonts="1">
    <font>
      <sz val="11"/>
      <color theme="1"/>
      <name val="Calibri"/>
      <family val="2"/>
      <scheme val="minor"/>
    </font>
    <font>
      <sz val="11"/>
      <color theme="1"/>
      <name val="Calibri"/>
      <family val="2"/>
      <scheme val="minor"/>
    </font>
    <font>
      <b/>
      <sz val="11"/>
      <color theme="1"/>
      <name val="Calibri"/>
      <family val="2"/>
      <scheme val="minor"/>
    </font>
    <font>
      <sz val="11"/>
      <color rgb="FF222222"/>
      <name val="Arial"/>
      <family val="2"/>
    </font>
    <font>
      <sz val="11"/>
      <color theme="0"/>
      <name val="Calibri"/>
      <family val="2"/>
      <scheme val="minor"/>
    </font>
    <font>
      <sz val="11"/>
      <color theme="1"/>
      <name val="Calibri"/>
      <family val="2"/>
    </font>
    <font>
      <sz val="11"/>
      <color rgb="FF0B744D"/>
      <name val="Calibri"/>
      <family val="2"/>
      <scheme val="minor"/>
    </font>
    <font>
      <sz val="72"/>
      <color theme="0"/>
      <name val="Calibri Light"/>
      <family val="2"/>
      <scheme val="major"/>
    </font>
    <font>
      <sz val="17"/>
      <color theme="0"/>
      <name val="Calibri"/>
      <family val="2"/>
      <scheme val="minor"/>
    </font>
    <font>
      <u/>
      <sz val="11"/>
      <color theme="11"/>
      <name val="Calibri"/>
      <family val="2"/>
      <scheme val="minor"/>
    </font>
    <font>
      <u/>
      <sz val="11"/>
      <color theme="10"/>
      <name val="Calibri"/>
      <family val="2"/>
      <scheme val="minor"/>
    </font>
    <font>
      <b/>
      <sz val="14"/>
      <color rgb="FF0070C0"/>
      <name val="Segoe UI"/>
      <family val="2"/>
    </font>
    <font>
      <sz val="42"/>
      <color theme="0"/>
      <name val="Segoe UI"/>
      <family val="2"/>
    </font>
    <font>
      <sz val="11"/>
      <name val="Calibri"/>
      <family val="2"/>
      <scheme val="minor"/>
    </font>
    <font>
      <sz val="24"/>
      <color theme="0"/>
      <name val="Segoe UI"/>
      <family val="2"/>
    </font>
    <font>
      <sz val="14"/>
      <color theme="0"/>
      <name val="Calibri"/>
      <family val="2"/>
      <scheme val="minor"/>
    </font>
    <font>
      <b/>
      <sz val="14"/>
      <color theme="0"/>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u/>
      <sz val="9"/>
      <color theme="10"/>
      <name val="Calibri"/>
      <family val="2"/>
      <scheme val="minor"/>
    </font>
    <font>
      <sz val="9"/>
      <color theme="1"/>
      <name val="Calibri"/>
      <family val="2"/>
      <scheme val="minor"/>
    </font>
    <font>
      <sz val="11"/>
      <color rgb="FF4C4948"/>
      <name val="Segoe UI"/>
      <family val="2"/>
    </font>
    <font>
      <sz val="11"/>
      <color rgb="FF242424"/>
      <name val="Segoe UI"/>
      <family val="2"/>
    </font>
  </fonts>
  <fills count="43">
    <fill>
      <patternFill patternType="none"/>
    </fill>
    <fill>
      <patternFill patternType="gray125"/>
    </fill>
    <fill>
      <patternFill patternType="solid">
        <fgColor rgb="FF217346"/>
        <bgColor indexed="64"/>
      </patternFill>
    </fill>
    <fill>
      <patternFill patternType="solid">
        <fgColor theme="0" tint="-4.9989318521683403E-2"/>
        <bgColor indexed="64"/>
      </patternFill>
    </fill>
    <fill>
      <patternFill patternType="solid">
        <fgColor rgb="FF339966"/>
        <bgColor indexed="64"/>
      </patternFill>
    </fill>
    <fill>
      <patternFill patternType="solid">
        <fgColor rgb="FFFFFF00"/>
        <bgColor indexed="64"/>
      </patternFill>
    </fill>
    <fill>
      <patternFill patternType="solid">
        <fgColor rgb="FFFFFF99"/>
        <bgColor indexed="64"/>
      </patternFill>
    </fill>
    <fill>
      <patternFill patternType="solid">
        <fgColor theme="0" tint="-0.249977111117893"/>
        <bgColor indexed="64"/>
      </patternFill>
    </fill>
    <fill>
      <patternFill patternType="solid">
        <fgColor rgb="FF00819D"/>
        <bgColor indexed="64"/>
      </patternFill>
    </fill>
    <fill>
      <patternFill patternType="solid">
        <fgColor theme="5" tint="0.79998168889431442"/>
        <bgColor indexed="64"/>
      </patternFill>
    </fill>
    <fill>
      <patternFill patternType="solid">
        <fgColor theme="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29">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right/>
      <top/>
      <bottom style="thin">
        <color rgb="FF339966"/>
      </bottom>
      <diagonal/>
    </border>
    <border>
      <left style="thin">
        <color indexed="64"/>
      </left>
      <right/>
      <top/>
      <bottom/>
      <diagonal/>
    </border>
    <border>
      <left style="thin">
        <color rgb="FF339966"/>
      </left>
      <right/>
      <top/>
      <bottom style="thin">
        <color rgb="FF339966"/>
      </bottom>
      <diagonal/>
    </border>
    <border>
      <left style="thin">
        <color rgb="FF339966"/>
      </left>
      <right/>
      <top/>
      <bottom/>
      <diagonal/>
    </border>
    <border>
      <left style="thick">
        <color rgb="FFF4B183"/>
      </left>
      <right style="thick">
        <color rgb="FFF4B183"/>
      </right>
      <top style="thick">
        <color rgb="FFF4B183"/>
      </top>
      <bottom style="thick">
        <color rgb="FFF4B183"/>
      </bottom>
      <diagonal/>
    </border>
    <border>
      <left/>
      <right style="thin">
        <color rgb="FF339966"/>
      </right>
      <top/>
      <bottom style="thin">
        <color rgb="FF339966"/>
      </bottom>
      <diagonal/>
    </border>
    <border>
      <left/>
      <right style="thin">
        <color rgb="FF339966"/>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s>
  <cellStyleXfs count="86">
    <xf numFmtId="0" fontId="0" fillId="0" borderId="0"/>
    <xf numFmtId="166" fontId="1" fillId="0" borderId="0" applyFont="0" applyFill="0" applyBorder="0" applyAlignment="0" applyProtection="0"/>
    <xf numFmtId="0" fontId="6" fillId="0" borderId="0" applyFill="0" applyBorder="0">
      <alignment wrapText="1"/>
    </xf>
    <xf numFmtId="0" fontId="1" fillId="0" borderId="0"/>
    <xf numFmtId="0" fontId="7" fillId="2" borderId="0" applyNumberFormat="0" applyBorder="0" applyProtection="0">
      <alignment horizontal="left" indent="1"/>
    </xf>
    <xf numFmtId="0" fontId="8" fillId="2" borderId="0" applyNumberFormat="0" applyProtection="0">
      <alignment horizontal="left" wrapText="1" indent="4"/>
    </xf>
    <xf numFmtId="0" fontId="6" fillId="2" borderId="0" applyNumberFormat="0" applyProtection="0">
      <alignment horizontal="left" wrapText="1" indent="4"/>
    </xf>
    <xf numFmtId="0" fontId="4" fillId="0" borderId="0"/>
    <xf numFmtId="0" fontId="7" fillId="2" borderId="0" applyNumberFormat="0" applyBorder="0" applyProtection="0">
      <alignment horizontal="left" indent="1"/>
    </xf>
    <xf numFmtId="0" fontId="10" fillId="0" borderId="0" applyNumberFormat="0" applyFill="0" applyBorder="0" applyAlignment="0" applyProtection="0"/>
    <xf numFmtId="0" fontId="9" fillId="0" borderId="0" applyNumberFormat="0" applyFill="0" applyBorder="0" applyAlignment="0" applyProtection="0"/>
    <xf numFmtId="164" fontId="1" fillId="0" borderId="0" applyFont="0" applyFill="0" applyBorder="0" applyAlignment="0" applyProtection="0"/>
    <xf numFmtId="0" fontId="8" fillId="2" borderId="0" applyNumberFormat="0" applyProtection="0">
      <alignment horizontal="left" wrapText="1" indent="4"/>
    </xf>
    <xf numFmtId="0" fontId="6" fillId="2" borderId="0" applyNumberFormat="0" applyProtection="0">
      <alignment horizontal="left" wrapText="1" indent="4"/>
    </xf>
    <xf numFmtId="0" fontId="4" fillId="4" borderId="0" applyNumberFormat="0" applyBorder="0" applyProtection="0"/>
    <xf numFmtId="0" fontId="2" fillId="0" borderId="0" applyNumberFormat="0" applyFill="0" applyBorder="0" applyAlignment="0" applyProtection="0"/>
    <xf numFmtId="0" fontId="1" fillId="0" borderId="12" applyNumberFormat="0" applyFont="0" applyFill="0" applyAlignment="0"/>
    <xf numFmtId="0" fontId="1" fillId="0" borderId="13" applyNumberFormat="0" applyFont="0" applyFill="0" applyAlignment="0"/>
    <xf numFmtId="14" fontId="1" fillId="0" borderId="0" applyFont="0" applyFill="0" applyBorder="0" applyAlignment="0"/>
    <xf numFmtId="0" fontId="1" fillId="3" borderId="0"/>
    <xf numFmtId="165" fontId="1" fillId="5" borderId="0" applyFont="0" applyBorder="0" applyAlignment="0"/>
    <xf numFmtId="0" fontId="1" fillId="0" borderId="14"/>
    <xf numFmtId="0" fontId="1" fillId="0" borderId="15" applyNumberFormat="0" applyFont="0" applyFill="0"/>
    <xf numFmtId="0" fontId="1" fillId="0" borderId="16" applyNumberFormat="0" applyFont="0" applyFill="0" applyAlignment="0"/>
    <xf numFmtId="0" fontId="1" fillId="3" borderId="17"/>
    <xf numFmtId="0" fontId="1" fillId="0" borderId="18" applyNumberFormat="0" applyFont="0" applyFill="0" applyAlignment="0"/>
    <xf numFmtId="0" fontId="1" fillId="0" borderId="19" applyNumberFormat="0" applyFont="0" applyFill="0" applyAlignment="0"/>
    <xf numFmtId="168" fontId="1" fillId="0" borderId="0" applyFont="0" applyFill="0" applyBorder="0" applyAlignment="0"/>
    <xf numFmtId="0" fontId="1" fillId="6" borderId="11"/>
    <xf numFmtId="0" fontId="4" fillId="4" borderId="0" applyNumberFormat="0" applyBorder="0" applyProtection="0"/>
    <xf numFmtId="0" fontId="1" fillId="3" borderId="0"/>
    <xf numFmtId="0" fontId="1" fillId="6" borderId="11"/>
    <xf numFmtId="0" fontId="1" fillId="0" borderId="0"/>
    <xf numFmtId="0" fontId="5" fillId="0" borderId="0"/>
    <xf numFmtId="0" fontId="1" fillId="3" borderId="17"/>
    <xf numFmtId="0" fontId="5" fillId="0" borderId="0"/>
    <xf numFmtId="0" fontId="11" fillId="0" borderId="0" applyBorder="0" applyProtection="0">
      <alignment horizontal="left"/>
    </xf>
    <xf numFmtId="0" fontId="12" fillId="2" borderId="0" applyNumberFormat="0" applyBorder="0" applyProtection="0">
      <alignment horizontal="left" indent="1"/>
    </xf>
    <xf numFmtId="0" fontId="5" fillId="0" borderId="0"/>
    <xf numFmtId="16" fontId="13" fillId="0" borderId="0" applyFont="0" applyFill="0" applyBorder="0" applyAlignment="0">
      <alignment horizontal="left"/>
    </xf>
    <xf numFmtId="164"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166" fontId="5" fillId="0" borderId="0" applyFont="0" applyFill="0" applyBorder="0" applyAlignment="0" applyProtection="0"/>
    <xf numFmtId="0" fontId="17" fillId="0" borderId="0" applyNumberFormat="0" applyFill="0" applyBorder="0" applyAlignment="0" applyProtection="0"/>
    <xf numFmtId="0" fontId="18" fillId="0" borderId="20" applyNumberFormat="0" applyFill="0" applyAlignment="0" applyProtection="0"/>
    <xf numFmtId="0" fontId="19" fillId="0" borderId="21" applyNumberFormat="0" applyFill="0" applyAlignment="0" applyProtection="0"/>
    <xf numFmtId="0" fontId="20" fillId="0" borderId="22" applyNumberFormat="0" applyFill="0" applyAlignment="0" applyProtection="0"/>
    <xf numFmtId="0" fontId="20" fillId="0" borderId="0" applyNumberFormat="0" applyFill="0" applyBorder="0" applyAlignment="0" applyProtection="0"/>
    <xf numFmtId="0" fontId="21" fillId="11" borderId="0" applyNumberFormat="0" applyBorder="0" applyAlignment="0" applyProtection="0"/>
    <xf numFmtId="0" fontId="22" fillId="12" borderId="0" applyNumberFormat="0" applyBorder="0" applyAlignment="0" applyProtection="0"/>
    <xf numFmtId="0" fontId="23" fillId="13" borderId="0" applyNumberFormat="0" applyBorder="0" applyAlignment="0" applyProtection="0"/>
    <xf numFmtId="0" fontId="24" fillId="14" borderId="23" applyNumberFormat="0" applyAlignment="0" applyProtection="0"/>
    <xf numFmtId="0" fontId="25" fillId="15" borderId="24" applyNumberFormat="0" applyAlignment="0" applyProtection="0"/>
    <xf numFmtId="0" fontId="26" fillId="15" borderId="23" applyNumberFormat="0" applyAlignment="0" applyProtection="0"/>
    <xf numFmtId="0" fontId="27" fillId="0" borderId="25" applyNumberFormat="0" applyFill="0" applyAlignment="0" applyProtection="0"/>
    <xf numFmtId="0" fontId="28" fillId="16" borderId="26" applyNumberFormat="0" applyAlignment="0" applyProtection="0"/>
    <xf numFmtId="0" fontId="29" fillId="0" borderId="0" applyNumberFormat="0" applyFill="0" applyBorder="0" applyAlignment="0" applyProtection="0"/>
    <xf numFmtId="0" fontId="1" fillId="17" borderId="11" applyNumberFormat="0" applyFont="0" applyAlignment="0" applyProtection="0"/>
    <xf numFmtId="0" fontId="30" fillId="0" borderId="0" applyNumberFormat="0" applyFill="0" applyBorder="0" applyAlignment="0" applyProtection="0"/>
    <xf numFmtId="0" fontId="2" fillId="0" borderId="27" applyNumberFormat="0" applyFill="0" applyAlignment="0" applyProtection="0"/>
    <xf numFmtId="0" fontId="4"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4"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4"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4"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4"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4"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cellStyleXfs>
  <cellXfs count="59">
    <xf numFmtId="0" fontId="0" fillId="0" borderId="0" xfId="0"/>
    <xf numFmtId="16" fontId="0" fillId="0" borderId="0" xfId="0" applyNumberFormat="1"/>
    <xf numFmtId="14" fontId="0" fillId="0" borderId="0" xfId="0" applyNumberFormat="1"/>
    <xf numFmtId="0" fontId="2" fillId="0" borderId="0" xfId="0" applyFont="1"/>
    <xf numFmtId="167" fontId="0" fillId="0" borderId="0" xfId="0" applyNumberFormat="1"/>
    <xf numFmtId="0" fontId="0" fillId="0" borderId="0" xfId="0" quotePrefix="1"/>
    <xf numFmtId="0" fontId="0" fillId="0" borderId="2" xfId="0" applyBorder="1"/>
    <xf numFmtId="14" fontId="0" fillId="0" borderId="4" xfId="0" applyNumberFormat="1" applyBorder="1"/>
    <xf numFmtId="0" fontId="0" fillId="0" borderId="4" xfId="0" applyBorder="1"/>
    <xf numFmtId="0" fontId="0" fillId="0" borderId="5" xfId="0" applyBorder="1"/>
    <xf numFmtId="166" fontId="0" fillId="0" borderId="5" xfId="1" applyFont="1" applyBorder="1"/>
    <xf numFmtId="0" fontId="2" fillId="0" borderId="1" xfId="0" applyFont="1" applyBorder="1"/>
    <xf numFmtId="0" fontId="0" fillId="0" borderId="1" xfId="0" applyBorder="1" applyAlignment="1">
      <alignment horizontal="left" indent="1"/>
    </xf>
    <xf numFmtId="0" fontId="2" fillId="0" borderId="1" xfId="0" applyFont="1" applyBorder="1" applyAlignment="1">
      <alignment horizontal="left"/>
    </xf>
    <xf numFmtId="0" fontId="0" fillId="0" borderId="3" xfId="0" applyBorder="1" applyAlignment="1">
      <alignment horizontal="left" indent="1"/>
    </xf>
    <xf numFmtId="0" fontId="0" fillId="0" borderId="9" xfId="0" applyBorder="1" applyAlignment="1">
      <alignment horizontal="left" indent="1"/>
    </xf>
    <xf numFmtId="0" fontId="0" fillId="0" borderId="10" xfId="0" applyBorder="1"/>
    <xf numFmtId="0" fontId="0" fillId="0" borderId="0" xfId="1" applyNumberFormat="1" applyFont="1"/>
    <xf numFmtId="0" fontId="0" fillId="0" borderId="0" xfId="0" applyAlignment="1">
      <alignment wrapText="1"/>
    </xf>
    <xf numFmtId="0" fontId="1" fillId="0" borderId="0" xfId="1" applyNumberFormat="1" applyFont="1" applyBorder="1"/>
    <xf numFmtId="0" fontId="2" fillId="7" borderId="0" xfId="0" applyFont="1" applyFill="1" applyAlignment="1">
      <alignment horizontal="left" vertical="top" wrapText="1" indent="1"/>
    </xf>
    <xf numFmtId="0" fontId="0" fillId="0" borderId="0" xfId="0" applyAlignment="1">
      <alignment horizontal="left" vertical="top" wrapText="1" indent="1"/>
    </xf>
    <xf numFmtId="0" fontId="0" fillId="8" borderId="0" xfId="0" applyFill="1"/>
    <xf numFmtId="0" fontId="0" fillId="0" borderId="0" xfId="0" quotePrefix="1" applyAlignment="1">
      <alignment horizontal="left" vertical="top" wrapText="1" indent="1"/>
    </xf>
    <xf numFmtId="0" fontId="15" fillId="8" borderId="0" xfId="5" applyFont="1" applyFill="1" applyAlignment="1">
      <alignment horizontal="left" vertical="top" wrapText="1" indent="1"/>
    </xf>
    <xf numFmtId="0" fontId="14" fillId="8" borderId="0" xfId="4" applyFont="1" applyFill="1" applyAlignment="1">
      <alignment horizontal="left" vertical="top" wrapText="1" indent="1"/>
    </xf>
    <xf numFmtId="0" fontId="4" fillId="0" borderId="0" xfId="5" applyFont="1" applyFill="1" applyAlignment="1">
      <alignment horizontal="left" vertical="top" wrapText="1"/>
    </xf>
    <xf numFmtId="0" fontId="16" fillId="0" borderId="0" xfId="5" applyFont="1" applyFill="1" applyAlignment="1">
      <alignment horizontal="left" vertical="top" wrapText="1"/>
    </xf>
    <xf numFmtId="14" fontId="0" fillId="0" borderId="0" xfId="0" applyNumberFormat="1" applyAlignment="1">
      <alignment horizontal="right"/>
    </xf>
    <xf numFmtId="0" fontId="0" fillId="0" borderId="0" xfId="0" applyAlignment="1">
      <alignment horizontal="right"/>
    </xf>
    <xf numFmtId="14" fontId="0" fillId="0" borderId="0" xfId="0" applyNumberFormat="1" applyAlignment="1">
      <alignment horizontal="left" indent="1"/>
    </xf>
    <xf numFmtId="0" fontId="0" fillId="0" borderId="1" xfId="0" applyBorder="1" applyAlignment="1">
      <alignment horizontal="left"/>
    </xf>
    <xf numFmtId="0" fontId="0" fillId="7" borderId="0" xfId="0" applyFill="1"/>
    <xf numFmtId="0" fontId="10" fillId="0" borderId="0" xfId="9"/>
    <xf numFmtId="0" fontId="0" fillId="9" borderId="0" xfId="0" applyFill="1"/>
    <xf numFmtId="0" fontId="4" fillId="10" borderId="0" xfId="0" applyFont="1" applyFill="1"/>
    <xf numFmtId="0" fontId="0" fillId="5" borderId="0" xfId="0" applyFill="1"/>
    <xf numFmtId="0" fontId="10" fillId="5" borderId="0" xfId="9" applyFill="1"/>
    <xf numFmtId="49" fontId="0" fillId="42" borderId="28" xfId="0" applyNumberFormat="1" applyFill="1" applyBorder="1"/>
    <xf numFmtId="0" fontId="10" fillId="42" borderId="28" xfId="9" applyFill="1" applyBorder="1"/>
    <xf numFmtId="49" fontId="0" fillId="0" borderId="28" xfId="0" applyNumberFormat="1" applyBorder="1"/>
    <xf numFmtId="0" fontId="10" fillId="0" borderId="28" xfId="9" applyBorder="1"/>
    <xf numFmtId="0" fontId="10" fillId="0" borderId="0" xfId="9" applyFill="1"/>
    <xf numFmtId="0" fontId="10" fillId="0" borderId="28" xfId="9" applyFill="1" applyBorder="1"/>
    <xf numFmtId="0" fontId="21" fillId="0" borderId="0" xfId="0" applyFont="1"/>
    <xf numFmtId="0" fontId="31" fillId="0" borderId="0" xfId="9" applyFont="1" applyFill="1" applyAlignment="1">
      <alignment vertical="center"/>
    </xf>
    <xf numFmtId="0" fontId="32" fillId="0" borderId="0" xfId="0" applyFont="1"/>
    <xf numFmtId="0" fontId="10" fillId="0" borderId="0" xfId="9" applyFill="1" applyAlignment="1">
      <alignment vertical="center"/>
    </xf>
    <xf numFmtId="0" fontId="33" fillId="0" borderId="0" xfId="0" applyFont="1"/>
    <xf numFmtId="0" fontId="34" fillId="0" borderId="0" xfId="0" applyFont="1"/>
    <xf numFmtId="0" fontId="13" fillId="0" borderId="0" xfId="0" applyFont="1" applyAlignment="1">
      <alignment horizontal="left" vertical="top"/>
    </xf>
    <xf numFmtId="0" fontId="3" fillId="0" borderId="0" xfId="0" applyFont="1" applyAlignment="1">
      <alignment horizontal="left"/>
    </xf>
    <xf numFmtId="0" fontId="3" fillId="0" borderId="2" xfId="0" applyFont="1" applyBorder="1" applyAlignment="1">
      <alignment horizontal="left"/>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wrapText="1"/>
    </xf>
    <xf numFmtId="0" fontId="16" fillId="8" borderId="0" xfId="5" applyFont="1" applyFill="1" applyAlignment="1">
      <alignment horizontal="left" vertical="top" wrapText="1"/>
    </xf>
    <xf numFmtId="0" fontId="4" fillId="8" borderId="0" xfId="5" applyFont="1" applyFill="1" applyAlignment="1">
      <alignment horizontal="left" vertical="top" wrapText="1"/>
    </xf>
    <xf numFmtId="0" fontId="4" fillId="8" borderId="0" xfId="5" applyFont="1" applyFill="1" applyAlignment="1">
      <alignment horizontal="left" vertical="top"/>
    </xf>
  </cellXfs>
  <cellStyles count="86">
    <cellStyle name="20% - Accent1" xfId="63" builtinId="30" customBuiltin="1"/>
    <cellStyle name="20% - Accent2" xfId="67" builtinId="34" customBuiltin="1"/>
    <cellStyle name="20% - Accent3" xfId="71" builtinId="38" customBuiltin="1"/>
    <cellStyle name="20% - Accent4" xfId="75" builtinId="42" customBuiltin="1"/>
    <cellStyle name="20% - Accent5" xfId="79" builtinId="46" customBuiltin="1"/>
    <cellStyle name="20% - Accent6" xfId="83" builtinId="50" customBuiltin="1"/>
    <cellStyle name="40% - Accent1" xfId="64" builtinId="31" customBuiltin="1"/>
    <cellStyle name="40% - Accent2" xfId="68" builtinId="35" customBuiltin="1"/>
    <cellStyle name="40% - Accent3" xfId="72" builtinId="39" customBuiltin="1"/>
    <cellStyle name="40% - Accent4" xfId="76" builtinId="43" customBuiltin="1"/>
    <cellStyle name="40% - Accent5" xfId="80" builtinId="47" customBuiltin="1"/>
    <cellStyle name="40% - Accent6" xfId="84" builtinId="51" customBuiltin="1"/>
    <cellStyle name="60% - Accent1" xfId="65" builtinId="32" customBuiltin="1"/>
    <cellStyle name="60% - Accent2" xfId="69" builtinId="36" customBuiltin="1"/>
    <cellStyle name="60% - Accent3" xfId="73" builtinId="40" customBuiltin="1"/>
    <cellStyle name="60% - Accent4" xfId="77" builtinId="44" customBuiltin="1"/>
    <cellStyle name="60% - Accent5" xfId="81" builtinId="48" customBuiltin="1"/>
    <cellStyle name="60% - Accent6" xfId="85" builtinId="52" customBuiltin="1"/>
    <cellStyle name="Accent1" xfId="62" builtinId="29" customBuiltin="1"/>
    <cellStyle name="Accent2" xfId="66" builtinId="33" customBuiltin="1"/>
    <cellStyle name="Accent3" xfId="70" builtinId="37" customBuiltin="1"/>
    <cellStyle name="Accent4" xfId="74" builtinId="41" customBuiltin="1"/>
    <cellStyle name="Accent5" xfId="78" builtinId="45" customBuiltin="1"/>
    <cellStyle name="Accent6" xfId="82" builtinId="49" customBuiltin="1"/>
    <cellStyle name="Bad" xfId="51" builtinId="27" customBuiltin="1"/>
    <cellStyle name="Bottom Border" xfId="16" xr:uid="{79AD1433-2737-4ED4-9B85-92BE82D167F0}"/>
    <cellStyle name="Bottom Green Border" xfId="17" xr:uid="{E9003193-DD9F-4D54-B68D-7574182AA968}"/>
    <cellStyle name="Calculation" xfId="55" builtinId="22" customBuiltin="1"/>
    <cellStyle name="Check Cell" xfId="57" builtinId="23" customBuiltin="1"/>
    <cellStyle name="Comma" xfId="1" builtinId="3"/>
    <cellStyle name="Comma 2" xfId="44" xr:uid="{8262D58B-9960-4835-B4B0-91219CE3CFE9}"/>
    <cellStyle name="Currency 2" xfId="40" xr:uid="{C56C1770-98D6-4A76-85B0-E047DEFE8B12}"/>
    <cellStyle name="Currency 2 2" xfId="42" xr:uid="{6C07C4D8-79BD-467F-A57D-99C3750008CC}"/>
    <cellStyle name="Currency 3" xfId="11" xr:uid="{69FE2FEE-EDD8-45F5-80C1-E98C476065C6}"/>
    <cellStyle name="Date" xfId="18" xr:uid="{28983C7F-C8AB-428F-8F28-51CC52F36321}"/>
    <cellStyle name="Date 2" xfId="39" xr:uid="{41606370-FA3B-451A-B0A4-6B4E6E39A539}"/>
    <cellStyle name="Explanatory Text" xfId="60" builtinId="53" customBuiltin="1"/>
    <cellStyle name="Followed Hyperlink" xfId="10" builtinId="9" customBuiltin="1"/>
    <cellStyle name="Good" xfId="50" builtinId="26" customBuiltin="1"/>
    <cellStyle name="GrayCell" xfId="19" xr:uid="{5915F2CC-D46A-48C4-92DA-A6A9E94FDA36}"/>
    <cellStyle name="GrayCell 2" xfId="30" xr:uid="{C932DE05-FB49-483F-985D-57A9ABD606BE}"/>
    <cellStyle name="Heading 1" xfId="46" builtinId="16" customBuiltin="1"/>
    <cellStyle name="Heading 1 2" xfId="5" xr:uid="{82C3C52D-147B-4D10-8C16-36249B0EBFF3}"/>
    <cellStyle name="Heading 1 3" xfId="12" xr:uid="{4AEABA34-9408-452D-9791-98CF9437E228}"/>
    <cellStyle name="Heading 2" xfId="47" builtinId="17" customBuiltin="1"/>
    <cellStyle name="Heading 2 2" xfId="6" xr:uid="{C49A64C2-87DB-428F-8BE5-6F4A16C703B0}"/>
    <cellStyle name="Heading 2 3" xfId="13" xr:uid="{30CD63F8-2D6F-4068-B49F-8E19FB4ACF74}"/>
    <cellStyle name="Heading 3" xfId="48" builtinId="18" customBuiltin="1"/>
    <cellStyle name="Heading 3 2" xfId="29" xr:uid="{126909D3-50E4-40FC-935F-6E11ABF6544A}"/>
    <cellStyle name="Heading 3 3" xfId="14" xr:uid="{FFA63157-1AF9-419F-82E3-01CF23A4DF92}"/>
    <cellStyle name="Heading 4" xfId="49" builtinId="19" customBuiltin="1"/>
    <cellStyle name="Heading 4 2" xfId="15" xr:uid="{FCCBE45D-A9A8-4959-9110-165722CD1955}"/>
    <cellStyle name="Highlight" xfId="20" xr:uid="{E8F0BE68-84F4-43BD-80A6-49D800518815}"/>
    <cellStyle name="Hyperlink" xfId="9" builtinId="8" customBuiltin="1"/>
    <cellStyle name="Input" xfId="53" builtinId="20" customBuiltin="1"/>
    <cellStyle name="Left Border" xfId="21" xr:uid="{752567EA-4384-43AE-B676-88EEF319FF3E}"/>
    <cellStyle name="Left Bottom Green Border" xfId="22" xr:uid="{34B3EEC9-1AFB-46BB-BA9D-9C4050C105CA}"/>
    <cellStyle name="Left Green Border" xfId="23" xr:uid="{D9070FD4-0ABA-471F-926C-2D88574C9CAE}"/>
    <cellStyle name="Linked Cell" xfId="56" builtinId="24" customBuiltin="1"/>
    <cellStyle name="Neutral" xfId="52" builtinId="28" customBuiltin="1"/>
    <cellStyle name="Normal" xfId="0" builtinId="0" customBuiltin="1"/>
    <cellStyle name="Normal 2" xfId="3" xr:uid="{6BC7C099-EB82-48D1-AB31-46DA4D467DA5}"/>
    <cellStyle name="Normal 3" xfId="32" xr:uid="{B49E7D7C-2375-45E2-BFFF-FA7F5541E5F2}"/>
    <cellStyle name="Normal 4" xfId="33" xr:uid="{9BD2CCBA-D8AD-4C17-BD02-49AAD16AC878}"/>
    <cellStyle name="Normal 5" xfId="35" xr:uid="{DBDC21D6-3639-4234-9464-6D51CBE00719}"/>
    <cellStyle name="Normal 5 2" xfId="38" xr:uid="{1324672F-72D6-4A22-A055-2116AF0E4D81}"/>
    <cellStyle name="Normal 5 2 2" xfId="43" xr:uid="{0127CB7F-5661-448C-936A-C419D8F806D8}"/>
    <cellStyle name="Normal 5 3" xfId="41" xr:uid="{82CCEA6C-B6B6-49C9-BAF0-76633DEE9C38}"/>
    <cellStyle name="Note" xfId="59" builtinId="10" customBuiltin="1"/>
    <cellStyle name="OrangeBorder" xfId="24" xr:uid="{C7E0DD48-55D3-484F-BC11-2A5937DF3881}"/>
    <cellStyle name="OrangeBorder 2" xfId="34" xr:uid="{150FC099-82C8-4045-AA82-309796EAFE86}"/>
    <cellStyle name="Output" xfId="54" builtinId="21" customBuiltin="1"/>
    <cellStyle name="Right Bottom Green Border" xfId="25" xr:uid="{6A2C4F5A-0DDE-4C11-8235-E324DEC16A81}"/>
    <cellStyle name="Right Green Border" xfId="26" xr:uid="{01984877-D9ED-4DDE-ACEF-8C0EE05C3CBA}"/>
    <cellStyle name="Start Text" xfId="2" xr:uid="{EDB0B951-A110-4146-8AEC-6A70E229A2D5}"/>
    <cellStyle name="Title" xfId="45" builtinId="15" customBuiltin="1"/>
    <cellStyle name="Title 2" xfId="4" xr:uid="{FB044FE1-B1E7-4D5F-A2B7-39BD77AC425B}"/>
    <cellStyle name="Title 3" xfId="36" xr:uid="{BAB72052-24F6-409A-A358-28D4AD66341C}"/>
    <cellStyle name="Title 4" xfId="37" xr:uid="{BF108802-D40E-4B55-AE23-02C2EDD1EC5C}"/>
    <cellStyle name="Title 5" xfId="8" xr:uid="{76D2112B-61B8-4476-84DD-C0B6ED5DD63F}"/>
    <cellStyle name="Total" xfId="61" builtinId="25" customBuiltin="1"/>
    <cellStyle name="Warning Text" xfId="58" builtinId="11" customBuiltin="1"/>
    <cellStyle name="Year" xfId="27" xr:uid="{875B2B43-1B18-4303-B4D5-2FCD77B5DADF}"/>
    <cellStyle name="YellowCell" xfId="28" xr:uid="{20928AD6-9307-413A-A508-863FF7AC9DB9}"/>
    <cellStyle name="YellowCell 2" xfId="31" xr:uid="{982BBDC1-BDF7-4E08-B354-BEA94A3EC0BF}"/>
    <cellStyle name="z A Column text" xfId="7" xr:uid="{23B87D12-C661-428D-98E4-29837A850E3A}"/>
  </cellStyles>
  <dxfs count="72">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theme="4" tint="0.39994506668294322"/>
        </patternFill>
      </fill>
    </dxf>
    <dxf>
      <font>
        <color theme="3"/>
      </font>
      <fill>
        <patternFill>
          <bgColor theme="0" tint="-0.14996795556505021"/>
        </patternFill>
      </fill>
    </dxf>
    <dxf>
      <font>
        <color theme="3"/>
      </font>
      <fill>
        <patternFill>
          <bgColor theme="0" tint="-0.24994659260841701"/>
        </patternFill>
      </fill>
    </dxf>
    <dxf>
      <font>
        <color rgb="FF006100"/>
      </font>
      <fill>
        <patternFill>
          <bgColor rgb="FFC6EFCE"/>
        </patternFill>
      </fill>
    </dxf>
    <dxf>
      <font>
        <color theme="9"/>
      </font>
      <fill>
        <patternFill>
          <bgColor theme="9" tint="0.79998168889431442"/>
        </patternFill>
      </fill>
    </dxf>
    <dxf>
      <font>
        <b/>
        <i val="0"/>
        <color rgb="FFFF0000"/>
      </font>
    </dxf>
    <dxf>
      <font>
        <color rgb="FF9C5700"/>
      </font>
      <fill>
        <patternFill>
          <bgColor rgb="FFFFEB9C"/>
        </patternFill>
      </fill>
    </dxf>
    <dxf>
      <font>
        <color auto="1"/>
      </font>
      <fill>
        <patternFill>
          <bgColor theme="5" tint="0.59996337778862885"/>
        </patternFill>
      </fill>
    </dxf>
    <dxf>
      <font>
        <color rgb="FF9C0006"/>
      </font>
      <fill>
        <patternFill>
          <bgColor rgb="FFFFC7CE"/>
        </patternFill>
      </fill>
    </dxf>
    <dxf>
      <font>
        <color rgb="FF9C5700"/>
      </font>
      <fill>
        <patternFill>
          <bgColor rgb="FFFFEB9C"/>
        </patternFill>
      </fill>
    </dxf>
    <dxf>
      <font>
        <color rgb="FF9C5700"/>
      </font>
      <fill>
        <patternFill>
          <bgColor theme="4" tint="0.39994506668294322"/>
        </patternFill>
      </fill>
    </dxf>
    <dxf>
      <font>
        <color theme="9"/>
      </font>
      <fill>
        <patternFill>
          <bgColor theme="9" tint="0.79998168889431442"/>
        </patternFill>
      </fill>
    </dxf>
    <dxf>
      <font>
        <color theme="3"/>
      </font>
      <fill>
        <patternFill>
          <bgColor theme="0" tint="-0.24994659260841701"/>
        </patternFill>
      </fill>
    </dxf>
    <dxf>
      <font>
        <color rgb="FF006100"/>
      </font>
      <fill>
        <patternFill>
          <bgColor rgb="FFC6EFCE"/>
        </patternFill>
      </fill>
    </dxf>
    <dxf>
      <font>
        <b/>
        <i val="0"/>
        <color rgb="FFFF0000"/>
      </font>
    </dxf>
    <dxf>
      <font>
        <color theme="3"/>
      </font>
      <fill>
        <patternFill>
          <bgColor theme="0" tint="-0.14996795556505021"/>
        </patternFill>
      </fill>
    </dxf>
    <dxf>
      <font>
        <b/>
        <i val="0"/>
        <color rgb="FFFF0000"/>
      </font>
    </dxf>
    <dxf>
      <font>
        <color theme="3"/>
      </font>
      <fill>
        <patternFill>
          <bgColor theme="0" tint="-0.14996795556505021"/>
        </patternFill>
      </fill>
    </dxf>
    <dxf>
      <font>
        <color theme="9"/>
      </font>
      <fill>
        <patternFill>
          <bgColor theme="9" tint="0.79998168889431442"/>
        </patternFill>
      </fill>
    </dxf>
    <dxf>
      <font>
        <color rgb="FF9C5700"/>
      </font>
      <fill>
        <patternFill>
          <bgColor theme="4" tint="0.39994506668294322"/>
        </patternFill>
      </fill>
    </dxf>
    <dxf>
      <font>
        <color rgb="FF9C5700"/>
      </font>
      <fill>
        <patternFill>
          <bgColor rgb="FFFFEB9C"/>
        </patternFill>
      </fill>
    </dxf>
    <dxf>
      <font>
        <color auto="1"/>
      </font>
      <fill>
        <patternFill>
          <bgColor theme="5" tint="0.59996337778862885"/>
        </patternFill>
      </fill>
    </dxf>
    <dxf>
      <font>
        <color theme="3"/>
      </font>
      <fill>
        <patternFill>
          <bgColor theme="0" tint="-0.24994659260841701"/>
        </patternFill>
      </fill>
    </dxf>
    <dxf>
      <font>
        <color rgb="FF9C0006"/>
      </font>
      <fill>
        <patternFill>
          <bgColor rgb="FFFFC7CE"/>
        </patternFill>
      </fill>
    </dxf>
    <dxf>
      <font>
        <color theme="3"/>
      </font>
      <fill>
        <patternFill>
          <bgColor theme="0" tint="-0.24994659260841701"/>
        </patternFill>
      </fill>
    </dxf>
    <dxf>
      <font>
        <color theme="3"/>
      </font>
      <fill>
        <patternFill>
          <bgColor theme="0" tint="-0.14996795556505021"/>
        </patternFill>
      </fill>
    </dxf>
    <dxf>
      <font>
        <color theme="9"/>
      </font>
      <fill>
        <patternFill>
          <bgColor theme="9" tint="0.79998168889431442"/>
        </patternFill>
      </fill>
    </dxf>
    <dxf>
      <font>
        <color rgb="FF9C5700"/>
      </font>
      <fill>
        <patternFill>
          <bgColor theme="4" tint="0.39994506668294322"/>
        </patternFill>
      </fill>
    </dxf>
    <dxf>
      <font>
        <b/>
        <i val="0"/>
        <color rgb="FFFF0000"/>
      </font>
    </dxf>
    <dxf>
      <font>
        <color auto="1"/>
      </font>
      <fill>
        <patternFill>
          <bgColor theme="5" tint="0.59996337778862885"/>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color rgb="FFFF0000"/>
      </font>
    </dxf>
    <dxf>
      <font>
        <color theme="9"/>
      </font>
      <fill>
        <patternFill>
          <bgColor theme="9" tint="0.79998168889431442"/>
        </patternFill>
      </fill>
    </dxf>
    <dxf>
      <font>
        <color rgb="FF9C0006"/>
      </font>
      <fill>
        <patternFill>
          <bgColor rgb="FFFFC7CE"/>
        </patternFill>
      </fill>
    </dxf>
    <dxf>
      <font>
        <color auto="1"/>
      </font>
      <fill>
        <patternFill>
          <bgColor theme="5" tint="0.59996337778862885"/>
        </patternFill>
      </fill>
    </dxf>
    <dxf>
      <font>
        <color rgb="FF9C5700"/>
      </font>
      <fill>
        <patternFill>
          <bgColor rgb="FFFFEB9C"/>
        </patternFill>
      </fill>
    </dxf>
    <dxf>
      <font>
        <color rgb="FF9C5700"/>
      </font>
      <fill>
        <patternFill>
          <bgColor theme="4" tint="0.39994506668294322"/>
        </patternFill>
      </fill>
    </dxf>
    <dxf>
      <font>
        <color theme="3"/>
      </font>
      <fill>
        <patternFill>
          <bgColor theme="0" tint="-0.14996795556505021"/>
        </patternFill>
      </fill>
    </dxf>
    <dxf>
      <font>
        <color theme="3"/>
      </font>
      <fill>
        <patternFill>
          <bgColor theme="0" tint="-0.24994659260841701"/>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patternType="solid">
          <fgColor theme="0" tint="-0.14996795556505021"/>
          <bgColor rgb="FF217346"/>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border>
        <top style="double">
          <color theme="1"/>
        </top>
      </border>
    </dxf>
    <dxf>
      <font>
        <b/>
        <color theme="0"/>
      </font>
      <fill>
        <patternFill patternType="solid">
          <fgColor theme="9"/>
          <bgColor rgb="FF217346"/>
        </patternFill>
      </fill>
      <border>
        <bottom style="medium">
          <color theme="1"/>
        </bottom>
      </border>
    </dxf>
    <dxf>
      <font>
        <color theme="1"/>
      </font>
      <border>
        <top style="medium">
          <color theme="1"/>
        </top>
        <bottom style="medium">
          <color theme="1"/>
        </bottom>
      </border>
    </dxf>
    <dxf>
      <fill>
        <patternFill>
          <bgColor theme="0" tint="-4.9989318521683403E-2"/>
        </patternFill>
      </fill>
    </dxf>
    <dxf>
      <font>
        <color theme="0"/>
      </font>
      <fill>
        <patternFill>
          <bgColor rgb="FF339966"/>
        </patternFill>
      </fill>
    </dxf>
  </dxfs>
  <tableStyles count="2" defaultTableStyle="TableStyleMedium2" defaultPivotStyle="PivotStyleLight16">
    <tableStyle name="CustomTableStyle" pivot="0" count="2" xr9:uid="{C0886BD5-2816-460A-9ABA-29A772184C96}">
      <tableStyleElement type="headerRow" dxfId="71"/>
      <tableStyleElement type="firstRowStripe" dxfId="70"/>
    </tableStyle>
    <tableStyle name="ExcelTableStyle" pivot="0" count="7" xr9:uid="{1D1EB055-14F4-4341-8FDF-BB495A4C75BA}">
      <tableStyleElement type="wholeTable" dxfId="69"/>
      <tableStyleElement type="headerRow" dxfId="68"/>
      <tableStyleElement type="totalRow" dxfId="67"/>
      <tableStyleElement type="firstColumn" dxfId="66"/>
      <tableStyleElement type="lastColumn" dxfId="65"/>
      <tableStyleElement type="firstRowStripe" dxfId="64"/>
      <tableStyleElement type="firstColumnStripe" dxfId="63"/>
    </tableStyle>
  </tableStyles>
  <colors>
    <mruColors>
      <color rgb="FF0081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171450</xdr:colOff>
      <xdr:row>7</xdr:row>
      <xdr:rowOff>95250</xdr:rowOff>
    </xdr:from>
    <xdr:to>
      <xdr:col>0</xdr:col>
      <xdr:colOff>4219069</xdr:colOff>
      <xdr:row>21</xdr:row>
      <xdr:rowOff>18726</xdr:rowOff>
    </xdr:to>
    <xdr:pic>
      <xdr:nvPicPr>
        <xdr:cNvPr id="4" name="Picture 3">
          <a:extLst>
            <a:ext uri="{FF2B5EF4-FFF2-40B4-BE49-F238E27FC236}">
              <a16:creationId xmlns:a16="http://schemas.microsoft.com/office/drawing/2014/main" id="{F02D60CF-8928-455B-9C78-A605CA86381D}"/>
            </a:ext>
          </a:extLst>
        </xdr:cNvPr>
        <xdr:cNvPicPr>
          <a:picLocks noChangeAspect="1"/>
        </xdr:cNvPicPr>
      </xdr:nvPicPr>
      <xdr:blipFill>
        <a:blip xmlns:r="http://schemas.openxmlformats.org/officeDocument/2006/relationships" r:embed="rId1"/>
        <a:stretch>
          <a:fillRect/>
        </a:stretch>
      </xdr:blipFill>
      <xdr:spPr>
        <a:xfrm>
          <a:off x="171450" y="1876425"/>
          <a:ext cx="4047619" cy="2590476"/>
        </a:xfrm>
        <a:prstGeom prst="rect">
          <a:avLst/>
        </a:prstGeom>
      </xdr:spPr>
    </xdr:pic>
    <xdr:clientData/>
  </xdr:twoCellAnchor>
  <xdr:twoCellAnchor editAs="oneCell">
    <xdr:from>
      <xdr:col>0</xdr:col>
      <xdr:colOff>219075</xdr:colOff>
      <xdr:row>27</xdr:row>
      <xdr:rowOff>114300</xdr:rowOff>
    </xdr:from>
    <xdr:to>
      <xdr:col>0</xdr:col>
      <xdr:colOff>4266694</xdr:colOff>
      <xdr:row>43</xdr:row>
      <xdr:rowOff>75824</xdr:rowOff>
    </xdr:to>
    <xdr:pic>
      <xdr:nvPicPr>
        <xdr:cNvPr id="2" name="Picture 1">
          <a:extLst>
            <a:ext uri="{FF2B5EF4-FFF2-40B4-BE49-F238E27FC236}">
              <a16:creationId xmlns:a16="http://schemas.microsoft.com/office/drawing/2014/main" id="{962976CE-2C8F-455D-A37F-D5746FB47B40}"/>
            </a:ext>
          </a:extLst>
        </xdr:cNvPr>
        <xdr:cNvPicPr>
          <a:picLocks noChangeAspect="1"/>
        </xdr:cNvPicPr>
      </xdr:nvPicPr>
      <xdr:blipFill>
        <a:blip xmlns:r="http://schemas.openxmlformats.org/officeDocument/2006/relationships" r:embed="rId2"/>
        <a:stretch>
          <a:fillRect/>
        </a:stretch>
      </xdr:blipFill>
      <xdr:spPr>
        <a:xfrm>
          <a:off x="219075" y="5705475"/>
          <a:ext cx="4047619" cy="30095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mytakeda.sharepoint.com/sites/EUCAN-Legal/SitePages/Contract-Shop-Templates.aspx" TargetMode="External"/><Relationship Id="rId21" Type="http://schemas.openxmlformats.org/officeDocument/2006/relationships/hyperlink" Target="https://mytakeda.sharepoint.com/sites/EUCAN-Legal/SitePages/PLG-EUCAN-Countries.aspx" TargetMode="External"/><Relationship Id="rId42" Type="http://schemas.openxmlformats.org/officeDocument/2006/relationships/hyperlink" Target="https://mytakeda.sharepoint.com/sites/EUCAN-Legal/SitePages/PLG-UK.aspx" TargetMode="External"/><Relationship Id="rId63" Type="http://schemas.openxmlformats.org/officeDocument/2006/relationships/hyperlink" Target="https://mytakeda.sharepoint.com/sites/EUCAN-Legal/SitePages/LegalPatientAdvocacy_RestrictedArea.aspx" TargetMode="External"/><Relationship Id="rId84" Type="http://schemas.openxmlformats.org/officeDocument/2006/relationships/hyperlink" Target="https://mytakeda.sharepoint.com/sites/EUCAN-Legal/SitePages/Healthcare-Professionals-Healthcare-Organisations.aspx" TargetMode="External"/><Relationship Id="rId138" Type="http://schemas.openxmlformats.org/officeDocument/2006/relationships/hyperlink" Target="https://mytakeda.sharepoint.com/sites/EUCAN-Legal/SitePages/LINC_Filing_Request.aspx" TargetMode="External"/><Relationship Id="rId159" Type="http://schemas.openxmlformats.org/officeDocument/2006/relationships/hyperlink" Target="https://mytakeda.sharepoint.com/sites/EUCAN-Legal/SitePages/Signing-Authorities.aspx" TargetMode="External"/><Relationship Id="rId107" Type="http://schemas.openxmlformats.org/officeDocument/2006/relationships/hyperlink" Target="https://mytakeda.sharepoint.com/sites/EUCAN-Legal/SitePages/Corporate-Social-Responsibility.aspx" TargetMode="External"/><Relationship Id="rId11" Type="http://schemas.openxmlformats.org/officeDocument/2006/relationships/hyperlink" Target="https://mytakeda.sharepoint.com/sites/EUCAN-Legal/SitePages/Consultancy-Agreement-Templates.aspx" TargetMode="External"/><Relationship Id="rId32" Type="http://schemas.openxmlformats.org/officeDocument/2006/relationships/hyperlink" Target="https://mytakeda.sharepoint.com/sites/EUCAN-Legal/SitePages/PLG-Norway.aspx" TargetMode="External"/><Relationship Id="rId53" Type="http://schemas.openxmlformats.org/officeDocument/2006/relationships/hyperlink" Target="https://mytakeda.sharepoint.com/sites/EUCAN-Legal/SitePages/Sweden.aspx" TargetMode="External"/><Relationship Id="rId74" Type="http://schemas.openxmlformats.org/officeDocument/2006/relationships/hyperlink" Target="https://mytakeda.sharepoint.com/sites/EUCAN-Legal/SitePages/PLG_Digital_Platform.aspx" TargetMode="External"/><Relationship Id="rId128" Type="http://schemas.openxmlformats.org/officeDocument/2006/relationships/hyperlink" Target="https://mytakeda.sharepoint.com/sites/EUCAN-Legal/SitePages/Contract_Access.aspx" TargetMode="External"/><Relationship Id="rId149" Type="http://schemas.openxmlformats.org/officeDocument/2006/relationships/hyperlink" Target="https://mytakeda.sharepoint.com/sites/EUCAN-Legal/SitePages/RIM.aspx" TargetMode="External"/><Relationship Id="rId5" Type="http://schemas.openxmlformats.org/officeDocument/2006/relationships/hyperlink" Target="https://mytakeda.sharepoint.com/sites/EUCAN-Legal/SitePages/Czech-Republic.aspx" TargetMode="External"/><Relationship Id="rId95" Type="http://schemas.openxmlformats.org/officeDocument/2006/relationships/hyperlink" Target="https://mytakeda.sharepoint.com/sites/EUCAN-Legal/SitePages/Docusign_AnchorTags_Instructions_AddRemoveSignatories.aspx" TargetMode="External"/><Relationship Id="rId160" Type="http://schemas.openxmlformats.org/officeDocument/2006/relationships/hyperlink" Target="https://mytakeda.sharepoint.com/sites/EUCAN-Legal/SitePages/Notarial-Certification-and-Legalization.aspx" TargetMode="External"/><Relationship Id="rId22" Type="http://schemas.openxmlformats.org/officeDocument/2006/relationships/hyperlink" Target="https://mytakeda.sharepoint.com/sites/EUCAN-Legal/SitePages/PLG-Finland.aspx" TargetMode="External"/><Relationship Id="rId43" Type="http://schemas.openxmlformats.org/officeDocument/2006/relationships/hyperlink" Target="https://mytakeda.sharepoint.com/sites/EUCAN-Legal/SitePages/PLG-USA.aspx" TargetMode="External"/><Relationship Id="rId64" Type="http://schemas.openxmlformats.org/officeDocument/2006/relationships/hyperlink" Target="https://mytakeda.sharepoint.com/sites/EUCAN-Legal/SitePages/Virtual_Practice_Groups.aspx" TargetMode="External"/><Relationship Id="rId118" Type="http://schemas.openxmlformats.org/officeDocument/2006/relationships/hyperlink" Target="https://mytakeda.sharepoint.com/sites/EUCAN-Legal/SitePages/Letter_Heads.aspx" TargetMode="External"/><Relationship Id="rId139" Type="http://schemas.openxmlformats.org/officeDocument/2006/relationships/hyperlink" Target="https://mytakeda.sharepoint.com/sites/EUCAN-Legal/SitePages/LINC_Requests.aspx" TargetMode="External"/><Relationship Id="rId85" Type="http://schemas.openxmlformats.org/officeDocument/2006/relationships/hyperlink" Target="https://mytakeda.sharepoint.com/sites/EUCAN-Legal/SitePages/Patients-and-Patients-Organisations.aspx" TargetMode="External"/><Relationship Id="rId150" Type="http://schemas.openxmlformats.org/officeDocument/2006/relationships/hyperlink" Target="https://mytakeda.sharepoint.com/sites/EUCAN-Legal/SitePages/Docusign_AnchorTags_ConsentSection.aspx" TargetMode="External"/><Relationship Id="rId12" Type="http://schemas.openxmlformats.org/officeDocument/2006/relationships/hyperlink" Target="https://mytakeda.sharepoint.com/sites/EUCAN-Legal/SitePages/PLG-Austria.aspx" TargetMode="External"/><Relationship Id="rId17" Type="http://schemas.openxmlformats.org/officeDocument/2006/relationships/hyperlink" Target="https://mytakeda.sharepoint.com/sites/EUCAN-Legal/SitePages/PLG-Croatia.aspx" TargetMode="External"/><Relationship Id="rId33" Type="http://schemas.openxmlformats.org/officeDocument/2006/relationships/hyperlink" Target="https://mytakeda.sharepoint.com/sites/EUCAN-Legal/SitePages/PLG-Poland.aspx" TargetMode="External"/><Relationship Id="rId38" Type="http://schemas.openxmlformats.org/officeDocument/2006/relationships/hyperlink" Target="https://mytakeda.sharepoint.com/sites/EUCAN-Legal/SitePages/PLG-Slovenia.aspx" TargetMode="External"/><Relationship Id="rId59" Type="http://schemas.openxmlformats.org/officeDocument/2006/relationships/hyperlink" Target="https://mytakeda.sharepoint.com/sites/EUCAN-Legal/SitePages/AcrobatSignatures.aspx" TargetMode="External"/><Relationship Id="rId103" Type="http://schemas.openxmlformats.org/officeDocument/2006/relationships/hyperlink" Target="https://mytakeda.sharepoint.com/sites/EUCAN-Legal/SitePages/EFPIA-Digital.aspx" TargetMode="External"/><Relationship Id="rId108" Type="http://schemas.openxmlformats.org/officeDocument/2006/relationships/hyperlink" Target="https://mytakeda.sharepoint.com/sites/EUCAN-Legal/SitePages/Pharmacy-Compounding.aspx" TargetMode="External"/><Relationship Id="rId124" Type="http://schemas.openxmlformats.org/officeDocument/2006/relationships/hyperlink" Target="https://mytakeda.sharepoint.com/sites/EUCAN-Legal/SitePages/HCP_HCO_Filing_Optional.aspx" TargetMode="External"/><Relationship Id="rId129" Type="http://schemas.openxmlformats.org/officeDocument/2006/relationships/hyperlink" Target="https://mytakeda.sharepoint.com/sites/EUCAN-Legal/SitePages/Legal_Operations-About-Us.aspx" TargetMode="External"/><Relationship Id="rId54" Type="http://schemas.openxmlformats.org/officeDocument/2006/relationships/hyperlink" Target="https://mytakeda.sharepoint.com/sites/EUCAN-Legal/SitePages/Finland.aspx" TargetMode="External"/><Relationship Id="rId70" Type="http://schemas.openxmlformats.org/officeDocument/2006/relationships/hyperlink" Target="https://mytakeda.sharepoint.com/sites/EUCAN-Legal/SitePages/GMSGQ_VPG_Responsibilities.aspx" TargetMode="External"/><Relationship Id="rId75" Type="http://schemas.openxmlformats.org/officeDocument/2006/relationships/hyperlink" Target="https://mytakeda.sharepoint.com/sites/EUCAN-Legal/SitePages/Contract-Templates-LOCs.aspx" TargetMode="External"/><Relationship Id="rId91" Type="http://schemas.openxmlformats.org/officeDocument/2006/relationships/hyperlink" Target="https://mytakeda.sharepoint.com/sites/EUCAN-Legal/SitePages/Docusign_AnchorTags_Instructions.aspx" TargetMode="External"/><Relationship Id="rId96" Type="http://schemas.openxmlformats.org/officeDocument/2006/relationships/hyperlink" Target="https://mytakeda.sharepoint.com/sites/EUCAN-Legal/SitePages/Docusign_AnchorTags_AutomaticTemplateMatching.aspx" TargetMode="External"/><Relationship Id="rId140" Type="http://schemas.openxmlformats.org/officeDocument/2006/relationships/hyperlink" Target="https://mytakeda.sharepoint.com/sites/EUCAN-Legal/SitePages/Signature_Requests.aspx" TargetMode="External"/><Relationship Id="rId145" Type="http://schemas.openxmlformats.org/officeDocument/2006/relationships/hyperlink" Target="https://mytakeda.sharepoint.com/sites/EUCAN-Legal/SitePages/TeamConnect.aspx" TargetMode="External"/><Relationship Id="rId161" Type="http://schemas.openxmlformats.org/officeDocument/2006/relationships/hyperlink" Target="https://mytakeda.sharepoint.com/sites/EUCAN-Legal/SitePages/STAR.aspx" TargetMode="External"/><Relationship Id="rId166" Type="http://schemas.openxmlformats.org/officeDocument/2006/relationships/hyperlink" Target="../../LegalEUCAN_KnowledgeBase/SitePages/CompareDocuments.aspx" TargetMode="External"/><Relationship Id="rId1" Type="http://schemas.openxmlformats.org/officeDocument/2006/relationships/hyperlink" Target="https://mytakeda.sharepoint.com/sites/EUCAN-Legal/SitePages/Corporate.aspx" TargetMode="External"/><Relationship Id="rId6" Type="http://schemas.openxmlformats.org/officeDocument/2006/relationships/hyperlink" Target="https://mytakeda.sharepoint.com/sites/EUCAN-Legal/SitePages/Greece-Malta-Cyprus.aspx" TargetMode="External"/><Relationship Id="rId23" Type="http://schemas.openxmlformats.org/officeDocument/2006/relationships/hyperlink" Target="https://mytakeda.sharepoint.com/sites/EUCAN-Legal/SitePages/PLG-France.aspx" TargetMode="External"/><Relationship Id="rId28" Type="http://schemas.openxmlformats.org/officeDocument/2006/relationships/hyperlink" Target="https://mytakeda.sharepoint.com/sites/EUCAN-Legal/SitePages/PLG-Italy.aspx" TargetMode="External"/><Relationship Id="rId49" Type="http://schemas.openxmlformats.org/officeDocument/2006/relationships/hyperlink" Target="https://mytakeda.sharepoint.com/sites/EUCAN-Legal/SitePages/DawnRaid.aspx" TargetMode="External"/><Relationship Id="rId114" Type="http://schemas.openxmlformats.org/officeDocument/2006/relationships/hyperlink" Target="https://mytakeda.sharepoint.com/sites/EUCAN-Legal/SitePages/TemplateFinder.aspx" TargetMode="External"/><Relationship Id="rId119" Type="http://schemas.openxmlformats.org/officeDocument/2006/relationships/hyperlink" Target="https://mytakeda.sharepoint.com/sites/EUCAN-Legal/SitePages/EUCAN-Legal-Operations.aspx" TargetMode="External"/><Relationship Id="rId44" Type="http://schemas.openxmlformats.org/officeDocument/2006/relationships/hyperlink" Target="https://mytakeda.sharepoint.com/sites/EUCAN-Legal/SitePages/Legal-Animation-Videos.aspx" TargetMode="External"/><Relationship Id="rId60" Type="http://schemas.openxmlformats.org/officeDocument/2006/relationships/hyperlink" Target="https://mytakeda.sharepoint.com/sites/EUCAN-Legal/SitePages/Docusign_Corporate.aspx" TargetMode="External"/><Relationship Id="rId65" Type="http://schemas.openxmlformats.org/officeDocument/2006/relationships/hyperlink" Target="https://mytakeda.sharepoint.com/sites/EUCAN-Legal/SitePages/Comments-Test-page.aspx" TargetMode="External"/><Relationship Id="rId81" Type="http://schemas.openxmlformats.org/officeDocument/2006/relationships/hyperlink" Target="https://mytakeda.sharepoint.com/sites/EUCAN-Legal/SitePages/RD_Diagnostics.aspx" TargetMode="External"/><Relationship Id="rId86" Type="http://schemas.openxmlformats.org/officeDocument/2006/relationships/hyperlink" Target="https://mytakeda.sharepoint.com/sites/EUCAN-Legal/SitePages/Grants-and-Donations.aspx" TargetMode="External"/><Relationship Id="rId130" Type="http://schemas.openxmlformats.org/officeDocument/2006/relationships/hyperlink" Target="https://mytakeda.sharepoint.com/sites/EUCAN-Legal/SitePages/LINC_Login.aspx" TargetMode="External"/><Relationship Id="rId135" Type="http://schemas.openxmlformats.org/officeDocument/2006/relationships/hyperlink" Target="https://mytakeda.sharepoint.com/sites/EUCAN-Legal/SitePages/LINC_Search.aspx" TargetMode="External"/><Relationship Id="rId151" Type="http://schemas.openxmlformats.org/officeDocument/2006/relationships/hyperlink" Target="https://mytakeda.sharepoint.com/sites/EUCAN-Legal/SitePages/ChatBot.aspx" TargetMode="External"/><Relationship Id="rId156" Type="http://schemas.openxmlformats.org/officeDocument/2006/relationships/hyperlink" Target="https://mytakeda.sharepoint.com/sites/EUCAN-Legal/SitePages/BaxaltaMergeIntoTPIZ.aspx" TargetMode="External"/><Relationship Id="rId13" Type="http://schemas.openxmlformats.org/officeDocument/2006/relationships/hyperlink" Target="https://mytakeda.sharepoint.com/sites/EUCAN-Legal/SitePages/PLG-Belgium.aspx" TargetMode="External"/><Relationship Id="rId18" Type="http://schemas.openxmlformats.org/officeDocument/2006/relationships/hyperlink" Target="https://mytakeda.sharepoint.com/sites/EUCAN-Legal/SitePages/PLG-Czech.aspx" TargetMode="External"/><Relationship Id="rId39" Type="http://schemas.openxmlformats.org/officeDocument/2006/relationships/hyperlink" Target="https://mytakeda.sharepoint.com/sites/EUCAN-Legal/SitePages/PLG-Spain.aspx" TargetMode="External"/><Relationship Id="rId109" Type="http://schemas.openxmlformats.org/officeDocument/2006/relationships/hyperlink" Target="https://mytakeda.sharepoint.com/sites/EUCAN-Legal/SitePages/External_Sharing.aspx" TargetMode="External"/><Relationship Id="rId34" Type="http://schemas.openxmlformats.org/officeDocument/2006/relationships/hyperlink" Target="https://mytakeda.sharepoint.com/sites/EUCAN-Legal/SitePages/PLG-Portugal.aspx" TargetMode="External"/><Relationship Id="rId50" Type="http://schemas.openxmlformats.org/officeDocument/2006/relationships/hyperlink" Target="https://mytakeda.sharepoint.com/sites/EUCAN-Legal/SitePages/Nordics.aspx" TargetMode="External"/><Relationship Id="rId55" Type="http://schemas.openxmlformats.org/officeDocument/2006/relationships/hyperlink" Target="https://mytakeda.sharepoint.com/sites/EUCAN-Legal/SitePages/GMSGQ_LG_KeyStakeholdersClients.aspx" TargetMode="External"/><Relationship Id="rId76" Type="http://schemas.openxmlformats.org/officeDocument/2006/relationships/hyperlink" Target="https://mytakeda.sharepoint.com/sites/EUCAN-Legal/SitePages/Docusign_AnchorTags.aspx" TargetMode="External"/><Relationship Id="rId97" Type="http://schemas.openxmlformats.org/officeDocument/2006/relationships/hyperlink" Target="https://mytakeda.sharepoint.com/sites/EUCAN-Legal/SitePages/Docusign_AnchorTags_ManuallyApplyTemplate.aspx" TargetMode="External"/><Relationship Id="rId104" Type="http://schemas.openxmlformats.org/officeDocument/2006/relationships/hyperlink" Target="https://mytakeda.sharepoint.com/sites/EUCAN-Legal/SitePages/ElectronicSignatureTools.aspx" TargetMode="External"/><Relationship Id="rId120" Type="http://schemas.openxmlformats.org/officeDocument/2006/relationships/hyperlink" Target="https://mytakeda.sharepoint.com/sites/EUCAN-Legal/SitePages/EUCAN-Legal-InSync-Training.aspx" TargetMode="External"/><Relationship Id="rId125" Type="http://schemas.openxmlformats.org/officeDocument/2006/relationships/hyperlink" Target="https://mytakeda.sharepoint.com/sites/EUCAN-Legal/SitePages/Quality_Agreements_Filing_Optional.aspx" TargetMode="External"/><Relationship Id="rId141" Type="http://schemas.openxmlformats.org/officeDocument/2006/relationships/hyperlink" Target="https://mytakeda.sharepoint.com/sites/EUCAN-Legal/SitePages/Corporate_LEARF.aspx" TargetMode="External"/><Relationship Id="rId146" Type="http://schemas.openxmlformats.org/officeDocument/2006/relationships/hyperlink" Target="https://mytakeda.sharepoint.com/sites/EUCAN-Legal/SitePages/Docusign-Special-Features.aspx" TargetMode="External"/><Relationship Id="rId167" Type="http://schemas.openxmlformats.org/officeDocument/2006/relationships/printerSettings" Target="../printerSettings/printerSettings1.bin"/><Relationship Id="rId7" Type="http://schemas.openxmlformats.org/officeDocument/2006/relationships/hyperlink" Target="https://mytakeda.sharepoint.com/sites/EUCAN-Legal/SitePages/Israel.aspx" TargetMode="External"/><Relationship Id="rId71" Type="http://schemas.openxmlformats.org/officeDocument/2006/relationships/hyperlink" Target="https://mytakeda.sharepoint.com/sites/EUCAN-Legal/SitePages/GMSGQ_VPG_SupportiveDocuments.aspx" TargetMode="External"/><Relationship Id="rId92" Type="http://schemas.openxmlformats.org/officeDocument/2006/relationships/hyperlink" Target="https://mytakeda.sharepoint.com/sites/EUCAN-Legal/SitePages/Docusign_Profile.aspx" TargetMode="External"/><Relationship Id="rId162" Type="http://schemas.openxmlformats.org/officeDocument/2006/relationships/hyperlink" Target="https://mytakeda.sharepoint.com/sites/EUCAN-Legal/SitePages/Digital,_Strategy,_Innovation_and_TDV.aspx" TargetMode="External"/><Relationship Id="rId2" Type="http://schemas.openxmlformats.org/officeDocument/2006/relationships/hyperlink" Target="https://mytakeda.sharepoint.com/sites/EUCAN-Legal/SitePages/STAR.aspx" TargetMode="External"/><Relationship Id="rId29" Type="http://schemas.openxmlformats.org/officeDocument/2006/relationships/hyperlink" Target="https://mytakeda.sharepoint.com/sites/EUCAN-Legal/SitePages/PLG-Latvia.aspx" TargetMode="External"/><Relationship Id="rId24" Type="http://schemas.openxmlformats.org/officeDocument/2006/relationships/hyperlink" Target="https://mytakeda.sharepoint.com/sites/EUCAN-Legal/SitePages/PLG-Germany.aspx" TargetMode="External"/><Relationship Id="rId40" Type="http://schemas.openxmlformats.org/officeDocument/2006/relationships/hyperlink" Target="https://mytakeda.sharepoint.com/sites/EUCAN-Legal/SitePages/PLG-Sweden.aspx" TargetMode="External"/><Relationship Id="rId45" Type="http://schemas.openxmlformats.org/officeDocument/2006/relationships/hyperlink" Target="https://mytakeda.sharepoint.com/sites/EUCAN-Legal/SitePages/Corporate_ResourcesDirectorsOfficers.aspx" TargetMode="External"/><Relationship Id="rId66" Type="http://schemas.openxmlformats.org/officeDocument/2006/relationships/hyperlink" Target="https://mytakeda.sharepoint.com/sites/EUCAN-Legal/SitePages/Your-feedback-about-our-EUCAN-Legal-Site.aspx" TargetMode="External"/><Relationship Id="rId87" Type="http://schemas.openxmlformats.org/officeDocument/2006/relationships/hyperlink" Target="https://mytakeda.sharepoint.com/sites/EUCAN-Legal/SitePages/Sponsorship.aspx" TargetMode="External"/><Relationship Id="rId110" Type="http://schemas.openxmlformats.org/officeDocument/2006/relationships/hyperlink" Target="https://mytakeda.sharepoint.com/sites/EUCAN-Legal/SitePages/EU-Orphan-Drug-Regulation.aspx" TargetMode="External"/><Relationship Id="rId115" Type="http://schemas.openxmlformats.org/officeDocument/2006/relationships/hyperlink" Target="https://mytakeda.sharepoint.com/sites/EUCAN-Legal/SitePages/Training_Registration.aspx" TargetMode="External"/><Relationship Id="rId131" Type="http://schemas.openxmlformats.org/officeDocument/2006/relationships/hyperlink" Target="https://mytakeda.sharepoint.com/sites/EUCAN-Legal/SitePages/Docusign_PrintAndSign.aspx" TargetMode="External"/><Relationship Id="rId136" Type="http://schemas.openxmlformats.org/officeDocument/2006/relationships/hyperlink" Target="https://mytakeda.sharepoint.com/sites/EUCAN-Legal/SitePages/LINC_User_Guides.aspx" TargetMode="External"/><Relationship Id="rId157" Type="http://schemas.openxmlformats.org/officeDocument/2006/relationships/hyperlink" Target="https://mytakeda.sharepoint.com/sites/EUCAN-Legal/SitePages/Corporate-FAQ.aspx" TargetMode="External"/><Relationship Id="rId61" Type="http://schemas.openxmlformats.org/officeDocument/2006/relationships/hyperlink" Target="https://mytakeda.sharepoint.com/sites/EUCAN-Legal/SitePages/Corporate_DataSheet.aspx" TargetMode="External"/><Relationship Id="rId82" Type="http://schemas.openxmlformats.org/officeDocument/2006/relationships/hyperlink" Target="https://mytakeda.sharepoint.com/sites/EUCAN-Legal/SitePages/Ireland.aspx" TargetMode="External"/><Relationship Id="rId152" Type="http://schemas.openxmlformats.org/officeDocument/2006/relationships/hyperlink" Target="https://mytakeda.sharepoint.com/sites/EUCAN-Legal/SitePages/WhatContractsToFindWhere.aspx" TargetMode="External"/><Relationship Id="rId19" Type="http://schemas.openxmlformats.org/officeDocument/2006/relationships/hyperlink" Target="https://mytakeda.sharepoint.com/sites/EUCAN-Legal/SitePages/PLG-Denmark.aspx" TargetMode="External"/><Relationship Id="rId14" Type="http://schemas.openxmlformats.org/officeDocument/2006/relationships/hyperlink" Target="https://mytakeda.sharepoint.com/sites/EUCAN-Legal/SitePages/PLG-Bosnia-Herze.aspx" TargetMode="External"/><Relationship Id="rId30" Type="http://schemas.openxmlformats.org/officeDocument/2006/relationships/hyperlink" Target="https://mytakeda.sharepoint.com/sites/EUCAN-Legal/SitePages/PLG-Lithuania.aspx" TargetMode="External"/><Relationship Id="rId35" Type="http://schemas.openxmlformats.org/officeDocument/2006/relationships/hyperlink" Target="https://mytakeda.sharepoint.com/sites/EUCAN-Legal/SitePages/PLG-Romania.aspx" TargetMode="External"/><Relationship Id="rId56" Type="http://schemas.openxmlformats.org/officeDocument/2006/relationships/hyperlink" Target="https://mytakeda.sharepoint.com/sites/EUCAN-Legal/SitePages/GMSGQ_LG_TeamRolesAndResponsibilities.aspx" TargetMode="External"/><Relationship Id="rId77" Type="http://schemas.openxmlformats.org/officeDocument/2006/relationships/hyperlink" Target="https://mytakeda.sharepoint.com/sites/EUCAN-Legal/SitePages/GCMS.aspx" TargetMode="External"/><Relationship Id="rId100" Type="http://schemas.openxmlformats.org/officeDocument/2006/relationships/hyperlink" Target="https://mytakeda.sharepoint.com/sites/EUCAN-Legal/SitePages/DAB.aspx" TargetMode="External"/><Relationship Id="rId105" Type="http://schemas.openxmlformats.org/officeDocument/2006/relationships/hyperlink" Target="https://mytakeda.sharepoint.com/sites/EUCAN-Legal/SitePages/Clawbacks.aspx" TargetMode="External"/><Relationship Id="rId126" Type="http://schemas.openxmlformats.org/officeDocument/2006/relationships/hyperlink" Target="https://mytakeda.sharepoint.com/sites/EUCAN-Legal/SitePages/Contract_Maintenance.aspx" TargetMode="External"/><Relationship Id="rId147" Type="http://schemas.openxmlformats.org/officeDocument/2006/relationships/hyperlink" Target="https://mytakeda.sharepoint.com/sites/EUCAN-Legal/SitePages/Signature-Process-EUCAN-LOC.aspx" TargetMode="External"/><Relationship Id="rId8" Type="http://schemas.openxmlformats.org/officeDocument/2006/relationships/hyperlink" Target="https://mytakeda.sharepoint.com/sites/EUCAN-Legal/SitePages/Netherlands.aspx" TargetMode="External"/><Relationship Id="rId51" Type="http://schemas.openxmlformats.org/officeDocument/2006/relationships/hyperlink" Target="https://mytakeda.sharepoint.com/sites/EUCAN-Legal/SitePages/Norway.aspx" TargetMode="External"/><Relationship Id="rId72" Type="http://schemas.openxmlformats.org/officeDocument/2006/relationships/hyperlink" Target="https://mytakeda.sharepoint.com/sites/EUCAN-Legal/SitePages/TEST.aspx" TargetMode="External"/><Relationship Id="rId93" Type="http://schemas.openxmlformats.org/officeDocument/2006/relationships/hyperlink" Target="https://mytakeda.sharepoint.com/sites/EUCAN-Legal/SitePages/Docusign_AnchorTags_Instructions_RecipientPreview.aspx" TargetMode="External"/><Relationship Id="rId98" Type="http://schemas.openxmlformats.org/officeDocument/2006/relationships/hyperlink" Target="https://mytakeda.sharepoint.com/sites/EUCAN-Legal/SitePages/Home-Services.aspx" TargetMode="External"/><Relationship Id="rId121" Type="http://schemas.openxmlformats.org/officeDocument/2006/relationships/hyperlink" Target="https://mytakeda.sharepoint.com/sites/EUCAN-Legal/SitePages/Hardcopy_Archiving.aspx" TargetMode="External"/><Relationship Id="rId142" Type="http://schemas.openxmlformats.org/officeDocument/2006/relationships/hyperlink" Target="https://mytakeda.sharepoint.com/sites/EUCAN-Legal/SitePages/FAQ-Documents.aspx" TargetMode="External"/><Relationship Id="rId163" Type="http://schemas.openxmlformats.org/officeDocument/2006/relationships/hyperlink" Target="https://mytakeda.sharepoint.com/sites/EUCAN-Legal/SitePages/Digital,_Strategy,_Innovation_and_TDV.aspx" TargetMode="External"/><Relationship Id="rId3" Type="http://schemas.openxmlformats.org/officeDocument/2006/relationships/hyperlink" Target="https://mytakeda.sharepoint.com/sites/EUCAN-Legal/SitePages/Austria.aspx" TargetMode="External"/><Relationship Id="rId25" Type="http://schemas.openxmlformats.org/officeDocument/2006/relationships/hyperlink" Target="https://mytakeda.sharepoint.com/sites/EUCAN-Legal/SitePages/PLG-Greece.aspx" TargetMode="External"/><Relationship Id="rId46" Type="http://schemas.openxmlformats.org/officeDocument/2006/relationships/hyperlink" Target="https://mytakeda.sharepoint.com/sites/EUCAN-Legal/SitePages/Corporate_DiligentEntities.aspx" TargetMode="External"/><Relationship Id="rId67" Type="http://schemas.openxmlformats.org/officeDocument/2006/relationships/hyperlink" Target="https://mytakeda.sharepoint.com/sites/EUCAN-Legal/SitePages/PVPS_EUCAN.aspx" TargetMode="External"/><Relationship Id="rId116" Type="http://schemas.openxmlformats.org/officeDocument/2006/relationships/hyperlink" Target="https://mytakeda.sharepoint.com/sites/EUCAN-Legal/SitePages/Contract-Shop-Guidance.aspx" TargetMode="External"/><Relationship Id="rId137" Type="http://schemas.openxmlformats.org/officeDocument/2006/relationships/hyperlink" Target="https://mytakeda.sharepoint.com/sites/EUCAN-Legal/SitePages/LINC_eSignature_Request.aspx" TargetMode="External"/><Relationship Id="rId158" Type="http://schemas.openxmlformats.org/officeDocument/2006/relationships/hyperlink" Target="https://mytakeda.sharepoint.com/sites/EUCAN-Legal/SitePages/Corporate-FAQ.aspx" TargetMode="External"/><Relationship Id="rId20" Type="http://schemas.openxmlformats.org/officeDocument/2006/relationships/hyperlink" Target="https://mytakeda.sharepoint.com/sites/EUCAN-Legal/SitePages/PLG-Estonia.aspx" TargetMode="External"/><Relationship Id="rId41" Type="http://schemas.openxmlformats.org/officeDocument/2006/relationships/hyperlink" Target="https://mytakeda.sharepoint.com/sites/EUCAN-Legal/SitePages/PLG-Switzerland.aspx" TargetMode="External"/><Relationship Id="rId62" Type="http://schemas.openxmlformats.org/officeDocument/2006/relationships/hyperlink" Target="https://mytakeda.sharepoint.com/sites/EUCAN-Legal/SitePages/LegalPatientAdvocacy.aspx" TargetMode="External"/><Relationship Id="rId83" Type="http://schemas.openxmlformats.org/officeDocument/2006/relationships/hyperlink" Target="https://mytakeda.sharepoint.com/sites/EUCAN-Legal/SitePages/United_Kingdom.aspx" TargetMode="External"/><Relationship Id="rId88" Type="http://schemas.openxmlformats.org/officeDocument/2006/relationships/hyperlink" Target="https://mytakeda.sharepoint.com/sites/EUCAN-Legal/SitePages/Commercial-Vendors.aspx" TargetMode="External"/><Relationship Id="rId111" Type="http://schemas.openxmlformats.org/officeDocument/2006/relationships/hyperlink" Target="https://mytakeda.sharepoint.com/sites/EUCAN-Legal/SitePages/BD_Training_Healthcare_Mergers_Acquisitions.aspx" TargetMode="External"/><Relationship Id="rId132" Type="http://schemas.openxmlformats.org/officeDocument/2006/relationships/hyperlink" Target="https://mytakeda.sharepoint.com/sites/EUCAN-Legal/SitePages/EUCAN-Legal-FAQs.aspx" TargetMode="External"/><Relationship Id="rId153" Type="http://schemas.openxmlformats.org/officeDocument/2006/relationships/hyperlink" Target="https://mytakeda.sharepoint.com/sites/EUCAN-Legal/SitePages/Reminder_Report_LINC.aspx" TargetMode="External"/><Relationship Id="rId15" Type="http://schemas.openxmlformats.org/officeDocument/2006/relationships/hyperlink" Target="https://mytakeda.sharepoint.com/sites/EUCAN-Legal/SitePages/PLG-Bulgaria.aspx" TargetMode="External"/><Relationship Id="rId36" Type="http://schemas.openxmlformats.org/officeDocument/2006/relationships/hyperlink" Target="https://mytakeda.sharepoint.com/sites/EUCAN-Legal/SitePages/PLG-Serbia.aspx" TargetMode="External"/><Relationship Id="rId57" Type="http://schemas.openxmlformats.org/officeDocument/2006/relationships/hyperlink" Target="https://mytakeda.sharepoint.com/sites/EUCAN-Legal/SitePages/GMSGQ_LG_Services.aspx" TargetMode="External"/><Relationship Id="rId106" Type="http://schemas.openxmlformats.org/officeDocument/2006/relationships/hyperlink" Target="https://mytakeda.sharepoint.com/sites/EUCAN-Legal/SitePages/TemplateEditor_TemplateButtons.aspx" TargetMode="External"/><Relationship Id="rId127" Type="http://schemas.openxmlformats.org/officeDocument/2006/relationships/hyperlink" Target="https://mytakeda.sharepoint.com/sites/EUCAN-Legal/SitePages/Review_Date_Reminders.aspx" TargetMode="External"/><Relationship Id="rId10" Type="http://schemas.openxmlformats.org/officeDocument/2006/relationships/hyperlink" Target="https://mytakeda.sharepoint.com/sites/EUCAN-Legal/SitePages/Poland.aspx" TargetMode="External"/><Relationship Id="rId31" Type="http://schemas.openxmlformats.org/officeDocument/2006/relationships/hyperlink" Target="https://mytakeda.sharepoint.com/sites/EUCAN-Legal/SitePages/PLG-Netherlands.aspx" TargetMode="External"/><Relationship Id="rId52" Type="http://schemas.openxmlformats.org/officeDocument/2006/relationships/hyperlink" Target="https://mytakeda.sharepoint.com/sites/EUCAN-Legal/SitePages/Denmark.aspx" TargetMode="External"/><Relationship Id="rId73" Type="http://schemas.openxmlformats.org/officeDocument/2006/relationships/hyperlink" Target="https://mytakeda.sharepoint.com/sites/EUCAN-Legal/SitePages/TemplateEditorUserGuide.aspx" TargetMode="External"/><Relationship Id="rId78" Type="http://schemas.openxmlformats.org/officeDocument/2006/relationships/hyperlink" Target="https://mytakeda.sharepoint.com/sites/EUCAN-Legal/SitePages/Templates.aspx" TargetMode="External"/><Relationship Id="rId94" Type="http://schemas.openxmlformats.org/officeDocument/2006/relationships/hyperlink" Target="https://mytakeda.sharepoint.com/sites/EUCAN-Legal/SitePages/Docusign_AnchorTags_Instructions_ViewEditSignatureTags.aspx" TargetMode="External"/><Relationship Id="rId99" Type="http://schemas.openxmlformats.org/officeDocument/2006/relationships/hyperlink" Target="https://mytakeda.sharepoint.com/sites/EUCAN-Legal/SitePages/ContractTemplateGuide.aspx" TargetMode="External"/><Relationship Id="rId101" Type="http://schemas.openxmlformats.org/officeDocument/2006/relationships/hyperlink" Target="https://mytakeda.sharepoint.com/sites/EUCAN-Legal/SitePages/Digital_Tools_Templates.aspx" TargetMode="External"/><Relationship Id="rId122" Type="http://schemas.openxmlformats.org/officeDocument/2006/relationships/hyperlink" Target="https://mytakeda.sharepoint.com/sites/EUCAN-Legal/SitePages/Softcopy_Archiving.aspx" TargetMode="External"/><Relationship Id="rId143" Type="http://schemas.openxmlformats.org/officeDocument/2006/relationships/hyperlink" Target="https://mytakeda.sharepoint.com/sites/EUCAN-Legal/SitePages/Signing-Authorities---FAQ.aspx" TargetMode="External"/><Relationship Id="rId148" Type="http://schemas.openxmlformats.org/officeDocument/2006/relationships/hyperlink" Target="https://mytakeda.sharepoint.com/sites/EUCAN-Legal/SitePages/Mini-Video-Tutorials.aspx" TargetMode="External"/><Relationship Id="rId164" Type="http://schemas.openxmlformats.org/officeDocument/2006/relationships/hyperlink" Target="../../EUCAN-Legal/SitePages/TeamConnect.aspx" TargetMode="External"/><Relationship Id="rId4" Type="http://schemas.openxmlformats.org/officeDocument/2006/relationships/hyperlink" Target="https://mytakeda.sharepoint.com/sites/EUCAN-Legal/SitePages/Belgium.aspx" TargetMode="External"/><Relationship Id="rId9" Type="http://schemas.openxmlformats.org/officeDocument/2006/relationships/hyperlink" Target="https://mytakeda.sharepoint.com/sites/EUCAN-Legal/SitePages/Slovakia.aspx" TargetMode="External"/><Relationship Id="rId26" Type="http://schemas.openxmlformats.org/officeDocument/2006/relationships/hyperlink" Target="https://mytakeda.sharepoint.com/sites/EUCAN-Legal/SitePages/PLG-Hungary.aspx" TargetMode="External"/><Relationship Id="rId47" Type="http://schemas.openxmlformats.org/officeDocument/2006/relationships/hyperlink" Target="https://mytakeda.sharepoint.com/sites/EUCAN-Legal/SitePages/Switzerland.aspx" TargetMode="External"/><Relationship Id="rId68" Type="http://schemas.openxmlformats.org/officeDocument/2006/relationships/hyperlink" Target="https://mytakeda.sharepoint.com/sites/EUCAN-Legal/SitePages/GMSGQ_VPG_Structure.aspx" TargetMode="External"/><Relationship Id="rId89" Type="http://schemas.openxmlformats.org/officeDocument/2006/relationships/hyperlink" Target="https://mytakeda.sharepoint.com/sites/EUCAN-Legal/SitePages/Confidentiality-Agreements.aspx" TargetMode="External"/><Relationship Id="rId112" Type="http://schemas.openxmlformats.org/officeDocument/2006/relationships/hyperlink" Target="https://mytakeda.sharepoint.com/sites/EUCAN-Legal/SitePages/STAR.aspx" TargetMode="External"/><Relationship Id="rId133" Type="http://schemas.openxmlformats.org/officeDocument/2006/relationships/hyperlink" Target="https://mytakeda.sharepoint.com/sites/EUCAN-Legal/SitePages/Docusign_FAQ.aspx" TargetMode="External"/><Relationship Id="rId154" Type="http://schemas.openxmlformats.org/officeDocument/2006/relationships/hyperlink" Target="https://mytakeda.sharepoint.com/sites/EUCAN-Legal/SitePages/Adobe-EchoSign.aspx" TargetMode="External"/><Relationship Id="rId16" Type="http://schemas.openxmlformats.org/officeDocument/2006/relationships/hyperlink" Target="https://mytakeda.sharepoint.com/sites/EUCAN-Legal/SitePages/PLG-Canada.aspx" TargetMode="External"/><Relationship Id="rId37" Type="http://schemas.openxmlformats.org/officeDocument/2006/relationships/hyperlink" Target="https://mytakeda.sharepoint.com/sites/EUCAN-Legal/SitePages/PLG-Slovakia.aspx" TargetMode="External"/><Relationship Id="rId58" Type="http://schemas.openxmlformats.org/officeDocument/2006/relationships/hyperlink" Target="https://mytakeda.sharepoint.com/sites/EUCAN-Legal/SitePages/DigitalAssetsListingLegal.aspx" TargetMode="External"/><Relationship Id="rId79" Type="http://schemas.openxmlformats.org/officeDocument/2006/relationships/hyperlink" Target="https://mytakeda.sharepoint.com/sites/EUCAN-Legal/SitePages/Training.aspx" TargetMode="External"/><Relationship Id="rId102" Type="http://schemas.openxmlformats.org/officeDocument/2006/relationships/hyperlink" Target="https://mytakeda.sharepoint.com/sites/EUCAN-Legal/SitePages/SACA.aspx" TargetMode="External"/><Relationship Id="rId123" Type="http://schemas.openxmlformats.org/officeDocument/2006/relationships/hyperlink" Target="https://mytakeda.sharepoint.com/sites/EUCAN-Legal/SitePages/Filing_Scope.aspx" TargetMode="External"/><Relationship Id="rId144" Type="http://schemas.openxmlformats.org/officeDocument/2006/relationships/hyperlink" Target="https://mytakeda.sharepoint.com/sites/EUCAN-Legal/SitePages/EUCAN-Legal-Operations-NEW.aspx" TargetMode="External"/><Relationship Id="rId90" Type="http://schemas.openxmlformats.org/officeDocument/2006/relationships/hyperlink" Target="https://mytakeda.sharepoint.com/sites/EUCAN-Legal/SitePages/Amendment-Termination-Templates-TPIZ.aspx" TargetMode="External"/><Relationship Id="rId165" Type="http://schemas.openxmlformats.org/officeDocument/2006/relationships/hyperlink" Target="../../CrossPass/SitePages/GGC-Stretch.aspx" TargetMode="External"/><Relationship Id="rId27" Type="http://schemas.openxmlformats.org/officeDocument/2006/relationships/hyperlink" Target="https://mytakeda.sharepoint.com/sites/EUCAN-Legal/SitePages/PLG-Israel.aspx" TargetMode="External"/><Relationship Id="rId48" Type="http://schemas.openxmlformats.org/officeDocument/2006/relationships/hyperlink" Target="https://mytakeda.sharepoint.com/sites/EUCAN-Legal/SitePages/GMSGQ_LG.aspx" TargetMode="External"/><Relationship Id="rId69" Type="http://schemas.openxmlformats.org/officeDocument/2006/relationships/hyperlink" Target="https://mytakeda.sharepoint.com/sites/EUCAN-Legal/SitePages/GMSGQ_VPG_MemberInfo.aspx" TargetMode="External"/><Relationship Id="rId113" Type="http://schemas.openxmlformats.org/officeDocument/2006/relationships/hyperlink" Target="https://mytakeda.sharepoint.com/sites/EUCAN-Legal/SitePages/ContractShop.aspx" TargetMode="External"/><Relationship Id="rId134" Type="http://schemas.openxmlformats.org/officeDocument/2006/relationships/hyperlink" Target="https://mytakeda.sharepoint.com/sites/EUCAN-Legal/SitePages/PLAY-IT-Requests.aspx" TargetMode="External"/><Relationship Id="rId80" Type="http://schemas.openxmlformats.org/officeDocument/2006/relationships/hyperlink" Target="https://mytakeda.sharepoint.com/sites/EUCAN-Legal/SitePages/iManage.aspx" TargetMode="External"/><Relationship Id="rId155" Type="http://schemas.openxmlformats.org/officeDocument/2006/relationships/hyperlink" Target="https://mytakeda.sharepoint.com/sites/EUCAN-Legal/SitePages/Docusign_PlaceOfSignature.aspx"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mytakeda.sharepoint.com/sites/EUCAN-Legal/SitePages/BD_Training_Healthcare_Mergers_Acquisitions.aspx" TargetMode="External"/><Relationship Id="rId21" Type="http://schemas.openxmlformats.org/officeDocument/2006/relationships/hyperlink" Target="https://mytakeda.sharepoint.com/sites/EUCAN-Legal/SitePages/PLG-Bulgaria.aspx" TargetMode="External"/><Relationship Id="rId42" Type="http://schemas.openxmlformats.org/officeDocument/2006/relationships/hyperlink" Target="https://mytakeda.sharepoint.com/sites/EUCAN-Legal/SitePages/PLG-Serbia.aspx" TargetMode="External"/><Relationship Id="rId63" Type="http://schemas.openxmlformats.org/officeDocument/2006/relationships/hyperlink" Target="https://mytakeda.sharepoint.com/sites/EUCAN-Legal/SitePages/GMSGQ_LG_Services.aspx" TargetMode="External"/><Relationship Id="rId84" Type="http://schemas.openxmlformats.org/officeDocument/2006/relationships/hyperlink" Target="https://mytakeda.sharepoint.com/sites/EUCAN-Legal/SitePages/Templates.aspx" TargetMode="External"/><Relationship Id="rId138" Type="http://schemas.openxmlformats.org/officeDocument/2006/relationships/hyperlink" Target="https://mytakeda.sharepoint.com/sites/EUCAN-Legal/SitePages/EUCAN-Legal-FAQs.aspx" TargetMode="External"/><Relationship Id="rId159" Type="http://schemas.openxmlformats.org/officeDocument/2006/relationships/hyperlink" Target="https://mytakeda.sharepoint.com/sites/EUCAN-Legal/SitePages/Reminder_Report_LINC.aspx" TargetMode="External"/><Relationship Id="rId170" Type="http://schemas.openxmlformats.org/officeDocument/2006/relationships/printerSettings" Target="../printerSettings/printerSettings2.bin"/><Relationship Id="rId107" Type="http://schemas.openxmlformats.org/officeDocument/2006/relationships/hyperlink" Target="https://mytakeda.sharepoint.com/sites/EUCAN-Legal/SitePages/Digital_Tools_Templates.aspx" TargetMode="External"/><Relationship Id="rId11" Type="http://schemas.openxmlformats.org/officeDocument/2006/relationships/hyperlink" Target="https://mytakeda.sharepoint.com/sites/EUCAN-Legal/SitePages/Czech-Republic.aspx" TargetMode="External"/><Relationship Id="rId32" Type="http://schemas.openxmlformats.org/officeDocument/2006/relationships/hyperlink" Target="https://mytakeda.sharepoint.com/sites/EUCAN-Legal/SitePages/PLG-Hungary.aspx" TargetMode="External"/><Relationship Id="rId53" Type="http://schemas.openxmlformats.org/officeDocument/2006/relationships/hyperlink" Target="https://mytakeda.sharepoint.com/sites/EUCAN-Legal/SitePages/Switzerland.aspx" TargetMode="External"/><Relationship Id="rId74" Type="http://schemas.openxmlformats.org/officeDocument/2006/relationships/hyperlink" Target="https://mytakeda.sharepoint.com/sites/EUCAN-Legal/SitePages/GMSGQ_VPG_Structure.aspx" TargetMode="External"/><Relationship Id="rId128" Type="http://schemas.openxmlformats.org/officeDocument/2006/relationships/hyperlink" Target="https://mytakeda.sharepoint.com/sites/EUCAN-Legal/SitePages/Softcopy_Archiving.aspx" TargetMode="External"/><Relationship Id="rId149" Type="http://schemas.openxmlformats.org/officeDocument/2006/relationships/hyperlink" Target="https://mytakeda.sharepoint.com/sites/EUCAN-Legal/SitePages/Signing-Authorities---FAQ.aspx" TargetMode="External"/><Relationship Id="rId5" Type="http://schemas.openxmlformats.org/officeDocument/2006/relationships/hyperlink" Target="https://mytakeda.sharepoint.com/sites/EUCAN-Legal/SitePages/Legal-I-SOP.aspx" TargetMode="External"/><Relationship Id="rId95" Type="http://schemas.openxmlformats.org/officeDocument/2006/relationships/hyperlink" Target="https://mytakeda.sharepoint.com/sites/EUCAN-Legal/SitePages/Confidentiality-Agreements.aspx" TargetMode="External"/><Relationship Id="rId160" Type="http://schemas.openxmlformats.org/officeDocument/2006/relationships/hyperlink" Target="https://mytakeda.sharepoint.com/sites/EUCAN-Legal/SitePages/Adobe-EchoSign.aspx" TargetMode="External"/><Relationship Id="rId22" Type="http://schemas.openxmlformats.org/officeDocument/2006/relationships/hyperlink" Target="https://mytakeda.sharepoint.com/sites/EUCAN-Legal/SitePages/PLG-Canada.aspx" TargetMode="External"/><Relationship Id="rId43" Type="http://schemas.openxmlformats.org/officeDocument/2006/relationships/hyperlink" Target="https://mytakeda.sharepoint.com/sites/EUCAN-Legal/SitePages/PLG-Slovakia.aspx" TargetMode="External"/><Relationship Id="rId64" Type="http://schemas.openxmlformats.org/officeDocument/2006/relationships/hyperlink" Target="https://mytakeda.sharepoint.com/sites/EUCAN-Legal/SitePages/DigitalAssetsListingLegal.aspx" TargetMode="External"/><Relationship Id="rId118" Type="http://schemas.openxmlformats.org/officeDocument/2006/relationships/hyperlink" Target="https://mytakeda.sharepoint.com/sites/EUCAN-Legal/SitePages/STAR.aspx" TargetMode="External"/><Relationship Id="rId139" Type="http://schemas.openxmlformats.org/officeDocument/2006/relationships/hyperlink" Target="https://mytakeda.sharepoint.com/sites/EUCAN-Legal/SitePages/Docusign_FAQ.aspx" TargetMode="External"/><Relationship Id="rId85" Type="http://schemas.openxmlformats.org/officeDocument/2006/relationships/hyperlink" Target="https://mytakeda.sharepoint.com/sites/EUCAN-Legal/SitePages/Training.aspx" TargetMode="External"/><Relationship Id="rId150" Type="http://schemas.openxmlformats.org/officeDocument/2006/relationships/hyperlink" Target="https://mytakeda.sharepoint.com/sites/EUCAN-Legal/SitePages/EUCAN-Legal-Operations-NEW.aspx" TargetMode="External"/><Relationship Id="rId12" Type="http://schemas.openxmlformats.org/officeDocument/2006/relationships/hyperlink" Target="https://mytakeda.sharepoint.com/sites/EUCAN-Legal/SitePages/Greece-Malta-Cyprus.aspx" TargetMode="External"/><Relationship Id="rId33" Type="http://schemas.openxmlformats.org/officeDocument/2006/relationships/hyperlink" Target="https://mytakeda.sharepoint.com/sites/EUCAN-Legal/SitePages/PLG-Israel.aspx" TargetMode="External"/><Relationship Id="rId108" Type="http://schemas.openxmlformats.org/officeDocument/2006/relationships/hyperlink" Target="https://mytakeda.sharepoint.com/sites/EUCAN-Legal/SitePages/SACA.aspx" TargetMode="External"/><Relationship Id="rId129" Type="http://schemas.openxmlformats.org/officeDocument/2006/relationships/hyperlink" Target="https://mytakeda.sharepoint.com/sites/EUCAN-Legal/SitePages/Filing_Scope.aspx" TargetMode="External"/><Relationship Id="rId54" Type="http://schemas.openxmlformats.org/officeDocument/2006/relationships/hyperlink" Target="https://mytakeda.sharepoint.com/sites/EUCAN-Legal/SitePages/GMSGQ_LG.aspx" TargetMode="External"/><Relationship Id="rId70" Type="http://schemas.openxmlformats.org/officeDocument/2006/relationships/hyperlink" Target="https://mytakeda.sharepoint.com/sites/EUCAN-Legal/SitePages/Virtual_Practice_Groups.aspx" TargetMode="External"/><Relationship Id="rId75" Type="http://schemas.openxmlformats.org/officeDocument/2006/relationships/hyperlink" Target="https://mytakeda.sharepoint.com/sites/EUCAN-Legal/SitePages/GMSGQ_VPG_MemberInfo.aspx" TargetMode="External"/><Relationship Id="rId91" Type="http://schemas.openxmlformats.org/officeDocument/2006/relationships/hyperlink" Target="https://mytakeda.sharepoint.com/sites/EUCAN-Legal/SitePages/Patients-and-Patients-Organisations.aspx" TargetMode="External"/><Relationship Id="rId96" Type="http://schemas.openxmlformats.org/officeDocument/2006/relationships/hyperlink" Target="https://mytakeda.sharepoint.com/sites/EUCAN-Legal/SitePages/Amendment-Termination-Templates-TPIZ.aspx" TargetMode="External"/><Relationship Id="rId140" Type="http://schemas.openxmlformats.org/officeDocument/2006/relationships/hyperlink" Target="https://mytakeda.sharepoint.com/sites/EUCAN-Legal/SitePages/PLAY-IT-Requests.aspx" TargetMode="External"/><Relationship Id="rId145" Type="http://schemas.openxmlformats.org/officeDocument/2006/relationships/hyperlink" Target="https://mytakeda.sharepoint.com/sites/EUCAN-Legal/SitePages/LINC_Requests.aspx" TargetMode="External"/><Relationship Id="rId161" Type="http://schemas.openxmlformats.org/officeDocument/2006/relationships/hyperlink" Target="https://mytakeda.sharepoint.com/sites/EUCAN-Legal/SitePages/Docusign_PlaceOfSignature.aspx" TargetMode="External"/><Relationship Id="rId166" Type="http://schemas.openxmlformats.org/officeDocument/2006/relationships/hyperlink" Target="https://mytakeda.sharepoint.com/sites/EUCAN-Legal/SitePages/Notarial-Certification-and-Legalization.aspx" TargetMode="External"/><Relationship Id="rId1" Type="http://schemas.openxmlformats.org/officeDocument/2006/relationships/hyperlink" Target="https://mytakeda.sharepoint.com/sites/EUCAN-Legal/SitePages/Corporate.aspx" TargetMode="External"/><Relationship Id="rId6" Type="http://schemas.openxmlformats.org/officeDocument/2006/relationships/hyperlink" Target="https://mytakeda.sharepoint.com/sites/EUCAN-Legal/SitePages/Appointments.aspx" TargetMode="External"/><Relationship Id="rId23" Type="http://schemas.openxmlformats.org/officeDocument/2006/relationships/hyperlink" Target="https://mytakeda.sharepoint.com/sites/EUCAN-Legal/SitePages/PLG-Croatia.aspx" TargetMode="External"/><Relationship Id="rId28" Type="http://schemas.openxmlformats.org/officeDocument/2006/relationships/hyperlink" Target="https://mytakeda.sharepoint.com/sites/EUCAN-Legal/SitePages/PLG-Finland.aspx" TargetMode="External"/><Relationship Id="rId49" Type="http://schemas.openxmlformats.org/officeDocument/2006/relationships/hyperlink" Target="https://mytakeda.sharepoint.com/sites/EUCAN-Legal/SitePages/PLG-USA.aspx" TargetMode="External"/><Relationship Id="rId114" Type="http://schemas.openxmlformats.org/officeDocument/2006/relationships/hyperlink" Target="https://mytakeda.sharepoint.com/sites/EUCAN-Legal/SitePages/Pharmacy-Compounding.aspx" TargetMode="External"/><Relationship Id="rId119" Type="http://schemas.openxmlformats.org/officeDocument/2006/relationships/hyperlink" Target="https://mytakeda.sharepoint.com/sites/EUCAN-Legal/SitePages/ContractShop.aspx" TargetMode="External"/><Relationship Id="rId44" Type="http://schemas.openxmlformats.org/officeDocument/2006/relationships/hyperlink" Target="https://mytakeda.sharepoint.com/sites/EUCAN-Legal/SitePages/PLG-Slovenia.aspx" TargetMode="External"/><Relationship Id="rId60" Type="http://schemas.openxmlformats.org/officeDocument/2006/relationships/hyperlink" Target="https://mytakeda.sharepoint.com/sites/EUCAN-Legal/SitePages/Finland.aspx" TargetMode="External"/><Relationship Id="rId65" Type="http://schemas.openxmlformats.org/officeDocument/2006/relationships/hyperlink" Target="https://mytakeda.sharepoint.com/sites/EUCAN-Legal/SitePages/AcrobatSignatures.aspx" TargetMode="External"/><Relationship Id="rId81" Type="http://schemas.openxmlformats.org/officeDocument/2006/relationships/hyperlink" Target="https://mytakeda.sharepoint.com/sites/EUCAN-Legal/SitePages/Contract-Templates-LOCs.aspx" TargetMode="External"/><Relationship Id="rId86" Type="http://schemas.openxmlformats.org/officeDocument/2006/relationships/hyperlink" Target="https://mytakeda.sharepoint.com/sites/EUCAN-Legal/SitePages/iManage.aspx" TargetMode="External"/><Relationship Id="rId130" Type="http://schemas.openxmlformats.org/officeDocument/2006/relationships/hyperlink" Target="https://mytakeda.sharepoint.com/sites/EUCAN-Legal/SitePages/HCP_HCO_Filing_Optional.aspx" TargetMode="External"/><Relationship Id="rId135" Type="http://schemas.openxmlformats.org/officeDocument/2006/relationships/hyperlink" Target="https://mytakeda.sharepoint.com/sites/EUCAN-Legal/SitePages/Legal_Operations-About-Us.aspx" TargetMode="External"/><Relationship Id="rId151" Type="http://schemas.openxmlformats.org/officeDocument/2006/relationships/hyperlink" Target="https://mytakeda.sharepoint.com/sites/EUCAN-Legal/SitePages/TeamConnect.aspx" TargetMode="External"/><Relationship Id="rId156" Type="http://schemas.openxmlformats.org/officeDocument/2006/relationships/hyperlink" Target="https://mytakeda.sharepoint.com/sites/EUCAN-Legal/SitePages/Docusign_AnchorTags_ConsentSection.aspx" TargetMode="External"/><Relationship Id="rId13" Type="http://schemas.openxmlformats.org/officeDocument/2006/relationships/hyperlink" Target="https://mytakeda.sharepoint.com/sites/EUCAN-Legal/SitePages/Israel.aspx" TargetMode="External"/><Relationship Id="rId18" Type="http://schemas.openxmlformats.org/officeDocument/2006/relationships/hyperlink" Target="https://mytakeda.sharepoint.com/sites/EUCAN-Legal/SitePages/PLG-Austria.aspx" TargetMode="External"/><Relationship Id="rId39" Type="http://schemas.openxmlformats.org/officeDocument/2006/relationships/hyperlink" Target="https://mytakeda.sharepoint.com/sites/EUCAN-Legal/SitePages/PLG-Poland.aspx" TargetMode="External"/><Relationship Id="rId109" Type="http://schemas.openxmlformats.org/officeDocument/2006/relationships/hyperlink" Target="https://mytakeda.sharepoint.com/sites/EUCAN-Legal/SitePages/EFPIA-Digital.aspx" TargetMode="External"/><Relationship Id="rId34" Type="http://schemas.openxmlformats.org/officeDocument/2006/relationships/hyperlink" Target="https://mytakeda.sharepoint.com/sites/EUCAN-Legal/SitePages/PLG-Italy.aspx" TargetMode="External"/><Relationship Id="rId50" Type="http://schemas.openxmlformats.org/officeDocument/2006/relationships/hyperlink" Target="https://mytakeda.sharepoint.com/sites/EUCAN-Legal/SitePages/Legal-Animation-Videos.aspx" TargetMode="External"/><Relationship Id="rId55" Type="http://schemas.openxmlformats.org/officeDocument/2006/relationships/hyperlink" Target="https://mytakeda.sharepoint.com/sites/EUCAN-Legal/SitePages/DawnRaid.aspx" TargetMode="External"/><Relationship Id="rId76" Type="http://schemas.openxmlformats.org/officeDocument/2006/relationships/hyperlink" Target="https://mytakeda.sharepoint.com/sites/EUCAN-Legal/SitePages/GMSGQ_VPG_Responsibilities.aspx" TargetMode="External"/><Relationship Id="rId97" Type="http://schemas.openxmlformats.org/officeDocument/2006/relationships/hyperlink" Target="https://mytakeda.sharepoint.com/sites/EUCAN-Legal/SitePages/Docusign_AnchorTags_Instructions.aspx" TargetMode="External"/><Relationship Id="rId104" Type="http://schemas.openxmlformats.org/officeDocument/2006/relationships/hyperlink" Target="https://mytakeda.sharepoint.com/sites/EUCAN-Legal/SitePages/Home-Services.aspx" TargetMode="External"/><Relationship Id="rId120" Type="http://schemas.openxmlformats.org/officeDocument/2006/relationships/hyperlink" Target="https://mytakeda.sharepoint.com/sites/EUCAN-Legal/SitePages/TemplateFinder.aspx" TargetMode="External"/><Relationship Id="rId125" Type="http://schemas.openxmlformats.org/officeDocument/2006/relationships/hyperlink" Target="https://mytakeda.sharepoint.com/sites/EUCAN-Legal/SitePages/EUCAN-Legal-Operations.aspx" TargetMode="External"/><Relationship Id="rId141" Type="http://schemas.openxmlformats.org/officeDocument/2006/relationships/hyperlink" Target="https://mytakeda.sharepoint.com/sites/EUCAN-Legal/SitePages/LINC_Search.aspx" TargetMode="External"/><Relationship Id="rId146" Type="http://schemas.openxmlformats.org/officeDocument/2006/relationships/hyperlink" Target="https://mytakeda.sharepoint.com/sites/EUCAN-Legal/SitePages/Signature_Requests.aspx" TargetMode="External"/><Relationship Id="rId167" Type="http://schemas.openxmlformats.org/officeDocument/2006/relationships/hyperlink" Target="https://mytakeda.sharepoint.com/sites/EUCAN-Legal/SitePages/STAR.aspx" TargetMode="External"/><Relationship Id="rId7" Type="http://schemas.openxmlformats.org/officeDocument/2006/relationships/hyperlink" Target="https://mytakeda.sharepoint.com/sites/EUCAN-Legal/SitePages/Docusign.aspx" TargetMode="External"/><Relationship Id="rId71" Type="http://schemas.openxmlformats.org/officeDocument/2006/relationships/hyperlink" Target="https://mytakeda.sharepoint.com/sites/EUCAN-Legal/SitePages/Comments-Test-page.aspx" TargetMode="External"/><Relationship Id="rId92" Type="http://schemas.openxmlformats.org/officeDocument/2006/relationships/hyperlink" Target="https://mytakeda.sharepoint.com/sites/EUCAN-Legal/SitePages/Grants-and-Donations.aspx" TargetMode="External"/><Relationship Id="rId162" Type="http://schemas.openxmlformats.org/officeDocument/2006/relationships/hyperlink" Target="https://mytakeda.sharepoint.com/sites/EUCAN-Legal/SitePages/BaxaltaMergeIntoTPIZ.aspx" TargetMode="External"/><Relationship Id="rId2" Type="http://schemas.openxmlformats.org/officeDocument/2006/relationships/hyperlink" Target="https://mytakeda.sharepoint.com/sites/EUCAN-Legal/SitePages/STAR.aspx" TargetMode="External"/><Relationship Id="rId29" Type="http://schemas.openxmlformats.org/officeDocument/2006/relationships/hyperlink" Target="https://mytakeda.sharepoint.com/sites/EUCAN-Legal/SitePages/PLG-France.aspx" TargetMode="External"/><Relationship Id="rId24" Type="http://schemas.openxmlformats.org/officeDocument/2006/relationships/hyperlink" Target="https://mytakeda.sharepoint.com/sites/EUCAN-Legal/SitePages/PLG-Czech.aspx" TargetMode="External"/><Relationship Id="rId40" Type="http://schemas.openxmlformats.org/officeDocument/2006/relationships/hyperlink" Target="https://mytakeda.sharepoint.com/sites/EUCAN-Legal/SitePages/PLG-Portugal.aspx" TargetMode="External"/><Relationship Id="rId45" Type="http://schemas.openxmlformats.org/officeDocument/2006/relationships/hyperlink" Target="https://mytakeda.sharepoint.com/sites/EUCAN-Legal/SitePages/PLG-Spain.aspx" TargetMode="External"/><Relationship Id="rId66" Type="http://schemas.openxmlformats.org/officeDocument/2006/relationships/hyperlink" Target="https://mytakeda.sharepoint.com/sites/EUCAN-Legal/SitePages/Docusign_Corporate.aspx" TargetMode="External"/><Relationship Id="rId87" Type="http://schemas.openxmlformats.org/officeDocument/2006/relationships/hyperlink" Target="https://mytakeda.sharepoint.com/sites/EUCAN-Legal/SitePages/RD_Diagnostics.aspx" TargetMode="External"/><Relationship Id="rId110" Type="http://schemas.openxmlformats.org/officeDocument/2006/relationships/hyperlink" Target="https://mytakeda.sharepoint.com/sites/EUCAN-Legal/SitePages/ElectronicSignatureTools.aspx" TargetMode="External"/><Relationship Id="rId115" Type="http://schemas.openxmlformats.org/officeDocument/2006/relationships/hyperlink" Target="https://mytakeda.sharepoint.com/sites/EUCAN-Legal/SitePages/External_Sharing.aspx" TargetMode="External"/><Relationship Id="rId131" Type="http://schemas.openxmlformats.org/officeDocument/2006/relationships/hyperlink" Target="https://mytakeda.sharepoint.com/sites/EUCAN-Legal/SitePages/Quality_Agreements_Filing_Optional.aspx" TargetMode="External"/><Relationship Id="rId136" Type="http://schemas.openxmlformats.org/officeDocument/2006/relationships/hyperlink" Target="https://mytakeda.sharepoint.com/sites/EUCAN-Legal/SitePages/LINC_Login.aspx" TargetMode="External"/><Relationship Id="rId157" Type="http://schemas.openxmlformats.org/officeDocument/2006/relationships/hyperlink" Target="https://mytakeda.sharepoint.com/sites/EUCAN-Legal/SitePages/ChatBot.aspx" TargetMode="External"/><Relationship Id="rId61" Type="http://schemas.openxmlformats.org/officeDocument/2006/relationships/hyperlink" Target="https://mytakeda.sharepoint.com/sites/EUCAN-Legal/SitePages/GMSGQ_LG_KeyStakeholdersClients.aspx" TargetMode="External"/><Relationship Id="rId82" Type="http://schemas.openxmlformats.org/officeDocument/2006/relationships/hyperlink" Target="https://mytakeda.sharepoint.com/sites/EUCAN-Legal/SitePages/Docusign_AnchorTags.aspx" TargetMode="External"/><Relationship Id="rId152" Type="http://schemas.openxmlformats.org/officeDocument/2006/relationships/hyperlink" Target="https://mytakeda.sharepoint.com/sites/EUCAN-Legal/SitePages/Docusign-Special-Features.aspx" TargetMode="External"/><Relationship Id="rId19" Type="http://schemas.openxmlformats.org/officeDocument/2006/relationships/hyperlink" Target="https://mytakeda.sharepoint.com/sites/EUCAN-Legal/SitePages/PLG-Belgium.aspx" TargetMode="External"/><Relationship Id="rId14" Type="http://schemas.openxmlformats.org/officeDocument/2006/relationships/hyperlink" Target="https://mytakeda.sharepoint.com/sites/EUCAN-Legal/SitePages/Netherlands.aspx" TargetMode="External"/><Relationship Id="rId30" Type="http://schemas.openxmlformats.org/officeDocument/2006/relationships/hyperlink" Target="https://mytakeda.sharepoint.com/sites/EUCAN-Legal/SitePages/PLG-Germany.aspx" TargetMode="External"/><Relationship Id="rId35" Type="http://schemas.openxmlformats.org/officeDocument/2006/relationships/hyperlink" Target="https://mytakeda.sharepoint.com/sites/EUCAN-Legal/SitePages/PLG-Latvia.aspx" TargetMode="External"/><Relationship Id="rId56" Type="http://schemas.openxmlformats.org/officeDocument/2006/relationships/hyperlink" Target="https://mytakeda.sharepoint.com/sites/EUCAN-Legal/SitePages/Nordics.aspx" TargetMode="External"/><Relationship Id="rId77" Type="http://schemas.openxmlformats.org/officeDocument/2006/relationships/hyperlink" Target="https://mytakeda.sharepoint.com/sites/EUCAN-Legal/SitePages/GMSGQ_VPG_SupportiveDocuments.aspx" TargetMode="External"/><Relationship Id="rId100" Type="http://schemas.openxmlformats.org/officeDocument/2006/relationships/hyperlink" Target="https://mytakeda.sharepoint.com/sites/EUCAN-Legal/SitePages/Docusign_AnchorTags_Instructions_ViewEditSignatureTags.aspx" TargetMode="External"/><Relationship Id="rId105" Type="http://schemas.openxmlformats.org/officeDocument/2006/relationships/hyperlink" Target="https://mytakeda.sharepoint.com/sites/EUCAN-Legal/SitePages/ContractTemplateGuide.aspx" TargetMode="External"/><Relationship Id="rId126" Type="http://schemas.openxmlformats.org/officeDocument/2006/relationships/hyperlink" Target="https://mytakeda.sharepoint.com/sites/EUCAN-Legal/SitePages/EUCAN-Legal-InSync-Training.aspx" TargetMode="External"/><Relationship Id="rId147" Type="http://schemas.openxmlformats.org/officeDocument/2006/relationships/hyperlink" Target="https://mytakeda.sharepoint.com/sites/EUCAN-Legal/SitePages/Corporate_LEARF.aspx" TargetMode="External"/><Relationship Id="rId168" Type="http://schemas.openxmlformats.org/officeDocument/2006/relationships/hyperlink" Target="https://mytakeda.sharepoint.com/sites/EUCAN-Legal/SitePages/Digital,_Strategy,_Innovation_and_TDV.aspx" TargetMode="External"/><Relationship Id="rId8" Type="http://schemas.openxmlformats.org/officeDocument/2006/relationships/hyperlink" Target="https://mytakeda.sharepoint.com/sites/EUCAN-Legal/SitePages/DocusignSecurity.aspx" TargetMode="External"/><Relationship Id="rId51" Type="http://schemas.openxmlformats.org/officeDocument/2006/relationships/hyperlink" Target="https://mytakeda.sharepoint.com/sites/EUCAN-Legal/SitePages/Corporate_ResourcesDirectorsOfficers.aspx" TargetMode="External"/><Relationship Id="rId72" Type="http://schemas.openxmlformats.org/officeDocument/2006/relationships/hyperlink" Target="https://mytakeda.sharepoint.com/sites/EUCAN-Legal/SitePages/Your-feedback-about-our-EUCAN-Legal-Site.aspx" TargetMode="External"/><Relationship Id="rId93" Type="http://schemas.openxmlformats.org/officeDocument/2006/relationships/hyperlink" Target="https://mytakeda.sharepoint.com/sites/EUCAN-Legal/SitePages/Sponsorship.aspx" TargetMode="External"/><Relationship Id="rId98" Type="http://schemas.openxmlformats.org/officeDocument/2006/relationships/hyperlink" Target="https://mytakeda.sharepoint.com/sites/EUCAN-Legal/SitePages/Docusign_Profile.aspx" TargetMode="External"/><Relationship Id="rId121" Type="http://schemas.openxmlformats.org/officeDocument/2006/relationships/hyperlink" Target="https://mytakeda.sharepoint.com/sites/EUCAN-Legal/SitePages/Training_Registration.aspx" TargetMode="External"/><Relationship Id="rId142" Type="http://schemas.openxmlformats.org/officeDocument/2006/relationships/hyperlink" Target="https://mytakeda.sharepoint.com/sites/EUCAN-Legal/SitePages/LINC_User_Guides.aspx" TargetMode="External"/><Relationship Id="rId163" Type="http://schemas.openxmlformats.org/officeDocument/2006/relationships/hyperlink" Target="https://mytakeda.sharepoint.com/sites/EUCAN-Legal/SitePages/Corporate-FAQ.aspx" TargetMode="External"/><Relationship Id="rId3" Type="http://schemas.openxmlformats.org/officeDocument/2006/relationships/hyperlink" Target="https://mytakeda.sharepoint.com/sites/EUCAN-Legal/SitePages/Public-Policy-and-External-Affairs.aspx" TargetMode="External"/><Relationship Id="rId25" Type="http://schemas.openxmlformats.org/officeDocument/2006/relationships/hyperlink" Target="https://mytakeda.sharepoint.com/sites/EUCAN-Legal/SitePages/PLG-Denmark.aspx" TargetMode="External"/><Relationship Id="rId46" Type="http://schemas.openxmlformats.org/officeDocument/2006/relationships/hyperlink" Target="https://mytakeda.sharepoint.com/sites/EUCAN-Legal/SitePages/PLG-Sweden.aspx" TargetMode="External"/><Relationship Id="rId67" Type="http://schemas.openxmlformats.org/officeDocument/2006/relationships/hyperlink" Target="https://mytakeda.sharepoint.com/sites/EUCAN-Legal/SitePages/Corporate_DataSheet.aspx" TargetMode="External"/><Relationship Id="rId116" Type="http://schemas.openxmlformats.org/officeDocument/2006/relationships/hyperlink" Target="https://mytakeda.sharepoint.com/sites/EUCAN-Legal/SitePages/EU-Orphan-Drug-Regulation.aspx" TargetMode="External"/><Relationship Id="rId137" Type="http://schemas.openxmlformats.org/officeDocument/2006/relationships/hyperlink" Target="https://mytakeda.sharepoint.com/sites/EUCAN-Legal/SitePages/Docusign_PrintAndSign.aspx" TargetMode="External"/><Relationship Id="rId158" Type="http://schemas.openxmlformats.org/officeDocument/2006/relationships/hyperlink" Target="https://mytakeda.sharepoint.com/sites/EUCAN-Legal/SitePages/WhatContractsToFindWhere.aspx" TargetMode="External"/><Relationship Id="rId20" Type="http://schemas.openxmlformats.org/officeDocument/2006/relationships/hyperlink" Target="https://mytakeda.sharepoint.com/sites/EUCAN-Legal/SitePages/PLG-Bosnia-Herze.aspx" TargetMode="External"/><Relationship Id="rId41" Type="http://schemas.openxmlformats.org/officeDocument/2006/relationships/hyperlink" Target="https://mytakeda.sharepoint.com/sites/EUCAN-Legal/SitePages/PLG-Romania.aspx" TargetMode="External"/><Relationship Id="rId62" Type="http://schemas.openxmlformats.org/officeDocument/2006/relationships/hyperlink" Target="https://mytakeda.sharepoint.com/sites/EUCAN-Legal/SitePages/GMSGQ_LG_TeamRolesAndResponsibilities.aspx" TargetMode="External"/><Relationship Id="rId83" Type="http://schemas.openxmlformats.org/officeDocument/2006/relationships/hyperlink" Target="https://mytakeda.sharepoint.com/sites/EUCAN-Legal/SitePages/GCMS.aspx" TargetMode="External"/><Relationship Id="rId88" Type="http://schemas.openxmlformats.org/officeDocument/2006/relationships/hyperlink" Target="https://mytakeda.sharepoint.com/sites/EUCAN-Legal/SitePages/Ireland.aspx" TargetMode="External"/><Relationship Id="rId111" Type="http://schemas.openxmlformats.org/officeDocument/2006/relationships/hyperlink" Target="https://mytakeda.sharepoint.com/sites/EUCAN-Legal/SitePages/Clawbacks.aspx" TargetMode="External"/><Relationship Id="rId132" Type="http://schemas.openxmlformats.org/officeDocument/2006/relationships/hyperlink" Target="https://mytakeda.sharepoint.com/sites/EUCAN-Legal/SitePages/Contract_Maintenance.aspx" TargetMode="External"/><Relationship Id="rId153" Type="http://schemas.openxmlformats.org/officeDocument/2006/relationships/hyperlink" Target="https://mytakeda.sharepoint.com/sites/EUCAN-Legal/SitePages/Signature-Process-EUCAN-LOC.aspx" TargetMode="External"/><Relationship Id="rId15" Type="http://schemas.openxmlformats.org/officeDocument/2006/relationships/hyperlink" Target="https://mytakeda.sharepoint.com/sites/EUCAN-Legal/SitePages/Slovakia.aspx" TargetMode="External"/><Relationship Id="rId36" Type="http://schemas.openxmlformats.org/officeDocument/2006/relationships/hyperlink" Target="https://mytakeda.sharepoint.com/sites/EUCAN-Legal/SitePages/PLG-Lithuania.aspx" TargetMode="External"/><Relationship Id="rId57" Type="http://schemas.openxmlformats.org/officeDocument/2006/relationships/hyperlink" Target="https://mytakeda.sharepoint.com/sites/EUCAN-Legal/SitePages/Norway.aspx" TargetMode="External"/><Relationship Id="rId106" Type="http://schemas.openxmlformats.org/officeDocument/2006/relationships/hyperlink" Target="https://mytakeda.sharepoint.com/sites/EUCAN-Legal/SitePages/DAB.aspx" TargetMode="External"/><Relationship Id="rId127" Type="http://schemas.openxmlformats.org/officeDocument/2006/relationships/hyperlink" Target="https://mytakeda.sharepoint.com/sites/EUCAN-Legal/SitePages/Hardcopy_Archiving.aspx" TargetMode="External"/><Relationship Id="rId10" Type="http://schemas.openxmlformats.org/officeDocument/2006/relationships/hyperlink" Target="https://mytakeda.sharepoint.com/sites/EUCAN-Legal/SitePages/Belgium.aspx" TargetMode="External"/><Relationship Id="rId31" Type="http://schemas.openxmlformats.org/officeDocument/2006/relationships/hyperlink" Target="https://mytakeda.sharepoint.com/sites/EUCAN-Legal/SitePages/PLG-Greece.aspx" TargetMode="External"/><Relationship Id="rId52" Type="http://schemas.openxmlformats.org/officeDocument/2006/relationships/hyperlink" Target="https://mytakeda.sharepoint.com/sites/EUCAN-Legal/SitePages/Corporate_DiligentEntities.aspx" TargetMode="External"/><Relationship Id="rId73" Type="http://schemas.openxmlformats.org/officeDocument/2006/relationships/hyperlink" Target="https://mytakeda.sharepoint.com/sites/EUCAN-Legal/SitePages/PVPS_EUCAN.aspx" TargetMode="External"/><Relationship Id="rId78" Type="http://schemas.openxmlformats.org/officeDocument/2006/relationships/hyperlink" Target="https://mytakeda.sharepoint.com/sites/EUCAN-Legal/SitePages/TEST.aspx" TargetMode="External"/><Relationship Id="rId94" Type="http://schemas.openxmlformats.org/officeDocument/2006/relationships/hyperlink" Target="https://mytakeda.sharepoint.com/sites/EUCAN-Legal/SitePages/Commercial-Vendors.aspx" TargetMode="External"/><Relationship Id="rId99" Type="http://schemas.openxmlformats.org/officeDocument/2006/relationships/hyperlink" Target="https://mytakeda.sharepoint.com/sites/EUCAN-Legal/SitePages/Docusign_AnchorTags_Instructions_RecipientPreview.aspx" TargetMode="External"/><Relationship Id="rId101" Type="http://schemas.openxmlformats.org/officeDocument/2006/relationships/hyperlink" Target="https://mytakeda.sharepoint.com/sites/EUCAN-Legal/SitePages/Docusign_AnchorTags_Instructions_AddRemoveSignatories.aspx" TargetMode="External"/><Relationship Id="rId122" Type="http://schemas.openxmlformats.org/officeDocument/2006/relationships/hyperlink" Target="https://mytakeda.sharepoint.com/sites/EUCAN-Legal/SitePages/Contract-Shop-Guidance.aspx" TargetMode="External"/><Relationship Id="rId143" Type="http://schemas.openxmlformats.org/officeDocument/2006/relationships/hyperlink" Target="https://mytakeda.sharepoint.com/sites/EUCAN-Legal/SitePages/LINC_eSignature_Request.aspx" TargetMode="External"/><Relationship Id="rId148" Type="http://schemas.openxmlformats.org/officeDocument/2006/relationships/hyperlink" Target="https://mytakeda.sharepoint.com/sites/EUCAN-Legal/SitePages/FAQ-Documents.aspx" TargetMode="External"/><Relationship Id="rId164" Type="http://schemas.openxmlformats.org/officeDocument/2006/relationships/hyperlink" Target="https://mytakeda.sharepoint.com/sites/EUCAN-Legal/SitePages/Corporate-FAQ.aspx" TargetMode="External"/><Relationship Id="rId169" Type="http://schemas.openxmlformats.org/officeDocument/2006/relationships/hyperlink" Target="https://mytakeda.sharepoint.com/sites/EUCAN-Legal/SitePages/Digital,_Strategy,_Innovation_and_TDV.aspx" TargetMode="External"/><Relationship Id="rId4" Type="http://schemas.openxmlformats.org/officeDocument/2006/relationships/hyperlink" Target="https://mytakeda.sharepoint.com/sites/EUCAN-Legal/SitePages/Digital.aspx" TargetMode="External"/><Relationship Id="rId9" Type="http://schemas.openxmlformats.org/officeDocument/2006/relationships/hyperlink" Target="https://mytakeda.sharepoint.com/sites/EUCAN-Legal/SitePages/Austria.aspx" TargetMode="External"/><Relationship Id="rId26" Type="http://schemas.openxmlformats.org/officeDocument/2006/relationships/hyperlink" Target="https://mytakeda.sharepoint.com/sites/EUCAN-Legal/SitePages/PLG-Estonia.aspx" TargetMode="External"/><Relationship Id="rId47" Type="http://schemas.openxmlformats.org/officeDocument/2006/relationships/hyperlink" Target="https://mytakeda.sharepoint.com/sites/EUCAN-Legal/SitePages/PLG-Switzerland.aspx" TargetMode="External"/><Relationship Id="rId68" Type="http://schemas.openxmlformats.org/officeDocument/2006/relationships/hyperlink" Target="https://mytakeda.sharepoint.com/sites/EUCAN-Legal/SitePages/LegalPatientAdvocacy.aspx" TargetMode="External"/><Relationship Id="rId89" Type="http://schemas.openxmlformats.org/officeDocument/2006/relationships/hyperlink" Target="https://mytakeda.sharepoint.com/sites/EUCAN-Legal/SitePages/United_Kingdom.aspx" TargetMode="External"/><Relationship Id="rId112" Type="http://schemas.openxmlformats.org/officeDocument/2006/relationships/hyperlink" Target="https://mytakeda.sharepoint.com/sites/EUCAN-Legal/SitePages/TemplateEditor_TemplateButtons.aspx" TargetMode="External"/><Relationship Id="rId133" Type="http://schemas.openxmlformats.org/officeDocument/2006/relationships/hyperlink" Target="https://mytakeda.sharepoint.com/sites/EUCAN-Legal/SitePages/Review_Date_Reminders.aspx" TargetMode="External"/><Relationship Id="rId154" Type="http://schemas.openxmlformats.org/officeDocument/2006/relationships/hyperlink" Target="https://mytakeda.sharepoint.com/sites/EUCAN-Legal/SitePages/Mini-Video-Tutorials.aspx" TargetMode="External"/><Relationship Id="rId16" Type="http://schemas.openxmlformats.org/officeDocument/2006/relationships/hyperlink" Target="https://mytakeda.sharepoint.com/sites/EUCAN-Legal/SitePages/Poland.aspx" TargetMode="External"/><Relationship Id="rId37" Type="http://schemas.openxmlformats.org/officeDocument/2006/relationships/hyperlink" Target="https://mytakeda.sharepoint.com/sites/EUCAN-Legal/SitePages/PLG-Netherlands.aspx" TargetMode="External"/><Relationship Id="rId58" Type="http://schemas.openxmlformats.org/officeDocument/2006/relationships/hyperlink" Target="https://mytakeda.sharepoint.com/sites/EUCAN-Legal/SitePages/Denmark.aspx" TargetMode="External"/><Relationship Id="rId79" Type="http://schemas.openxmlformats.org/officeDocument/2006/relationships/hyperlink" Target="https://mytakeda.sharepoint.com/sites/EUCAN-Legal/SitePages/TemplateEditorUserGuide.aspx" TargetMode="External"/><Relationship Id="rId102" Type="http://schemas.openxmlformats.org/officeDocument/2006/relationships/hyperlink" Target="https://mytakeda.sharepoint.com/sites/EUCAN-Legal/SitePages/Docusign_AnchorTags_AutomaticTemplateMatching.aspx" TargetMode="External"/><Relationship Id="rId123" Type="http://schemas.openxmlformats.org/officeDocument/2006/relationships/hyperlink" Target="https://mytakeda.sharepoint.com/sites/EUCAN-Legal/SitePages/Contract-Shop-Templates.aspx" TargetMode="External"/><Relationship Id="rId144" Type="http://schemas.openxmlformats.org/officeDocument/2006/relationships/hyperlink" Target="https://mytakeda.sharepoint.com/sites/EUCAN-Legal/SitePages/LINC_Filing_Request.aspx" TargetMode="External"/><Relationship Id="rId90" Type="http://schemas.openxmlformats.org/officeDocument/2006/relationships/hyperlink" Target="https://mytakeda.sharepoint.com/sites/EUCAN-Legal/SitePages/Healthcare-Professionals-Healthcare-Organisations.aspx" TargetMode="External"/><Relationship Id="rId165" Type="http://schemas.openxmlformats.org/officeDocument/2006/relationships/hyperlink" Target="https://mytakeda.sharepoint.com/sites/EUCAN-Legal/SitePages/Signing-Authorities.aspx" TargetMode="External"/><Relationship Id="rId27" Type="http://schemas.openxmlformats.org/officeDocument/2006/relationships/hyperlink" Target="https://mytakeda.sharepoint.com/sites/EUCAN-Legal/SitePages/PLG-EUCAN-Countries.aspx" TargetMode="External"/><Relationship Id="rId48" Type="http://schemas.openxmlformats.org/officeDocument/2006/relationships/hyperlink" Target="https://mytakeda.sharepoint.com/sites/EUCAN-Legal/SitePages/PLG-UK.aspx" TargetMode="External"/><Relationship Id="rId69" Type="http://schemas.openxmlformats.org/officeDocument/2006/relationships/hyperlink" Target="https://mytakeda.sharepoint.com/sites/EUCAN-Legal/SitePages/LegalPatientAdvocacy_RestrictedArea.aspx" TargetMode="External"/><Relationship Id="rId113" Type="http://schemas.openxmlformats.org/officeDocument/2006/relationships/hyperlink" Target="https://mytakeda.sharepoint.com/sites/EUCAN-Legal/SitePages/Corporate-Social-Responsibility.aspx" TargetMode="External"/><Relationship Id="rId134" Type="http://schemas.openxmlformats.org/officeDocument/2006/relationships/hyperlink" Target="https://mytakeda.sharepoint.com/sites/EUCAN-Legal/SitePages/Contract_Access.aspx" TargetMode="External"/><Relationship Id="rId80" Type="http://schemas.openxmlformats.org/officeDocument/2006/relationships/hyperlink" Target="https://mytakeda.sharepoint.com/sites/EUCAN-Legal/SitePages/PLG_Digital_Platform.aspx" TargetMode="External"/><Relationship Id="rId155" Type="http://schemas.openxmlformats.org/officeDocument/2006/relationships/hyperlink" Target="https://mytakeda.sharepoint.com/sites/EUCAN-Legal/SitePages/RIM.aspx" TargetMode="External"/><Relationship Id="rId17" Type="http://schemas.openxmlformats.org/officeDocument/2006/relationships/hyperlink" Target="https://mytakeda.sharepoint.com/sites/EUCAN-Legal/SitePages/Consultancy-Agreement-Templates.aspx" TargetMode="External"/><Relationship Id="rId38" Type="http://schemas.openxmlformats.org/officeDocument/2006/relationships/hyperlink" Target="https://mytakeda.sharepoint.com/sites/EUCAN-Legal/SitePages/PLG-Norway.aspx" TargetMode="External"/><Relationship Id="rId59" Type="http://schemas.openxmlformats.org/officeDocument/2006/relationships/hyperlink" Target="https://mytakeda.sharepoint.com/sites/EUCAN-Legal/SitePages/Sweden.aspx" TargetMode="External"/><Relationship Id="rId103" Type="http://schemas.openxmlformats.org/officeDocument/2006/relationships/hyperlink" Target="https://mytakeda.sharepoint.com/sites/EUCAN-Legal/SitePages/Docusign_AnchorTags_ManuallyApplyTemplate.aspx" TargetMode="External"/><Relationship Id="rId124" Type="http://schemas.openxmlformats.org/officeDocument/2006/relationships/hyperlink" Target="https://mytakeda.sharepoint.com/sites/EUCAN-Legal/SitePages/Letter_Heads.asp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A3D84-C5FE-4F13-9107-D3DECBC959B4}">
  <dimension ref="A1:Q26"/>
  <sheetViews>
    <sheetView tabSelected="1" topLeftCell="E1" workbookViewId="0">
      <pane ySplit="1" topLeftCell="A2" activePane="bottomLeft" state="frozen"/>
      <selection pane="bottomLeft" activeCell="A26" sqref="A1:Q26"/>
    </sheetView>
  </sheetViews>
  <sheetFormatPr defaultRowHeight="14.4" x14ac:dyDescent="0.3"/>
  <cols>
    <col min="1" max="1" width="12.88671875" customWidth="1"/>
    <col min="2" max="2" width="44.88671875" customWidth="1"/>
    <col min="3" max="3" width="28.44140625" customWidth="1"/>
    <col min="4" max="4" width="42.33203125" customWidth="1"/>
    <col min="5" max="5" width="9.5546875" customWidth="1"/>
    <col min="6" max="6" width="22.6640625" customWidth="1"/>
    <col min="7" max="7" width="19.6640625" customWidth="1"/>
    <col min="8" max="8" width="5.6640625" customWidth="1"/>
    <col min="9" max="9" width="7.44140625" customWidth="1"/>
    <col min="10" max="10" width="7" customWidth="1"/>
    <col min="11" max="14" width="7.44140625" customWidth="1"/>
    <col min="16" max="16" width="12" customWidth="1"/>
  </cols>
  <sheetData>
    <row r="1" spans="1:17" s="50" customFormat="1" x14ac:dyDescent="0.3">
      <c r="A1" s="50" t="s">
        <v>55</v>
      </c>
      <c r="B1" s="50" t="s">
        <v>56</v>
      </c>
      <c r="C1" s="50" t="s">
        <v>57</v>
      </c>
      <c r="D1" s="50" t="s">
        <v>58</v>
      </c>
      <c r="E1" s="50" t="s">
        <v>59</v>
      </c>
      <c r="F1" s="50" t="s">
        <v>60</v>
      </c>
      <c r="G1" s="50" t="s">
        <v>61</v>
      </c>
      <c r="H1" s="50" t="s">
        <v>62</v>
      </c>
      <c r="I1" s="50" t="s">
        <v>63</v>
      </c>
      <c r="J1" s="50" t="s">
        <v>156</v>
      </c>
      <c r="K1" s="50" t="s">
        <v>157</v>
      </c>
      <c r="L1" s="50" t="s">
        <v>182</v>
      </c>
      <c r="M1" s="50" t="s">
        <v>181</v>
      </c>
      <c r="N1" s="50" t="s">
        <v>187</v>
      </c>
      <c r="O1" s="50" t="s">
        <v>64</v>
      </c>
      <c r="P1" s="50" t="s">
        <v>65</v>
      </c>
      <c r="Q1" s="50" t="s">
        <v>66</v>
      </c>
    </row>
    <row r="2" spans="1:17" x14ac:dyDescent="0.3">
      <c r="A2" t="s">
        <v>67</v>
      </c>
      <c r="B2" s="42" t="s">
        <v>68</v>
      </c>
      <c r="C2" t="s">
        <v>69</v>
      </c>
      <c r="D2" t="s">
        <v>70</v>
      </c>
      <c r="E2" t="s">
        <v>71</v>
      </c>
      <c r="F2" t="s">
        <v>72</v>
      </c>
      <c r="G2" t="s">
        <v>73</v>
      </c>
      <c r="H2">
        <v>20</v>
      </c>
      <c r="I2" t="s">
        <v>74</v>
      </c>
      <c r="O2" t="s">
        <v>75</v>
      </c>
      <c r="P2" t="s">
        <v>76</v>
      </c>
      <c r="Q2" t="s">
        <v>77</v>
      </c>
    </row>
    <row r="3" spans="1:17" x14ac:dyDescent="0.3">
      <c r="A3" t="s">
        <v>67</v>
      </c>
      <c r="B3" s="42" t="s">
        <v>78</v>
      </c>
      <c r="C3" t="s">
        <v>79</v>
      </c>
      <c r="D3" t="s">
        <v>80</v>
      </c>
      <c r="E3" t="s">
        <v>71</v>
      </c>
      <c r="F3" t="s">
        <v>72</v>
      </c>
      <c r="G3" t="s">
        <v>73</v>
      </c>
      <c r="H3">
        <v>20</v>
      </c>
      <c r="I3" t="s">
        <v>74</v>
      </c>
      <c r="O3" t="s">
        <v>75</v>
      </c>
    </row>
    <row r="4" spans="1:17" x14ac:dyDescent="0.3">
      <c r="A4" t="s">
        <v>67</v>
      </c>
      <c r="B4" s="42" t="s">
        <v>81</v>
      </c>
      <c r="C4" t="s">
        <v>82</v>
      </c>
      <c r="D4" t="s">
        <v>82</v>
      </c>
      <c r="E4" t="s">
        <v>71</v>
      </c>
      <c r="F4" t="s">
        <v>72</v>
      </c>
      <c r="G4" t="s">
        <v>73</v>
      </c>
      <c r="H4">
        <v>20</v>
      </c>
      <c r="I4" t="s">
        <v>74</v>
      </c>
      <c r="O4" t="s">
        <v>75</v>
      </c>
    </row>
    <row r="5" spans="1:17" x14ac:dyDescent="0.3">
      <c r="A5" t="s">
        <v>67</v>
      </c>
      <c r="B5" s="42" t="s">
        <v>83</v>
      </c>
      <c r="C5" t="s">
        <v>84</v>
      </c>
      <c r="D5" t="s">
        <v>84</v>
      </c>
      <c r="E5" t="s">
        <v>71</v>
      </c>
      <c r="F5" t="s">
        <v>72</v>
      </c>
      <c r="G5" t="s">
        <v>73</v>
      </c>
      <c r="H5">
        <v>20</v>
      </c>
      <c r="I5" t="s">
        <v>74</v>
      </c>
      <c r="O5" t="s">
        <v>75</v>
      </c>
    </row>
    <row r="6" spans="1:17" x14ac:dyDescent="0.3">
      <c r="A6" t="s">
        <v>67</v>
      </c>
      <c r="B6" s="42" t="s">
        <v>85</v>
      </c>
      <c r="C6" t="s">
        <v>86</v>
      </c>
      <c r="D6" t="s">
        <v>86</v>
      </c>
      <c r="E6" t="s">
        <v>71</v>
      </c>
      <c r="F6" t="s">
        <v>72</v>
      </c>
      <c r="G6" t="s">
        <v>73</v>
      </c>
      <c r="H6">
        <v>20</v>
      </c>
      <c r="I6" t="s">
        <v>74</v>
      </c>
      <c r="O6" t="s">
        <v>75</v>
      </c>
    </row>
    <row r="7" spans="1:17" x14ac:dyDescent="0.3">
      <c r="A7" t="s">
        <v>67</v>
      </c>
      <c r="B7" s="42" t="s">
        <v>87</v>
      </c>
      <c r="C7" t="s">
        <v>88</v>
      </c>
      <c r="D7" t="s">
        <v>89</v>
      </c>
      <c r="E7" t="s">
        <v>71</v>
      </c>
      <c r="F7" t="s">
        <v>72</v>
      </c>
      <c r="G7" t="s">
        <v>73</v>
      </c>
      <c r="H7">
        <v>20</v>
      </c>
      <c r="I7" t="s">
        <v>74</v>
      </c>
      <c r="O7" t="s">
        <v>75</v>
      </c>
    </row>
    <row r="8" spans="1:17" x14ac:dyDescent="0.3">
      <c r="A8" t="s">
        <v>67</v>
      </c>
      <c r="B8" s="42" t="s">
        <v>90</v>
      </c>
      <c r="C8" t="s">
        <v>91</v>
      </c>
      <c r="D8" t="s">
        <v>92</v>
      </c>
      <c r="E8" t="s">
        <v>71</v>
      </c>
      <c r="F8" t="s">
        <v>72</v>
      </c>
      <c r="G8" t="s">
        <v>73</v>
      </c>
      <c r="H8">
        <v>20</v>
      </c>
      <c r="I8" t="s">
        <v>74</v>
      </c>
      <c r="O8" t="s">
        <v>75</v>
      </c>
    </row>
    <row r="9" spans="1:17" x14ac:dyDescent="0.3">
      <c r="A9" t="s">
        <v>67</v>
      </c>
      <c r="B9" s="42" t="s">
        <v>90</v>
      </c>
      <c r="C9" t="s">
        <v>91</v>
      </c>
      <c r="D9" t="s">
        <v>92</v>
      </c>
      <c r="E9" t="s">
        <v>71</v>
      </c>
      <c r="F9" t="s">
        <v>72</v>
      </c>
      <c r="G9" t="s">
        <v>73</v>
      </c>
      <c r="H9">
        <v>20</v>
      </c>
      <c r="I9" t="s">
        <v>74</v>
      </c>
      <c r="O9" t="s">
        <v>75</v>
      </c>
    </row>
    <row r="10" spans="1:17" x14ac:dyDescent="0.3">
      <c r="A10" t="s">
        <v>67</v>
      </c>
      <c r="B10" s="42" t="s">
        <v>93</v>
      </c>
      <c r="C10" t="s">
        <v>94</v>
      </c>
      <c r="D10" t="s">
        <v>94</v>
      </c>
      <c r="E10" t="s">
        <v>71</v>
      </c>
      <c r="F10" t="s">
        <v>72</v>
      </c>
      <c r="G10" t="s">
        <v>73</v>
      </c>
      <c r="H10">
        <v>20</v>
      </c>
      <c r="I10" t="s">
        <v>74</v>
      </c>
      <c r="O10" t="s">
        <v>95</v>
      </c>
    </row>
    <row r="11" spans="1:17" x14ac:dyDescent="0.3">
      <c r="A11" t="s">
        <v>67</v>
      </c>
      <c r="B11" s="42" t="s">
        <v>96</v>
      </c>
      <c r="C11" t="s">
        <v>97</v>
      </c>
      <c r="D11" t="s">
        <v>98</v>
      </c>
      <c r="E11" t="s">
        <v>71</v>
      </c>
      <c r="F11" t="s">
        <v>72</v>
      </c>
      <c r="G11" t="s">
        <v>73</v>
      </c>
      <c r="H11">
        <v>20</v>
      </c>
      <c r="I11" t="s">
        <v>74</v>
      </c>
      <c r="O11" t="s">
        <v>95</v>
      </c>
    </row>
    <row r="12" spans="1:17" x14ac:dyDescent="0.3">
      <c r="A12" t="s">
        <v>67</v>
      </c>
      <c r="B12" s="42" t="s">
        <v>99</v>
      </c>
      <c r="C12" t="s">
        <v>100</v>
      </c>
      <c r="D12" t="s">
        <v>100</v>
      </c>
      <c r="E12" t="s">
        <v>71</v>
      </c>
      <c r="F12" t="s">
        <v>72</v>
      </c>
      <c r="G12" t="s">
        <v>73</v>
      </c>
      <c r="H12">
        <v>20</v>
      </c>
      <c r="I12" t="s">
        <v>74</v>
      </c>
      <c r="O12" t="s">
        <v>75</v>
      </c>
    </row>
    <row r="13" spans="1:17" x14ac:dyDescent="0.3">
      <c r="A13" t="s">
        <v>67</v>
      </c>
      <c r="B13" s="42" t="s">
        <v>99</v>
      </c>
      <c r="C13" t="s">
        <v>100</v>
      </c>
      <c r="D13" t="s">
        <v>100</v>
      </c>
      <c r="E13" t="s">
        <v>71</v>
      </c>
      <c r="F13" t="s">
        <v>72</v>
      </c>
      <c r="G13" t="s">
        <v>73</v>
      </c>
      <c r="H13">
        <v>20</v>
      </c>
      <c r="I13" t="s">
        <v>74</v>
      </c>
      <c r="O13" t="s">
        <v>75</v>
      </c>
    </row>
    <row r="14" spans="1:17" x14ac:dyDescent="0.3">
      <c r="A14" t="s">
        <v>67</v>
      </c>
      <c r="B14" t="s">
        <v>134</v>
      </c>
      <c r="C14" t="s">
        <v>135</v>
      </c>
      <c r="D14" t="s">
        <v>136</v>
      </c>
      <c r="E14" t="s">
        <v>71</v>
      </c>
      <c r="F14" t="s">
        <v>72</v>
      </c>
      <c r="G14" t="s">
        <v>73</v>
      </c>
      <c r="H14">
        <v>20</v>
      </c>
      <c r="I14" t="s">
        <v>74</v>
      </c>
      <c r="O14" t="s">
        <v>75</v>
      </c>
    </row>
    <row r="15" spans="1:17" x14ac:dyDescent="0.3">
      <c r="A15" t="s">
        <v>67</v>
      </c>
      <c r="B15" s="43" t="s">
        <v>141</v>
      </c>
      <c r="C15" s="40" t="s">
        <v>149</v>
      </c>
      <c r="D15" s="40" t="s">
        <v>155</v>
      </c>
      <c r="E15" t="s">
        <v>71</v>
      </c>
      <c r="F15" t="s">
        <v>72</v>
      </c>
      <c r="G15" t="s">
        <v>73</v>
      </c>
      <c r="H15">
        <v>20</v>
      </c>
      <c r="I15" t="s">
        <v>74</v>
      </c>
      <c r="O15" t="s">
        <v>75</v>
      </c>
    </row>
    <row r="16" spans="1:17" x14ac:dyDescent="0.3">
      <c r="A16" t="s">
        <v>67</v>
      </c>
      <c r="B16" s="43" t="s">
        <v>142</v>
      </c>
      <c r="C16" s="40" t="s">
        <v>137</v>
      </c>
      <c r="D16" s="40" t="s">
        <v>154</v>
      </c>
      <c r="E16" t="s">
        <v>71</v>
      </c>
      <c r="F16" t="s">
        <v>72</v>
      </c>
      <c r="G16" t="s">
        <v>73</v>
      </c>
      <c r="H16">
        <v>20</v>
      </c>
      <c r="I16" t="s">
        <v>74</v>
      </c>
      <c r="O16" t="s">
        <v>75</v>
      </c>
    </row>
    <row r="17" spans="1:15" x14ac:dyDescent="0.3">
      <c r="A17" t="s">
        <v>67</v>
      </c>
      <c r="B17" s="43" t="s">
        <v>143</v>
      </c>
      <c r="C17" s="40" t="s">
        <v>150</v>
      </c>
      <c r="D17" s="40" t="s">
        <v>138</v>
      </c>
      <c r="E17" t="s">
        <v>71</v>
      </c>
      <c r="F17" t="s">
        <v>72</v>
      </c>
      <c r="G17" t="s">
        <v>73</v>
      </c>
      <c r="H17">
        <v>20</v>
      </c>
      <c r="I17" t="s">
        <v>74</v>
      </c>
      <c r="O17" t="s">
        <v>75</v>
      </c>
    </row>
    <row r="18" spans="1:15" x14ac:dyDescent="0.3">
      <c r="A18" t="s">
        <v>67</v>
      </c>
      <c r="B18" s="43" t="s">
        <v>144</v>
      </c>
      <c r="C18" s="40" t="s">
        <v>148</v>
      </c>
      <c r="D18" s="40" t="s">
        <v>153</v>
      </c>
      <c r="E18" t="s">
        <v>71</v>
      </c>
      <c r="F18" t="s">
        <v>72</v>
      </c>
      <c r="G18" t="s">
        <v>73</v>
      </c>
      <c r="H18">
        <v>20</v>
      </c>
      <c r="I18" t="s">
        <v>74</v>
      </c>
      <c r="O18" t="s">
        <v>75</v>
      </c>
    </row>
    <row r="19" spans="1:15" x14ac:dyDescent="0.3">
      <c r="A19" t="s">
        <v>67</v>
      </c>
      <c r="B19" s="43" t="s">
        <v>145</v>
      </c>
      <c r="C19" s="40" t="s">
        <v>139</v>
      </c>
      <c r="D19" s="40" t="s">
        <v>151</v>
      </c>
      <c r="E19" t="s">
        <v>71</v>
      </c>
      <c r="F19" t="s">
        <v>72</v>
      </c>
      <c r="G19" t="s">
        <v>73</v>
      </c>
      <c r="H19">
        <v>20</v>
      </c>
      <c r="I19" t="s">
        <v>74</v>
      </c>
      <c r="O19" t="s">
        <v>75</v>
      </c>
    </row>
    <row r="20" spans="1:15" x14ac:dyDescent="0.3">
      <c r="A20" t="s">
        <v>67</v>
      </c>
      <c r="B20" s="43" t="s">
        <v>146</v>
      </c>
      <c r="C20" s="40" t="s">
        <v>140</v>
      </c>
      <c r="D20" s="40" t="s">
        <v>152</v>
      </c>
      <c r="E20" t="s">
        <v>71</v>
      </c>
      <c r="F20" t="s">
        <v>72</v>
      </c>
      <c r="G20" t="s">
        <v>73</v>
      </c>
      <c r="H20">
        <v>20</v>
      </c>
      <c r="I20" t="s">
        <v>74</v>
      </c>
      <c r="O20" t="s">
        <v>75</v>
      </c>
    </row>
    <row r="21" spans="1:15" x14ac:dyDescent="0.3">
      <c r="A21" s="44" t="s">
        <v>67</v>
      </c>
      <c r="B21" s="45" t="s">
        <v>158</v>
      </c>
      <c r="C21" s="46" t="s">
        <v>159</v>
      </c>
      <c r="D21" s="46" t="s">
        <v>160</v>
      </c>
      <c r="E21" s="44" t="s">
        <v>71</v>
      </c>
      <c r="F21" s="44" t="s">
        <v>72</v>
      </c>
      <c r="G21" s="44" t="s">
        <v>73</v>
      </c>
      <c r="H21" s="44">
        <v>20</v>
      </c>
      <c r="I21" s="44" t="s">
        <v>74</v>
      </c>
      <c r="J21" s="44" t="s">
        <v>161</v>
      </c>
      <c r="K21" s="44" t="s">
        <v>186</v>
      </c>
      <c r="L21" s="44" t="s">
        <v>183</v>
      </c>
      <c r="M21" s="33" t="s">
        <v>185</v>
      </c>
      <c r="N21" s="33" t="s">
        <v>188</v>
      </c>
      <c r="O21" t="s">
        <v>184</v>
      </c>
    </row>
    <row r="22" spans="1:15" x14ac:dyDescent="0.3">
      <c r="A22" s="44" t="s">
        <v>67</v>
      </c>
      <c r="B22" s="45" t="s">
        <v>162</v>
      </c>
      <c r="C22" s="46" t="s">
        <v>163</v>
      </c>
      <c r="D22" s="46" t="s">
        <v>164</v>
      </c>
      <c r="E22" s="44" t="s">
        <v>71</v>
      </c>
      <c r="F22" s="44" t="s">
        <v>72</v>
      </c>
      <c r="G22" s="44" t="s">
        <v>73</v>
      </c>
      <c r="H22" s="44">
        <v>21</v>
      </c>
      <c r="I22" s="44" t="s">
        <v>74</v>
      </c>
      <c r="J22" s="44" t="s">
        <v>165</v>
      </c>
      <c r="K22" s="44" t="s">
        <v>186</v>
      </c>
      <c r="L22" s="44" t="s">
        <v>183</v>
      </c>
      <c r="M22" s="33" t="s">
        <v>185</v>
      </c>
      <c r="N22" s="33"/>
      <c r="O22" t="s">
        <v>95</v>
      </c>
    </row>
    <row r="23" spans="1:15" ht="16.8" x14ac:dyDescent="0.4">
      <c r="A23" s="44" t="s">
        <v>67</v>
      </c>
      <c r="B23" s="47" t="s">
        <v>166</v>
      </c>
      <c r="C23" s="46" t="s">
        <v>167</v>
      </c>
      <c r="D23" s="48" t="s">
        <v>168</v>
      </c>
      <c r="E23" s="44" t="s">
        <v>71</v>
      </c>
      <c r="F23" s="44" t="s">
        <v>72</v>
      </c>
      <c r="G23" s="44" t="s">
        <v>73</v>
      </c>
      <c r="H23" s="44">
        <v>22</v>
      </c>
      <c r="I23" s="44" t="s">
        <v>74</v>
      </c>
      <c r="J23" s="44" t="s">
        <v>169</v>
      </c>
      <c r="K23" s="44" t="s">
        <v>186</v>
      </c>
      <c r="L23" s="44" t="s">
        <v>183</v>
      </c>
      <c r="M23" s="33" t="s">
        <v>185</v>
      </c>
      <c r="N23" s="33"/>
      <c r="O23" t="s">
        <v>95</v>
      </c>
    </row>
    <row r="24" spans="1:15" x14ac:dyDescent="0.3">
      <c r="A24" s="44" t="s">
        <v>67</v>
      </c>
      <c r="B24" s="47" t="s">
        <v>170</v>
      </c>
      <c r="C24" s="46" t="s">
        <v>171</v>
      </c>
      <c r="D24" s="46" t="s">
        <v>172</v>
      </c>
      <c r="E24" s="44" t="s">
        <v>71</v>
      </c>
      <c r="F24" s="44" t="s">
        <v>72</v>
      </c>
      <c r="G24" s="44" t="s">
        <v>73</v>
      </c>
      <c r="H24" s="44">
        <v>23</v>
      </c>
      <c r="I24" s="44" t="s">
        <v>74</v>
      </c>
      <c r="J24" s="44" t="s">
        <v>173</v>
      </c>
      <c r="K24" s="44" t="s">
        <v>186</v>
      </c>
      <c r="L24" s="44" t="s">
        <v>183</v>
      </c>
      <c r="M24" s="33" t="s">
        <v>185</v>
      </c>
      <c r="N24" s="33"/>
      <c r="O24" t="s">
        <v>95</v>
      </c>
    </row>
    <row r="25" spans="1:15" x14ac:dyDescent="0.3">
      <c r="A25" s="44" t="s">
        <v>67</v>
      </c>
      <c r="B25" s="45" t="s">
        <v>174</v>
      </c>
      <c r="C25" s="46" t="s">
        <v>175</v>
      </c>
      <c r="D25" s="46" t="s">
        <v>175</v>
      </c>
      <c r="E25" s="44" t="s">
        <v>71</v>
      </c>
      <c r="F25" s="44" t="s">
        <v>72</v>
      </c>
      <c r="G25" s="44" t="s">
        <v>73</v>
      </c>
      <c r="H25" s="44">
        <v>24</v>
      </c>
      <c r="I25" s="44" t="s">
        <v>74</v>
      </c>
      <c r="J25" s="44" t="s">
        <v>176</v>
      </c>
      <c r="K25" s="44" t="s">
        <v>186</v>
      </c>
      <c r="L25" s="44" t="s">
        <v>183</v>
      </c>
      <c r="M25" s="33" t="s">
        <v>185</v>
      </c>
      <c r="N25" s="33"/>
      <c r="O25" t="s">
        <v>95</v>
      </c>
    </row>
    <row r="26" spans="1:15" ht="16.8" x14ac:dyDescent="0.4">
      <c r="A26" s="44" t="s">
        <v>67</v>
      </c>
      <c r="B26" s="47" t="s">
        <v>177</v>
      </c>
      <c r="C26" s="46" t="s">
        <v>178</v>
      </c>
      <c r="D26" s="49" t="s">
        <v>179</v>
      </c>
      <c r="E26" s="44" t="s">
        <v>71</v>
      </c>
      <c r="F26" s="44" t="s">
        <v>72</v>
      </c>
      <c r="G26" s="44" t="s">
        <v>73</v>
      </c>
      <c r="H26" s="44">
        <v>25</v>
      </c>
      <c r="I26" s="44" t="s">
        <v>74</v>
      </c>
      <c r="J26" s="44" t="s">
        <v>180</v>
      </c>
      <c r="K26" s="44" t="s">
        <v>186</v>
      </c>
      <c r="L26" s="44" t="s">
        <v>183</v>
      </c>
      <c r="M26" s="33" t="s">
        <v>185</v>
      </c>
      <c r="N26" s="33"/>
      <c r="O26" t="s">
        <v>95</v>
      </c>
    </row>
  </sheetData>
  <autoFilter ref="A1:K1" xr:uid="{8B1A3D84-C5FE-4F13-9107-D3DECBC959B4}"/>
  <conditionalFormatting sqref="A2:O13 B14:O14 B16:D18 A27:O197 A14:A19 E15:N19 O16:O20">
    <cfRule type="expression" dxfId="62" priority="51" stopIfTrue="1">
      <formula>$O3="Done"</formula>
    </cfRule>
  </conditionalFormatting>
  <conditionalFormatting sqref="A20:O20 O21:O26">
    <cfRule type="expression" dxfId="61" priority="57" stopIfTrue="1">
      <formula>$J21="Done"</formula>
    </cfRule>
  </conditionalFormatting>
  <conditionalFormatting sqref="B21:B26">
    <cfRule type="expression" dxfId="60" priority="106" stopIfTrue="1">
      <formula>$C21="9 - Done"</formula>
    </cfRule>
    <cfRule type="expression" dxfId="59" priority="105" stopIfTrue="1">
      <formula xml:space="preserve"> $C21="8 - Cancelled"</formula>
    </cfRule>
    <cfRule type="expression" dxfId="58" priority="104" stopIfTrue="1">
      <formula>$C21="7 - On Hold"</formula>
    </cfRule>
    <cfRule type="expression" dxfId="57" priority="102">
      <formula>$C21="4 - Ongoing"</formula>
    </cfRule>
    <cfRule type="expression" dxfId="56" priority="101">
      <formula>$C21="2 - Waiting"</formula>
    </cfRule>
    <cfRule type="expression" dxfId="55" priority="100">
      <formula>$C21="6 - Idea"</formula>
    </cfRule>
    <cfRule type="expression" dxfId="54" priority="99">
      <formula>$C21="1 - Open"</formula>
    </cfRule>
    <cfRule type="expression" dxfId="53" priority="103">
      <formula>$C21="5 - Scheduled"</formula>
    </cfRule>
    <cfRule type="expression" dxfId="52" priority="107">
      <formula>AND($S21=1,$C21= "1 - Open")</formula>
    </cfRule>
  </conditionalFormatting>
  <conditionalFormatting sqref="B1:O1048576">
    <cfRule type="expression" dxfId="51" priority="109" stopIfTrue="1">
      <formula>$O1="Done"</formula>
    </cfRule>
    <cfRule type="expression" dxfId="50" priority="108">
      <formula>$O1="Open"</formula>
    </cfRule>
  </conditionalFormatting>
  <conditionalFormatting sqref="C21:C26">
    <cfRule type="expression" dxfId="49" priority="45" stopIfTrue="1">
      <formula>#REF!="9 - Done"</formula>
    </cfRule>
    <cfRule type="expression" dxfId="48" priority="40">
      <formula>#REF!="2 - Waiting"</formula>
    </cfRule>
    <cfRule type="expression" dxfId="47" priority="38">
      <formula>#REF!="1 - Open"</formula>
    </cfRule>
    <cfRule type="expression" dxfId="46" priority="39">
      <formula>#REF!="6 - Idea"</formula>
    </cfRule>
    <cfRule type="expression" dxfId="45" priority="46">
      <formula>AND(#REF!=1,#REF!= "1 - Open")</formula>
    </cfRule>
    <cfRule type="expression" dxfId="44" priority="41">
      <formula>#REF!="4 - Ongoing"</formula>
    </cfRule>
    <cfRule type="expression" dxfId="43" priority="42">
      <formula>#REF!="5 - Scheduled"</formula>
    </cfRule>
    <cfRule type="expression" dxfId="42" priority="43" stopIfTrue="1">
      <formula>#REF!="7 - On Hold"</formula>
    </cfRule>
    <cfRule type="expression" dxfId="41" priority="44" stopIfTrue="1">
      <formula xml:space="preserve"> #REF!="8 - Cancelled"</formula>
    </cfRule>
  </conditionalFormatting>
  <conditionalFormatting sqref="D1:D14 C15:D20 D27:D1048576">
    <cfRule type="cellIs" dxfId="40" priority="50" operator="lessThan">
      <formula>"a"</formula>
    </cfRule>
  </conditionalFormatting>
  <conditionalFormatting sqref="D21:D22">
    <cfRule type="expression" dxfId="39" priority="9" stopIfTrue="1">
      <formula xml:space="preserve"> #REF!="8 - Cancelled"</formula>
    </cfRule>
    <cfRule type="expression" dxfId="38" priority="4">
      <formula>$O1="Idea"</formula>
    </cfRule>
    <cfRule type="expression" dxfId="37" priority="5">
      <formula>#REF!="2 - Waiting"</formula>
    </cfRule>
    <cfRule type="expression" dxfId="36" priority="6">
      <formula>#REF!="4 - Ongoing"</formula>
    </cfRule>
    <cfRule type="expression" dxfId="35" priority="7">
      <formula>#REF!="5 - Scheduled"</formula>
    </cfRule>
    <cfRule type="expression" dxfId="34" priority="8" stopIfTrue="1">
      <formula>#REF!="7 - On Hold"</formula>
    </cfRule>
    <cfRule type="expression" dxfId="33" priority="10">
      <formula>AND(#REF!=1,#REF!= "1 - Open")</formula>
    </cfRule>
  </conditionalFormatting>
  <conditionalFormatting sqref="D24">
    <cfRule type="expression" dxfId="32" priority="25" stopIfTrue="1">
      <formula>#REF!="7 - On Hold"</formula>
    </cfRule>
    <cfRule type="expression" dxfId="31" priority="28">
      <formula>AND(#REF!=1,#REF!= "1 - Open")</formula>
    </cfRule>
    <cfRule type="expression" dxfId="30" priority="27" stopIfTrue="1">
      <formula>#REF!="9 - Done"</formula>
    </cfRule>
    <cfRule type="expression" dxfId="29" priority="26" stopIfTrue="1">
      <formula xml:space="preserve"> #REF!="8 - Cancelled"</formula>
    </cfRule>
    <cfRule type="expression" dxfId="28" priority="24">
      <formula>#REF!="5 - Scheduled"</formula>
    </cfRule>
    <cfRule type="expression" dxfId="27" priority="23">
      <formula>#REF!="4 - Ongoing"</formula>
    </cfRule>
    <cfRule type="expression" dxfId="26" priority="22">
      <formula>#REF!="2 - Waiting"</formula>
    </cfRule>
  </conditionalFormatting>
  <conditionalFormatting sqref="D24:D25">
    <cfRule type="expression" dxfId="25" priority="11">
      <formula>#REF!="1 - Open"</formula>
    </cfRule>
    <cfRule type="expression" dxfId="24" priority="12">
      <formula>#REF!="6 - Idea"</formula>
    </cfRule>
  </conditionalFormatting>
  <conditionalFormatting sqref="D25">
    <cfRule type="expression" dxfId="23" priority="13">
      <formula>#REF!="2 - Waiting"</formula>
    </cfRule>
    <cfRule type="expression" dxfId="22" priority="19">
      <formula>AND(#REF!=1,#REF!= "1 - Open")</formula>
    </cfRule>
    <cfRule type="expression" dxfId="21" priority="15">
      <formula>#REF!="5 - Scheduled"</formula>
    </cfRule>
    <cfRule type="expression" dxfId="20" priority="18" stopIfTrue="1">
      <formula>#REF!="9 - Done"</formula>
    </cfRule>
    <cfRule type="expression" dxfId="19" priority="17" stopIfTrue="1">
      <formula xml:space="preserve"> #REF!="8 - Cancelled"</formula>
    </cfRule>
    <cfRule type="expression" dxfId="18" priority="16" stopIfTrue="1">
      <formula>#REF!="7 - On Hold"</formula>
    </cfRule>
    <cfRule type="expression" dxfId="17" priority="14">
      <formula>#REF!="4 - Ongoing"</formula>
    </cfRule>
  </conditionalFormatting>
  <conditionalFormatting sqref="G1:G20 G27:G1048576">
    <cfRule type="cellIs" dxfId="16" priority="52" operator="equal">
      <formula>"Beginner"</formula>
    </cfRule>
  </conditionalFormatting>
  <conditionalFormatting sqref="I2:N20 I27:N1048576 I1">
    <cfRule type="cellIs" dxfId="15" priority="53" operator="equal">
      <formula>"Public"</formula>
    </cfRule>
    <cfRule type="cellIs" dxfId="14" priority="54" operator="equal">
      <formula>"Private"</formula>
    </cfRule>
  </conditionalFormatting>
  <conditionalFormatting sqref="O1:O1048576">
    <cfRule type="cellIs" dxfId="13" priority="55" operator="equal">
      <formula>"Open"</formula>
    </cfRule>
  </conditionalFormatting>
  <conditionalFormatting sqref="O15:O26 B15:D15 B19:D19">
    <cfRule type="expression" dxfId="12" priority="56" stopIfTrue="1">
      <formula>#REF!="Done"</formula>
    </cfRule>
  </conditionalFormatting>
  <conditionalFormatting sqref="O22:O26">
    <cfRule type="expression" dxfId="11" priority="1" stopIfTrue="1">
      <formula>$O23="Done"</formula>
    </cfRule>
  </conditionalFormatting>
  <hyperlinks>
    <hyperlink ref="B3" r:id="rId1" xr:uid="{FD40833B-4660-4ABF-8F65-02849FDEFC70}"/>
    <hyperlink ref="B12" r:id="rId2" xr:uid="{EACA0F04-2496-4AFD-B6A1-81C4E16A740F}"/>
    <hyperlink ref="B27" r:id="rId3" display="https://mytakeda.sharepoint.com/sites/EUCAN-Legal/SitePages/Austria.aspx" xr:uid="{BA9FF9A4-82C0-4F46-9DEA-C7177CA71C7E}"/>
    <hyperlink ref="B28" r:id="rId4" display="https://mytakeda.sharepoint.com/sites/EUCAN-Legal/SitePages/Belgium.aspx" xr:uid="{2B150C1E-4D23-45F0-87D1-FD27CED5CD77}"/>
    <hyperlink ref="B29" r:id="rId5" display="https://mytakeda.sharepoint.com/sites/EUCAN-Legal/SitePages/Czech-Republic.aspx" xr:uid="{1055272E-E4FD-4126-B7EB-715FDD31D96F}"/>
    <hyperlink ref="B30" r:id="rId6" display="https://mytakeda.sharepoint.com/sites/EUCAN-Legal/SitePages/Greece-Malta-Cyprus.aspx" xr:uid="{C8A6A339-FC70-43B4-97C7-6A8684B18A2F}"/>
    <hyperlink ref="B31" r:id="rId7" display="https://mytakeda.sharepoint.com/sites/EUCAN-Legal/SitePages/Israel.aspx" xr:uid="{099BDB23-5B45-47EB-A73F-256F6510E735}"/>
    <hyperlink ref="B32" r:id="rId8" display="https://mytakeda.sharepoint.com/sites/EUCAN-Legal/SitePages/Netherlands.aspx" xr:uid="{D357DEAA-DFD1-4CE6-968C-F4C58ABC8142}"/>
    <hyperlink ref="B33" r:id="rId9" display="https://mytakeda.sharepoint.com/sites/EUCAN-Legal/SitePages/Slovakia.aspx" xr:uid="{DAC32804-5E1B-4618-BBFF-90D5FA33BA95}"/>
    <hyperlink ref="B34" r:id="rId10" display="https://mytakeda.sharepoint.com/sites/EUCAN-Legal/SitePages/Poland.aspx" xr:uid="{D0BDE820-A8A3-462C-967A-190187D8BACD}"/>
    <hyperlink ref="B35" r:id="rId11" display="https://mytakeda.sharepoint.com/sites/EUCAN-Legal/SitePages/Consultancy-Agreement-Templates.aspx" xr:uid="{4660EF8B-0FC3-4962-B252-4A1CE4C4462A}"/>
    <hyperlink ref="B36" r:id="rId12" display="https://mytakeda.sharepoint.com/sites/EUCAN-Legal/SitePages/PLG-Austria.aspx" xr:uid="{CC7F4D43-D361-4511-B8D6-0147CCD3C9A4}"/>
    <hyperlink ref="B37" r:id="rId13" display="https://mytakeda.sharepoint.com/sites/EUCAN-Legal/SitePages/PLG-Belgium.aspx" xr:uid="{7AD32033-5067-453A-A355-66EA36B13041}"/>
    <hyperlink ref="B38" r:id="rId14" display="https://mytakeda.sharepoint.com/sites/EUCAN-Legal/SitePages/PLG-Bosnia-Herze.aspx" xr:uid="{22786E98-59D3-4CF1-AFE9-2FCB1F5C6040}"/>
    <hyperlink ref="B39" r:id="rId15" display="https://mytakeda.sharepoint.com/sites/EUCAN-Legal/SitePages/PLG-Bulgaria.aspx" xr:uid="{C5753466-CA1E-46AB-9503-4EF550F3DDCD}"/>
    <hyperlink ref="B40" r:id="rId16" display="https://mytakeda.sharepoint.com/sites/EUCAN-Legal/SitePages/PLG-Canada.aspx" xr:uid="{79804978-3B10-4598-8112-3664A36A4941}"/>
    <hyperlink ref="B41" r:id="rId17" display="https://mytakeda.sharepoint.com/sites/EUCAN-Legal/SitePages/PLG-Croatia.aspx" xr:uid="{2B5D2B3A-242C-4362-8786-ACC566124A2B}"/>
    <hyperlink ref="B42" r:id="rId18" display="https://mytakeda.sharepoint.com/sites/EUCAN-Legal/SitePages/PLG-Czech.aspx" xr:uid="{A9CCA21A-AFF9-4026-82EF-59E6D61FC646}"/>
    <hyperlink ref="B43" r:id="rId19" display="https://mytakeda.sharepoint.com/sites/EUCAN-Legal/SitePages/PLG-Denmark.aspx" xr:uid="{E156389D-3C83-4117-A4BD-E600E03D567C}"/>
    <hyperlink ref="B44" r:id="rId20" display="https://mytakeda.sharepoint.com/sites/EUCAN-Legal/SitePages/PLG-Estonia.aspx" xr:uid="{97770DF6-DA2A-4468-A8F0-1F4CF14A9672}"/>
    <hyperlink ref="B45" r:id="rId21" display="https://mytakeda.sharepoint.com/sites/EUCAN-Legal/SitePages/PLG-EUCAN-Countries.aspx" xr:uid="{3CA17BB6-7436-4C6B-9F6B-CAB0E8230BA9}"/>
    <hyperlink ref="B46" r:id="rId22" display="https://mytakeda.sharepoint.com/sites/EUCAN-Legal/SitePages/PLG-Finland.aspx" xr:uid="{225FC8AF-9FC6-4543-AF53-D5354218310D}"/>
    <hyperlink ref="B47" r:id="rId23" display="https://mytakeda.sharepoint.com/sites/EUCAN-Legal/SitePages/PLG-France.aspx" xr:uid="{A7324334-5CC2-49E1-9D54-E88EE6C51C2F}"/>
    <hyperlink ref="B48" r:id="rId24" display="https://mytakeda.sharepoint.com/sites/EUCAN-Legal/SitePages/PLG-Germany.aspx" xr:uid="{B4AB8C19-FE9E-4EC5-BEB9-B1784DDC7863}"/>
    <hyperlink ref="B49" r:id="rId25" display="https://mytakeda.sharepoint.com/sites/EUCAN-Legal/SitePages/PLG-Greece.aspx" xr:uid="{2E6FAD21-E7B3-4349-8BD0-B19AF2D3FB31}"/>
    <hyperlink ref="B50" r:id="rId26" display="https://mytakeda.sharepoint.com/sites/EUCAN-Legal/SitePages/PLG-Hungary.aspx" xr:uid="{92F8CF09-5907-4920-AB96-43BE84E99341}"/>
    <hyperlink ref="B51" r:id="rId27" display="https://mytakeda.sharepoint.com/sites/EUCAN-Legal/SitePages/PLG-Israel.aspx" xr:uid="{353EE35A-269D-4C65-9E23-635429B2F3BE}"/>
    <hyperlink ref="B52" r:id="rId28" display="https://mytakeda.sharepoint.com/sites/EUCAN-Legal/SitePages/PLG-Italy.aspx" xr:uid="{9E7CBE0F-B017-4D58-B470-7A110056F2CF}"/>
    <hyperlink ref="B53" r:id="rId29" display="https://mytakeda.sharepoint.com/sites/EUCAN-Legal/SitePages/PLG-Latvia.aspx" xr:uid="{EAB5EA92-904D-4997-8B2F-A14A6224C0F8}"/>
    <hyperlink ref="B54" r:id="rId30" display="https://mytakeda.sharepoint.com/sites/EUCAN-Legal/SitePages/PLG-Lithuania.aspx" xr:uid="{0532EFA5-875D-4FB2-948E-E3F611D74E06}"/>
    <hyperlink ref="B55" r:id="rId31" display="https://mytakeda.sharepoint.com/sites/EUCAN-Legal/SitePages/PLG-Netherlands.aspx" xr:uid="{4AB32592-D352-4746-B32F-161682BDB05E}"/>
    <hyperlink ref="B56" r:id="rId32" display="https://mytakeda.sharepoint.com/sites/EUCAN-Legal/SitePages/PLG-Norway.aspx" xr:uid="{1CACF05E-D6C8-4445-92A0-2506E0AA730C}"/>
    <hyperlink ref="B57" r:id="rId33" display="https://mytakeda.sharepoint.com/sites/EUCAN-Legal/SitePages/PLG-Poland.aspx" xr:uid="{17BE1A04-31CA-42B2-8293-80B9894CE643}"/>
    <hyperlink ref="B58" r:id="rId34" display="https://mytakeda.sharepoint.com/sites/EUCAN-Legal/SitePages/PLG-Portugal.aspx" xr:uid="{05FAB32C-4D8E-4E70-B929-FFDEBC2C8A23}"/>
    <hyperlink ref="B59" r:id="rId35" display="https://mytakeda.sharepoint.com/sites/EUCAN-Legal/SitePages/PLG-Romania.aspx" xr:uid="{4D996C28-EE8E-47E5-94B0-93EB8698F209}"/>
    <hyperlink ref="B60" r:id="rId36" display="https://mytakeda.sharepoint.com/sites/EUCAN-Legal/SitePages/PLG-Serbia.aspx" xr:uid="{7575EF6F-1DE6-4264-944B-7A3DB12F5729}"/>
    <hyperlink ref="B61" r:id="rId37" display="https://mytakeda.sharepoint.com/sites/EUCAN-Legal/SitePages/PLG-Slovakia.aspx" xr:uid="{022D0994-2AA9-48E4-8949-7B3723C01943}"/>
    <hyperlink ref="B62" r:id="rId38" display="https://mytakeda.sharepoint.com/sites/EUCAN-Legal/SitePages/PLG-Slovenia.aspx" xr:uid="{735C2142-5A28-4A5D-B439-1636361AAB1B}"/>
    <hyperlink ref="B63" r:id="rId39" display="https://mytakeda.sharepoint.com/sites/EUCAN-Legal/SitePages/PLG-Spain.aspx" xr:uid="{D094B72D-61C0-484A-86A8-4676ED320346}"/>
    <hyperlink ref="B64" r:id="rId40" display="https://mytakeda.sharepoint.com/sites/EUCAN-Legal/SitePages/PLG-Sweden.aspx" xr:uid="{A6E714F0-5F09-430E-894D-8F10570AEFFA}"/>
    <hyperlink ref="B65" r:id="rId41" display="https://mytakeda.sharepoint.com/sites/EUCAN-Legal/SitePages/PLG-Switzerland.aspx" xr:uid="{17173741-4D66-4AA1-BFAD-4678C73666D8}"/>
    <hyperlink ref="B66" r:id="rId42" display="https://mytakeda.sharepoint.com/sites/EUCAN-Legal/SitePages/PLG-UK.aspx" xr:uid="{9EDC64D5-DB3E-464A-8F46-AABE7077F415}"/>
    <hyperlink ref="B67" r:id="rId43" display="https://mytakeda.sharepoint.com/sites/EUCAN-Legal/SitePages/PLG-USA.aspx" xr:uid="{C3D91A13-A42A-494A-8968-E84DE0A059F3}"/>
    <hyperlink ref="B68" r:id="rId44" display="https://mytakeda.sharepoint.com/sites/EUCAN-Legal/SitePages/Legal-Animation-Videos.aspx" xr:uid="{813D692E-2C26-4945-B594-CEC6FA04D841}"/>
    <hyperlink ref="B69" r:id="rId45" display="https://mytakeda.sharepoint.com/sites/EUCAN-Legal/SitePages/Corporate_ResourcesDirectorsOfficers.aspx" xr:uid="{B1AAAB5F-9234-44E1-85FB-6B8BC4AD723D}"/>
    <hyperlink ref="B70" r:id="rId46" display="https://mytakeda.sharepoint.com/sites/EUCAN-Legal/SitePages/Corporate_DiligentEntities.aspx" xr:uid="{62B052CB-2D7A-46DB-A813-D38D97AF3FA0}"/>
    <hyperlink ref="B71" r:id="rId47" display="https://mytakeda.sharepoint.com/sites/EUCAN-Legal/SitePages/Switzerland.aspx" xr:uid="{C5F70814-294A-471A-BB08-D27B0A1A1140}"/>
    <hyperlink ref="B72" r:id="rId48" display="https://mytakeda.sharepoint.com/sites/EUCAN-Legal/SitePages/GMSGQ_LG.aspx" xr:uid="{AF0AB9E8-5A8A-4058-97FF-78A3CD168246}"/>
    <hyperlink ref="B73" r:id="rId49" display="https://mytakeda.sharepoint.com/sites/EUCAN-Legal/SitePages/DawnRaid.aspx" xr:uid="{402EA433-C3B1-4FF7-86F0-71A0CA393067}"/>
    <hyperlink ref="B74" r:id="rId50" display="https://mytakeda.sharepoint.com/sites/EUCAN-Legal/SitePages/Nordics.aspx" xr:uid="{723E4347-6F8B-4442-B853-CE1669E3E257}"/>
    <hyperlink ref="B75" r:id="rId51" display="https://mytakeda.sharepoint.com/sites/EUCAN-Legal/SitePages/Norway.aspx" xr:uid="{4793EB08-FFA4-47B1-A714-8A34B544B2D8}"/>
    <hyperlink ref="B76" r:id="rId52" display="https://mytakeda.sharepoint.com/sites/EUCAN-Legal/SitePages/Denmark.aspx" xr:uid="{BC7CC042-266A-477F-B3D7-8B2D425ABF15}"/>
    <hyperlink ref="B77" r:id="rId53" display="https://mytakeda.sharepoint.com/sites/EUCAN-Legal/SitePages/Sweden.aspx" xr:uid="{86F2DF9B-C567-4192-BC5A-832D886ED004}"/>
    <hyperlink ref="B78" r:id="rId54" display="https://mytakeda.sharepoint.com/sites/EUCAN-Legal/SitePages/Finland.aspx" xr:uid="{B9A69A0C-7AA9-4509-966E-8410F7546BCC}"/>
    <hyperlink ref="B79" r:id="rId55" display="https://mytakeda.sharepoint.com/sites/EUCAN-Legal/SitePages/GMSGQ_LG_KeyStakeholdersClients.aspx" xr:uid="{278B4054-69E9-4DF8-870F-3E41326B7D2B}"/>
    <hyperlink ref="B80" r:id="rId56" display="https://mytakeda.sharepoint.com/sites/EUCAN-Legal/SitePages/GMSGQ_LG_TeamRolesAndResponsibilities.aspx" xr:uid="{2CC1D043-D9DD-4164-A036-0F2DF90AD788}"/>
    <hyperlink ref="B81" r:id="rId57" display="https://mytakeda.sharepoint.com/sites/EUCAN-Legal/SitePages/GMSGQ_LG_Services.aspx" xr:uid="{81CF36B8-793B-4801-970A-4924A31403E7}"/>
    <hyperlink ref="B82" r:id="rId58" display="https://mytakeda.sharepoint.com/sites/EUCAN-Legal/SitePages/DigitalAssetsListingLegal.aspx" xr:uid="{E0C78AA9-5AFF-4193-ACD3-6D8E9E18AD58}"/>
    <hyperlink ref="B83" r:id="rId59" display="https://mytakeda.sharepoint.com/sites/EUCAN-Legal/SitePages/AcrobatSignatures.aspx" xr:uid="{D8E33068-AB3D-451D-BAAE-85B27B3649AD}"/>
    <hyperlink ref="B84" r:id="rId60" display="https://mytakeda.sharepoint.com/sites/EUCAN-Legal/SitePages/Docusign_Corporate.aspx" xr:uid="{D7DEC998-FECA-491F-AE76-C0FBFFA05346}"/>
    <hyperlink ref="B85" r:id="rId61" display="https://mytakeda.sharepoint.com/sites/EUCAN-Legal/SitePages/Corporate_DataSheet.aspx" xr:uid="{707BDDA8-A573-40FF-87D9-F8FFC6D5D11C}"/>
    <hyperlink ref="B86" r:id="rId62" display="https://mytakeda.sharepoint.com/sites/EUCAN-Legal/SitePages/LegalPatientAdvocacy.aspx" xr:uid="{7C0AA315-912F-45E6-B040-50A208F026D7}"/>
    <hyperlink ref="B87" r:id="rId63" display="https://mytakeda.sharepoint.com/sites/EUCAN-Legal/SitePages/LegalPatientAdvocacy_RestrictedArea.aspx" xr:uid="{3E9836CF-6D6F-44E7-8479-6D1C3F7B71CF}"/>
    <hyperlink ref="B88" r:id="rId64" display="https://mytakeda.sharepoint.com/sites/EUCAN-Legal/SitePages/Virtual_Practice_Groups.aspx" xr:uid="{6A8D4F63-6BBE-49D3-8986-5AEFE9ECD7FB}"/>
    <hyperlink ref="B89" r:id="rId65" display="https://mytakeda.sharepoint.com/sites/EUCAN-Legal/SitePages/Comments-Test-page.aspx" xr:uid="{AB4B1FF3-7022-47DD-AB7F-FF459440798B}"/>
    <hyperlink ref="B90" r:id="rId66" display="https://mytakeda.sharepoint.com/sites/EUCAN-Legal/SitePages/Your-feedback-about-our-EUCAN-Legal-Site.aspx" xr:uid="{C94EB256-80EF-4A45-BC78-F5B3D7D09047}"/>
    <hyperlink ref="B91" r:id="rId67" display="https://mytakeda.sharepoint.com/sites/EUCAN-Legal/SitePages/PVPS_EUCAN.aspx" xr:uid="{62FFFD12-2D61-4206-AE51-69B3674034D2}"/>
    <hyperlink ref="B92" r:id="rId68" display="https://mytakeda.sharepoint.com/sites/EUCAN-Legal/SitePages/GMSGQ_VPG_Structure.aspx" xr:uid="{EBE59919-0441-444A-BFE1-86ABDC0B0125}"/>
    <hyperlink ref="B93" r:id="rId69" display="https://mytakeda.sharepoint.com/sites/EUCAN-Legal/SitePages/GMSGQ_VPG_MemberInfo.aspx" xr:uid="{CBB51A83-E7FE-4C4C-94A4-A075B382EF77}"/>
    <hyperlink ref="B94" r:id="rId70" display="https://mytakeda.sharepoint.com/sites/EUCAN-Legal/SitePages/GMSGQ_VPG_Responsibilities.aspx" xr:uid="{6566D420-4C61-4CCB-983E-5DB37FB8E5C0}"/>
    <hyperlink ref="B95" r:id="rId71" display="https://mytakeda.sharepoint.com/sites/EUCAN-Legal/SitePages/GMSGQ_VPG_SupportiveDocuments.aspx" xr:uid="{6AE9AFA2-1169-45FE-AC6C-25808978CA58}"/>
    <hyperlink ref="B96" r:id="rId72" display="https://mytakeda.sharepoint.com/sites/EUCAN-Legal/SitePages/TEST.aspx" xr:uid="{D8E89F92-C33F-4957-974B-6AB6E1559FD3}"/>
    <hyperlink ref="B97" r:id="rId73" display="https://mytakeda.sharepoint.com/sites/EUCAN-Legal/SitePages/TemplateEditorUserGuide.aspx" xr:uid="{FA1296BA-8165-4B53-9FE4-1C1ECDDEA290}"/>
    <hyperlink ref="B98" r:id="rId74" display="https://mytakeda.sharepoint.com/sites/EUCAN-Legal/SitePages/PLG_Digital_Platform.aspx" xr:uid="{43915C5B-E03A-4DC5-85F3-6F06DAFCCAFF}"/>
    <hyperlink ref="B99" r:id="rId75" display="https://mytakeda.sharepoint.com/sites/EUCAN-Legal/SitePages/Contract-Templates-LOCs.aspx" xr:uid="{5F0A8AE5-7287-459A-AB70-B58935396BE0}"/>
    <hyperlink ref="B100" r:id="rId76" display="https://mytakeda.sharepoint.com/sites/EUCAN-Legal/SitePages/Docusign_AnchorTags.aspx" xr:uid="{72DC87B9-DD7F-421A-8DF6-4FAED86E9243}"/>
    <hyperlink ref="B101" r:id="rId77" display="https://mytakeda.sharepoint.com/sites/EUCAN-Legal/SitePages/GCMS.aspx" xr:uid="{D45C1ACD-16AC-4F8B-860F-5E88BCB41067}"/>
    <hyperlink ref="B102" r:id="rId78" display="https://mytakeda.sharepoint.com/sites/EUCAN-Legal/SitePages/Templates.aspx" xr:uid="{B874D963-0238-41C4-A417-67A53282638C}"/>
    <hyperlink ref="B103" r:id="rId79" display="https://mytakeda.sharepoint.com/sites/EUCAN-Legal/SitePages/Training.aspx" xr:uid="{5678AC9A-C563-4E75-B10B-1A91B5284F40}"/>
    <hyperlink ref="B104" r:id="rId80" display="https://mytakeda.sharepoint.com/sites/EUCAN-Legal/SitePages/iManage.aspx" xr:uid="{4C7EFA19-1712-4A37-A15B-947EF31C5828}"/>
    <hyperlink ref="B105" r:id="rId81" display="https://mytakeda.sharepoint.com/sites/EUCAN-Legal/SitePages/RD_Diagnostics.aspx" xr:uid="{8B4FB1D6-8865-4C1B-B1DC-EBAFF54758F6}"/>
    <hyperlink ref="B106" r:id="rId82" display="https://mytakeda.sharepoint.com/sites/EUCAN-Legal/SitePages/Ireland.aspx" xr:uid="{4CBAE2FA-2872-42AF-A935-899B0EABC1CC}"/>
    <hyperlink ref="B107" r:id="rId83" display="https://mytakeda.sharepoint.com/sites/EUCAN-Legal/SitePages/United_Kingdom.aspx" xr:uid="{A33504B6-FE74-4DCD-A614-1BE526B3E056}"/>
    <hyperlink ref="B108" r:id="rId84" display="https://mytakeda.sharepoint.com/sites/EUCAN-Legal/SitePages/Healthcare-Professionals-Healthcare-Organisations.aspx" xr:uid="{D13273AD-B398-4B13-AFE5-4D82FBF576E0}"/>
    <hyperlink ref="B109" r:id="rId85" display="https://mytakeda.sharepoint.com/sites/EUCAN-Legal/SitePages/Patients-and-Patients-Organisations.aspx" xr:uid="{BD22E523-7B29-467E-9E99-E8448D370570}"/>
    <hyperlink ref="B110" r:id="rId86" display="https://mytakeda.sharepoint.com/sites/EUCAN-Legal/SitePages/Grants-and-Donations.aspx" xr:uid="{FA506ED6-8A09-45C7-A939-85C39A1F0C54}"/>
    <hyperlink ref="B111" r:id="rId87" display="https://mytakeda.sharepoint.com/sites/EUCAN-Legal/SitePages/Sponsorship.aspx" xr:uid="{8EC56467-29C2-4FFF-BCE3-1823D57E032B}"/>
    <hyperlink ref="B112" r:id="rId88" display="https://mytakeda.sharepoint.com/sites/EUCAN-Legal/SitePages/Commercial-Vendors.aspx" xr:uid="{8E6CF22C-7710-4A1B-BA29-6C69DF870E65}"/>
    <hyperlink ref="B113" r:id="rId89" display="https://mytakeda.sharepoint.com/sites/EUCAN-Legal/SitePages/Confidentiality-Agreements.aspx" xr:uid="{63CF728A-E531-42AA-AB62-DB3C0AD56CFF}"/>
    <hyperlink ref="B114" r:id="rId90" display="https://mytakeda.sharepoint.com/sites/EUCAN-Legal/SitePages/Amendment-Termination-Templates-TPIZ.aspx" xr:uid="{43C92283-2F5D-4F03-8F3D-ACEFE17E713A}"/>
    <hyperlink ref="B115" r:id="rId91" display="https://mytakeda.sharepoint.com/sites/EUCAN-Legal/SitePages/Docusign_AnchorTags_Instructions.aspx" xr:uid="{209E51A1-FF87-4E65-8A7A-7B723154B97E}"/>
    <hyperlink ref="B116" r:id="rId92" display="https://mytakeda.sharepoint.com/sites/EUCAN-Legal/SitePages/Docusign_Profile.aspx" xr:uid="{9AB6A120-FF95-49B9-A767-2B72C3F7F704}"/>
    <hyperlink ref="B117" r:id="rId93" display="https://mytakeda.sharepoint.com/sites/EUCAN-Legal/SitePages/Docusign_AnchorTags_Instructions_RecipientPreview.aspx" xr:uid="{84EEFC3A-FCB9-4CCF-8E05-2096BFB2A086}"/>
    <hyperlink ref="B118" r:id="rId94" display="https://mytakeda.sharepoint.com/sites/EUCAN-Legal/SitePages/Docusign_AnchorTags_Instructions_ViewEditSignatureTags.aspx" xr:uid="{AD7E326D-E3B8-4CD5-B66B-24442E618C92}"/>
    <hyperlink ref="B119" r:id="rId95" display="https://mytakeda.sharepoint.com/sites/EUCAN-Legal/SitePages/Docusign_AnchorTags_Instructions_AddRemoveSignatories.aspx" xr:uid="{AA173960-C7A0-4816-AB22-7E1620C804D0}"/>
    <hyperlink ref="B120" r:id="rId96" display="https://mytakeda.sharepoint.com/sites/EUCAN-Legal/SitePages/Docusign_AnchorTags_AutomaticTemplateMatching.aspx" xr:uid="{384F7576-6978-4B12-89DA-956E8131C3A8}"/>
    <hyperlink ref="B121" r:id="rId97" display="https://mytakeda.sharepoint.com/sites/EUCAN-Legal/SitePages/Docusign_AnchorTags_ManuallyApplyTemplate.aspx" xr:uid="{C00A4942-AFEE-4220-B398-D57619FFE04D}"/>
    <hyperlink ref="B122" r:id="rId98" display="https://mytakeda.sharepoint.com/sites/EUCAN-Legal/SitePages/Home-Services.aspx" xr:uid="{7D53EE85-D58A-4B8A-8A00-935DA269DD1C}"/>
    <hyperlink ref="B123" r:id="rId99" display="https://mytakeda.sharepoint.com/sites/EUCAN-Legal/SitePages/ContractTemplateGuide.aspx" xr:uid="{FB79DC43-58E7-454A-AB42-9E9041B18BF9}"/>
    <hyperlink ref="B124" r:id="rId100" display="https://mytakeda.sharepoint.com/sites/EUCAN-Legal/SitePages/DAB.aspx" xr:uid="{62DDD3A9-B1B5-460E-A0A8-77CFEFFFDEC8}"/>
    <hyperlink ref="B125" r:id="rId101" display="https://mytakeda.sharepoint.com/sites/EUCAN-Legal/SitePages/Digital_Tools_Templates.aspx" xr:uid="{BEA6901B-1CB1-46AB-9AED-801F92AFAD50}"/>
    <hyperlink ref="B126" r:id="rId102" display="https://mytakeda.sharepoint.com/sites/EUCAN-Legal/SitePages/SACA.aspx" xr:uid="{F8368E47-8296-4AED-9217-0A313E4A0A82}"/>
    <hyperlink ref="B127" r:id="rId103" display="https://mytakeda.sharepoint.com/sites/EUCAN-Legal/SitePages/EFPIA-Digital.aspx" xr:uid="{9FE6DC13-7421-49B7-A72F-5422B424D711}"/>
    <hyperlink ref="B128" r:id="rId104" display="https://mytakeda.sharepoint.com/sites/EUCAN-Legal/SitePages/ElectronicSignatureTools.aspx" xr:uid="{5CFF7E80-FBE6-44AF-85B5-6171F254F3E7}"/>
    <hyperlink ref="B129" r:id="rId105" display="https://mytakeda.sharepoint.com/sites/EUCAN-Legal/SitePages/Clawbacks.aspx" xr:uid="{8F7533A1-4270-46B8-BF92-11EF7738530C}"/>
    <hyperlink ref="B130" r:id="rId106" display="https://mytakeda.sharepoint.com/sites/EUCAN-Legal/SitePages/TemplateEditor_TemplateButtons.aspx" xr:uid="{B917BA29-A039-442E-927A-7CC52723A63C}"/>
    <hyperlink ref="B131" r:id="rId107" display="https://mytakeda.sharepoint.com/sites/EUCAN-Legal/SitePages/Corporate-Social-Responsibility.aspx" xr:uid="{67FAED1F-42DB-4BA4-9CFD-0118D07CBD36}"/>
    <hyperlink ref="B132" r:id="rId108" display="https://mytakeda.sharepoint.com/sites/EUCAN-Legal/SitePages/Pharmacy-Compounding.aspx" xr:uid="{1D102384-8386-4C1E-8ACE-09A9D3D07A3E}"/>
    <hyperlink ref="B133" r:id="rId109" display="https://mytakeda.sharepoint.com/sites/EUCAN-Legal/SitePages/External_Sharing.aspx" xr:uid="{91C08487-2281-4347-B669-0206A206B315}"/>
    <hyperlink ref="B134" r:id="rId110" display="https://mytakeda.sharepoint.com/sites/EUCAN-Legal/SitePages/EU-Orphan-Drug-Regulation.aspx" xr:uid="{B4F35863-F9EE-4ED4-BCB9-908E93FCA7DA}"/>
    <hyperlink ref="B135" r:id="rId111" display="https://mytakeda.sharepoint.com/sites/EUCAN-Legal/SitePages/BD_Training_Healthcare_Mergers_Acquisitions.aspx" xr:uid="{37863FDB-5248-47EC-92F0-25191AE06EF2}"/>
    <hyperlink ref="B136" r:id="rId112" display="https://mytakeda.sharepoint.com/sites/EUCAN-Legal/SitePages/STAR.aspx" xr:uid="{9ED55368-1330-4D77-BA80-308A0EEAC3E0}"/>
    <hyperlink ref="B137" r:id="rId113" display="https://mytakeda.sharepoint.com/sites/EUCAN-Legal/SitePages/ContractShop.aspx" xr:uid="{39C65E47-3CE4-4CB4-B68F-06127E80BE48}"/>
    <hyperlink ref="B138" r:id="rId114" display="https://mytakeda.sharepoint.com/sites/EUCAN-Legal/SitePages/TemplateFinder.aspx" xr:uid="{37D69DE5-7D6B-4C75-A3FB-A90ACA53DEA6}"/>
    <hyperlink ref="B139" r:id="rId115" display="https://mytakeda.sharepoint.com/sites/EUCAN-Legal/SitePages/Training_Registration.aspx" xr:uid="{158BC709-4FCF-476B-82F6-853417D7DC33}"/>
    <hyperlink ref="B140" r:id="rId116" display="https://mytakeda.sharepoint.com/sites/EUCAN-Legal/SitePages/Contract-Shop-Guidance.aspx" xr:uid="{2CCB1E59-7842-42A3-964B-CF00603E7633}"/>
    <hyperlink ref="B141" r:id="rId117" display="https://mytakeda.sharepoint.com/sites/EUCAN-Legal/SitePages/Contract-Shop-Templates.aspx" xr:uid="{B9AE290C-4C03-4172-A8FF-B46401E454EB}"/>
    <hyperlink ref="B142" r:id="rId118" display="https://mytakeda.sharepoint.com/sites/EUCAN-Legal/SitePages/Letter_Heads.aspx" xr:uid="{DA98207E-29C3-4A47-AD2F-879F3E3647C7}"/>
    <hyperlink ref="B143" r:id="rId119" display="https://mytakeda.sharepoint.com/sites/EUCAN-Legal/SitePages/EUCAN-Legal-Operations.aspx" xr:uid="{117B20DE-C847-4611-BDA6-9356A921F486}"/>
    <hyperlink ref="B144" r:id="rId120" display="https://mytakeda.sharepoint.com/sites/EUCAN-Legal/SitePages/EUCAN-Legal-InSync-Training.aspx" xr:uid="{6A57898B-FFF4-435A-9518-B6B13ED73A7E}"/>
    <hyperlink ref="B145" r:id="rId121" display="https://mytakeda.sharepoint.com/sites/EUCAN-Legal/SitePages/Hardcopy_Archiving.aspx" xr:uid="{04BD64AA-469F-40DA-8CD6-16A32FC42E26}"/>
    <hyperlink ref="B146" r:id="rId122" display="https://mytakeda.sharepoint.com/sites/EUCAN-Legal/SitePages/Softcopy_Archiving.aspx" xr:uid="{7A43B248-B843-44CB-8557-D526824F6489}"/>
    <hyperlink ref="B147" r:id="rId123" display="https://mytakeda.sharepoint.com/sites/EUCAN-Legal/SitePages/Filing_Scope.aspx" xr:uid="{2B0D30F6-F3F9-443D-BCE6-B8744C087F0D}"/>
    <hyperlink ref="B148" r:id="rId124" display="https://mytakeda.sharepoint.com/sites/EUCAN-Legal/SitePages/HCP_HCO_Filing_Optional.aspx" xr:uid="{3F77EE57-0B92-4FCF-A785-A0CC9818744D}"/>
    <hyperlink ref="B149" r:id="rId125" display="https://mytakeda.sharepoint.com/sites/EUCAN-Legal/SitePages/Quality_Agreements_Filing_Optional.aspx" xr:uid="{18427AF3-8622-4F9D-BAEF-04C38F35263E}"/>
    <hyperlink ref="B150" r:id="rId126" display="https://mytakeda.sharepoint.com/sites/EUCAN-Legal/SitePages/Contract_Maintenance.aspx" xr:uid="{36821C6F-048D-4743-B363-015F0BC48FD3}"/>
    <hyperlink ref="B151" r:id="rId127" display="https://mytakeda.sharepoint.com/sites/EUCAN-Legal/SitePages/Review_Date_Reminders.aspx" xr:uid="{6796B55D-69F0-4036-921D-7D4366D56FF6}"/>
    <hyperlink ref="B152" r:id="rId128" display="https://mytakeda.sharepoint.com/sites/EUCAN-Legal/SitePages/Contract_Access.aspx" xr:uid="{70349B5F-332C-455C-9269-67BA6CE10F6A}"/>
    <hyperlink ref="B153" r:id="rId129" display="https://mytakeda.sharepoint.com/sites/EUCAN-Legal/SitePages/Legal_Operations-About-Us.aspx" xr:uid="{548B55AF-198F-4282-A5AD-764D3FAF12A0}"/>
    <hyperlink ref="B154" r:id="rId130" display="https://mytakeda.sharepoint.com/sites/EUCAN-Legal/SitePages/LINC_Login.aspx" xr:uid="{287EB56E-B1C4-4B67-ACE7-3C7C5871683F}"/>
    <hyperlink ref="B155" r:id="rId131" display="https://mytakeda.sharepoint.com/sites/EUCAN-Legal/SitePages/Docusign_PrintAndSign.aspx" xr:uid="{6E1631B9-DE38-4EE5-9ADA-1C14F2D5F2E2}"/>
    <hyperlink ref="B156" r:id="rId132" display="https://mytakeda.sharepoint.com/sites/EUCAN-Legal/SitePages/EUCAN-Legal-FAQs.aspx" xr:uid="{A140B8F9-9393-476B-88C8-4B3251E21D01}"/>
    <hyperlink ref="B157" r:id="rId133" display="https://mytakeda.sharepoint.com/sites/EUCAN-Legal/SitePages/Docusign_FAQ.aspx" xr:uid="{F1BF5940-F6B7-4F7F-9180-85ED24E69D2A}"/>
    <hyperlink ref="B158" r:id="rId134" display="https://mytakeda.sharepoint.com/sites/EUCAN-Legal/SitePages/PLAY-IT-Requests.aspx" xr:uid="{86B87946-78FE-4C77-9AE6-4516A9D29C19}"/>
    <hyperlink ref="B159" r:id="rId135" display="https://mytakeda.sharepoint.com/sites/EUCAN-Legal/SitePages/LINC_Search.aspx" xr:uid="{C91A5A48-4244-46C8-92EE-8B51A2BC9EBF}"/>
    <hyperlink ref="B160" r:id="rId136" display="https://mytakeda.sharepoint.com/sites/EUCAN-Legal/SitePages/LINC_User_Guides.aspx" xr:uid="{63AD6C91-0A9D-4FC9-8A06-0716D296197F}"/>
    <hyperlink ref="B161" r:id="rId137" display="https://mytakeda.sharepoint.com/sites/EUCAN-Legal/SitePages/LINC_eSignature_Request.aspx" xr:uid="{45EE9FA7-6ED5-4E24-BE92-1EB0E7AEF1B3}"/>
    <hyperlink ref="B162" r:id="rId138" display="https://mytakeda.sharepoint.com/sites/EUCAN-Legal/SitePages/LINC_Filing_Request.aspx" xr:uid="{F9FA72CC-B92B-4919-8552-2BF4D8913DE4}"/>
    <hyperlink ref="B163" r:id="rId139" display="https://mytakeda.sharepoint.com/sites/EUCAN-Legal/SitePages/LINC_Requests.aspx" xr:uid="{81A2AB33-96B8-4588-A5C5-41C775BC9BB5}"/>
    <hyperlink ref="B164" r:id="rId140" display="https://mytakeda.sharepoint.com/sites/EUCAN-Legal/SitePages/Signature_Requests.aspx" xr:uid="{75E9D0D7-D9E4-439B-B2E0-0BEBE5EF2211}"/>
    <hyperlink ref="B165" r:id="rId141" display="https://mytakeda.sharepoint.com/sites/EUCAN-Legal/SitePages/Corporate_LEARF.aspx" xr:uid="{9EDC0D36-A443-46A8-9147-6A6D191CEBAE}"/>
    <hyperlink ref="B166" r:id="rId142" display="https://mytakeda.sharepoint.com/sites/EUCAN-Legal/SitePages/FAQ-Documents.aspx" xr:uid="{CD8C4E41-35F6-4ABC-8822-8B954C30ACD7}"/>
    <hyperlink ref="B167" r:id="rId143" display="https://mytakeda.sharepoint.com/sites/EUCAN-Legal/SitePages/Signing-Authorities---FAQ.aspx" xr:uid="{4F34A203-8DA0-4F93-ACE9-7F24C8C04901}"/>
    <hyperlink ref="B168" r:id="rId144" display="https://mytakeda.sharepoint.com/sites/EUCAN-Legal/SitePages/EUCAN-Legal-Operations-NEW.aspx" xr:uid="{8E283E4E-2819-4133-9A48-A5CF8A3D99E7}"/>
    <hyperlink ref="B169" r:id="rId145" display="https://mytakeda.sharepoint.com/sites/EUCAN-Legal/SitePages/TeamConnect.aspx" xr:uid="{B5D87850-C6EF-4AA2-8B66-6E9B8CEFA8C5}"/>
    <hyperlink ref="B170" r:id="rId146" display="https://mytakeda.sharepoint.com/sites/EUCAN-Legal/SitePages/Docusign-Special-Features.aspx" xr:uid="{800F9339-AE37-4A16-BC25-F86D8A159CE2}"/>
    <hyperlink ref="B171" r:id="rId147" display="https://mytakeda.sharepoint.com/sites/EUCAN-Legal/SitePages/Signature-Process-EUCAN-LOC.aspx" xr:uid="{D1F5B849-BA0C-4865-BCE0-5063327595AE}"/>
    <hyperlink ref="B172" r:id="rId148" display="https://mytakeda.sharepoint.com/sites/EUCAN-Legal/SitePages/Mini-Video-Tutorials.aspx" xr:uid="{E9DDFFD5-228A-4BD9-8EFC-EBBA861878BF}"/>
    <hyperlink ref="B173" r:id="rId149" display="https://mytakeda.sharepoint.com/sites/EUCAN-Legal/SitePages/RIM.aspx" xr:uid="{E6B57063-D8FD-4D67-9003-6F5224774BA2}"/>
    <hyperlink ref="B174" r:id="rId150" display="https://mytakeda.sharepoint.com/sites/EUCAN-Legal/SitePages/Docusign_AnchorTags_ConsentSection.aspx" xr:uid="{AD994D32-D127-40AA-B67F-6A32C1AA0C13}"/>
    <hyperlink ref="B175" r:id="rId151" display="https://mytakeda.sharepoint.com/sites/EUCAN-Legal/SitePages/ChatBot.aspx" xr:uid="{8881E1D0-220C-419A-81D4-699349A25040}"/>
    <hyperlink ref="B176" r:id="rId152" display="https://mytakeda.sharepoint.com/sites/EUCAN-Legal/SitePages/WhatContractsToFindWhere.aspx" xr:uid="{E121A739-0037-426D-B04C-C42D06C1E52F}"/>
    <hyperlink ref="B177" r:id="rId153" display="https://mytakeda.sharepoint.com/sites/EUCAN-Legal/SitePages/Reminder_Report_LINC.aspx" xr:uid="{44815F70-0ADC-4817-95A7-43F175FD6FE5}"/>
    <hyperlink ref="B178" r:id="rId154" display="https://mytakeda.sharepoint.com/sites/EUCAN-Legal/SitePages/Adobe-EchoSign.aspx" xr:uid="{51610C67-A171-4A68-927B-051D96372FEF}"/>
    <hyperlink ref="B179" r:id="rId155" display="https://mytakeda.sharepoint.com/sites/EUCAN-Legal/SitePages/Docusign_PlaceOfSignature.aspx" xr:uid="{A8194D13-786A-4B0D-9AEF-FA00DA5A4751}"/>
    <hyperlink ref="B180" r:id="rId156" display="https://mytakeda.sharepoint.com/sites/EUCAN-Legal/SitePages/BaxaltaMergeIntoTPIZ.aspx" xr:uid="{DFB5CEA8-3969-4B69-85DB-3A5000CC4505}"/>
    <hyperlink ref="B181" r:id="rId157" display="https://mytakeda.sharepoint.com/sites/EUCAN-Legal/SitePages/Corporate-FAQ.aspx" xr:uid="{3F6F1E43-F9E3-4252-BADD-1BEE924C7447}"/>
    <hyperlink ref="B7" r:id="rId158" xr:uid="{30612EF2-DF13-410E-B9DA-D8C9181C89D6}"/>
    <hyperlink ref="B4" r:id="rId159" xr:uid="{1F6D9120-C0D3-40CC-9899-8AE701E924CA}"/>
    <hyperlink ref="B5" r:id="rId160" xr:uid="{20AED703-1527-4B43-A212-00D3C182CB22}"/>
    <hyperlink ref="B13" r:id="rId161" xr:uid="{A6878921-1112-4206-81C7-60D6F3334CF7}"/>
    <hyperlink ref="C16" r:id="rId162" display="Digital,_Strategy,_Innovation_and_TDV.aspx" xr:uid="{F52B50DC-3F33-48EE-91E8-51990DADA5DD}"/>
    <hyperlink ref="D16" r:id="rId163" display="Digital,_Strategy,_Innovation_and_TDV.aspx" xr:uid="{34FD9F37-B1A4-4099-8F8E-E78FDBCD19D6}"/>
    <hyperlink ref="B24" r:id="rId164" location="what-is-collaborati" xr:uid="{6159A7D6-5391-4A5B-A9D2-E2D125764D8D}"/>
    <hyperlink ref="B26" r:id="rId165" xr:uid="{C7C5A7F7-1462-4512-A3AD-5736880A18EE}"/>
    <hyperlink ref="B23" r:id="rId166" location="litera-compare" xr:uid="{F5ACE029-6E1A-42FD-B72E-A461E1BF303F}"/>
  </hyperlinks>
  <pageMargins left="0.7" right="0.7" top="0.75" bottom="0.75" header="0.3" footer="0.3"/>
  <pageSetup orientation="portrait" horizontalDpi="200" verticalDpi="200" r:id="rId16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44416-C617-4258-AD12-EAC2E96F60BA}">
  <dimension ref="A1:L20"/>
  <sheetViews>
    <sheetView topLeftCell="B1" workbookViewId="0">
      <pane ySplit="1" topLeftCell="A2" activePane="bottomLeft" state="frozen"/>
      <selection pane="bottomLeft" activeCell="J16" sqref="J16"/>
    </sheetView>
  </sheetViews>
  <sheetFormatPr defaultRowHeight="14.4" x14ac:dyDescent="0.3"/>
  <cols>
    <col min="1" max="1" width="12.88671875" customWidth="1"/>
    <col min="2" max="2" width="44.88671875" customWidth="1"/>
    <col min="3" max="3" width="28.44140625" customWidth="1"/>
    <col min="4" max="4" width="42.21875" customWidth="1"/>
    <col min="5" max="5" width="9.5546875" customWidth="1"/>
    <col min="6" max="6" width="22.6640625" customWidth="1"/>
    <col min="7" max="7" width="19.6640625" customWidth="1"/>
    <col min="8" max="8" width="5.6640625" customWidth="1"/>
    <col min="9" max="9" width="7.44140625" customWidth="1"/>
    <col min="11" max="11" width="12" customWidth="1"/>
  </cols>
  <sheetData>
    <row r="1" spans="1:12" x14ac:dyDescent="0.3">
      <c r="A1" s="32" t="s">
        <v>55</v>
      </c>
      <c r="B1" s="32" t="s">
        <v>56</v>
      </c>
      <c r="C1" s="32" t="s">
        <v>57</v>
      </c>
      <c r="D1" s="32" t="s">
        <v>58</v>
      </c>
      <c r="E1" s="32" t="s">
        <v>59</v>
      </c>
      <c r="F1" s="32" t="s">
        <v>60</v>
      </c>
      <c r="G1" s="32" t="s">
        <v>61</v>
      </c>
      <c r="H1" s="32" t="s">
        <v>62</v>
      </c>
      <c r="I1" s="32" t="s">
        <v>63</v>
      </c>
      <c r="J1" s="35" t="s">
        <v>64</v>
      </c>
      <c r="K1" s="32" t="s">
        <v>65</v>
      </c>
      <c r="L1" t="s">
        <v>66</v>
      </c>
    </row>
    <row r="2" spans="1:12" x14ac:dyDescent="0.3">
      <c r="A2" s="34" t="s">
        <v>67</v>
      </c>
      <c r="B2" s="33" t="s">
        <v>68</v>
      </c>
      <c r="C2" t="s">
        <v>69</v>
      </c>
      <c r="D2" t="s">
        <v>70</v>
      </c>
      <c r="E2" s="34" t="s">
        <v>71</v>
      </c>
      <c r="F2" s="34" t="s">
        <v>72</v>
      </c>
      <c r="G2" s="34" t="s">
        <v>73</v>
      </c>
      <c r="H2" s="34">
        <v>20</v>
      </c>
      <c r="I2" s="34" t="s">
        <v>74</v>
      </c>
      <c r="J2" s="34" t="s">
        <v>75</v>
      </c>
      <c r="K2" t="s">
        <v>76</v>
      </c>
      <c r="L2" t="s">
        <v>77</v>
      </c>
    </row>
    <row r="3" spans="1:12" x14ac:dyDescent="0.3">
      <c r="A3" s="34" t="s">
        <v>67</v>
      </c>
      <c r="B3" s="33" t="s">
        <v>78</v>
      </c>
      <c r="C3" t="s">
        <v>79</v>
      </c>
      <c r="D3" t="s">
        <v>80</v>
      </c>
      <c r="E3" s="34" t="s">
        <v>71</v>
      </c>
      <c r="F3" s="34" t="s">
        <v>72</v>
      </c>
      <c r="G3" s="34" t="s">
        <v>73</v>
      </c>
      <c r="H3" s="34">
        <v>20</v>
      </c>
      <c r="I3" s="34" t="s">
        <v>74</v>
      </c>
      <c r="J3" s="34" t="s">
        <v>75</v>
      </c>
    </row>
    <row r="4" spans="1:12" x14ac:dyDescent="0.3">
      <c r="A4" s="34" t="s">
        <v>67</v>
      </c>
      <c r="B4" s="33" t="s">
        <v>81</v>
      </c>
      <c r="C4" t="s">
        <v>82</v>
      </c>
      <c r="D4" t="s">
        <v>82</v>
      </c>
      <c r="E4" s="34" t="s">
        <v>71</v>
      </c>
      <c r="F4" s="34" t="s">
        <v>72</v>
      </c>
      <c r="G4" s="34" t="s">
        <v>73</v>
      </c>
      <c r="H4" s="34">
        <v>20</v>
      </c>
      <c r="I4" s="34" t="s">
        <v>74</v>
      </c>
      <c r="J4" t="s">
        <v>75</v>
      </c>
    </row>
    <row r="5" spans="1:12" x14ac:dyDescent="0.3">
      <c r="A5" s="34" t="s">
        <v>67</v>
      </c>
      <c r="B5" s="33" t="s">
        <v>83</v>
      </c>
      <c r="C5" t="s">
        <v>84</v>
      </c>
      <c r="D5" t="s">
        <v>84</v>
      </c>
      <c r="E5" s="34" t="s">
        <v>71</v>
      </c>
      <c r="F5" s="34" t="s">
        <v>72</v>
      </c>
      <c r="G5" s="34" t="s">
        <v>73</v>
      </c>
      <c r="H5" s="34">
        <v>20</v>
      </c>
      <c r="I5" s="34" t="s">
        <v>74</v>
      </c>
      <c r="J5" t="s">
        <v>75</v>
      </c>
    </row>
    <row r="6" spans="1:12" x14ac:dyDescent="0.3">
      <c r="A6" s="34" t="s">
        <v>67</v>
      </c>
      <c r="B6" s="33" t="s">
        <v>85</v>
      </c>
      <c r="C6" t="s">
        <v>86</v>
      </c>
      <c r="D6" t="s">
        <v>86</v>
      </c>
      <c r="E6" s="34" t="s">
        <v>71</v>
      </c>
      <c r="F6" s="34" t="s">
        <v>72</v>
      </c>
      <c r="G6" s="34" t="s">
        <v>73</v>
      </c>
      <c r="H6" s="34">
        <v>20</v>
      </c>
      <c r="I6" s="34" t="s">
        <v>74</v>
      </c>
      <c r="J6" s="34" t="s">
        <v>75</v>
      </c>
    </row>
    <row r="7" spans="1:12" x14ac:dyDescent="0.3">
      <c r="A7" s="34" t="s">
        <v>67</v>
      </c>
      <c r="B7" s="33" t="s">
        <v>87</v>
      </c>
      <c r="C7" t="s">
        <v>88</v>
      </c>
      <c r="D7" t="s">
        <v>89</v>
      </c>
      <c r="E7" s="34" t="s">
        <v>71</v>
      </c>
      <c r="F7" s="34" t="s">
        <v>72</v>
      </c>
      <c r="G7" s="34" t="s">
        <v>73</v>
      </c>
      <c r="H7" s="34">
        <v>20</v>
      </c>
      <c r="I7" s="34" t="s">
        <v>74</v>
      </c>
      <c r="J7" s="34" t="s">
        <v>75</v>
      </c>
    </row>
    <row r="8" spans="1:12" x14ac:dyDescent="0.3">
      <c r="A8" s="34" t="s">
        <v>67</v>
      </c>
      <c r="B8" s="37" t="s">
        <v>90</v>
      </c>
      <c r="C8" t="s">
        <v>91</v>
      </c>
      <c r="D8" t="s">
        <v>92</v>
      </c>
      <c r="E8" s="34" t="s">
        <v>71</v>
      </c>
      <c r="F8" s="34" t="s">
        <v>72</v>
      </c>
      <c r="G8" s="34" t="s">
        <v>73</v>
      </c>
      <c r="H8" s="34">
        <v>20</v>
      </c>
      <c r="I8" s="34" t="s">
        <v>74</v>
      </c>
      <c r="J8" s="34" t="s">
        <v>75</v>
      </c>
      <c r="K8" s="36"/>
    </row>
    <row r="9" spans="1:12" x14ac:dyDescent="0.3">
      <c r="A9" s="34" t="s">
        <v>67</v>
      </c>
      <c r="B9" s="37" t="s">
        <v>90</v>
      </c>
      <c r="C9" t="s">
        <v>91</v>
      </c>
      <c r="D9" t="s">
        <v>92</v>
      </c>
      <c r="E9" s="34" t="s">
        <v>71</v>
      </c>
      <c r="F9" s="34" t="s">
        <v>72</v>
      </c>
      <c r="G9" s="34" t="s">
        <v>73</v>
      </c>
      <c r="H9" s="34">
        <v>20</v>
      </c>
      <c r="I9" s="34" t="s">
        <v>74</v>
      </c>
      <c r="J9" s="34" t="s">
        <v>75</v>
      </c>
      <c r="K9" s="36"/>
    </row>
    <row r="10" spans="1:12" x14ac:dyDescent="0.3">
      <c r="A10" s="34" t="s">
        <v>67</v>
      </c>
      <c r="B10" s="33" t="s">
        <v>93</v>
      </c>
      <c r="C10" t="s">
        <v>94</v>
      </c>
      <c r="D10" t="s">
        <v>94</v>
      </c>
      <c r="E10" s="34" t="s">
        <v>71</v>
      </c>
      <c r="F10" s="34" t="s">
        <v>72</v>
      </c>
      <c r="G10" s="34" t="s">
        <v>73</v>
      </c>
      <c r="H10" s="34">
        <v>20</v>
      </c>
      <c r="I10" s="34" t="s">
        <v>74</v>
      </c>
      <c r="J10" s="34" t="s">
        <v>95</v>
      </c>
    </row>
    <row r="11" spans="1:12" x14ac:dyDescent="0.3">
      <c r="A11" s="34" t="s">
        <v>67</v>
      </c>
      <c r="B11" s="33" t="s">
        <v>96</v>
      </c>
      <c r="C11" t="s">
        <v>97</v>
      </c>
      <c r="D11" t="s">
        <v>98</v>
      </c>
      <c r="E11" s="34" t="s">
        <v>71</v>
      </c>
      <c r="F11" s="34" t="s">
        <v>72</v>
      </c>
      <c r="G11" s="34" t="s">
        <v>73</v>
      </c>
      <c r="H11" s="34">
        <v>20</v>
      </c>
      <c r="I11" s="34" t="s">
        <v>74</v>
      </c>
      <c r="J11" s="34" t="s">
        <v>95</v>
      </c>
    </row>
    <row r="12" spans="1:12" x14ac:dyDescent="0.3">
      <c r="A12" s="34" t="s">
        <v>67</v>
      </c>
      <c r="B12" s="33" t="s">
        <v>99</v>
      </c>
      <c r="C12" t="s">
        <v>100</v>
      </c>
      <c r="D12" t="s">
        <v>100</v>
      </c>
      <c r="E12" s="34" t="s">
        <v>71</v>
      </c>
      <c r="F12" s="34" t="s">
        <v>72</v>
      </c>
      <c r="G12" s="34" t="s">
        <v>73</v>
      </c>
      <c r="H12" s="34">
        <v>20</v>
      </c>
      <c r="I12" s="34" t="s">
        <v>74</v>
      </c>
      <c r="J12" t="s">
        <v>75</v>
      </c>
    </row>
    <row r="13" spans="1:12" x14ac:dyDescent="0.3">
      <c r="A13" s="34" t="s">
        <v>67</v>
      </c>
      <c r="B13" s="33" t="s">
        <v>99</v>
      </c>
      <c r="C13" t="s">
        <v>100</v>
      </c>
      <c r="D13" t="s">
        <v>100</v>
      </c>
      <c r="E13" s="34" t="s">
        <v>71</v>
      </c>
      <c r="F13" s="34" t="s">
        <v>72</v>
      </c>
      <c r="G13" s="34" t="s">
        <v>73</v>
      </c>
      <c r="H13" s="34">
        <v>20</v>
      </c>
      <c r="I13" s="34" t="s">
        <v>74</v>
      </c>
      <c r="J13" t="s">
        <v>75</v>
      </c>
    </row>
    <row r="14" spans="1:12" x14ac:dyDescent="0.3">
      <c r="A14" s="34" t="s">
        <v>67</v>
      </c>
      <c r="B14" t="s">
        <v>134</v>
      </c>
      <c r="C14" t="s">
        <v>135</v>
      </c>
      <c r="D14" t="s">
        <v>136</v>
      </c>
      <c r="E14" s="34" t="s">
        <v>71</v>
      </c>
      <c r="F14" s="34" t="s">
        <v>72</v>
      </c>
      <c r="G14" s="34" t="s">
        <v>73</v>
      </c>
      <c r="H14" s="34">
        <v>20</v>
      </c>
      <c r="I14" s="34" t="s">
        <v>74</v>
      </c>
      <c r="J14" s="34" t="s">
        <v>75</v>
      </c>
    </row>
    <row r="15" spans="1:12" x14ac:dyDescent="0.3">
      <c r="A15" s="34" t="s">
        <v>67</v>
      </c>
      <c r="B15" s="39" t="s">
        <v>141</v>
      </c>
      <c r="C15" s="38" t="s">
        <v>149</v>
      </c>
      <c r="D15" s="38" t="s">
        <v>155</v>
      </c>
      <c r="E15" s="34" t="s">
        <v>71</v>
      </c>
      <c r="F15" s="34" t="s">
        <v>72</v>
      </c>
      <c r="G15" s="34" t="s">
        <v>73</v>
      </c>
      <c r="H15" s="34">
        <v>20</v>
      </c>
      <c r="I15" s="34" t="s">
        <v>74</v>
      </c>
      <c r="J15" t="s">
        <v>75</v>
      </c>
    </row>
    <row r="16" spans="1:12" x14ac:dyDescent="0.3">
      <c r="A16" s="34" t="s">
        <v>67</v>
      </c>
      <c r="B16" s="39" t="s">
        <v>142</v>
      </c>
      <c r="C16" s="38" t="s">
        <v>137</v>
      </c>
      <c r="D16" s="38" t="s">
        <v>154</v>
      </c>
      <c r="E16" s="34" t="s">
        <v>71</v>
      </c>
      <c r="F16" s="34" t="s">
        <v>72</v>
      </c>
      <c r="G16" s="34" t="s">
        <v>73</v>
      </c>
      <c r="H16" s="34">
        <v>20</v>
      </c>
      <c r="I16" s="34" t="s">
        <v>74</v>
      </c>
      <c r="J16" t="s">
        <v>147</v>
      </c>
    </row>
    <row r="17" spans="1:10" x14ac:dyDescent="0.3">
      <c r="A17" s="34" t="s">
        <v>67</v>
      </c>
      <c r="B17" s="41" t="s">
        <v>143</v>
      </c>
      <c r="C17" s="40" t="s">
        <v>150</v>
      </c>
      <c r="D17" s="40" t="s">
        <v>138</v>
      </c>
      <c r="E17" s="34" t="s">
        <v>71</v>
      </c>
      <c r="F17" s="34" t="s">
        <v>72</v>
      </c>
      <c r="G17" s="34" t="s">
        <v>73</v>
      </c>
      <c r="H17" s="34">
        <v>20</v>
      </c>
      <c r="I17" s="34" t="s">
        <v>74</v>
      </c>
      <c r="J17" t="s">
        <v>147</v>
      </c>
    </row>
    <row r="18" spans="1:10" x14ac:dyDescent="0.3">
      <c r="A18" s="34" t="s">
        <v>67</v>
      </c>
      <c r="B18" s="39" t="s">
        <v>144</v>
      </c>
      <c r="C18" s="38" t="s">
        <v>148</v>
      </c>
      <c r="D18" s="38" t="s">
        <v>153</v>
      </c>
      <c r="E18" s="34" t="s">
        <v>71</v>
      </c>
      <c r="F18" s="34" t="s">
        <v>72</v>
      </c>
      <c r="G18" s="34" t="s">
        <v>73</v>
      </c>
      <c r="H18" s="34">
        <v>20</v>
      </c>
      <c r="I18" s="34" t="s">
        <v>74</v>
      </c>
      <c r="J18" t="s">
        <v>147</v>
      </c>
    </row>
    <row r="19" spans="1:10" x14ac:dyDescent="0.3">
      <c r="A19" s="34" t="s">
        <v>67</v>
      </c>
      <c r="B19" s="41" t="s">
        <v>145</v>
      </c>
      <c r="C19" s="40" t="s">
        <v>139</v>
      </c>
      <c r="D19" s="40" t="s">
        <v>151</v>
      </c>
      <c r="E19" s="34" t="s">
        <v>71</v>
      </c>
      <c r="F19" s="34" t="s">
        <v>72</v>
      </c>
      <c r="G19" s="34" t="s">
        <v>73</v>
      </c>
      <c r="H19" s="34">
        <v>20</v>
      </c>
      <c r="I19" s="34" t="s">
        <v>74</v>
      </c>
      <c r="J19" t="s">
        <v>147</v>
      </c>
    </row>
    <row r="20" spans="1:10" x14ac:dyDescent="0.3">
      <c r="A20" s="34" t="s">
        <v>67</v>
      </c>
      <c r="B20" s="41" t="s">
        <v>146</v>
      </c>
      <c r="C20" s="40" t="s">
        <v>140</v>
      </c>
      <c r="D20" s="40" t="s">
        <v>152</v>
      </c>
      <c r="E20" s="34" t="s">
        <v>71</v>
      </c>
      <c r="F20" s="34" t="s">
        <v>72</v>
      </c>
      <c r="G20" s="34" t="s">
        <v>73</v>
      </c>
      <c r="H20" s="34">
        <v>20</v>
      </c>
      <c r="I20" s="34" t="s">
        <v>74</v>
      </c>
      <c r="J20" t="s">
        <v>147</v>
      </c>
    </row>
  </sheetData>
  <autoFilter ref="A1:K11" xr:uid="{8B1A3D84-C5FE-4F13-9107-D3DECBC959B4}">
    <sortState xmlns:xlrd2="http://schemas.microsoft.com/office/spreadsheetml/2017/richdata2" ref="A2:K11">
      <sortCondition ref="J1:J11"/>
    </sortState>
  </autoFilter>
  <conditionalFormatting sqref="A14:A20 B16:D18 J16:J18 B20:D20 J20 A21:J197">
    <cfRule type="expression" dxfId="10" priority="3" stopIfTrue="1">
      <formula>$J15="Done"</formula>
    </cfRule>
  </conditionalFormatting>
  <conditionalFormatting sqref="A2:J12 B14:D14">
    <cfRule type="expression" dxfId="9" priority="6" stopIfTrue="1">
      <formula>$J3="Done"</formula>
    </cfRule>
  </conditionalFormatting>
  <conditionalFormatting sqref="A13:J13">
    <cfRule type="expression" dxfId="8" priority="4" stopIfTrue="1">
      <formula>$J14="Done"</formula>
    </cfRule>
  </conditionalFormatting>
  <conditionalFormatting sqref="D1:D14 C15:D20 D21:D1048576">
    <cfRule type="cellIs" dxfId="7" priority="5" operator="lessThan">
      <formula>"a"</formula>
    </cfRule>
  </conditionalFormatting>
  <conditionalFormatting sqref="E15:I20">
    <cfRule type="expression" dxfId="6" priority="1" stopIfTrue="1">
      <formula>$J16="Done"</formula>
    </cfRule>
  </conditionalFormatting>
  <conditionalFormatting sqref="E14:J14">
    <cfRule type="expression" dxfId="5" priority="2" stopIfTrue="1">
      <formula>$J15="Done"</formula>
    </cfRule>
  </conditionalFormatting>
  <conditionalFormatting sqref="G1:G1048576">
    <cfRule type="cellIs" dxfId="4" priority="7" operator="equal">
      <formula>"Beginner"</formula>
    </cfRule>
  </conditionalFormatting>
  <conditionalFormatting sqref="I1:I1048576">
    <cfRule type="cellIs" dxfId="3" priority="8" operator="equal">
      <formula>"Public"</formula>
    </cfRule>
    <cfRule type="cellIs" dxfId="2" priority="9" operator="equal">
      <formula>"Private"</formula>
    </cfRule>
  </conditionalFormatting>
  <conditionalFormatting sqref="J1:J1048576">
    <cfRule type="cellIs" dxfId="1" priority="10" operator="equal">
      <formula>"Open"</formula>
    </cfRule>
  </conditionalFormatting>
  <conditionalFormatting sqref="J15:J20 B15:D15 B19:D19">
    <cfRule type="expression" dxfId="0" priority="11" stopIfTrue="1">
      <formula>#REF!="Done"</formula>
    </cfRule>
  </conditionalFormatting>
  <hyperlinks>
    <hyperlink ref="B3" r:id="rId1" xr:uid="{C5D57AE0-FCA5-4DC3-A032-700F8C47898F}"/>
    <hyperlink ref="B12" r:id="rId2" xr:uid="{11FE1535-B3F1-4794-96D3-4BA227B6CD16}"/>
    <hyperlink ref="B21" r:id="rId3" display="https://mytakeda.sharepoint.com/sites/EUCAN-Legal/SitePages/Public-Policy-and-External-Affairs.aspx" xr:uid="{2F254491-F7C9-4A40-AABA-5D538A958276}"/>
    <hyperlink ref="B22" r:id="rId4" display="https://mytakeda.sharepoint.com/sites/EUCAN-Legal/SitePages/Digital.aspx" xr:uid="{F9FC821E-F394-403F-AA62-25B32FF8DB39}"/>
    <hyperlink ref="B23" r:id="rId5" display="https://mytakeda.sharepoint.com/sites/EUCAN-Legal/SitePages/Legal-I-SOP.aspx" xr:uid="{2C6D69B1-9EC8-4E1F-8B97-9613E7F24B09}"/>
    <hyperlink ref="B24" r:id="rId6" display="https://mytakeda.sharepoint.com/sites/EUCAN-Legal/SitePages/Appointments.aspx" xr:uid="{F2F3C6BF-BB49-4DD7-9697-AD3CC6A2D2B5}"/>
    <hyperlink ref="B25" r:id="rId7" display="https://mytakeda.sharepoint.com/sites/EUCAN-Legal/SitePages/Docusign.aspx" xr:uid="{FF4C2CF1-0D80-4AC0-9E34-F0B87C7A02CB}"/>
    <hyperlink ref="B26" r:id="rId8" display="https://mytakeda.sharepoint.com/sites/EUCAN-Legal/SitePages/DocusignSecurity.aspx" xr:uid="{07F6B2B6-78CA-4319-8C81-43EDDA7758C3}"/>
    <hyperlink ref="B27" r:id="rId9" display="https://mytakeda.sharepoint.com/sites/EUCAN-Legal/SitePages/Austria.aspx" xr:uid="{C4B93E7B-609C-4F54-B68B-1555E4E7B202}"/>
    <hyperlink ref="B28" r:id="rId10" display="https://mytakeda.sharepoint.com/sites/EUCAN-Legal/SitePages/Belgium.aspx" xr:uid="{D45C4FDF-4EA9-4F97-B3EF-C565D7BA13E6}"/>
    <hyperlink ref="B29" r:id="rId11" display="https://mytakeda.sharepoint.com/sites/EUCAN-Legal/SitePages/Czech-Republic.aspx" xr:uid="{C0CA0117-D297-45E5-AC45-1603A701BB11}"/>
    <hyperlink ref="B30" r:id="rId12" display="https://mytakeda.sharepoint.com/sites/EUCAN-Legal/SitePages/Greece-Malta-Cyprus.aspx" xr:uid="{BADC7086-3B0D-4D61-8888-7521B73CCEA7}"/>
    <hyperlink ref="B31" r:id="rId13" display="https://mytakeda.sharepoint.com/sites/EUCAN-Legal/SitePages/Israel.aspx" xr:uid="{EFB76833-7FB6-4A26-967F-D238328B8F57}"/>
    <hyperlink ref="B32" r:id="rId14" display="https://mytakeda.sharepoint.com/sites/EUCAN-Legal/SitePages/Netherlands.aspx" xr:uid="{8C74C8C4-D097-4668-BB00-7F9B0639DCD8}"/>
    <hyperlink ref="B33" r:id="rId15" display="https://mytakeda.sharepoint.com/sites/EUCAN-Legal/SitePages/Slovakia.aspx" xr:uid="{CE42946F-98EE-40E1-ABEF-7A322FA778BF}"/>
    <hyperlink ref="B34" r:id="rId16" display="https://mytakeda.sharepoint.com/sites/EUCAN-Legal/SitePages/Poland.aspx" xr:uid="{D640F288-C5B6-4BDB-AA8C-BA4441DC2BFE}"/>
    <hyperlink ref="B35" r:id="rId17" display="https://mytakeda.sharepoint.com/sites/EUCAN-Legal/SitePages/Consultancy-Agreement-Templates.aspx" xr:uid="{A1D2AFBE-CEBA-45A9-A701-E21E03296C2F}"/>
    <hyperlink ref="B36" r:id="rId18" display="https://mytakeda.sharepoint.com/sites/EUCAN-Legal/SitePages/PLG-Austria.aspx" xr:uid="{EF7CDEFB-B9E0-493B-9F09-CD7AC5562738}"/>
    <hyperlink ref="B37" r:id="rId19" display="https://mytakeda.sharepoint.com/sites/EUCAN-Legal/SitePages/PLG-Belgium.aspx" xr:uid="{20F46A57-F6E4-4115-891D-76638B68322B}"/>
    <hyperlink ref="B38" r:id="rId20" display="https://mytakeda.sharepoint.com/sites/EUCAN-Legal/SitePages/PLG-Bosnia-Herze.aspx" xr:uid="{C687C784-2F45-4B9B-862D-86D5C75C2453}"/>
    <hyperlink ref="B39" r:id="rId21" display="https://mytakeda.sharepoint.com/sites/EUCAN-Legal/SitePages/PLG-Bulgaria.aspx" xr:uid="{F0045ADC-F76C-4E30-B744-13F6E8BCAA23}"/>
    <hyperlink ref="B40" r:id="rId22" display="https://mytakeda.sharepoint.com/sites/EUCAN-Legal/SitePages/PLG-Canada.aspx" xr:uid="{1DAD160D-1FAE-4B60-A04F-B0BFFE324321}"/>
    <hyperlink ref="B41" r:id="rId23" display="https://mytakeda.sharepoint.com/sites/EUCAN-Legal/SitePages/PLG-Croatia.aspx" xr:uid="{1B28C0FA-42E5-4C6A-A575-D70A9E434441}"/>
    <hyperlink ref="B42" r:id="rId24" display="https://mytakeda.sharepoint.com/sites/EUCAN-Legal/SitePages/PLG-Czech.aspx" xr:uid="{64F5CEE4-4A95-4FB2-AA3B-31AB027039A7}"/>
    <hyperlink ref="B43" r:id="rId25" display="https://mytakeda.sharepoint.com/sites/EUCAN-Legal/SitePages/PLG-Denmark.aspx" xr:uid="{4E636758-AC01-4FC8-8C54-CC076F82FD11}"/>
    <hyperlink ref="B44" r:id="rId26" display="https://mytakeda.sharepoint.com/sites/EUCAN-Legal/SitePages/PLG-Estonia.aspx" xr:uid="{AAF3F6E7-1A79-4EA9-AE93-FA32909E5688}"/>
    <hyperlink ref="B45" r:id="rId27" display="https://mytakeda.sharepoint.com/sites/EUCAN-Legal/SitePages/PLG-EUCAN-Countries.aspx" xr:uid="{AAF5F43A-8556-4066-9FCA-091265F085AF}"/>
    <hyperlink ref="B46" r:id="rId28" display="https://mytakeda.sharepoint.com/sites/EUCAN-Legal/SitePages/PLG-Finland.aspx" xr:uid="{C36CB88C-54BF-4481-9D1C-B93D5A36586C}"/>
    <hyperlink ref="B47" r:id="rId29" display="https://mytakeda.sharepoint.com/sites/EUCAN-Legal/SitePages/PLG-France.aspx" xr:uid="{D46457D7-3F04-4B69-95F8-B4EE3B25A150}"/>
    <hyperlink ref="B48" r:id="rId30" display="https://mytakeda.sharepoint.com/sites/EUCAN-Legal/SitePages/PLG-Germany.aspx" xr:uid="{045D1761-602C-4600-89F8-DE07B6273F5D}"/>
    <hyperlink ref="B49" r:id="rId31" display="https://mytakeda.sharepoint.com/sites/EUCAN-Legal/SitePages/PLG-Greece.aspx" xr:uid="{200CBEEA-EA5B-4FFA-B1BA-8860BB478F98}"/>
    <hyperlink ref="B50" r:id="rId32" display="https://mytakeda.sharepoint.com/sites/EUCAN-Legal/SitePages/PLG-Hungary.aspx" xr:uid="{EF751841-ABB4-46D7-ADB7-894854BD0743}"/>
    <hyperlink ref="B51" r:id="rId33" display="https://mytakeda.sharepoint.com/sites/EUCAN-Legal/SitePages/PLG-Israel.aspx" xr:uid="{3EC959DC-2C68-4BDC-9FD1-336CF137F8E4}"/>
    <hyperlink ref="B52" r:id="rId34" display="https://mytakeda.sharepoint.com/sites/EUCAN-Legal/SitePages/PLG-Italy.aspx" xr:uid="{9409F09B-7DCA-4B99-964A-05409CE0E900}"/>
    <hyperlink ref="B53" r:id="rId35" display="https://mytakeda.sharepoint.com/sites/EUCAN-Legal/SitePages/PLG-Latvia.aspx" xr:uid="{6B45EFCE-A51A-4279-86E7-71F7699CA85F}"/>
    <hyperlink ref="B54" r:id="rId36" display="https://mytakeda.sharepoint.com/sites/EUCAN-Legal/SitePages/PLG-Lithuania.aspx" xr:uid="{8BF2ED67-97C2-41FD-A0B5-7DDC6B3FAE40}"/>
    <hyperlink ref="B55" r:id="rId37" display="https://mytakeda.sharepoint.com/sites/EUCAN-Legal/SitePages/PLG-Netherlands.aspx" xr:uid="{FEF23CE5-7C48-498A-ACD0-D3ECF4535A54}"/>
    <hyperlink ref="B56" r:id="rId38" display="https://mytakeda.sharepoint.com/sites/EUCAN-Legal/SitePages/PLG-Norway.aspx" xr:uid="{C0A9E53E-68F5-426A-8FE7-30471A090182}"/>
    <hyperlink ref="B57" r:id="rId39" display="https://mytakeda.sharepoint.com/sites/EUCAN-Legal/SitePages/PLG-Poland.aspx" xr:uid="{F1F38D8E-B725-44CF-B3F9-0C1D941A5860}"/>
    <hyperlink ref="B58" r:id="rId40" display="https://mytakeda.sharepoint.com/sites/EUCAN-Legal/SitePages/PLG-Portugal.aspx" xr:uid="{B48C6B1E-FFDA-4866-9D53-A9269A56BCB4}"/>
    <hyperlink ref="B59" r:id="rId41" display="https://mytakeda.sharepoint.com/sites/EUCAN-Legal/SitePages/PLG-Romania.aspx" xr:uid="{F4B819B4-0D70-4B52-BF4F-B9354E5C60B7}"/>
    <hyperlink ref="B60" r:id="rId42" display="https://mytakeda.sharepoint.com/sites/EUCAN-Legal/SitePages/PLG-Serbia.aspx" xr:uid="{61831107-359D-4AC1-8503-2A0F146E4005}"/>
    <hyperlink ref="B61" r:id="rId43" display="https://mytakeda.sharepoint.com/sites/EUCAN-Legal/SitePages/PLG-Slovakia.aspx" xr:uid="{F0BE41A4-EC88-4874-B458-D86ABB9ABD3D}"/>
    <hyperlink ref="B62" r:id="rId44" display="https://mytakeda.sharepoint.com/sites/EUCAN-Legal/SitePages/PLG-Slovenia.aspx" xr:uid="{3AB0719B-8D7B-4B29-97C8-8AD60FB94BBB}"/>
    <hyperlink ref="B63" r:id="rId45" display="https://mytakeda.sharepoint.com/sites/EUCAN-Legal/SitePages/PLG-Spain.aspx" xr:uid="{09B2BBC8-66FB-4D7E-9AF9-E34A9667FEB5}"/>
    <hyperlink ref="B64" r:id="rId46" display="https://mytakeda.sharepoint.com/sites/EUCAN-Legal/SitePages/PLG-Sweden.aspx" xr:uid="{5EF72FD2-74FC-4C6D-AD36-2DBC87377281}"/>
    <hyperlink ref="B65" r:id="rId47" display="https://mytakeda.sharepoint.com/sites/EUCAN-Legal/SitePages/PLG-Switzerland.aspx" xr:uid="{B493D1F1-90FC-4781-9267-09AE0874A4AE}"/>
    <hyperlink ref="B66" r:id="rId48" display="https://mytakeda.sharepoint.com/sites/EUCAN-Legal/SitePages/PLG-UK.aspx" xr:uid="{497A04EF-7463-40EB-B6B6-55B4A8613988}"/>
    <hyperlink ref="B67" r:id="rId49" display="https://mytakeda.sharepoint.com/sites/EUCAN-Legal/SitePages/PLG-USA.aspx" xr:uid="{D1F473F5-2E0E-49BA-96EF-81D55A1EE429}"/>
    <hyperlink ref="B68" r:id="rId50" display="https://mytakeda.sharepoint.com/sites/EUCAN-Legal/SitePages/Legal-Animation-Videos.aspx" xr:uid="{BA8D7A4D-3A2E-439F-A5D7-1ACF6FDB18E4}"/>
    <hyperlink ref="B69" r:id="rId51" display="https://mytakeda.sharepoint.com/sites/EUCAN-Legal/SitePages/Corporate_ResourcesDirectorsOfficers.aspx" xr:uid="{39BD1F5F-9A81-47F7-A3ED-46479E08EDD1}"/>
    <hyperlink ref="B70" r:id="rId52" display="https://mytakeda.sharepoint.com/sites/EUCAN-Legal/SitePages/Corporate_DiligentEntities.aspx" xr:uid="{DB2FFA8A-D175-42BF-BCEB-BE4461E3BC88}"/>
    <hyperlink ref="B71" r:id="rId53" display="https://mytakeda.sharepoint.com/sites/EUCAN-Legal/SitePages/Switzerland.aspx" xr:uid="{3E1F8B9B-81FB-4D51-84D2-73E17F67CF28}"/>
    <hyperlink ref="B72" r:id="rId54" display="https://mytakeda.sharepoint.com/sites/EUCAN-Legal/SitePages/GMSGQ_LG.aspx" xr:uid="{B76F1458-1DE3-4BB0-B60F-33CB8C97E4D5}"/>
    <hyperlink ref="B73" r:id="rId55" display="https://mytakeda.sharepoint.com/sites/EUCAN-Legal/SitePages/DawnRaid.aspx" xr:uid="{482A9221-87FA-470A-9E1E-F6470D0C45F9}"/>
    <hyperlink ref="B74" r:id="rId56" display="https://mytakeda.sharepoint.com/sites/EUCAN-Legal/SitePages/Nordics.aspx" xr:uid="{BBCAF7C2-E392-4504-BEFD-386DCD5D0A0C}"/>
    <hyperlink ref="B75" r:id="rId57" display="https://mytakeda.sharepoint.com/sites/EUCAN-Legal/SitePages/Norway.aspx" xr:uid="{76D7C99A-9026-4CE9-B6B3-8CFF79D0449B}"/>
    <hyperlink ref="B76" r:id="rId58" display="https://mytakeda.sharepoint.com/sites/EUCAN-Legal/SitePages/Denmark.aspx" xr:uid="{9CD02442-B761-458E-80E2-AC316C4DA7A3}"/>
    <hyperlink ref="B77" r:id="rId59" display="https://mytakeda.sharepoint.com/sites/EUCAN-Legal/SitePages/Sweden.aspx" xr:uid="{0CA9A93F-FFCB-49D5-BBDE-BD457C3A575B}"/>
    <hyperlink ref="B78" r:id="rId60" display="https://mytakeda.sharepoint.com/sites/EUCAN-Legal/SitePages/Finland.aspx" xr:uid="{2D3C30EE-101D-4F14-BB50-4D8212AE5B35}"/>
    <hyperlink ref="B79" r:id="rId61" display="https://mytakeda.sharepoint.com/sites/EUCAN-Legal/SitePages/GMSGQ_LG_KeyStakeholdersClients.aspx" xr:uid="{96CFF78B-7524-4E07-94FA-0BC2DCD5ADAB}"/>
    <hyperlink ref="B80" r:id="rId62" display="https://mytakeda.sharepoint.com/sites/EUCAN-Legal/SitePages/GMSGQ_LG_TeamRolesAndResponsibilities.aspx" xr:uid="{7647F777-F556-4F6B-ACF7-0FF155B9CCD9}"/>
    <hyperlink ref="B81" r:id="rId63" display="https://mytakeda.sharepoint.com/sites/EUCAN-Legal/SitePages/GMSGQ_LG_Services.aspx" xr:uid="{EA92C9F9-E411-480F-8CAF-752BE880E3A9}"/>
    <hyperlink ref="B82" r:id="rId64" display="https://mytakeda.sharepoint.com/sites/EUCAN-Legal/SitePages/DigitalAssetsListingLegal.aspx" xr:uid="{25C42285-D03B-4C8E-B952-E10EDB180245}"/>
    <hyperlink ref="B83" r:id="rId65" display="https://mytakeda.sharepoint.com/sites/EUCAN-Legal/SitePages/AcrobatSignatures.aspx" xr:uid="{7A4CC4AC-CC3C-4F92-8525-DD3A82A65EF7}"/>
    <hyperlink ref="B84" r:id="rId66" display="https://mytakeda.sharepoint.com/sites/EUCAN-Legal/SitePages/Docusign_Corporate.aspx" xr:uid="{18438EFA-1382-4754-9F3D-C2C11E28DF54}"/>
    <hyperlink ref="B85" r:id="rId67" display="https://mytakeda.sharepoint.com/sites/EUCAN-Legal/SitePages/Corporate_DataSheet.aspx" xr:uid="{C76AD950-CB0C-4555-99FF-A110229890A3}"/>
    <hyperlink ref="B86" r:id="rId68" display="https://mytakeda.sharepoint.com/sites/EUCAN-Legal/SitePages/LegalPatientAdvocacy.aspx" xr:uid="{B48B36AB-FB13-408A-A756-02D64F9F190A}"/>
    <hyperlink ref="B87" r:id="rId69" display="https://mytakeda.sharepoint.com/sites/EUCAN-Legal/SitePages/LegalPatientAdvocacy_RestrictedArea.aspx" xr:uid="{625AD385-AC5F-43D5-AA4D-10262635A93B}"/>
    <hyperlink ref="B88" r:id="rId70" display="https://mytakeda.sharepoint.com/sites/EUCAN-Legal/SitePages/Virtual_Practice_Groups.aspx" xr:uid="{51C53501-C8A2-4EBD-9364-5FA1BCE21A0F}"/>
    <hyperlink ref="B89" r:id="rId71" display="https://mytakeda.sharepoint.com/sites/EUCAN-Legal/SitePages/Comments-Test-page.aspx" xr:uid="{B0698B75-B656-4CDD-83B6-D8C48A4A8CF3}"/>
    <hyperlink ref="B90" r:id="rId72" display="https://mytakeda.sharepoint.com/sites/EUCAN-Legal/SitePages/Your-feedback-about-our-EUCAN-Legal-Site.aspx" xr:uid="{72EB62D6-D6F0-4020-920D-2D911D069EF6}"/>
    <hyperlink ref="B91" r:id="rId73" display="https://mytakeda.sharepoint.com/sites/EUCAN-Legal/SitePages/PVPS_EUCAN.aspx" xr:uid="{2EFD1598-0691-4E3E-8511-68D2585697DC}"/>
    <hyperlink ref="B92" r:id="rId74" display="https://mytakeda.sharepoint.com/sites/EUCAN-Legal/SitePages/GMSGQ_VPG_Structure.aspx" xr:uid="{EED45F28-ED96-4AD1-8BC5-E7E0CE8717D4}"/>
    <hyperlink ref="B93" r:id="rId75" display="https://mytakeda.sharepoint.com/sites/EUCAN-Legal/SitePages/GMSGQ_VPG_MemberInfo.aspx" xr:uid="{7C6D7D34-3DCF-43F5-929D-8691A899B343}"/>
    <hyperlink ref="B94" r:id="rId76" display="https://mytakeda.sharepoint.com/sites/EUCAN-Legal/SitePages/GMSGQ_VPG_Responsibilities.aspx" xr:uid="{E9FD8B0F-8006-46CD-BDBA-ED52ED1EC31E}"/>
    <hyperlink ref="B95" r:id="rId77" display="https://mytakeda.sharepoint.com/sites/EUCAN-Legal/SitePages/GMSGQ_VPG_SupportiveDocuments.aspx" xr:uid="{2592A233-CE26-4A91-AFDC-D9CBE86425B7}"/>
    <hyperlink ref="B96" r:id="rId78" display="https://mytakeda.sharepoint.com/sites/EUCAN-Legal/SitePages/TEST.aspx" xr:uid="{0334F549-3381-4E34-8404-0EADB0CB32DA}"/>
    <hyperlink ref="B97" r:id="rId79" display="https://mytakeda.sharepoint.com/sites/EUCAN-Legal/SitePages/TemplateEditorUserGuide.aspx" xr:uid="{3494DB06-F6D7-486F-A4D8-77ADDE64F40D}"/>
    <hyperlink ref="B98" r:id="rId80" display="https://mytakeda.sharepoint.com/sites/EUCAN-Legal/SitePages/PLG_Digital_Platform.aspx" xr:uid="{94C21F45-C5E4-47B9-BE5A-6796CCB86CCB}"/>
    <hyperlink ref="B99" r:id="rId81" display="https://mytakeda.sharepoint.com/sites/EUCAN-Legal/SitePages/Contract-Templates-LOCs.aspx" xr:uid="{A21969F1-FBD2-49D0-A0AE-AD3197333479}"/>
    <hyperlink ref="B100" r:id="rId82" display="https://mytakeda.sharepoint.com/sites/EUCAN-Legal/SitePages/Docusign_AnchorTags.aspx" xr:uid="{1D4AE833-B2A1-4FC2-A4B3-3E9C10EAB883}"/>
    <hyperlink ref="B101" r:id="rId83" display="https://mytakeda.sharepoint.com/sites/EUCAN-Legal/SitePages/GCMS.aspx" xr:uid="{13403989-E2A1-4EBD-8BB7-52A6DFAE9CE9}"/>
    <hyperlink ref="B102" r:id="rId84" display="https://mytakeda.sharepoint.com/sites/EUCAN-Legal/SitePages/Templates.aspx" xr:uid="{C1AA8F55-B589-4E35-8BED-1C97EF4B94AB}"/>
    <hyperlink ref="B103" r:id="rId85" display="https://mytakeda.sharepoint.com/sites/EUCAN-Legal/SitePages/Training.aspx" xr:uid="{3BE716F0-8E3D-49EB-B239-0BB3750EBB7A}"/>
    <hyperlink ref="B104" r:id="rId86" display="https://mytakeda.sharepoint.com/sites/EUCAN-Legal/SitePages/iManage.aspx" xr:uid="{BFF4E718-B333-43C6-84BD-3595F754EC0F}"/>
    <hyperlink ref="B105" r:id="rId87" display="https://mytakeda.sharepoint.com/sites/EUCAN-Legal/SitePages/RD_Diagnostics.aspx" xr:uid="{96A4CC88-15B0-45DB-8726-AA72BF82260D}"/>
    <hyperlink ref="B106" r:id="rId88" display="https://mytakeda.sharepoint.com/sites/EUCAN-Legal/SitePages/Ireland.aspx" xr:uid="{40E5F8E9-8028-4E84-8987-9C2C746B6B3F}"/>
    <hyperlink ref="B107" r:id="rId89" display="https://mytakeda.sharepoint.com/sites/EUCAN-Legal/SitePages/United_Kingdom.aspx" xr:uid="{152C2A5E-3EA5-4C82-A220-1330DF7FDD5C}"/>
    <hyperlink ref="B108" r:id="rId90" display="https://mytakeda.sharepoint.com/sites/EUCAN-Legal/SitePages/Healthcare-Professionals-Healthcare-Organisations.aspx" xr:uid="{125695BB-7B40-4D4C-88BF-277C521ADA2E}"/>
    <hyperlink ref="B109" r:id="rId91" display="https://mytakeda.sharepoint.com/sites/EUCAN-Legal/SitePages/Patients-and-Patients-Organisations.aspx" xr:uid="{C9F7EE8C-B0DE-4ADA-A2AE-150F89E9BCD4}"/>
    <hyperlink ref="B110" r:id="rId92" display="https://mytakeda.sharepoint.com/sites/EUCAN-Legal/SitePages/Grants-and-Donations.aspx" xr:uid="{09BFA511-199F-4E47-BEFA-087F0826E907}"/>
    <hyperlink ref="B111" r:id="rId93" display="https://mytakeda.sharepoint.com/sites/EUCAN-Legal/SitePages/Sponsorship.aspx" xr:uid="{A265C305-A71E-41C8-B976-6F6DEB5838AB}"/>
    <hyperlink ref="B112" r:id="rId94" display="https://mytakeda.sharepoint.com/sites/EUCAN-Legal/SitePages/Commercial-Vendors.aspx" xr:uid="{119F5A87-2798-4F13-A7F9-4AF574FFB76D}"/>
    <hyperlink ref="B113" r:id="rId95" display="https://mytakeda.sharepoint.com/sites/EUCAN-Legal/SitePages/Confidentiality-Agreements.aspx" xr:uid="{02FA6C71-1DED-423A-ABCA-DF74829A96CF}"/>
    <hyperlink ref="B114" r:id="rId96" display="https://mytakeda.sharepoint.com/sites/EUCAN-Legal/SitePages/Amendment-Termination-Templates-TPIZ.aspx" xr:uid="{2CAD66B2-B195-4AC3-81F8-5A51D68B48AF}"/>
    <hyperlink ref="B115" r:id="rId97" display="https://mytakeda.sharepoint.com/sites/EUCAN-Legal/SitePages/Docusign_AnchorTags_Instructions.aspx" xr:uid="{42AA3E94-5FE7-4038-92DB-1F0FB35491C9}"/>
    <hyperlink ref="B116" r:id="rId98" display="https://mytakeda.sharepoint.com/sites/EUCAN-Legal/SitePages/Docusign_Profile.aspx" xr:uid="{644AB3DC-66E8-4B0D-B418-4917EB43CBCF}"/>
    <hyperlink ref="B117" r:id="rId99" display="https://mytakeda.sharepoint.com/sites/EUCAN-Legal/SitePages/Docusign_AnchorTags_Instructions_RecipientPreview.aspx" xr:uid="{93D1D009-3E73-427B-B5D0-110F0C07452F}"/>
    <hyperlink ref="B118" r:id="rId100" display="https://mytakeda.sharepoint.com/sites/EUCAN-Legal/SitePages/Docusign_AnchorTags_Instructions_ViewEditSignatureTags.aspx" xr:uid="{2832AF50-E9D4-48CA-8D21-23B3A56A149D}"/>
    <hyperlink ref="B119" r:id="rId101" display="https://mytakeda.sharepoint.com/sites/EUCAN-Legal/SitePages/Docusign_AnchorTags_Instructions_AddRemoveSignatories.aspx" xr:uid="{D0667BE7-F1AE-4C85-9245-F004E16A284E}"/>
    <hyperlink ref="B120" r:id="rId102" display="https://mytakeda.sharepoint.com/sites/EUCAN-Legal/SitePages/Docusign_AnchorTags_AutomaticTemplateMatching.aspx" xr:uid="{63226225-B737-409C-9F37-A158304B0904}"/>
    <hyperlink ref="B121" r:id="rId103" display="https://mytakeda.sharepoint.com/sites/EUCAN-Legal/SitePages/Docusign_AnchorTags_ManuallyApplyTemplate.aspx" xr:uid="{D9142724-15B5-4161-B007-83184651B1CD}"/>
    <hyperlink ref="B122" r:id="rId104" display="https://mytakeda.sharepoint.com/sites/EUCAN-Legal/SitePages/Home-Services.aspx" xr:uid="{1E986042-79F7-49F1-8E41-B7BD49278F91}"/>
    <hyperlink ref="B123" r:id="rId105" display="https://mytakeda.sharepoint.com/sites/EUCAN-Legal/SitePages/ContractTemplateGuide.aspx" xr:uid="{4119CD4C-66F2-455B-AF47-546DF39E4EE7}"/>
    <hyperlink ref="B124" r:id="rId106" display="https://mytakeda.sharepoint.com/sites/EUCAN-Legal/SitePages/DAB.aspx" xr:uid="{DC784623-0380-4BC1-A237-91C5DD53656B}"/>
    <hyperlink ref="B125" r:id="rId107" display="https://mytakeda.sharepoint.com/sites/EUCAN-Legal/SitePages/Digital_Tools_Templates.aspx" xr:uid="{F97D740A-D921-483B-ADD6-EDFC351C0A93}"/>
    <hyperlink ref="B126" r:id="rId108" display="https://mytakeda.sharepoint.com/sites/EUCAN-Legal/SitePages/SACA.aspx" xr:uid="{D7B2D926-33D3-4E39-B2AC-6CFBDB6ED03B}"/>
    <hyperlink ref="B127" r:id="rId109" display="https://mytakeda.sharepoint.com/sites/EUCAN-Legal/SitePages/EFPIA-Digital.aspx" xr:uid="{9DA03462-FF47-4CD8-B03C-A6BB8F3901BA}"/>
    <hyperlink ref="B128" r:id="rId110" display="https://mytakeda.sharepoint.com/sites/EUCAN-Legal/SitePages/ElectronicSignatureTools.aspx" xr:uid="{081A3FC4-4E3B-4708-A8E2-C09D44A328D5}"/>
    <hyperlink ref="B129" r:id="rId111" display="https://mytakeda.sharepoint.com/sites/EUCAN-Legal/SitePages/Clawbacks.aspx" xr:uid="{EAB98423-5F00-4219-9C12-9F45D3B3965F}"/>
    <hyperlink ref="B130" r:id="rId112" display="https://mytakeda.sharepoint.com/sites/EUCAN-Legal/SitePages/TemplateEditor_TemplateButtons.aspx" xr:uid="{346DF53E-9723-43F4-A73D-A78604C66235}"/>
    <hyperlink ref="B131" r:id="rId113" display="https://mytakeda.sharepoint.com/sites/EUCAN-Legal/SitePages/Corporate-Social-Responsibility.aspx" xr:uid="{7677C9EB-DBA5-46CC-B754-D2C035A6A209}"/>
    <hyperlink ref="B132" r:id="rId114" display="https://mytakeda.sharepoint.com/sites/EUCAN-Legal/SitePages/Pharmacy-Compounding.aspx" xr:uid="{1A23BA08-D641-40DD-9427-F78CC1BEC02A}"/>
    <hyperlink ref="B133" r:id="rId115" display="https://mytakeda.sharepoint.com/sites/EUCAN-Legal/SitePages/External_Sharing.aspx" xr:uid="{14812145-B9AC-4EE6-A4F9-FCAF25201972}"/>
    <hyperlink ref="B134" r:id="rId116" display="https://mytakeda.sharepoint.com/sites/EUCAN-Legal/SitePages/EU-Orphan-Drug-Regulation.aspx" xr:uid="{1A7938AE-A0A8-4252-B515-DC71D85928C9}"/>
    <hyperlink ref="B135" r:id="rId117" display="https://mytakeda.sharepoint.com/sites/EUCAN-Legal/SitePages/BD_Training_Healthcare_Mergers_Acquisitions.aspx" xr:uid="{606616BC-5BAA-4A09-90E5-B04039B43121}"/>
    <hyperlink ref="B136" r:id="rId118" display="https://mytakeda.sharepoint.com/sites/EUCAN-Legal/SitePages/STAR.aspx" xr:uid="{B9D17EDB-BADA-45C4-8C00-E88B6B8BA111}"/>
    <hyperlink ref="B137" r:id="rId119" display="https://mytakeda.sharepoint.com/sites/EUCAN-Legal/SitePages/ContractShop.aspx" xr:uid="{BA7C3313-A07F-489C-94FC-27EAFA5CB2E9}"/>
    <hyperlink ref="B138" r:id="rId120" display="https://mytakeda.sharepoint.com/sites/EUCAN-Legal/SitePages/TemplateFinder.aspx" xr:uid="{17ABB6D9-7092-4D56-91C2-D35311A14312}"/>
    <hyperlink ref="B139" r:id="rId121" display="https://mytakeda.sharepoint.com/sites/EUCAN-Legal/SitePages/Training_Registration.aspx" xr:uid="{5D009CC3-0BAC-482C-BD49-829F567DB889}"/>
    <hyperlink ref="B140" r:id="rId122" display="https://mytakeda.sharepoint.com/sites/EUCAN-Legal/SitePages/Contract-Shop-Guidance.aspx" xr:uid="{AAA6C898-883F-42DF-A291-BC54E1AC20EF}"/>
    <hyperlink ref="B141" r:id="rId123" display="https://mytakeda.sharepoint.com/sites/EUCAN-Legal/SitePages/Contract-Shop-Templates.aspx" xr:uid="{C68B9D65-52C0-4058-A933-2549537CCFC1}"/>
    <hyperlink ref="B142" r:id="rId124" display="https://mytakeda.sharepoint.com/sites/EUCAN-Legal/SitePages/Letter_Heads.aspx" xr:uid="{877ACB87-E9C1-4AC0-BF43-30011DBF363F}"/>
    <hyperlink ref="B143" r:id="rId125" display="https://mytakeda.sharepoint.com/sites/EUCAN-Legal/SitePages/EUCAN-Legal-Operations.aspx" xr:uid="{9ADA637C-4C0B-46B9-AE22-610A6F57DE47}"/>
    <hyperlink ref="B144" r:id="rId126" display="https://mytakeda.sharepoint.com/sites/EUCAN-Legal/SitePages/EUCAN-Legal-InSync-Training.aspx" xr:uid="{989599B1-3976-47D7-8C36-962730D59530}"/>
    <hyperlink ref="B145" r:id="rId127" display="https://mytakeda.sharepoint.com/sites/EUCAN-Legal/SitePages/Hardcopy_Archiving.aspx" xr:uid="{67373D44-31CF-43BD-8259-232EA89B58D5}"/>
    <hyperlink ref="B146" r:id="rId128" display="https://mytakeda.sharepoint.com/sites/EUCAN-Legal/SitePages/Softcopy_Archiving.aspx" xr:uid="{28181E2C-B3A7-44C0-BE49-0F5465D00D72}"/>
    <hyperlink ref="B147" r:id="rId129" display="https://mytakeda.sharepoint.com/sites/EUCAN-Legal/SitePages/Filing_Scope.aspx" xr:uid="{99CDAF2B-4E19-4D43-A29D-A5B0ACFD7F93}"/>
    <hyperlink ref="B148" r:id="rId130" display="https://mytakeda.sharepoint.com/sites/EUCAN-Legal/SitePages/HCP_HCO_Filing_Optional.aspx" xr:uid="{608AF628-7ED1-492D-BE41-DD5B59DF34A1}"/>
    <hyperlink ref="B149" r:id="rId131" display="https://mytakeda.sharepoint.com/sites/EUCAN-Legal/SitePages/Quality_Agreements_Filing_Optional.aspx" xr:uid="{3A4EC7D2-56E8-40EF-B642-3BAEBF8E24C6}"/>
    <hyperlink ref="B150" r:id="rId132" display="https://mytakeda.sharepoint.com/sites/EUCAN-Legal/SitePages/Contract_Maintenance.aspx" xr:uid="{D5377CBF-6D93-44E7-A40A-3A4ED07E8FFC}"/>
    <hyperlink ref="B151" r:id="rId133" display="https://mytakeda.sharepoint.com/sites/EUCAN-Legal/SitePages/Review_Date_Reminders.aspx" xr:uid="{81E2A25D-6C37-4874-A030-56F9B65332F0}"/>
    <hyperlink ref="B152" r:id="rId134" display="https://mytakeda.sharepoint.com/sites/EUCAN-Legal/SitePages/Contract_Access.aspx" xr:uid="{56CBA8D9-E3C1-41B4-9215-8ED2F2E016BB}"/>
    <hyperlink ref="B153" r:id="rId135" display="https://mytakeda.sharepoint.com/sites/EUCAN-Legal/SitePages/Legal_Operations-About-Us.aspx" xr:uid="{7513A0B3-E2C1-4DBD-92DD-51A1B30CC1A1}"/>
    <hyperlink ref="B154" r:id="rId136" display="https://mytakeda.sharepoint.com/sites/EUCAN-Legal/SitePages/LINC_Login.aspx" xr:uid="{8D8C67FB-A9E7-42B2-938A-28E00D48156B}"/>
    <hyperlink ref="B155" r:id="rId137" display="https://mytakeda.sharepoint.com/sites/EUCAN-Legal/SitePages/Docusign_PrintAndSign.aspx" xr:uid="{17B8AABA-3085-43B1-B35B-9EC68559D954}"/>
    <hyperlink ref="B156" r:id="rId138" display="https://mytakeda.sharepoint.com/sites/EUCAN-Legal/SitePages/EUCAN-Legal-FAQs.aspx" xr:uid="{4722C888-C835-444A-82E8-606CEF4C6A03}"/>
    <hyperlink ref="B157" r:id="rId139" display="https://mytakeda.sharepoint.com/sites/EUCAN-Legal/SitePages/Docusign_FAQ.aspx" xr:uid="{31AAC89D-AC9F-48E4-A738-AEA26AF888EA}"/>
    <hyperlink ref="B158" r:id="rId140" display="https://mytakeda.sharepoint.com/sites/EUCAN-Legal/SitePages/PLAY-IT-Requests.aspx" xr:uid="{3DBC44DE-03D8-4143-85D8-8444052790FB}"/>
    <hyperlink ref="B159" r:id="rId141" display="https://mytakeda.sharepoint.com/sites/EUCAN-Legal/SitePages/LINC_Search.aspx" xr:uid="{262FCE7D-8BEA-431E-972D-5B61005D5F1F}"/>
    <hyperlink ref="B160" r:id="rId142" display="https://mytakeda.sharepoint.com/sites/EUCAN-Legal/SitePages/LINC_User_Guides.aspx" xr:uid="{C19F09ED-914A-4E77-B0B4-7363E4CF2912}"/>
    <hyperlink ref="B161" r:id="rId143" display="https://mytakeda.sharepoint.com/sites/EUCAN-Legal/SitePages/LINC_eSignature_Request.aspx" xr:uid="{AA3D1445-76B5-45F4-B652-AD39CC104333}"/>
    <hyperlink ref="B162" r:id="rId144" display="https://mytakeda.sharepoint.com/sites/EUCAN-Legal/SitePages/LINC_Filing_Request.aspx" xr:uid="{2905EFA5-6933-43EF-90CA-A51041B56FD7}"/>
    <hyperlink ref="B163" r:id="rId145" display="https://mytakeda.sharepoint.com/sites/EUCAN-Legal/SitePages/LINC_Requests.aspx" xr:uid="{0566A83A-8420-4BFF-9947-77EEFD9DD24E}"/>
    <hyperlink ref="B164" r:id="rId146" display="https://mytakeda.sharepoint.com/sites/EUCAN-Legal/SitePages/Signature_Requests.aspx" xr:uid="{66523FFC-35B5-416B-87AA-1F46EEC15749}"/>
    <hyperlink ref="B165" r:id="rId147" display="https://mytakeda.sharepoint.com/sites/EUCAN-Legal/SitePages/Corporate_LEARF.aspx" xr:uid="{BE57525F-1411-4035-AD0D-90CD03946C7D}"/>
    <hyperlink ref="B166" r:id="rId148" display="https://mytakeda.sharepoint.com/sites/EUCAN-Legal/SitePages/FAQ-Documents.aspx" xr:uid="{BB3FE24A-5F07-48A7-BD9A-7F4F39F40887}"/>
    <hyperlink ref="B167" r:id="rId149" display="https://mytakeda.sharepoint.com/sites/EUCAN-Legal/SitePages/Signing-Authorities---FAQ.aspx" xr:uid="{CBAE8C04-117E-4F72-BC18-83F7348E9BB8}"/>
    <hyperlink ref="B168" r:id="rId150" display="https://mytakeda.sharepoint.com/sites/EUCAN-Legal/SitePages/EUCAN-Legal-Operations-NEW.aspx" xr:uid="{D1CDAE83-7E00-436E-88D8-E9E561C77309}"/>
    <hyperlink ref="B169" r:id="rId151" display="https://mytakeda.sharepoint.com/sites/EUCAN-Legal/SitePages/TeamConnect.aspx" xr:uid="{4BE66A51-25A4-4081-8C68-6223B8F5FD8D}"/>
    <hyperlink ref="B170" r:id="rId152" display="https://mytakeda.sharepoint.com/sites/EUCAN-Legal/SitePages/Docusign-Special-Features.aspx" xr:uid="{F8121BBC-7F0E-499A-B951-30DA4CAC3058}"/>
    <hyperlink ref="B171" r:id="rId153" display="https://mytakeda.sharepoint.com/sites/EUCAN-Legal/SitePages/Signature-Process-EUCAN-LOC.aspx" xr:uid="{22B70576-3A3B-4E7C-983A-103582BB016F}"/>
    <hyperlink ref="B172" r:id="rId154" display="https://mytakeda.sharepoint.com/sites/EUCAN-Legal/SitePages/Mini-Video-Tutorials.aspx" xr:uid="{707F36EF-CF89-4827-B8F8-5F242B879A6C}"/>
    <hyperlink ref="B173" r:id="rId155" display="https://mytakeda.sharepoint.com/sites/EUCAN-Legal/SitePages/RIM.aspx" xr:uid="{67C83E0D-D0AE-4688-A864-421CBE98B1FA}"/>
    <hyperlink ref="B174" r:id="rId156" display="https://mytakeda.sharepoint.com/sites/EUCAN-Legal/SitePages/Docusign_AnchorTags_ConsentSection.aspx" xr:uid="{E96910DC-107F-44B3-B4C3-46441D20B60C}"/>
    <hyperlink ref="B175" r:id="rId157" display="https://mytakeda.sharepoint.com/sites/EUCAN-Legal/SitePages/ChatBot.aspx" xr:uid="{A2B905B8-7BAD-4199-8531-0DD662D18AA3}"/>
    <hyperlink ref="B176" r:id="rId158" display="https://mytakeda.sharepoint.com/sites/EUCAN-Legal/SitePages/WhatContractsToFindWhere.aspx" xr:uid="{D559227B-4ACA-4BCA-AA8F-2A98FEDB94E3}"/>
    <hyperlink ref="B177" r:id="rId159" display="https://mytakeda.sharepoint.com/sites/EUCAN-Legal/SitePages/Reminder_Report_LINC.aspx" xr:uid="{60706849-2F24-40C0-A5C0-B594F1AA4F1F}"/>
    <hyperlink ref="B178" r:id="rId160" display="https://mytakeda.sharepoint.com/sites/EUCAN-Legal/SitePages/Adobe-EchoSign.aspx" xr:uid="{5B4DFA46-29CD-4EEC-81D6-B2AA8F086BF6}"/>
    <hyperlink ref="B179" r:id="rId161" display="https://mytakeda.sharepoint.com/sites/EUCAN-Legal/SitePages/Docusign_PlaceOfSignature.aspx" xr:uid="{A6DEA997-1690-4D93-B201-4D6EAB5E567D}"/>
    <hyperlink ref="B180" r:id="rId162" display="https://mytakeda.sharepoint.com/sites/EUCAN-Legal/SitePages/BaxaltaMergeIntoTPIZ.aspx" xr:uid="{1090E04A-F51E-4CED-9B52-E3714DC4209C}"/>
    <hyperlink ref="B181" r:id="rId163" display="https://mytakeda.sharepoint.com/sites/EUCAN-Legal/SitePages/Corporate-FAQ.aspx" xr:uid="{23EBC45C-8808-43FE-92A2-7622CE887CFA}"/>
    <hyperlink ref="B7" r:id="rId164" xr:uid="{A4D5FF0D-D978-45B0-9111-6F65AF3ABA83}"/>
    <hyperlink ref="B4" r:id="rId165" xr:uid="{5527E9F2-DA07-42BB-8064-F58375CBA08A}"/>
    <hyperlink ref="B5" r:id="rId166" xr:uid="{65E3EAC7-50EB-4352-9657-6A9A1C101130}"/>
    <hyperlink ref="B13" r:id="rId167" xr:uid="{53B45C94-C72B-4716-B09A-73A232B28E96}"/>
    <hyperlink ref="C16" r:id="rId168" display="Digital,_Strategy,_Innovation_and_TDV.aspx" xr:uid="{94203DBF-B78C-4945-BA38-9CD353F8A202}"/>
    <hyperlink ref="D16" r:id="rId169" display="Digital,_Strategy,_Innovation_and_TDV.aspx" xr:uid="{815D9253-FF40-4F35-BEB7-9A7A69998829}"/>
  </hyperlinks>
  <pageMargins left="0.7" right="0.7" top="0.75" bottom="0.75" header="0.3" footer="0.3"/>
  <pageSetup orientation="portrait" horizontalDpi="200" verticalDpi="200" r:id="rId17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8A8B-20B9-44C0-8B2D-2363D0E3925F}">
  <dimension ref="A1"/>
  <sheetViews>
    <sheetView workbookViewId="0"/>
  </sheetViews>
  <sheetFormatPr defaultRowHeight="14.4" x14ac:dyDescent="0.3"/>
  <cols>
    <col min="1" max="1" width="29.6640625" customWidth="1"/>
    <col min="2" max="2" width="23.5546875" customWidth="1"/>
  </cols>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92D88-1157-4343-9701-AA198E0565D5}">
  <dimension ref="A1:F31"/>
  <sheetViews>
    <sheetView workbookViewId="0">
      <selection activeCell="B4" sqref="B4"/>
    </sheetView>
  </sheetViews>
  <sheetFormatPr defaultRowHeight="14.4" x14ac:dyDescent="0.3"/>
  <cols>
    <col min="1" max="1" width="41.5546875" customWidth="1"/>
    <col min="2" max="2" width="17.6640625" customWidth="1"/>
    <col min="3" max="4" width="12.44140625" customWidth="1"/>
    <col min="6" max="6" width="17.6640625" bestFit="1" customWidth="1"/>
    <col min="7" max="9" width="14.44140625" customWidth="1"/>
  </cols>
  <sheetData>
    <row r="1" spans="1:4" ht="18" x14ac:dyDescent="0.3">
      <c r="A1" s="56" t="s">
        <v>0</v>
      </c>
      <c r="B1" s="56"/>
      <c r="C1" s="56"/>
      <c r="D1" s="56"/>
    </row>
    <row r="2" spans="1:4" ht="51" customHeight="1" x14ac:dyDescent="0.3">
      <c r="A2" s="57" t="s">
        <v>1</v>
      </c>
      <c r="B2" s="58"/>
      <c r="C2" s="58"/>
      <c r="D2" s="58"/>
    </row>
    <row r="3" spans="1:4" x14ac:dyDescent="0.3">
      <c r="A3" s="1"/>
    </row>
    <row r="4" spans="1:4" x14ac:dyDescent="0.3">
      <c r="A4" s="1" t="s">
        <v>2</v>
      </c>
      <c r="B4" s="2">
        <f ca="1">TODAY()</f>
        <v>45244</v>
      </c>
    </row>
    <row r="6" spans="1:4" x14ac:dyDescent="0.3">
      <c r="A6" t="s">
        <v>3</v>
      </c>
      <c r="B6" t="s">
        <v>4</v>
      </c>
    </row>
    <row r="7" spans="1:4" x14ac:dyDescent="0.3">
      <c r="A7" t="s">
        <v>5</v>
      </c>
      <c r="B7">
        <v>7</v>
      </c>
    </row>
    <row r="8" spans="1:4" x14ac:dyDescent="0.3">
      <c r="A8" t="s">
        <v>6</v>
      </c>
      <c r="B8" s="28" t="str">
        <f ca="1">TEXT(Date_Input+Days, preferred_date_format)</f>
        <v>yyyy-00-dd</v>
      </c>
    </row>
    <row r="9" spans="1:4" x14ac:dyDescent="0.3">
      <c r="A9" t="s">
        <v>7</v>
      </c>
      <c r="B9" s="28" t="str">
        <f ca="1">TEXT(WORKDAY(Date_Input, Days),preferred_date_format)</f>
        <v>yyyy-00-dd</v>
      </c>
    </row>
    <row r="10" spans="1:4" x14ac:dyDescent="0.3">
      <c r="A10" t="s">
        <v>8</v>
      </c>
      <c r="B10" s="29" t="str">
        <f ca="1">TEXT(Date_Input,"YYYYMMDD")</f>
        <v>YYYY11DD</v>
      </c>
    </row>
    <row r="12" spans="1:4" x14ac:dyDescent="0.3">
      <c r="A12" t="s">
        <v>9</v>
      </c>
      <c r="B12" s="28" t="str">
        <f ca="1">TEXT(TODAY(), preferred_date_format)</f>
        <v>yyyy-00-dd</v>
      </c>
    </row>
    <row r="13" spans="1:4" x14ac:dyDescent="0.3">
      <c r="A13" t="s">
        <v>10</v>
      </c>
      <c r="B13" s="28" t="str">
        <f ca="1">TEXT(TODAY()-WEEKDAY(TODAY(),2)-6, preferred_date_format)</f>
        <v>yyyy-00-dd</v>
      </c>
      <c r="C13" s="28" t="e">
        <f ca="1">TEXT(LastWeekMonday+4, preferred_date_format)</f>
        <v>#VALUE!</v>
      </c>
      <c r="D13" s="30" t="e">
        <f ca="1">TEXT(LastWeekFriday+2, preferred_date_format)</f>
        <v>#VALUE!</v>
      </c>
    </row>
    <row r="14" spans="1:4" x14ac:dyDescent="0.3">
      <c r="A14" t="s">
        <v>11</v>
      </c>
      <c r="B14" s="28" t="str">
        <f ca="1">TEXT(DATE(YEAR(TODAY()), MONTH(TODAY())-1, 1), preferred_date_format)</f>
        <v>yyyy-00-dd</v>
      </c>
      <c r="C14" s="28" t="str">
        <f ca="1">TEXT(DATE(YEAR(TODAY()), MONTH(TODAY()), 0), preferred_date_format)</f>
        <v>yyyy-00-dd</v>
      </c>
    </row>
    <row r="15" spans="1:4" x14ac:dyDescent="0.3">
      <c r="A15" t="s">
        <v>12</v>
      </c>
      <c r="B15" s="28" t="str">
        <f ca="1">TEXT(WORKDAY(DATE(YEAR(TODAY()),MONTH(TODAY()),1)-1,1), preferred_date_format)</f>
        <v>yyyy-00-dd</v>
      </c>
      <c r="C15" s="28" t="str">
        <f ca="1">TEXT(WORKDAY(DATE(YEAR(TODAY()),MONTH(TODAY())+1,1),-1), preferred_date_format)</f>
        <v>yyyy-00-dd</v>
      </c>
    </row>
    <row r="16" spans="1:4" ht="15" thickBot="1" x14ac:dyDescent="0.35"/>
    <row r="17" spans="1:6" ht="15" thickBot="1" x14ac:dyDescent="0.35">
      <c r="A17" s="53" t="s">
        <v>13</v>
      </c>
      <c r="B17" s="54"/>
      <c r="C17" s="54"/>
      <c r="D17" s="55"/>
    </row>
    <row r="18" spans="1:6" x14ac:dyDescent="0.3">
      <c r="A18" s="11" t="s">
        <v>14</v>
      </c>
      <c r="D18" s="6"/>
    </row>
    <row r="19" spans="1:6" x14ac:dyDescent="0.3">
      <c r="A19" s="12" t="s">
        <v>15</v>
      </c>
      <c r="B19" s="51" t="s">
        <v>16</v>
      </c>
      <c r="C19" s="51"/>
      <c r="D19" s="52"/>
    </row>
    <row r="20" spans="1:6" x14ac:dyDescent="0.3">
      <c r="A20" s="12" t="s">
        <v>17</v>
      </c>
      <c r="B20" s="5" t="s">
        <v>18</v>
      </c>
      <c r="C20" t="s">
        <v>19</v>
      </c>
      <c r="D20" s="6" t="s">
        <v>20</v>
      </c>
    </row>
    <row r="21" spans="1:6" x14ac:dyDescent="0.3">
      <c r="A21" s="12" t="s">
        <v>21</v>
      </c>
      <c r="B21" t="s">
        <v>22</v>
      </c>
      <c r="D21" s="6"/>
    </row>
    <row r="22" spans="1:6" x14ac:dyDescent="0.3">
      <c r="A22" s="13" t="s">
        <v>23</v>
      </c>
      <c r="D22" s="6"/>
    </row>
    <row r="23" spans="1:6" x14ac:dyDescent="0.3">
      <c r="A23" s="12" t="s">
        <v>24</v>
      </c>
      <c r="B23" t="str">
        <f>LEFT(B19, FIND(B20, B19)-1)</f>
        <v>2008</v>
      </c>
      <c r="C23" t="str">
        <f>RIGHT(B19, LEN(B19)-LEN(B23)-1)</f>
        <v>12月31日 (水)</v>
      </c>
      <c r="D23" s="6" t="str">
        <f>IF(D20&lt;&gt;"", LEFT(C23, FIND(D20, C23)-1), C23)</f>
        <v>12月31</v>
      </c>
    </row>
    <row r="24" spans="1:6" x14ac:dyDescent="0.3">
      <c r="A24" s="12" t="s">
        <v>25</v>
      </c>
      <c r="B24" t="str">
        <f>LEFT(C23, FIND(C20, C23)-1)</f>
        <v>12</v>
      </c>
      <c r="D24" s="6"/>
    </row>
    <row r="25" spans="1:6" x14ac:dyDescent="0.3">
      <c r="A25" s="12" t="s">
        <v>26</v>
      </c>
      <c r="B25" t="str">
        <f>RIGHT(D23, LEN(D23)-LEN(B24)-1)</f>
        <v>31</v>
      </c>
      <c r="D25" s="6"/>
    </row>
    <row r="26" spans="1:6" x14ac:dyDescent="0.3">
      <c r="A26" s="12" t="s">
        <v>27</v>
      </c>
      <c r="B26" t="str">
        <f>IF(FIND("Y", B21) = 1, B23, IF(FIND("Y", B21) = 2, B24, B25))</f>
        <v>2008</v>
      </c>
      <c r="D26" s="6"/>
      <c r="F26">
        <f>FIND("Y", B21)</f>
        <v>1</v>
      </c>
    </row>
    <row r="27" spans="1:6" x14ac:dyDescent="0.3">
      <c r="A27" s="12" t="s">
        <v>28</v>
      </c>
      <c r="B27" t="str">
        <f>IF(FIND("M", B21) = 1, B23, IF(FIND("M", B21) = 2, B24, B25))</f>
        <v>12</v>
      </c>
      <c r="D27" s="6"/>
    </row>
    <row r="28" spans="1:6" x14ac:dyDescent="0.3">
      <c r="A28" s="12" t="s">
        <v>29</v>
      </c>
      <c r="B28" t="str">
        <f>IF(FIND("D", B21) = 1, B23, IF(FIND("D", B21) = 2, B24, B25))</f>
        <v>31</v>
      </c>
      <c r="D28" s="6"/>
    </row>
    <row r="29" spans="1:6" x14ac:dyDescent="0.3">
      <c r="A29" s="13" t="s">
        <v>30</v>
      </c>
      <c r="D29" s="6"/>
    </row>
    <row r="30" spans="1:6" x14ac:dyDescent="0.3">
      <c r="A30" s="31" t="s">
        <v>31</v>
      </c>
      <c r="B30" t="str">
        <f>preferred_date_format</f>
        <v>yyyy-mm-dd</v>
      </c>
      <c r="D30" s="6"/>
    </row>
    <row r="31" spans="1:6" ht="15" thickBot="1" x14ac:dyDescent="0.35">
      <c r="A31" s="14" t="s">
        <v>32</v>
      </c>
      <c r="B31" s="7" t="str">
        <f>TEXT(DATE(B26, B27, B28), B30)</f>
        <v>yyyy-00-dd</v>
      </c>
      <c r="C31" s="8"/>
      <c r="D31" s="9"/>
    </row>
  </sheetData>
  <mergeCells count="4">
    <mergeCell ref="B19:D19"/>
    <mergeCell ref="A17:D17"/>
    <mergeCell ref="A1:D1"/>
    <mergeCell ref="A2:D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C60E3-5132-4EAF-A6AE-357FE13BC6C9}">
  <dimension ref="A1:F17"/>
  <sheetViews>
    <sheetView workbookViewId="0">
      <selection activeCell="B4" sqref="B4"/>
    </sheetView>
  </sheetViews>
  <sheetFormatPr defaultRowHeight="14.4" x14ac:dyDescent="0.3"/>
  <cols>
    <col min="1" max="1" width="20.33203125" bestFit="1" customWidth="1"/>
    <col min="2" max="2" width="40.6640625" customWidth="1"/>
    <col min="4" max="4" width="14.33203125" bestFit="1" customWidth="1"/>
    <col min="5" max="5" width="15.33203125" bestFit="1" customWidth="1"/>
    <col min="6" max="7" width="13.44140625" bestFit="1" customWidth="1"/>
  </cols>
  <sheetData>
    <row r="1" spans="1:6" ht="18" x14ac:dyDescent="0.3">
      <c r="A1" s="56" t="s">
        <v>33</v>
      </c>
      <c r="B1" s="56"/>
      <c r="C1" s="56"/>
      <c r="D1" s="56"/>
      <c r="E1" s="56"/>
      <c r="F1" s="56"/>
    </row>
    <row r="2" spans="1:6" s="3" customFormat="1" ht="15" customHeight="1" x14ac:dyDescent="0.3">
      <c r="A2" s="57" t="s">
        <v>34</v>
      </c>
      <c r="B2" s="57"/>
      <c r="C2" s="57"/>
      <c r="D2" s="57"/>
      <c r="E2" s="57"/>
      <c r="F2" s="57"/>
    </row>
    <row r="4" spans="1:6" x14ac:dyDescent="0.3">
      <c r="A4" t="s">
        <v>35</v>
      </c>
      <c r="B4" s="18" t="s">
        <v>36</v>
      </c>
      <c r="C4" t="s">
        <v>37</v>
      </c>
      <c r="D4" s="3" t="s">
        <v>38</v>
      </c>
      <c r="E4" s="3" t="s">
        <v>39</v>
      </c>
      <c r="F4" s="3" t="s">
        <v>40</v>
      </c>
    </row>
    <row r="5" spans="1:6" x14ac:dyDescent="0.3">
      <c r="A5" t="s">
        <v>41</v>
      </c>
      <c r="B5" t="str">
        <f>TRIM(B4)</f>
        <v>John C. Doe</v>
      </c>
      <c r="C5" t="s">
        <v>37</v>
      </c>
      <c r="D5" t="s">
        <v>42</v>
      </c>
      <c r="E5" t="s">
        <v>43</v>
      </c>
      <c r="F5" s="17" t="str">
        <f>TRIM(MID(Text_Input, FIND(D5,Text_Input)+LEN(D5), IFERROR(FIND(IF(E5="",CHAR(10),E5),Text_Input,FIND(D5,Text_Input)+LEN(D5)),LEN(Text_Input)+1)-FIND(D5,Text_Input)-LEN(D5)))</f>
        <v>C.</v>
      </c>
    </row>
    <row r="6" spans="1:6" x14ac:dyDescent="0.3">
      <c r="A6" t="s">
        <v>44</v>
      </c>
      <c r="B6">
        <f>LEN(B4)</f>
        <v>11</v>
      </c>
      <c r="C6" t="s">
        <v>37</v>
      </c>
      <c r="D6" t="s">
        <v>42</v>
      </c>
      <c r="F6" s="17" t="str">
        <f>TRIM(MID(Text_Input, FIND(D6,Text_Input)+LEN(D6), IFERROR(FIND(IF(E6="",CHAR(10),E6),Text_Input,FIND(D6,Text_Input)+LEN(D6)),LEN(Text_Input)+1)-FIND(D6,Text_Input)-LEN(D6)))</f>
        <v>C. Doe</v>
      </c>
    </row>
    <row r="7" spans="1:6" x14ac:dyDescent="0.3">
      <c r="A7" t="s">
        <v>45</v>
      </c>
      <c r="B7" t="str">
        <f>UPPER(B4)</f>
        <v>JOHN C. DOE</v>
      </c>
      <c r="C7" t="s">
        <v>37</v>
      </c>
      <c r="E7" t="s">
        <v>43</v>
      </c>
      <c r="F7" s="17" t="str">
        <f>TRIM(MID(Text_Input, FIND(D7,Text_Input)+LEN(D7), IFERROR(FIND(IF(E7="",CHAR(10),E7),Text_Input,FIND(D7,Text_Input)+LEN(D7)),LEN(Text_Input)+1)-FIND(D7,Text_Input)-LEN(D7)))</f>
        <v>John C.</v>
      </c>
    </row>
    <row r="8" spans="1:6" x14ac:dyDescent="0.3">
      <c r="A8" t="s">
        <v>46</v>
      </c>
      <c r="B8" t="str">
        <f>LOWER(B4)</f>
        <v>john c. doe</v>
      </c>
      <c r="C8" t="s">
        <v>37</v>
      </c>
      <c r="D8" t="s">
        <v>47</v>
      </c>
      <c r="F8" s="17" t="str">
        <f>TRIM(MID(Text_Input, FIND(D8,Text_Input)+LEN(D8), IFERROR(FIND(IF(E8="",CHAR(10),E8),Text_Input,FIND(D8,Text_Input)+LEN(D8)),LEN(Text_Input)+1)-FIND(D8,Text_Input)-LEN(D8)))</f>
        <v>Doe</v>
      </c>
    </row>
    <row r="9" spans="1:6" x14ac:dyDescent="0.3">
      <c r="C9" t="s">
        <v>37</v>
      </c>
      <c r="F9" s="17" t="str">
        <f>TRIM(MID(Text_Input, FIND(D9,Text_Input)+LEN(D9), IFERROR(FIND(IF(E9="",CHAR(10),E9),Text_Input,FIND(D9,Text_Input)+LEN(D9)),LEN(Text_Input)+1)-FIND(D9,Text_Input)-LEN(D9)))</f>
        <v>John C. Doe</v>
      </c>
    </row>
    <row r="10" spans="1:6" x14ac:dyDescent="0.3">
      <c r="A10" t="s">
        <v>48</v>
      </c>
      <c r="B10" t="s">
        <v>42</v>
      </c>
      <c r="C10" t="s">
        <v>37</v>
      </c>
    </row>
    <row r="11" spans="1:6" x14ac:dyDescent="0.3">
      <c r="A11" t="s">
        <v>49</v>
      </c>
      <c r="B11" t="s">
        <v>50</v>
      </c>
      <c r="C11" t="s">
        <v>37</v>
      </c>
    </row>
    <row r="12" spans="1:6" x14ac:dyDescent="0.3">
      <c r="A12" t="s">
        <v>51</v>
      </c>
      <c r="B12" t="str">
        <f>SUBSTITUTE(Text_Input, B10, B11)</f>
        <v>Mary C. Doe</v>
      </c>
      <c r="C12" t="s">
        <v>37</v>
      </c>
    </row>
    <row r="13" spans="1:6" x14ac:dyDescent="0.3">
      <c r="A13" t="s">
        <v>52</v>
      </c>
      <c r="B13" t="b">
        <f>IF(IFERROR(FIND(B10,_xlfn.SINGLE( Text_Input)), FALSE), TRUE, FALSE)</f>
        <v>1</v>
      </c>
      <c r="C13" t="s">
        <v>37</v>
      </c>
    </row>
    <row r="14" spans="1:6" x14ac:dyDescent="0.3">
      <c r="C14" t="s">
        <v>37</v>
      </c>
    </row>
    <row r="15" spans="1:6" x14ac:dyDescent="0.3">
      <c r="A15" t="s">
        <v>53</v>
      </c>
      <c r="B15" t="str">
        <f>LEFT(Text_Input, LEN(Text_Input)-LEN(LastName)-1)</f>
        <v>John C.</v>
      </c>
      <c r="C15" t="s">
        <v>37</v>
      </c>
    </row>
    <row r="16" spans="1:6" x14ac:dyDescent="0.3">
      <c r="A16" t="s">
        <v>54</v>
      </c>
      <c r="B16" t="str">
        <f>TRIM(RIGHT(SUBSTITUTE(B4," ",REPT(" ",LEN(B4))),LEN(B4)))</f>
        <v>Doe</v>
      </c>
      <c r="C16" t="s">
        <v>37</v>
      </c>
    </row>
    <row r="17" spans="3:3" x14ac:dyDescent="0.3">
      <c r="C17" t="s">
        <v>37</v>
      </c>
    </row>
  </sheetData>
  <mergeCells count="2">
    <mergeCell ref="A1:F1"/>
    <mergeCell ref="A2:F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83CC8-3284-4752-8E92-8CBBD1003835}">
  <dimension ref="A1:E15"/>
  <sheetViews>
    <sheetView workbookViewId="0">
      <selection activeCell="B4" sqref="B4"/>
    </sheetView>
  </sheetViews>
  <sheetFormatPr defaultRowHeight="14.4" x14ac:dyDescent="0.3"/>
  <cols>
    <col min="1" max="1" width="24.6640625" customWidth="1"/>
    <col min="2" max="2" width="25.6640625" customWidth="1"/>
    <col min="4" max="4" width="20.6640625" bestFit="1" customWidth="1"/>
    <col min="5" max="5" width="15.6640625" customWidth="1"/>
  </cols>
  <sheetData>
    <row r="1" spans="1:5" ht="18" x14ac:dyDescent="0.3">
      <c r="A1" s="56" t="s">
        <v>101</v>
      </c>
      <c r="B1" s="56"/>
      <c r="C1" s="27"/>
      <c r="D1" s="27"/>
    </row>
    <row r="2" spans="1:5" ht="15" customHeight="1" x14ac:dyDescent="0.3">
      <c r="A2" s="57" t="s">
        <v>102</v>
      </c>
      <c r="B2" s="57"/>
      <c r="C2" s="26"/>
      <c r="D2" s="26"/>
    </row>
    <row r="3" spans="1:5" x14ac:dyDescent="0.3">
      <c r="A3" s="26"/>
      <c r="B3" s="26"/>
      <c r="C3" s="26"/>
      <c r="D3" s="26"/>
    </row>
    <row r="4" spans="1:5" x14ac:dyDescent="0.3">
      <c r="A4" t="s">
        <v>103</v>
      </c>
      <c r="B4" s="18">
        <v>3.1415929999999999</v>
      </c>
    </row>
    <row r="5" spans="1:5" x14ac:dyDescent="0.3">
      <c r="A5" t="s">
        <v>104</v>
      </c>
      <c r="B5">
        <f>VALUE(TRIM(SUBSTITUTE(SUBSTITUTE(SUBSTITUTE(Number_Input, CHAR(13), ""), CHAR(10), ""), CHAR(160), "")))</f>
        <v>3.1415929999999999</v>
      </c>
    </row>
    <row r="6" spans="1:5" x14ac:dyDescent="0.3">
      <c r="A6" t="s">
        <v>105</v>
      </c>
      <c r="B6">
        <f>INT(CleanNumber)</f>
        <v>3</v>
      </c>
    </row>
    <row r="7" spans="1:5" x14ac:dyDescent="0.3">
      <c r="A7" t="s">
        <v>106</v>
      </c>
      <c r="B7">
        <f>INT(CleanNumber*100)/100</f>
        <v>3.14</v>
      </c>
    </row>
    <row r="8" spans="1:5" ht="15" thickBot="1" x14ac:dyDescent="0.35"/>
    <row r="9" spans="1:5" ht="15" thickBot="1" x14ac:dyDescent="0.35">
      <c r="A9" s="53" t="s">
        <v>107</v>
      </c>
      <c r="B9" s="55"/>
    </row>
    <row r="10" spans="1:5" x14ac:dyDescent="0.3">
      <c r="A10" s="11" t="s">
        <v>14</v>
      </c>
      <c r="B10" s="6"/>
    </row>
    <row r="11" spans="1:5" x14ac:dyDescent="0.3">
      <c r="A11" s="12" t="s">
        <v>15</v>
      </c>
      <c r="B11" s="6" t="s">
        <v>108</v>
      </c>
    </row>
    <row r="12" spans="1:5" x14ac:dyDescent="0.3">
      <c r="A12" s="12" t="s">
        <v>109</v>
      </c>
      <c r="B12" s="6" t="s">
        <v>110</v>
      </c>
      <c r="E12" s="4"/>
    </row>
    <row r="13" spans="1:5" x14ac:dyDescent="0.3">
      <c r="A13" s="12" t="s">
        <v>111</v>
      </c>
      <c r="B13" s="6" t="s">
        <v>112</v>
      </c>
    </row>
    <row r="14" spans="1:5" x14ac:dyDescent="0.3">
      <c r="A14" s="13" t="s">
        <v>30</v>
      </c>
      <c r="B14" s="6"/>
    </row>
    <row r="15" spans="1:5" ht="15" thickBot="1" x14ac:dyDescent="0.35">
      <c r="A15" s="14" t="s">
        <v>113</v>
      </c>
      <c r="B15" s="10">
        <f>IF(B12&lt;&gt;"",IF(B13&lt;&gt;"",_xlfn.NUMBERVALUE(B11, B12, B13),_xlfn.NUMBERVALUE(B11, B12)),IF(B13&lt;&gt;"",_xlfn.NUMBERVALUE(B11,, B13),_xlfn.NUMBERVALUE(B11)))</f>
        <v>123456.78</v>
      </c>
    </row>
  </sheetData>
  <mergeCells count="3">
    <mergeCell ref="A1:B1"/>
    <mergeCell ref="A2:B2"/>
    <mergeCell ref="A9:B9"/>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AA95-D2AA-4AD6-8E83-DBFAD20B8498}">
  <dimension ref="A1:D15"/>
  <sheetViews>
    <sheetView workbookViewId="0">
      <selection activeCell="B6" sqref="B6"/>
    </sheetView>
  </sheetViews>
  <sheetFormatPr defaultRowHeight="14.4" x14ac:dyDescent="0.3"/>
  <cols>
    <col min="1" max="1" width="32.44140625" bestFit="1" customWidth="1"/>
    <col min="2" max="2" width="42" customWidth="1"/>
    <col min="3" max="4" width="15.33203125" customWidth="1"/>
  </cols>
  <sheetData>
    <row r="1" spans="1:4" ht="18" x14ac:dyDescent="0.3">
      <c r="A1" s="56" t="s">
        <v>114</v>
      </c>
      <c r="B1" s="56"/>
      <c r="C1" s="27"/>
      <c r="D1" s="27"/>
    </row>
    <row r="2" spans="1:4" ht="15" customHeight="1" x14ac:dyDescent="0.3">
      <c r="A2" s="57" t="s">
        <v>115</v>
      </c>
      <c r="B2" s="57"/>
      <c r="C2" s="26"/>
      <c r="D2" s="26"/>
    </row>
    <row r="3" spans="1:4" ht="15" thickBot="1" x14ac:dyDescent="0.35">
      <c r="A3" s="26"/>
      <c r="B3" s="26"/>
      <c r="C3" s="26"/>
      <c r="D3" s="26"/>
    </row>
    <row r="4" spans="1:4" ht="15.75" customHeight="1" thickBot="1" x14ac:dyDescent="0.35">
      <c r="A4" s="53" t="s">
        <v>116</v>
      </c>
      <c r="B4" s="55"/>
    </row>
    <row r="5" spans="1:4" ht="15" thickBot="1" x14ac:dyDescent="0.35">
      <c r="A5" s="11" t="s">
        <v>117</v>
      </c>
      <c r="B5" s="6"/>
    </row>
    <row r="6" spans="1:4" x14ac:dyDescent="0.3">
      <c r="A6" s="15" t="s">
        <v>118</v>
      </c>
      <c r="B6" s="16" t="s">
        <v>119</v>
      </c>
    </row>
    <row r="7" spans="1:4" x14ac:dyDescent="0.3">
      <c r="A7" s="11" t="s">
        <v>30</v>
      </c>
      <c r="B7" s="6"/>
    </row>
    <row r="8" spans="1:4" x14ac:dyDescent="0.3">
      <c r="A8" s="12" t="s">
        <v>118</v>
      </c>
      <c r="B8" s="6" t="str">
        <f>TRIM(RIGHT(SUBSTITUTE(B6,"\",REPT(" ",LEN(B6))),LEN(B6)))</f>
        <v>Untitled Document.docx</v>
      </c>
    </row>
    <row r="9" spans="1:4" x14ac:dyDescent="0.3">
      <c r="A9" s="12" t="s">
        <v>120</v>
      </c>
      <c r="B9" s="6" t="str">
        <f>TRIM(RIGHT(SUBSTITUTE(B8,".",REPT(" ",LEN(B8))),LEN(B8)))</f>
        <v>docx</v>
      </c>
    </row>
    <row r="10" spans="1:4" x14ac:dyDescent="0.3">
      <c r="A10" s="12" t="s">
        <v>121</v>
      </c>
      <c r="B10" s="6" t="str">
        <f>LEFT(B8, LEN(B8)-LEN(B9)-1)</f>
        <v>Untitled Document</v>
      </c>
    </row>
    <row r="11" spans="1:4" ht="15" thickBot="1" x14ac:dyDescent="0.35">
      <c r="A11" s="14" t="s">
        <v>122</v>
      </c>
      <c r="B11" s="9" t="str">
        <f>LEFT(B6, LEN(B6)-LEN(B8))</f>
        <v>C:\temp\</v>
      </c>
    </row>
    <row r="15" spans="1:4" x14ac:dyDescent="0.3">
      <c r="A15" t="s">
        <v>123</v>
      </c>
      <c r="B15" t="str">
        <f>FileNameNoExtension &amp; "." &amp; FileExtension</f>
        <v>Untitled Document.docx</v>
      </c>
    </row>
  </sheetData>
  <mergeCells count="3">
    <mergeCell ref="A4:B4"/>
    <mergeCell ref="A1:B1"/>
    <mergeCell ref="A2:B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15396-113A-4E92-ABEE-648E1977C738}">
  <dimension ref="A1:E27"/>
  <sheetViews>
    <sheetView showGridLines="0" showRowColHeaders="0" workbookViewId="0"/>
  </sheetViews>
  <sheetFormatPr defaultColWidth="8.6640625" defaultRowHeight="14.4" x14ac:dyDescent="0.3"/>
  <cols>
    <col min="1" max="1" width="165.5546875" customWidth="1"/>
    <col min="2" max="2" width="15.44140625" customWidth="1"/>
    <col min="3" max="3" width="15.33203125" bestFit="1" customWidth="1"/>
    <col min="4" max="4" width="13.44140625" bestFit="1" customWidth="1"/>
    <col min="5" max="5" width="10.6640625" bestFit="1" customWidth="1"/>
  </cols>
  <sheetData>
    <row r="1" spans="1:5" ht="5.25" customHeight="1" x14ac:dyDescent="0.3">
      <c r="A1" s="22"/>
    </row>
    <row r="2" spans="1:5" ht="34.799999999999997" x14ac:dyDescent="0.3">
      <c r="A2" s="25" t="s">
        <v>124</v>
      </c>
    </row>
    <row r="3" spans="1:5" ht="36" x14ac:dyDescent="0.3">
      <c r="A3" s="24" t="s">
        <v>125</v>
      </c>
    </row>
    <row r="4" spans="1:5" x14ac:dyDescent="0.3">
      <c r="A4" s="21"/>
      <c r="D4" s="19"/>
    </row>
    <row r="5" spans="1:5" x14ac:dyDescent="0.3">
      <c r="A5" s="20" t="s">
        <v>126</v>
      </c>
      <c r="E5" s="2"/>
    </row>
    <row r="6" spans="1:5" x14ac:dyDescent="0.3">
      <c r="A6" s="23" t="s">
        <v>127</v>
      </c>
    </row>
    <row r="7" spans="1:5" x14ac:dyDescent="0.3">
      <c r="A7" s="23" t="s">
        <v>128</v>
      </c>
    </row>
    <row r="8" spans="1:5" x14ac:dyDescent="0.3">
      <c r="A8" s="21"/>
    </row>
    <row r="9" spans="1:5" x14ac:dyDescent="0.3">
      <c r="A9" s="21"/>
    </row>
    <row r="10" spans="1:5" x14ac:dyDescent="0.3">
      <c r="A10" s="21"/>
    </row>
    <row r="11" spans="1:5" x14ac:dyDescent="0.3">
      <c r="A11" s="21"/>
    </row>
    <row r="12" spans="1:5" x14ac:dyDescent="0.3">
      <c r="A12" s="21"/>
    </row>
    <row r="13" spans="1:5" x14ac:dyDescent="0.3">
      <c r="A13" s="21"/>
    </row>
    <row r="14" spans="1:5" x14ac:dyDescent="0.3">
      <c r="A14" s="21"/>
    </row>
    <row r="15" spans="1:5" x14ac:dyDescent="0.3">
      <c r="A15" s="21"/>
    </row>
    <row r="16" spans="1:5" x14ac:dyDescent="0.3">
      <c r="A16" s="21"/>
    </row>
    <row r="17" spans="1:1" x14ac:dyDescent="0.3">
      <c r="A17" s="21"/>
    </row>
    <row r="18" spans="1:1" x14ac:dyDescent="0.3">
      <c r="A18" s="21"/>
    </row>
    <row r="19" spans="1:1" x14ac:dyDescent="0.3">
      <c r="A19" s="21"/>
    </row>
    <row r="20" spans="1:1" x14ac:dyDescent="0.3">
      <c r="A20" s="21"/>
    </row>
    <row r="21" spans="1:1" x14ac:dyDescent="0.3">
      <c r="A21" s="21"/>
    </row>
    <row r="22" spans="1:1" x14ac:dyDescent="0.3">
      <c r="A22" s="21"/>
    </row>
    <row r="23" spans="1:1" x14ac:dyDescent="0.3">
      <c r="A23" s="20" t="s">
        <v>129</v>
      </c>
    </row>
    <row r="24" spans="1:1" x14ac:dyDescent="0.3">
      <c r="A24" s="23" t="s">
        <v>130</v>
      </c>
    </row>
    <row r="25" spans="1:1" x14ac:dyDescent="0.3">
      <c r="A25" s="23" t="s">
        <v>131</v>
      </c>
    </row>
    <row r="26" spans="1:1" x14ac:dyDescent="0.3">
      <c r="A26" s="23" t="s">
        <v>132</v>
      </c>
    </row>
    <row r="27" spans="1:1" x14ac:dyDescent="0.3">
      <c r="A27" s="23" t="s">
        <v>133</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42</vt:i4>
      </vt:variant>
    </vt:vector>
  </HeadingPairs>
  <TitlesOfParts>
    <vt:vector size="50" baseType="lpstr">
      <vt:lpstr>SmartCards</vt:lpstr>
      <vt:lpstr>SmartCards (2)</vt:lpstr>
      <vt:lpstr>Scratchpad</vt:lpstr>
      <vt:lpstr>Date</vt:lpstr>
      <vt:lpstr>Text</vt:lpstr>
      <vt:lpstr>Number</vt:lpstr>
      <vt:lpstr>File</vt:lpstr>
      <vt:lpstr>About the Project Notebook</vt:lpstr>
      <vt:lpstr>_A1</vt:lpstr>
      <vt:lpstr>_A2</vt:lpstr>
      <vt:lpstr>_A3</vt:lpstr>
      <vt:lpstr>CleanNumber</vt:lpstr>
      <vt:lpstr>Contains</vt:lpstr>
      <vt:lpstr>Date_Input</vt:lpstr>
      <vt:lpstr>DatePlusDays</vt:lpstr>
      <vt:lpstr>DatePlusWorkingDays</vt:lpstr>
      <vt:lpstr>DateText</vt:lpstr>
      <vt:lpstr>Days</vt:lpstr>
      <vt:lpstr>FileExtension</vt:lpstr>
      <vt:lpstr>FileName</vt:lpstr>
      <vt:lpstr>FileNameNoExtension</vt:lpstr>
      <vt:lpstr>FirstName</vt:lpstr>
      <vt:lpstr>Folder</vt:lpstr>
      <vt:lpstr>FullFileName_Input</vt:lpstr>
      <vt:lpstr>Int</vt:lpstr>
      <vt:lpstr>LastMonthEndDate</vt:lpstr>
      <vt:lpstr>LastMonthStartDate</vt:lpstr>
      <vt:lpstr>LastName</vt:lpstr>
      <vt:lpstr>LastWeekFriday</vt:lpstr>
      <vt:lpstr>LastWeekMonday</vt:lpstr>
      <vt:lpstr>LastWeekSunday</vt:lpstr>
      <vt:lpstr>Length</vt:lpstr>
      <vt:lpstr>LowerCase</vt:lpstr>
      <vt:lpstr>Number_Input</vt:lpstr>
      <vt:lpstr>NumberText_Input</vt:lpstr>
      <vt:lpstr>preferred_date_format</vt:lpstr>
      <vt:lpstr>ReformattedDate</vt:lpstr>
      <vt:lpstr>ReformattedFileName</vt:lpstr>
      <vt:lpstr>ReformattedNumber</vt:lpstr>
      <vt:lpstr>Replace</vt:lpstr>
      <vt:lpstr>Result</vt:lpstr>
      <vt:lpstr>Search</vt:lpstr>
      <vt:lpstr>Text_Input</vt:lpstr>
      <vt:lpstr>ThisMonthFirstWorkingDay</vt:lpstr>
      <vt:lpstr>ThisMonthLastWorkingDay</vt:lpstr>
      <vt:lpstr>Today</vt:lpstr>
      <vt:lpstr>Trimmed</vt:lpstr>
      <vt:lpstr>TwoDecimals</vt:lpstr>
      <vt:lpstr>UpperCase</vt:lpstr>
      <vt:lpstr>YYYYMMDD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UiPath</dc:creator>
  <cp:keywords/>
  <dc:description/>
  <cp:lastModifiedBy>Joest, Susanne</cp:lastModifiedBy>
  <cp:revision/>
  <dcterms:created xsi:type="dcterms:W3CDTF">2019-08-19T13:07:58Z</dcterms:created>
  <dcterms:modified xsi:type="dcterms:W3CDTF">2023-11-14T11:33:37Z</dcterms:modified>
  <cp:category/>
  <cp:contentStatus/>
</cp:coreProperties>
</file>