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/>
  <mc:AlternateContent xmlns:mc="http://schemas.openxmlformats.org/markup-compatibility/2006">
    <mc:Choice Requires="x15">
      <x15ac:absPath xmlns:x15ac="http://schemas.microsoft.com/office/spreadsheetml/2010/11/ac" url="https://ntwrk-my.sharepoint.com/personal/wes_ntwrk_com_au/Documents/Sabres 14.7 Boys (2025)/"/>
    </mc:Choice>
  </mc:AlternateContent>
  <xr:revisionPtr revIDLastSave="78" documentId="8_{931FFD28-76B2-42BA-96EF-F15F43AF361F}" xr6:coauthVersionLast="47" xr6:coauthVersionMax="47" xr10:uidLastSave="{9CF662B7-3ED5-E244-85B3-24A3B1FB21FE}"/>
  <bookViews>
    <workbookView xWindow="240" yWindow="760" windowWidth="30000" windowHeight="17720" activeTab="3" xr2:uid="{00000000-000D-0000-FFFF-FFFF00000000}"/>
  </bookViews>
  <sheets>
    <sheet name="Keyborough 2 (Grading)" sheetId="3" r:id="rId1"/>
    <sheet name="Pakenham 5 (Grading)" sheetId="4" r:id="rId2"/>
    <sheet name="McKinnon 6 (Grading)" sheetId="1" r:id="rId3"/>
    <sheet name="Template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E12" i="5"/>
  <c r="F12" i="5"/>
  <c r="G12" i="5"/>
  <c r="H12" i="5"/>
  <c r="I12" i="5"/>
  <c r="J12" i="5"/>
  <c r="K12" i="5"/>
  <c r="L12" i="5"/>
  <c r="M12" i="5"/>
  <c r="N12" i="5"/>
  <c r="O12" i="5"/>
  <c r="P12" i="5"/>
  <c r="C12" i="5"/>
  <c r="H12" i="4"/>
  <c r="F12" i="4"/>
  <c r="E12" i="4"/>
  <c r="C12" i="4"/>
  <c r="B12" i="4"/>
  <c r="H12" i="3"/>
  <c r="F12" i="3"/>
  <c r="E12" i="3"/>
  <c r="C12" i="3"/>
  <c r="B12" i="3"/>
  <c r="C12" i="1"/>
  <c r="D12" i="1"/>
  <c r="F12" i="1"/>
  <c r="G12" i="1"/>
  <c r="P12" i="1"/>
</calcChain>
</file>

<file path=xl/sharedStrings.xml><?xml version="1.0" encoding="utf-8"?>
<sst xmlns="http://schemas.openxmlformats.org/spreadsheetml/2006/main" count="105" uniqueCount="55">
  <si>
    <t>Name</t>
  </si>
  <si>
    <t>Turn Over Against</t>
  </si>
  <si>
    <t>Turn Over For</t>
  </si>
  <si>
    <t>Assist</t>
  </si>
  <si>
    <t>Offensive Rebound</t>
  </si>
  <si>
    <t>Defensive Rebound</t>
  </si>
  <si>
    <t>Missed Shot</t>
  </si>
  <si>
    <t xml:space="preserve">Points </t>
  </si>
  <si>
    <t>Charge</t>
  </si>
  <si>
    <t>Heath</t>
  </si>
  <si>
    <t>Nate</t>
  </si>
  <si>
    <t xml:space="preserve">      2/ 2F</t>
  </si>
  <si>
    <t>Zac</t>
  </si>
  <si>
    <t>Zakk</t>
  </si>
  <si>
    <t>Leo</t>
  </si>
  <si>
    <t>Hugo</t>
  </si>
  <si>
    <t>Charlie</t>
  </si>
  <si>
    <t>Harrison</t>
  </si>
  <si>
    <t>Harley</t>
  </si>
  <si>
    <t>Tom</t>
  </si>
  <si>
    <t>5/1F</t>
  </si>
  <si>
    <t>Column1</t>
  </si>
  <si>
    <t>1 / 1F</t>
  </si>
  <si>
    <t>D</t>
  </si>
  <si>
    <t>2 / 3F</t>
  </si>
  <si>
    <t>No Game</t>
  </si>
  <si>
    <t>Oposition Rebound</t>
  </si>
  <si>
    <t>Steals</t>
  </si>
  <si>
    <t>Turnovers</t>
  </si>
  <si>
    <t>Assists</t>
  </si>
  <si>
    <t>Notes</t>
  </si>
  <si>
    <t>Charge (Offensive)</t>
  </si>
  <si>
    <t>Charge (Defensive)</t>
  </si>
  <si>
    <t>Field Goal (A)</t>
  </si>
  <si>
    <t>Three Pointer (A)</t>
  </si>
  <si>
    <t>Foul Shot (A)</t>
  </si>
  <si>
    <t>Field Goal (M)</t>
  </si>
  <si>
    <t>Three Pointer (M)</t>
  </si>
  <si>
    <t>Foul Shot (M)</t>
  </si>
  <si>
    <t>Rebound (Offensive)</t>
  </si>
  <si>
    <t>Rebound (Defensive)</t>
  </si>
  <si>
    <t>Hugo Fischer</t>
  </si>
  <si>
    <t>Leo Robbins</t>
  </si>
  <si>
    <t>Nate Harrison</t>
  </si>
  <si>
    <t>Thomas Semple</t>
  </si>
  <si>
    <t>Zacharie Khan</t>
  </si>
  <si>
    <t>Harrison Bradley</t>
  </si>
  <si>
    <t>Zakk Bosman</t>
  </si>
  <si>
    <t>Harley Stein</t>
  </si>
  <si>
    <t>Charles Ferro</t>
  </si>
  <si>
    <t>Heath Curtis</t>
  </si>
  <si>
    <t>#</t>
  </si>
  <si>
    <t>TOTAL</t>
  </si>
  <si>
    <t>Oposition Rebounds</t>
  </si>
  <si>
    <t>Fouls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</si>
</sst>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52B8E-D3D1-4699-94B0-02C57CD3F30C}" name="Table13" displayName="Table13" ref="A1:I12" totalsRowCount="1">
  <autoFilter ref="A1:I11" xr:uid="{9289FB7A-F9FE-47B2-A61A-372F1EAF4D76}"/>
  <tableColumns count="9">
    <tableColumn id="1" xr3:uid="{AA6BA884-610A-4D3A-9BA3-AC4BF72A2D12}" name="Name" dataDxfId="111" totalsRowDxfId="110"/>
    <tableColumn id="2" xr3:uid="{5CE23EA9-DF07-4069-B377-B7F710C710AB}" name="Turn Over Against" totalsRowFunction="sum" dataDxfId="109" totalsRowDxfId="108"/>
    <tableColumn id="3" xr3:uid="{60998A3A-FD12-45BE-8E0F-6CA6A46F1922}" name="Turn Over For" totalsRowFunction="sum" dataDxfId="107" totalsRowDxfId="106"/>
    <tableColumn id="4" xr3:uid="{2D44B2DC-2D19-480D-8640-CE05B901093D}" name="Assist" dataDxfId="105" totalsRowDxfId="104"/>
    <tableColumn id="5" xr3:uid="{9DFE8A7A-54AB-4717-8698-291AAB9856A5}" name="Offensive Rebound" totalsRowFunction="sum" dataDxfId="103" totalsRowDxfId="102"/>
    <tableColumn id="6" xr3:uid="{3999E7EE-6A85-48AD-B57E-2F8AC1021CCA}" name="Defensive Rebound" totalsRowFunction="sum" dataDxfId="101" totalsRowDxfId="100"/>
    <tableColumn id="7" xr3:uid="{8A014509-2C8A-4D37-B309-C8890237CED5}" name="Missed Shot" dataDxfId="99" totalsRowDxfId="98"/>
    <tableColumn id="8" xr3:uid="{33C3D598-DC99-420B-8568-24BEEF7C6DA6}" name="Points " totalsRowFunction="sum" dataDxfId="97" totalsRowDxfId="96"/>
    <tableColumn id="9" xr3:uid="{78B2F709-F7E3-45F6-9C47-41AB43CB0594}" name="Charge" dataDxfId="95" totalsRowDxfId="9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541E9-F4D0-4E0C-953F-8F4CED52ADCF}" name="Table14" displayName="Table14" ref="A1:J12" totalsRowCount="1">
  <autoFilter ref="A1:J11" xr:uid="{9289FB7A-F9FE-47B2-A61A-372F1EAF4D76}"/>
  <tableColumns count="10">
    <tableColumn id="1" xr3:uid="{BF7852A7-EE47-42B1-AFC3-5DA9EA0B43F4}" name="Name" dataDxfId="93" totalsRowDxfId="92"/>
    <tableColumn id="2" xr3:uid="{6D8F840F-1FD8-4F70-A75A-DFC592376595}" name="Turn Over Against" totalsRowFunction="sum" dataDxfId="91" totalsRowDxfId="90"/>
    <tableColumn id="3" xr3:uid="{79BB64FF-054B-4D6E-9D61-65E1B448673E}" name="Turn Over For" totalsRowFunction="sum" dataDxfId="89" totalsRowDxfId="88"/>
    <tableColumn id="4" xr3:uid="{F05B15FF-0C28-4645-B9EF-133539B90980}" name="Assist" dataDxfId="87" totalsRowDxfId="86"/>
    <tableColumn id="5" xr3:uid="{BFB5D2F7-7540-42C1-A966-E3905416BF46}" name="Offensive Rebound" totalsRowFunction="sum" dataDxfId="85" totalsRowDxfId="84"/>
    <tableColumn id="6" xr3:uid="{77BF0832-A5FA-4FF1-8C76-7AF0CB72762C}" name="Defensive Rebound" totalsRowFunction="sum" dataDxfId="83" totalsRowDxfId="82"/>
    <tableColumn id="7" xr3:uid="{06DDF6B4-1B77-4856-98CC-EFD83DF6E5B2}" name="Missed Shot" dataDxfId="81" totalsRowDxfId="80"/>
    <tableColumn id="8" xr3:uid="{FCC0C311-5A44-4F9E-B04D-B58825117959}" name="Points " totalsRowFunction="sum" dataDxfId="79" totalsRowDxfId="78"/>
    <tableColumn id="9" xr3:uid="{8E22D9F1-16E4-469B-A05F-6D20F0E9EF5A}" name="Charge" dataDxfId="77" totalsRowDxfId="76"/>
    <tableColumn id="10" xr3:uid="{7F37A549-1435-4AEF-BF64-6303B8509B73}" name="Column1" dataDxfId="75" totalsRowDxfId="7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89FB7A-F9FE-47B2-A61A-372F1EAF4D76}" name="Table1" displayName="Table1" ref="B1:Q12" totalsRowCount="1" headerRowDxfId="64" dataDxfId="62" totalsRowDxfId="63">
  <autoFilter ref="B1:Q11" xr:uid="{9289FB7A-F9FE-47B2-A61A-372F1EAF4D76}"/>
  <tableColumns count="16">
    <tableColumn id="1" xr3:uid="{0DCCD737-2F9C-4C56-86D3-DACA3DEE46FC}" name="Name" dataDxfId="73" totalsRowDxfId="54"/>
    <tableColumn id="2" xr3:uid="{DBEF0010-AB5F-4DF4-AC96-4918E65AAACD}" name="Steals" totalsRowFunction="sum" dataDxfId="72" totalsRowDxfId="53"/>
    <tableColumn id="3" xr3:uid="{0F3F0133-2FB2-4560-9F4E-C3D896C1BB7F}" name="Turnovers" totalsRowFunction="sum" dataDxfId="71" totalsRowDxfId="52"/>
    <tableColumn id="4" xr3:uid="{05780724-50A5-42AF-A1DA-DD5A3B2A0E75}" name="Assists" dataDxfId="70" totalsRowDxfId="51"/>
    <tableColumn id="5" xr3:uid="{7D06BD51-A418-4946-8446-3509CE2B3715}" name="Rebound (Offensive)" totalsRowFunction="sum" dataDxfId="69" totalsRowDxfId="50"/>
    <tableColumn id="6" xr3:uid="{25937FB4-F0BC-4F8C-A877-18164AF278F4}" name="Rebound (Defensive)" totalsRowFunction="sum" dataDxfId="68" totalsRowDxfId="49"/>
    <tableColumn id="12" xr3:uid="{24DED43B-9596-FD48-9633-A77446C30730}" name="Charge (Offensive)" dataDxfId="56" totalsRowDxfId="48"/>
    <tableColumn id="9" xr3:uid="{C57A2772-D739-4048-BE6A-B95F004F3075}" name="Charge (Defensive)" dataDxfId="55" totalsRowDxfId="47"/>
    <tableColumn id="7" xr3:uid="{C483B6DC-9770-48B2-B3D6-72FEC401E36B}" name="Field Goal (A)" dataDxfId="67" totalsRowDxfId="46"/>
    <tableColumn id="13" xr3:uid="{D9550862-C9B5-CE41-A383-E5A68FACA7FC}" name="Three Pointer (A)" dataDxfId="60" totalsRowDxfId="45"/>
    <tableColumn id="11" xr3:uid="{4539A49F-5AF0-2B4F-9B72-C30D9E6818FF}" name="Foul Shot (A)" dataDxfId="61" totalsRowDxfId="44"/>
    <tableColumn id="14" xr3:uid="{61DD41EA-CDE9-0D42-A513-0984770BC717}" name="Field Goal (M)" dataDxfId="59" totalsRowDxfId="43"/>
    <tableColumn id="15" xr3:uid="{ABD214C3-15A0-3744-8411-053D73CE7FFF}" name="Three Pointer (M)" dataDxfId="58" totalsRowDxfId="42"/>
    <tableColumn id="16" xr3:uid="{FBED477F-0BD5-3240-A619-E25159176C13}" name="Foul Shot (M)" dataDxfId="57" totalsRowDxfId="41"/>
    <tableColumn id="8" xr3:uid="{0B1A8243-3F3E-4C68-B5A6-2F6DE6001A27}" name="Points " totalsRowFunction="sum" dataDxfId="66" totalsRowDxfId="40"/>
    <tableColumn id="10" xr3:uid="{AB9781F0-EF91-43B8-A406-38C09F69BCCA}" name="Notes" dataDxfId="65" totalsRowDxfId="3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5F5190-7923-AA47-94BD-06EB5CE9D4CF}" name="Table15" displayName="Table15" ref="A1:R12" totalsRowCount="1" headerRowDxfId="38" dataDxfId="37" totalsRowDxfId="36">
  <autoFilter ref="A1:R11" xr:uid="{9289FB7A-F9FE-47B2-A61A-372F1EAF4D76}"/>
  <tableColumns count="18">
    <tableColumn id="1" xr3:uid="{62D4EE4D-C20B-864B-9187-DDCFE82FE18B}" name="#" totalsRowLabel="TOTAL" dataDxfId="21" totalsRowDxfId="17"/>
    <tableColumn id="17" xr3:uid="{8D5F1A19-007B-7147-AF72-3693ED107653}" name="Name" dataDxfId="22" totalsRowDxfId="16"/>
    <tableColumn id="2" xr3:uid="{AFEC4163-23CE-794F-8411-5EBE02F3314C}" name="Steals" totalsRowFunction="custom" dataDxfId="35" totalsRowDxfId="15">
      <totalsRowFormula>SUM(Table15[Steals])</totalsRowFormula>
    </tableColumn>
    <tableColumn id="3" xr3:uid="{55C71104-A5CC-5B4A-85AD-CDDDFFFC9E0B}" name="Turnovers" totalsRowFunction="custom" dataDxfId="19" totalsRowDxfId="14">
      <totalsRowFormula>SUM(Table15[Turnovers])</totalsRowFormula>
    </tableColumn>
    <tableColumn id="4" xr3:uid="{0A5F08E2-08E5-224B-8899-3BAA76F29F03}" name="Assists" totalsRowFunction="custom" dataDxfId="20" totalsRowDxfId="13">
      <totalsRowFormula>SUM(Table15[Assists])</totalsRowFormula>
    </tableColumn>
    <tableColumn id="5" xr3:uid="{4637DF51-6285-274D-AE77-A78C08833436}" name="Rebound (Offensive)" totalsRowFunction="custom" dataDxfId="34" totalsRowDxfId="12">
      <totalsRowFormula>SUM(Table15[Rebound (Offensive)])</totalsRowFormula>
    </tableColumn>
    <tableColumn id="6" xr3:uid="{F5E9E444-BC58-F240-953D-4F06EEDC88E8}" name="Rebound (Defensive)" totalsRowFunction="custom" dataDxfId="33" totalsRowDxfId="11">
      <totalsRowFormula>SUM(Table15[Rebound (Defensive)])</totalsRowFormula>
    </tableColumn>
    <tableColumn id="12" xr3:uid="{4D352443-4EDA-844C-8833-71848E9987A7}" name="Charge (Offensive)" totalsRowFunction="custom" dataDxfId="32" totalsRowDxfId="10">
      <totalsRowFormula>SUM(Table15[Charge (Offensive)])</totalsRowFormula>
    </tableColumn>
    <tableColumn id="9" xr3:uid="{BDA422A5-F0F2-E347-8342-676DF7B0AE26}" name="Charge (Defensive)" totalsRowFunction="custom" dataDxfId="31" totalsRowDxfId="9">
      <totalsRowFormula>SUM(Table15[Charge (Defensive)])</totalsRowFormula>
    </tableColumn>
    <tableColumn id="7" xr3:uid="{71017EB4-69AC-CC43-9505-3DCF1281384D}" name="Field Goal (A)" totalsRowFunction="custom" dataDxfId="30" totalsRowDxfId="8">
      <totalsRowFormula>SUM(Table15[Field Goal (A)])</totalsRowFormula>
    </tableColumn>
    <tableColumn id="13" xr3:uid="{7A81D1F6-F704-CB47-A5C6-32B2A8CC83BD}" name="Three Pointer (A)" totalsRowFunction="custom" dataDxfId="29" totalsRowDxfId="7">
      <totalsRowFormula>SUM(Table15[Three Pointer (A)])</totalsRowFormula>
    </tableColumn>
    <tableColumn id="11" xr3:uid="{C9C5C64D-B6D2-0F43-B742-81C7D92AD0D7}" name="Foul Shot (A)" totalsRowFunction="custom" dataDxfId="28" totalsRowDxfId="6">
      <totalsRowFormula>SUM(Table15[Foul Shot (A)])</totalsRowFormula>
    </tableColumn>
    <tableColumn id="14" xr3:uid="{BCB58A41-91E6-D644-8402-3BEE1D301972}" name="Field Goal (M)" totalsRowFunction="custom" dataDxfId="27" totalsRowDxfId="5">
      <totalsRowFormula>SUM(Table15[Field Goal (M)])</totalsRowFormula>
    </tableColumn>
    <tableColumn id="15" xr3:uid="{3427C1D8-11B9-C448-8CFC-73CBE605A5BD}" name="Three Pointer (M)" totalsRowFunction="custom" dataDxfId="26" totalsRowDxfId="4">
      <totalsRowFormula>SUM(Table15[Three Pointer (M)])</totalsRowFormula>
    </tableColumn>
    <tableColumn id="16" xr3:uid="{9485E5E0-7533-B04C-BA17-A3336F51A3F7}" name="Foul Shot (M)" totalsRowFunction="custom" dataDxfId="25" totalsRowDxfId="3">
      <totalsRowFormula>SUM(Table15[Foul Shot (M)])</totalsRowFormula>
    </tableColumn>
    <tableColumn id="8" xr3:uid="{5A66CC86-7A2A-F946-9EB5-BE2F1815C28E}" name="Points " totalsRowFunction="custom" dataDxfId="24" totalsRowDxfId="2">
      <totalsRowFormula>SUM(Table15[[Points ]])</totalsRowFormula>
    </tableColumn>
    <tableColumn id="18" xr3:uid="{770C0366-2674-CE42-9626-8FC9CBE2DD4A}" name="Fouls" dataDxfId="18" totalsRowDxfId="1"/>
    <tableColumn id="10" xr3:uid="{6C63BB21-597E-DE46-8756-211705B4DCC1}" name="Notes" dataDxfId="23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55F6-9F6B-4BB0-AC45-7ED2A8DD3F54}">
  <dimension ref="A1:I12"/>
  <sheetViews>
    <sheetView workbookViewId="0"/>
  </sheetViews>
  <sheetFormatPr baseColWidth="10" defaultColWidth="8.83203125" defaultRowHeight="19" x14ac:dyDescent="0.25"/>
  <cols>
    <col min="1" max="1" width="20" style="1" customWidth="1"/>
    <col min="2" max="2" width="18.5" bestFit="1" customWidth="1"/>
    <col min="3" max="3" width="14.83203125" bestFit="1" customWidth="1"/>
    <col min="5" max="5" width="20" bestFit="1" customWidth="1"/>
    <col min="6" max="6" width="20.33203125" bestFit="1" customWidth="1"/>
    <col min="7" max="7" width="13.83203125" bestFit="1" customWidth="1"/>
    <col min="8" max="8" width="15.5" customWidth="1"/>
    <col min="9" max="9" width="12.6640625" customWidth="1"/>
  </cols>
  <sheetData>
    <row r="1" spans="1:9" ht="32.2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34.5" customHeight="1" x14ac:dyDescent="0.25">
      <c r="A2" s="1" t="s">
        <v>9</v>
      </c>
      <c r="B2" s="2"/>
      <c r="C2" s="2"/>
      <c r="D2" s="2"/>
      <c r="E2" s="2"/>
      <c r="F2" s="2">
        <v>1</v>
      </c>
      <c r="G2" s="2"/>
      <c r="H2" s="2"/>
      <c r="I2" s="2"/>
    </row>
    <row r="3" spans="1:9" ht="35.25" customHeight="1" x14ac:dyDescent="0.25">
      <c r="A3" s="1" t="s">
        <v>10</v>
      </c>
      <c r="B3" s="2"/>
      <c r="C3" s="2">
        <v>2</v>
      </c>
      <c r="D3" s="2">
        <v>1</v>
      </c>
      <c r="E3" s="2">
        <v>1</v>
      </c>
      <c r="F3" s="2">
        <v>1</v>
      </c>
      <c r="G3" s="3" t="s">
        <v>11</v>
      </c>
      <c r="H3" s="2"/>
      <c r="I3" s="2"/>
    </row>
    <row r="4" spans="1:9" ht="34.5" customHeight="1" x14ac:dyDescent="0.25">
      <c r="A4" s="1" t="s">
        <v>12</v>
      </c>
      <c r="B4" s="2">
        <v>2</v>
      </c>
      <c r="C4" s="2"/>
      <c r="D4" s="2"/>
      <c r="E4" s="2"/>
      <c r="F4" s="2">
        <v>1</v>
      </c>
      <c r="G4" s="2"/>
      <c r="H4" s="2">
        <v>2</v>
      </c>
      <c r="I4" s="2"/>
    </row>
    <row r="5" spans="1:9" ht="34.5" customHeight="1" x14ac:dyDescent="0.25">
      <c r="A5" s="1" t="s">
        <v>13</v>
      </c>
      <c r="B5" s="2">
        <v>5</v>
      </c>
      <c r="C5" s="2">
        <v>1</v>
      </c>
      <c r="D5" s="2"/>
      <c r="E5" s="2"/>
      <c r="F5" s="2"/>
      <c r="G5" s="2">
        <v>2</v>
      </c>
      <c r="H5" s="2">
        <v>7</v>
      </c>
      <c r="I5" s="2"/>
    </row>
    <row r="6" spans="1:9" ht="37.5" customHeight="1" x14ac:dyDescent="0.25">
      <c r="A6" s="1" t="s">
        <v>14</v>
      </c>
      <c r="B6" s="2">
        <v>1</v>
      </c>
      <c r="C6" s="2">
        <v>1</v>
      </c>
      <c r="D6" s="2"/>
      <c r="E6" s="2">
        <v>2</v>
      </c>
      <c r="F6" s="2">
        <v>1</v>
      </c>
      <c r="G6" s="2">
        <v>1</v>
      </c>
      <c r="H6" s="2">
        <v>2</v>
      </c>
      <c r="I6" s="2"/>
    </row>
    <row r="7" spans="1:9" ht="31.5" customHeight="1" x14ac:dyDescent="0.25">
      <c r="A7" s="1" t="s">
        <v>15</v>
      </c>
      <c r="B7" s="2">
        <v>2</v>
      </c>
      <c r="C7" s="2">
        <v>1</v>
      </c>
      <c r="D7" s="2"/>
      <c r="E7" s="2"/>
      <c r="F7" s="2">
        <v>1</v>
      </c>
      <c r="G7" s="2">
        <v>4</v>
      </c>
      <c r="H7" s="2">
        <v>2</v>
      </c>
      <c r="I7" s="2"/>
    </row>
    <row r="8" spans="1:9" ht="35.25" customHeight="1" x14ac:dyDescent="0.25">
      <c r="A8" s="1" t="s">
        <v>16</v>
      </c>
      <c r="B8" s="2"/>
      <c r="C8" s="2">
        <v>3</v>
      </c>
      <c r="D8" s="2"/>
      <c r="E8" s="2"/>
      <c r="F8" s="2">
        <v>1</v>
      </c>
      <c r="G8" s="2">
        <v>4</v>
      </c>
      <c r="H8" s="2">
        <v>3</v>
      </c>
      <c r="I8" s="2"/>
    </row>
    <row r="9" spans="1:9" ht="30.75" customHeight="1" x14ac:dyDescent="0.25">
      <c r="A9" s="1" t="s">
        <v>17</v>
      </c>
      <c r="B9" s="2">
        <v>1</v>
      </c>
      <c r="C9" s="2">
        <v>4</v>
      </c>
      <c r="D9" s="2"/>
      <c r="E9" s="2">
        <v>1</v>
      </c>
      <c r="F9" s="2">
        <v>1</v>
      </c>
      <c r="G9" s="2">
        <v>3</v>
      </c>
      <c r="H9" s="2">
        <v>2</v>
      </c>
      <c r="I9" s="2"/>
    </row>
    <row r="10" spans="1:9" ht="33.75" customHeight="1" x14ac:dyDescent="0.25">
      <c r="A10" s="1" t="s">
        <v>18</v>
      </c>
      <c r="B10" s="2">
        <v>1</v>
      </c>
      <c r="C10" s="2">
        <v>1</v>
      </c>
      <c r="D10" s="2"/>
      <c r="E10" s="2"/>
      <c r="F10" s="2">
        <v>2</v>
      </c>
      <c r="G10" s="2"/>
      <c r="H10" s="2">
        <v>2</v>
      </c>
      <c r="I10" s="2"/>
    </row>
    <row r="11" spans="1:9" ht="33" customHeight="1" x14ac:dyDescent="0.25">
      <c r="A11" s="1" t="s">
        <v>19</v>
      </c>
      <c r="B11" s="2">
        <v>2</v>
      </c>
      <c r="C11" s="2">
        <v>1</v>
      </c>
      <c r="D11" s="2"/>
      <c r="E11" s="2">
        <v>2</v>
      </c>
      <c r="F11" s="2">
        <v>1</v>
      </c>
      <c r="G11" s="2" t="s">
        <v>20</v>
      </c>
      <c r="H11" s="2">
        <v>5</v>
      </c>
      <c r="I11" s="2"/>
    </row>
    <row r="12" spans="1:9" x14ac:dyDescent="0.25">
      <c r="B12" s="2">
        <f>SUBTOTAL(109,Table13[Turn Over Against])</f>
        <v>14</v>
      </c>
      <c r="C12" s="2">
        <f>SUBTOTAL(109,Table13[Turn Over For])</f>
        <v>14</v>
      </c>
      <c r="D12" s="2"/>
      <c r="E12" s="2">
        <f>SUBTOTAL(109,Table13[Offensive Rebound])</f>
        <v>6</v>
      </c>
      <c r="F12" s="2">
        <f>SUBTOTAL(109,Table13[Defensive Rebound])</f>
        <v>10</v>
      </c>
      <c r="G12" s="2"/>
      <c r="H12" s="2">
        <f>SUBTOTAL(109,Table13[[Points ]])</f>
        <v>25</v>
      </c>
      <c r="I1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3FA5-72E5-4BBC-88A2-A4ABC1719B10}">
  <dimension ref="A1:J12"/>
  <sheetViews>
    <sheetView workbookViewId="0">
      <selection activeCell="B1" sqref="B1"/>
    </sheetView>
  </sheetViews>
  <sheetFormatPr baseColWidth="10" defaultColWidth="8.83203125" defaultRowHeight="19" x14ac:dyDescent="0.25"/>
  <cols>
    <col min="1" max="1" width="20" style="1" customWidth="1"/>
    <col min="2" max="2" width="18.5" bestFit="1" customWidth="1"/>
    <col min="3" max="3" width="14.83203125" bestFit="1" customWidth="1"/>
    <col min="5" max="5" width="20" bestFit="1" customWidth="1"/>
    <col min="6" max="6" width="20.33203125" bestFit="1" customWidth="1"/>
    <col min="7" max="7" width="13.83203125" bestFit="1" customWidth="1"/>
    <col min="8" max="8" width="15.5" customWidth="1"/>
    <col min="9" max="9" width="12.6640625" customWidth="1"/>
  </cols>
  <sheetData>
    <row r="1" spans="1:10" ht="32.2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</row>
    <row r="2" spans="1:10" ht="34.5" customHeight="1" x14ac:dyDescent="0.25">
      <c r="A2" s="1" t="s">
        <v>9</v>
      </c>
      <c r="B2" s="2"/>
      <c r="C2" s="2"/>
      <c r="D2" s="2"/>
      <c r="E2" s="2"/>
      <c r="F2" s="2">
        <v>1</v>
      </c>
      <c r="G2" s="2"/>
      <c r="H2" s="2"/>
      <c r="I2" s="2"/>
      <c r="J2" s="2"/>
    </row>
    <row r="3" spans="1:10" ht="35.25" customHeight="1" x14ac:dyDescent="0.25">
      <c r="A3" s="1" t="s">
        <v>10</v>
      </c>
      <c r="B3" s="2">
        <v>3</v>
      </c>
      <c r="C3" s="2">
        <v>1</v>
      </c>
      <c r="D3" s="2"/>
      <c r="E3" s="2">
        <v>3</v>
      </c>
      <c r="F3" s="2"/>
      <c r="G3" s="3" t="s">
        <v>22</v>
      </c>
      <c r="H3" s="2"/>
      <c r="I3" s="2" t="s">
        <v>23</v>
      </c>
      <c r="J3" s="2"/>
    </row>
    <row r="4" spans="1:10" ht="34.5" customHeight="1" x14ac:dyDescent="0.25">
      <c r="A4" s="1" t="s">
        <v>12</v>
      </c>
      <c r="B4" s="2">
        <v>1</v>
      </c>
      <c r="C4" s="2">
        <v>1</v>
      </c>
      <c r="D4" s="2">
        <v>1</v>
      </c>
      <c r="E4" s="2"/>
      <c r="F4" s="2"/>
      <c r="G4" s="2">
        <v>2</v>
      </c>
      <c r="H4" s="2">
        <v>8</v>
      </c>
      <c r="I4" s="2"/>
      <c r="J4" s="2"/>
    </row>
    <row r="5" spans="1:10" ht="34.5" customHeight="1" x14ac:dyDescent="0.25">
      <c r="A5" s="1" t="s">
        <v>13</v>
      </c>
      <c r="B5" s="2">
        <v>1</v>
      </c>
      <c r="C5" s="2">
        <v>4</v>
      </c>
      <c r="D5" s="2"/>
      <c r="E5" s="2"/>
      <c r="F5" s="2">
        <v>1</v>
      </c>
      <c r="G5" s="2">
        <v>3</v>
      </c>
      <c r="H5" s="2">
        <v>8</v>
      </c>
      <c r="I5" s="2"/>
      <c r="J5" s="2"/>
    </row>
    <row r="6" spans="1:10" ht="37.5" customHeight="1" x14ac:dyDescent="0.25">
      <c r="A6" s="1" t="s">
        <v>14</v>
      </c>
      <c r="B6" s="2">
        <v>1</v>
      </c>
      <c r="C6" s="2">
        <v>1</v>
      </c>
      <c r="D6" s="2"/>
      <c r="E6" s="2"/>
      <c r="F6" s="2">
        <v>1</v>
      </c>
      <c r="G6" s="2"/>
      <c r="H6" s="2">
        <v>2</v>
      </c>
      <c r="I6" s="2"/>
      <c r="J6" s="2"/>
    </row>
    <row r="7" spans="1:10" ht="31.5" customHeight="1" x14ac:dyDescent="0.25">
      <c r="A7" s="1" t="s">
        <v>15</v>
      </c>
      <c r="B7" s="2">
        <v>1</v>
      </c>
      <c r="C7" s="2"/>
      <c r="D7" s="2">
        <v>1</v>
      </c>
      <c r="E7" s="2">
        <v>1</v>
      </c>
      <c r="F7" s="2">
        <v>1</v>
      </c>
      <c r="G7" s="2" t="s">
        <v>24</v>
      </c>
      <c r="H7" s="2"/>
      <c r="I7" s="2"/>
      <c r="J7" s="2"/>
    </row>
    <row r="8" spans="1:10" ht="35.25" customHeight="1" x14ac:dyDescent="0.25">
      <c r="A8" s="1" t="s">
        <v>16</v>
      </c>
      <c r="B8" s="2"/>
      <c r="C8" s="2"/>
      <c r="D8" s="2"/>
      <c r="E8" s="2"/>
      <c r="F8" s="2"/>
      <c r="G8" s="2"/>
      <c r="H8" s="2"/>
      <c r="I8" s="2"/>
      <c r="J8" s="2" t="s">
        <v>25</v>
      </c>
    </row>
    <row r="9" spans="1:10" ht="30.75" customHeight="1" x14ac:dyDescent="0.25">
      <c r="A9" s="1" t="s">
        <v>17</v>
      </c>
      <c r="B9" s="2">
        <v>1</v>
      </c>
      <c r="C9" s="2"/>
      <c r="D9" s="2"/>
      <c r="E9" s="2"/>
      <c r="F9" s="2">
        <v>1</v>
      </c>
      <c r="G9" s="2"/>
      <c r="H9" s="2">
        <v>6</v>
      </c>
      <c r="I9" s="2"/>
      <c r="J9" s="2"/>
    </row>
    <row r="10" spans="1:10" ht="33.75" customHeight="1" x14ac:dyDescent="0.25">
      <c r="A10" s="1" t="s">
        <v>18</v>
      </c>
      <c r="B10" s="2">
        <v>2</v>
      </c>
      <c r="C10" s="2">
        <v>1</v>
      </c>
      <c r="D10" s="2"/>
      <c r="E10" s="2">
        <v>1</v>
      </c>
      <c r="F10" s="2">
        <v>1</v>
      </c>
      <c r="G10" s="2">
        <v>2</v>
      </c>
      <c r="H10" s="2">
        <v>10</v>
      </c>
      <c r="I10" s="2"/>
      <c r="J10" s="2"/>
    </row>
    <row r="11" spans="1:10" ht="33" customHeight="1" x14ac:dyDescent="0.25">
      <c r="A11" s="1" t="s">
        <v>19</v>
      </c>
      <c r="B11" s="2">
        <v>2</v>
      </c>
      <c r="C11" s="2">
        <v>1</v>
      </c>
      <c r="D11" s="2">
        <v>1</v>
      </c>
      <c r="E11" s="2">
        <v>3</v>
      </c>
      <c r="F11" s="2"/>
      <c r="G11" s="2" t="s">
        <v>22</v>
      </c>
      <c r="H11" s="2">
        <v>2</v>
      </c>
      <c r="I11" s="2"/>
      <c r="J11" s="2"/>
    </row>
    <row r="12" spans="1:10" x14ac:dyDescent="0.25">
      <c r="B12" s="2">
        <f>SUBTOTAL(109,Table14[Turn Over Against])</f>
        <v>12</v>
      </c>
      <c r="C12" s="2">
        <f>SUBTOTAL(109,Table14[Turn Over For])</f>
        <v>9</v>
      </c>
      <c r="D12" s="2"/>
      <c r="E12" s="2">
        <f>SUBTOTAL(109,Table14[Offensive Rebound])</f>
        <v>8</v>
      </c>
      <c r="F12" s="2">
        <f>SUBTOTAL(109,Table14[Defensive Rebound])</f>
        <v>6</v>
      </c>
      <c r="G12" s="2"/>
      <c r="H12" s="2">
        <f>SUBTOTAL(109,Table14[[Points ]])</f>
        <v>36</v>
      </c>
      <c r="I12" s="2"/>
      <c r="J1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opLeftCell="A4" zoomScale="97" workbookViewId="0">
      <selection activeCell="D18" sqref="D18:G29"/>
    </sheetView>
  </sheetViews>
  <sheetFormatPr baseColWidth="10" defaultColWidth="8.83203125" defaultRowHeight="19" x14ac:dyDescent="0.25"/>
  <cols>
    <col min="1" max="2" width="20" style="1" customWidth="1"/>
    <col min="3" max="3" width="18.5" style="1" bestFit="1" customWidth="1"/>
    <col min="4" max="4" width="14.83203125" style="1" bestFit="1" customWidth="1"/>
    <col min="5" max="5" width="14" style="1" customWidth="1"/>
    <col min="6" max="6" width="20" style="1" bestFit="1" customWidth="1"/>
    <col min="7" max="7" width="20.33203125" style="1" bestFit="1" customWidth="1"/>
    <col min="8" max="8" width="15.5" style="1" customWidth="1"/>
    <col min="9" max="9" width="12.6640625" style="1" customWidth="1"/>
    <col min="10" max="10" width="23.33203125" style="1" bestFit="1" customWidth="1"/>
    <col min="11" max="11" width="23.33203125" style="1" customWidth="1"/>
    <col min="12" max="12" width="22.5" style="1" bestFit="1" customWidth="1"/>
    <col min="13" max="15" width="22.5" style="1" customWidth="1"/>
    <col min="16" max="16" width="15.5" style="1" customWidth="1"/>
    <col min="19" max="19" width="27" style="1" customWidth="1"/>
    <col min="20" max="16384" width="8.83203125" style="1"/>
  </cols>
  <sheetData>
    <row r="1" spans="1:19" ht="32.25" customHeight="1" x14ac:dyDescent="0.25">
      <c r="A1" s="1" t="s">
        <v>51</v>
      </c>
      <c r="B1" s="1" t="s">
        <v>0</v>
      </c>
      <c r="C1" s="1" t="s">
        <v>27</v>
      </c>
      <c r="D1" s="1" t="s">
        <v>28</v>
      </c>
      <c r="E1" s="1" t="s">
        <v>29</v>
      </c>
      <c r="F1" s="1" t="s">
        <v>39</v>
      </c>
      <c r="G1" s="1" t="s">
        <v>40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7</v>
      </c>
      <c r="Q1" s="1" t="s">
        <v>30</v>
      </c>
      <c r="R1" s="1"/>
    </row>
    <row r="2" spans="1:19" ht="34.5" customHeight="1" x14ac:dyDescent="0.25">
      <c r="B2" s="1" t="s">
        <v>9</v>
      </c>
      <c r="C2" s="5"/>
      <c r="D2" s="5">
        <v>3</v>
      </c>
      <c r="E2" s="5"/>
      <c r="F2" s="5">
        <v>3</v>
      </c>
      <c r="G2" s="5">
        <v>5</v>
      </c>
      <c r="H2" s="5"/>
      <c r="I2" s="5">
        <v>1</v>
      </c>
      <c r="J2" s="5">
        <v>2</v>
      </c>
      <c r="K2" s="5"/>
      <c r="L2" s="5"/>
      <c r="M2" s="5"/>
      <c r="N2" s="5"/>
      <c r="O2" s="5"/>
      <c r="P2" s="5"/>
      <c r="Q2" s="5"/>
      <c r="R2" s="1"/>
    </row>
    <row r="3" spans="1:19" ht="35.25" customHeight="1" x14ac:dyDescent="0.25">
      <c r="B3" s="1" t="s">
        <v>10</v>
      </c>
      <c r="C3" s="5">
        <v>4</v>
      </c>
      <c r="D3" s="5"/>
      <c r="E3" s="5"/>
      <c r="F3" s="5">
        <v>1</v>
      </c>
      <c r="G3" s="5">
        <v>2</v>
      </c>
      <c r="H3" s="5"/>
      <c r="I3" s="5"/>
      <c r="J3" s="6"/>
      <c r="K3" s="6"/>
      <c r="L3" s="6"/>
      <c r="M3" s="6"/>
      <c r="N3" s="6"/>
      <c r="O3" s="6"/>
      <c r="P3" s="5">
        <v>6</v>
      </c>
      <c r="Q3" s="5"/>
      <c r="R3" s="1"/>
    </row>
    <row r="4" spans="1:19" ht="34.5" customHeight="1" x14ac:dyDescent="0.25">
      <c r="B4" s="1" t="s">
        <v>12</v>
      </c>
      <c r="C4" s="5">
        <v>2</v>
      </c>
      <c r="D4" s="5">
        <v>2</v>
      </c>
      <c r="E4" s="5">
        <v>1</v>
      </c>
      <c r="F4" s="5">
        <v>2</v>
      </c>
      <c r="G4" s="5"/>
      <c r="H4" s="5"/>
      <c r="I4" s="5"/>
      <c r="J4" s="5">
        <v>3</v>
      </c>
      <c r="K4" s="5"/>
      <c r="L4" s="5"/>
      <c r="M4" s="5"/>
      <c r="N4" s="5"/>
      <c r="O4" s="5"/>
      <c r="P4" s="5">
        <v>9</v>
      </c>
      <c r="Q4" s="5"/>
      <c r="R4" s="1"/>
    </row>
    <row r="5" spans="1:19" ht="34.5" customHeight="1" x14ac:dyDescent="0.25">
      <c r="B5" s="1" t="s">
        <v>13</v>
      </c>
      <c r="C5" s="5">
        <v>1</v>
      </c>
      <c r="D5" s="5">
        <v>3</v>
      </c>
      <c r="E5" s="5"/>
      <c r="F5" s="5"/>
      <c r="G5" s="5">
        <v>1</v>
      </c>
      <c r="H5" s="5"/>
      <c r="I5" s="5"/>
      <c r="J5" s="5">
        <v>3</v>
      </c>
      <c r="K5" s="5"/>
      <c r="L5" s="5"/>
      <c r="M5" s="5"/>
      <c r="N5" s="5"/>
      <c r="O5" s="5"/>
      <c r="P5" s="5">
        <v>7</v>
      </c>
      <c r="Q5" s="5"/>
      <c r="R5" s="1"/>
    </row>
    <row r="6" spans="1:19" ht="37.5" customHeight="1" x14ac:dyDescent="0.25">
      <c r="B6" s="1" t="s">
        <v>14</v>
      </c>
      <c r="C6" s="5">
        <v>2</v>
      </c>
      <c r="D6" s="5"/>
      <c r="E6" s="5"/>
      <c r="F6" s="5">
        <v>4</v>
      </c>
      <c r="G6" s="5">
        <v>3</v>
      </c>
      <c r="H6" s="5"/>
      <c r="I6" s="5"/>
      <c r="J6" s="5"/>
      <c r="K6" s="5"/>
      <c r="L6" s="5">
        <v>1</v>
      </c>
      <c r="M6" s="5"/>
      <c r="N6" s="5"/>
      <c r="O6" s="5"/>
      <c r="P6" s="5"/>
      <c r="Q6" s="5"/>
      <c r="R6" s="1"/>
    </row>
    <row r="7" spans="1:19" ht="31.5" customHeight="1" x14ac:dyDescent="0.25">
      <c r="B7" s="1" t="s">
        <v>15</v>
      </c>
      <c r="C7" s="5"/>
      <c r="D7" s="5">
        <v>1</v>
      </c>
      <c r="E7" s="5"/>
      <c r="F7" s="5"/>
      <c r="G7" s="5">
        <v>1</v>
      </c>
      <c r="H7" s="5"/>
      <c r="I7" s="5"/>
      <c r="J7" s="5">
        <v>1</v>
      </c>
      <c r="K7" s="5"/>
      <c r="L7" s="5"/>
      <c r="M7" s="5"/>
      <c r="N7" s="5"/>
      <c r="O7" s="5"/>
      <c r="P7" s="5">
        <v>2</v>
      </c>
      <c r="Q7" s="5"/>
      <c r="R7" s="1"/>
    </row>
    <row r="8" spans="1:19" ht="35.25" customHeight="1" x14ac:dyDescent="0.25">
      <c r="B8" s="1" t="s">
        <v>16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25</v>
      </c>
      <c r="R8" s="1"/>
    </row>
    <row r="9" spans="1:19" ht="30.75" customHeight="1" x14ac:dyDescent="0.25">
      <c r="B9" s="1" t="s">
        <v>17</v>
      </c>
      <c r="C9" s="5">
        <v>2</v>
      </c>
      <c r="D9" s="5">
        <v>2</v>
      </c>
      <c r="E9" s="5">
        <v>1</v>
      </c>
      <c r="F9" s="5"/>
      <c r="G9" s="5"/>
      <c r="H9" s="5"/>
      <c r="I9" s="5"/>
      <c r="J9" s="5">
        <v>1</v>
      </c>
      <c r="K9" s="5"/>
      <c r="L9" s="5">
        <v>2</v>
      </c>
      <c r="M9" s="5"/>
      <c r="N9" s="5"/>
      <c r="O9" s="5"/>
      <c r="P9" s="5"/>
      <c r="Q9" s="5"/>
      <c r="R9" s="1"/>
    </row>
    <row r="10" spans="1:19" ht="33.75" customHeight="1" x14ac:dyDescent="0.25">
      <c r="B10" s="1" t="s">
        <v>18</v>
      </c>
      <c r="C10" s="5"/>
      <c r="D10" s="5">
        <v>1</v>
      </c>
      <c r="E10" s="5"/>
      <c r="F10" s="5"/>
      <c r="G10" s="5">
        <v>3</v>
      </c>
      <c r="H10" s="5"/>
      <c r="I10" s="5"/>
      <c r="J10" s="5"/>
      <c r="K10" s="5"/>
      <c r="L10" s="5"/>
      <c r="M10" s="5"/>
      <c r="N10" s="5"/>
      <c r="O10" s="5"/>
      <c r="P10" s="5">
        <v>4</v>
      </c>
      <c r="Q10" s="5"/>
      <c r="R10" s="1"/>
    </row>
    <row r="11" spans="1:19" ht="33" customHeight="1" x14ac:dyDescent="0.25">
      <c r="B11" s="1" t="s">
        <v>19</v>
      </c>
      <c r="C11" s="5">
        <v>2</v>
      </c>
      <c r="D11" s="5">
        <v>3</v>
      </c>
      <c r="E11" s="5">
        <v>2</v>
      </c>
      <c r="F11" s="5">
        <v>1</v>
      </c>
      <c r="G11" s="5">
        <v>1</v>
      </c>
      <c r="H11" s="5"/>
      <c r="I11" s="5"/>
      <c r="J11" s="5">
        <v>2</v>
      </c>
      <c r="K11" s="5"/>
      <c r="L11" s="5">
        <v>2</v>
      </c>
      <c r="M11" s="5"/>
      <c r="N11" s="5"/>
      <c r="O11" s="5"/>
      <c r="P11" s="5">
        <v>5</v>
      </c>
      <c r="Q11" s="5"/>
      <c r="R11" s="1"/>
    </row>
    <row r="12" spans="1:19" x14ac:dyDescent="0.25">
      <c r="C12" s="5">
        <f>SUBTOTAL(109,Table1[Steals])</f>
        <v>13</v>
      </c>
      <c r="D12" s="5">
        <f>SUBTOTAL(109,Table1[Turnovers])</f>
        <v>15</v>
      </c>
      <c r="E12" s="5"/>
      <c r="F12" s="5">
        <f>SUBTOTAL(109,Table1[Rebound (Offensive)])</f>
        <v>11</v>
      </c>
      <c r="G12" s="5">
        <f>SUBTOTAL(109,Table1[Rebound (Defensive)])</f>
        <v>16</v>
      </c>
      <c r="H12" s="5"/>
      <c r="I12" s="5"/>
      <c r="J12" s="5"/>
      <c r="K12" s="5"/>
      <c r="L12" s="5"/>
      <c r="M12" s="5"/>
      <c r="N12" s="5"/>
      <c r="O12" s="5"/>
      <c r="P12" s="5">
        <f>SUBTOTAL(109,Table1[[Points ]])</f>
        <v>33</v>
      </c>
      <c r="Q12" s="5"/>
      <c r="R12" s="1"/>
    </row>
    <row r="13" spans="1:19" ht="20" thickBot="1" x14ac:dyDescent="0.3"/>
    <row r="14" spans="1:19" ht="21" thickBot="1" x14ac:dyDescent="0.3">
      <c r="A14" s="4"/>
      <c r="B14" s="4" t="s">
        <v>26</v>
      </c>
      <c r="C14" s="7"/>
      <c r="D14" s="7"/>
      <c r="E14" s="7"/>
      <c r="F14" s="8">
        <v>4</v>
      </c>
      <c r="G14" s="8">
        <v>6</v>
      </c>
      <c r="H14" s="7"/>
      <c r="I14" s="7"/>
      <c r="J14" s="7"/>
      <c r="K14" s="7"/>
      <c r="L14" s="7"/>
      <c r="M14" s="7"/>
      <c r="N14" s="7"/>
      <c r="O14" s="7"/>
      <c r="P14" s="7"/>
      <c r="S14" s="9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AB1E3-EB5C-844B-B436-311A4E55F778}">
  <dimension ref="A1:S14"/>
  <sheetViews>
    <sheetView tabSelected="1" zoomScale="97" workbookViewId="0">
      <selection activeCell="P1" activeCellId="2" sqref="M1:O1 Q1 P1"/>
    </sheetView>
  </sheetViews>
  <sheetFormatPr baseColWidth="10" defaultColWidth="8.83203125" defaultRowHeight="19" x14ac:dyDescent="0.25"/>
  <cols>
    <col min="1" max="1" width="19.5" style="1" bestFit="1" customWidth="1"/>
    <col min="2" max="2" width="20" style="1" customWidth="1"/>
    <col min="3" max="3" width="18.5" style="1" bestFit="1" customWidth="1"/>
    <col min="4" max="4" width="14.83203125" style="1" bestFit="1" customWidth="1"/>
    <col min="5" max="5" width="14" style="1" customWidth="1"/>
    <col min="6" max="6" width="20" style="1" bestFit="1" customWidth="1"/>
    <col min="7" max="7" width="20.33203125" style="1" bestFit="1" customWidth="1"/>
    <col min="8" max="8" width="15.5" style="1" customWidth="1"/>
    <col min="9" max="9" width="12.6640625" style="1" customWidth="1"/>
    <col min="10" max="10" width="23.33203125" style="1" bestFit="1" customWidth="1"/>
    <col min="11" max="11" width="23.33203125" style="1" customWidth="1"/>
    <col min="12" max="12" width="22.5" style="1" bestFit="1" customWidth="1"/>
    <col min="13" max="15" width="22.5" style="1" customWidth="1"/>
    <col min="16" max="17" width="15.5" style="1" customWidth="1"/>
    <col min="20" max="16384" width="8.83203125" style="1"/>
  </cols>
  <sheetData>
    <row r="1" spans="1:19" ht="32.25" customHeight="1" x14ac:dyDescent="0.25">
      <c r="A1" s="1" t="s">
        <v>51</v>
      </c>
      <c r="B1" s="1" t="s">
        <v>0</v>
      </c>
      <c r="C1" s="1" t="s">
        <v>27</v>
      </c>
      <c r="D1" s="1" t="s">
        <v>28</v>
      </c>
      <c r="E1" s="1" t="s">
        <v>29</v>
      </c>
      <c r="F1" s="1" t="s">
        <v>39</v>
      </c>
      <c r="G1" s="1" t="s">
        <v>40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7</v>
      </c>
      <c r="Q1" s="1" t="s">
        <v>54</v>
      </c>
      <c r="R1" s="1" t="s">
        <v>30</v>
      </c>
      <c r="S1" s="1"/>
    </row>
    <row r="2" spans="1:19" ht="34.5" customHeight="1" x14ac:dyDescent="0.25">
      <c r="A2" s="1">
        <v>6</v>
      </c>
      <c r="B2" s="1" t="s">
        <v>41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"/>
    </row>
    <row r="3" spans="1:19" ht="35.25" customHeight="1" x14ac:dyDescent="0.25">
      <c r="A3" s="1">
        <v>9</v>
      </c>
      <c r="B3" s="1" t="s">
        <v>42</v>
      </c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5"/>
      <c r="Q3" s="5"/>
      <c r="R3" s="5"/>
      <c r="S3" s="1"/>
    </row>
    <row r="4" spans="1:19" ht="34.5" customHeight="1" x14ac:dyDescent="0.25">
      <c r="A4" s="1">
        <v>29</v>
      </c>
      <c r="B4" s="1" t="s">
        <v>43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34.5" customHeight="1" x14ac:dyDescent="0.25">
      <c r="A5" s="1">
        <v>31</v>
      </c>
      <c r="B5" s="1" t="s">
        <v>44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"/>
    </row>
    <row r="6" spans="1:19" ht="37.5" customHeight="1" x14ac:dyDescent="0.25">
      <c r="A6" s="1">
        <v>32</v>
      </c>
      <c r="B6" s="1" t="s">
        <v>45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"/>
    </row>
    <row r="7" spans="1:19" ht="31.5" customHeight="1" x14ac:dyDescent="0.25">
      <c r="A7" s="1">
        <v>33</v>
      </c>
      <c r="B7" s="1" t="s">
        <v>46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"/>
    </row>
    <row r="8" spans="1:19" ht="35.25" customHeight="1" x14ac:dyDescent="0.25">
      <c r="A8" s="1">
        <v>37</v>
      </c>
      <c r="B8" s="1" t="s">
        <v>47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"/>
    </row>
    <row r="9" spans="1:19" ht="30.75" customHeight="1" x14ac:dyDescent="0.25">
      <c r="A9" s="1">
        <v>61</v>
      </c>
      <c r="B9" s="1" t="s">
        <v>48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"/>
    </row>
    <row r="10" spans="1:19" ht="33.75" customHeight="1" x14ac:dyDescent="0.25">
      <c r="A10" s="1">
        <v>65</v>
      </c>
      <c r="B10" s="1" t="s">
        <v>49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"/>
    </row>
    <row r="11" spans="1:19" ht="33" customHeight="1" x14ac:dyDescent="0.25">
      <c r="A11" s="1">
        <v>73</v>
      </c>
      <c r="B11" s="1" t="s">
        <v>50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"/>
    </row>
    <row r="12" spans="1:19" x14ac:dyDescent="0.25">
      <c r="A12" s="1" t="s">
        <v>52</v>
      </c>
      <c r="C12" s="5">
        <f>SUM(Table15[Steals])</f>
        <v>0</v>
      </c>
      <c r="D12" s="5">
        <f>SUM(Table15[Turnovers])</f>
        <v>0</v>
      </c>
      <c r="E12" s="5">
        <f>SUM(Table15[Assists])</f>
        <v>0</v>
      </c>
      <c r="F12" s="5">
        <f>SUM(Table15[Rebound (Offensive)])</f>
        <v>0</v>
      </c>
      <c r="G12" s="5">
        <f>SUM(Table15[Rebound (Defensive)])</f>
        <v>0</v>
      </c>
      <c r="H12" s="5">
        <f>SUM(Table15[Charge (Offensive)])</f>
        <v>0</v>
      </c>
      <c r="I12" s="5">
        <f>SUM(Table15[Charge (Defensive)])</f>
        <v>0</v>
      </c>
      <c r="J12" s="5">
        <f>SUM(Table15[Field Goal (A)])</f>
        <v>0</v>
      </c>
      <c r="K12" s="5">
        <f>SUM(Table15[Three Pointer (A)])</f>
        <v>0</v>
      </c>
      <c r="L12" s="5">
        <f>SUM(Table15[Foul Shot (A)])</f>
        <v>0</v>
      </c>
      <c r="M12" s="5">
        <f>SUM(Table15[Field Goal (M)])</f>
        <v>0</v>
      </c>
      <c r="N12" s="5">
        <f>SUM(Table15[Three Pointer (M)])</f>
        <v>0</v>
      </c>
      <c r="O12" s="5">
        <f>SUM(Table15[Foul Shot (M)])</f>
        <v>0</v>
      </c>
      <c r="P12" s="5">
        <f>SUM(Table15[[Points ]])</f>
        <v>0</v>
      </c>
      <c r="Q12" s="5"/>
      <c r="R12" s="5"/>
      <c r="S12" s="1"/>
    </row>
    <row r="13" spans="1:19" ht="20" thickBot="1" x14ac:dyDescent="0.3"/>
    <row r="14" spans="1:19" ht="41" thickBot="1" x14ac:dyDescent="0.3">
      <c r="A14" s="4" t="s">
        <v>53</v>
      </c>
      <c r="B14" s="10"/>
      <c r="C14" s="7"/>
      <c r="D14" s="7"/>
      <c r="E14" s="7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Keyborough 2 (Grading)</vt:lpstr>
      <vt:lpstr>Pakenham 5 (Grading)</vt:lpstr>
      <vt:lpstr>McKinnon 6 (Grading)</vt:lpstr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Wesley Fischer</cp:lastModifiedBy>
  <cp:revision/>
  <dcterms:created xsi:type="dcterms:W3CDTF">2025-02-08T02:19:43Z</dcterms:created>
  <dcterms:modified xsi:type="dcterms:W3CDTF">2025-02-20T00:39:46Z</dcterms:modified>
  <cp:category/>
  <cp:contentStatus/>
</cp:coreProperties>
</file>