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c Azad\Downloads\"/>
    </mc:Choice>
  </mc:AlternateContent>
  <xr:revisionPtr revIDLastSave="0" documentId="13_ncr:1_{D58A7A37-5A05-466C-9719-1311547595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I5" i="1"/>
  <c r="G5" i="1"/>
  <c r="E5" i="1"/>
  <c r="M5" i="1"/>
  <c r="O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Suseel Nookavarapu</author>
  </authors>
  <commentList>
    <comment ref="K1" authorId="0" shapeId="0" xr:uid="{00000000-0006-0000-0000-000001000000}">
      <text>
        <r>
          <rPr>
            <sz val="9"/>
            <color indexed="81"/>
            <rFont val="Tahoma"/>
            <family val="2"/>
          </rPr>
          <t>DD-MM-YYYY Format
Eg: 01-08-2023</t>
        </r>
      </text>
    </comment>
    <comment ref="O1" authorId="0" shapeId="0" xr:uid="{00000000-0006-0000-0000-000002000000}">
      <text>
        <r>
          <rPr>
            <sz val="9"/>
            <color indexed="81"/>
            <rFont val="Tahoma"/>
            <family val="2"/>
          </rPr>
          <t>DD-MM-YYYY Format
Eg: 01-08-2023</t>
        </r>
      </text>
    </comment>
  </commentList>
</comments>
</file>

<file path=xl/sharedStrings.xml><?xml version="1.0" encoding="utf-8"?>
<sst xmlns="http://schemas.openxmlformats.org/spreadsheetml/2006/main" count="125" uniqueCount="113">
  <si>
    <t>Item Description</t>
  </si>
  <si>
    <t>ITCHS</t>
  </si>
  <si>
    <t>Previous year</t>
  </si>
  <si>
    <t>Previous year upto current date</t>
  </si>
  <si>
    <t>Current year upto current date</t>
  </si>
  <si>
    <t xml:space="preserve"> Previous Year Previous Month </t>
  </si>
  <si>
    <t xml:space="preserve">  Current Year Previous Month </t>
  </si>
  <si>
    <t>Previous year current month upto current date</t>
  </si>
  <si>
    <t>Current year current month upto current date</t>
  </si>
  <si>
    <t>QTY</t>
  </si>
  <si>
    <t>VALUE</t>
  </si>
  <si>
    <t>Export</t>
  </si>
  <si>
    <t>2023-24</t>
  </si>
  <si>
    <t>Trade Type:</t>
  </si>
  <si>
    <t>Current Year:</t>
  </si>
  <si>
    <t>From date:</t>
  </si>
  <si>
    <t>To date:</t>
  </si>
  <si>
    <t>Trade Quantity in Metric Tons</t>
  </si>
  <si>
    <t>Trade Value in USD Million</t>
  </si>
  <si>
    <t>ATTA</t>
  </si>
  <si>
    <t>11010000</t>
  </si>
  <si>
    <t>KABULI CHANA</t>
  </si>
  <si>
    <t>07132010</t>
  </si>
  <si>
    <t>BENGAL GRAM</t>
  </si>
  <si>
    <t>07132020</t>
  </si>
  <si>
    <t>OTHER CHANA</t>
  </si>
  <si>
    <t>07132090</t>
  </si>
  <si>
    <t>GROUNDNUT</t>
  </si>
  <si>
    <t>1202</t>
  </si>
  <si>
    <t>GROUNDNUT MEAL</t>
  </si>
  <si>
    <t>2305</t>
  </si>
  <si>
    <t>GROUNDNUT OIL-CRUDE</t>
  </si>
  <si>
    <t>15081000</t>
  </si>
  <si>
    <t>GROUNDNUT OIL-REFINED</t>
  </si>
  <si>
    <t>15089091</t>
  </si>
  <si>
    <t>GUR</t>
  </si>
  <si>
    <t>17011410</t>
  </si>
  <si>
    <t>MASOOR</t>
  </si>
  <si>
    <t>07134000</t>
  </si>
  <si>
    <t>MILK</t>
  </si>
  <si>
    <t>0401, 0402</t>
  </si>
  <si>
    <t>URAD</t>
  </si>
  <si>
    <t>07133110</t>
  </si>
  <si>
    <t>MOONG</t>
  </si>
  <si>
    <t xml:space="preserve"> 07133190</t>
  </si>
  <si>
    <t>MUSTARD/RAPE/COLZA SEEDS</t>
  </si>
  <si>
    <t>1205, 120750</t>
  </si>
  <si>
    <t>MUSTARD OIL/RAPE OIL/RAPESEED OIL-CRUDE</t>
  </si>
  <si>
    <t>15141120, 15149120, 15149190</t>
  </si>
  <si>
    <t>MUSTARD OIL/RAPESEED OIL-REFINED</t>
  </si>
  <si>
    <t>15141920, 15149920,15149930</t>
  </si>
  <si>
    <t>ONION</t>
  </si>
  <si>
    <t>07031010,07031011,07031019</t>
  </si>
  <si>
    <t>OTHER PULSES</t>
  </si>
  <si>
    <t>071332, 071333, 071334, 071335, 071350, 071390</t>
  </si>
  <si>
    <t>PALM OIL-CRUDE</t>
  </si>
  <si>
    <t>15111000</t>
  </si>
  <si>
    <t>PALM OIL-REFINED</t>
  </si>
  <si>
    <t>15119010, 15119020, 15119090</t>
  </si>
  <si>
    <t>PEAS</t>
  </si>
  <si>
    <t>07131000</t>
  </si>
  <si>
    <t>YELLOW PEAS</t>
  </si>
  <si>
    <t>07131010</t>
  </si>
  <si>
    <t>GREEN PEAS</t>
  </si>
  <si>
    <t>07131020</t>
  </si>
  <si>
    <t>OTHER PEAS</t>
  </si>
  <si>
    <t>07131090</t>
  </si>
  <si>
    <t>POTATO</t>
  </si>
  <si>
    <t>07019000</t>
  </si>
  <si>
    <t>MUSTARD MEAL</t>
  </si>
  <si>
    <t>23064100, 23064900, 23069012, 23069021</t>
  </si>
  <si>
    <t>SALT</t>
  </si>
  <si>
    <t>25010010</t>
  </si>
  <si>
    <t>SOYA MEAL</t>
  </si>
  <si>
    <t>2304</t>
  </si>
  <si>
    <t>SOYA OIL-CRUDE</t>
  </si>
  <si>
    <t>15071000</t>
  </si>
  <si>
    <t>SOYA OIL-REFINED</t>
  </si>
  <si>
    <t>15079010</t>
  </si>
  <si>
    <t>SOYABEAN</t>
  </si>
  <si>
    <t>1201</t>
  </si>
  <si>
    <t>SUGAR-RAW</t>
  </si>
  <si>
    <t>17011490</t>
  </si>
  <si>
    <t>SUGAR-REFINED</t>
  </si>
  <si>
    <t>17019100, 170199</t>
  </si>
  <si>
    <t>SUNFLOWER</t>
  </si>
  <si>
    <t>1206</t>
  </si>
  <si>
    <t>SUNFLOWER MEAL</t>
  </si>
  <si>
    <t>230630</t>
  </si>
  <si>
    <t>SUNFLOWER OIL-CRUDE</t>
  </si>
  <si>
    <t>SUNFLOWER OIL-REFINED</t>
  </si>
  <si>
    <t>15121910</t>
  </si>
  <si>
    <t>TOMATO</t>
  </si>
  <si>
    <t>07020000</t>
  </si>
  <si>
    <t>TUR</t>
  </si>
  <si>
    <t>07136000</t>
  </si>
  <si>
    <t>VANASPATI</t>
  </si>
  <si>
    <t>15162091</t>
  </si>
  <si>
    <t>TEA</t>
  </si>
  <si>
    <t xml:space="preserve">0902, 210120  </t>
  </si>
  <si>
    <t>RICE-BASMATI</t>
  </si>
  <si>
    <t>10063020</t>
  </si>
  <si>
    <t>RICE(OTHER THAN BASMATI)</t>
  </si>
  <si>
    <t>100610, 10063010, 10063090, 100620, 100640</t>
  </si>
  <si>
    <t>WHEAT</t>
  </si>
  <si>
    <t>1001</t>
  </si>
  <si>
    <t>BROKEN RICE</t>
  </si>
  <si>
    <t>10064000</t>
  </si>
  <si>
    <t>1: Figures pertaining to the fincial year 2022-23 are provisinal depending upon the receipt of customs data till the time of preparation of this report and subject to change as per the Dymic Data Revision Policy of  DGCIS.</t>
  </si>
  <si>
    <t>2: The data compilation of fincial Year 2022-23 is done based on the latest available data received from Customs, so far.</t>
  </si>
  <si>
    <t xml:space="preserve">3: This report is intended to be used for INTERNAL PURPOSES ONLY, since the figures are subject to change depending on the late receipt of data from Customs, </t>
  </si>
  <si>
    <t>as well as corrections received  from Ports/Exporters based on the references made by this Directorate in due course of time, hence further dissemition of this data is not advised.</t>
  </si>
  <si>
    <t>4: Note: ITCHS Code for Fresh Onion for FY2022-23 is 07031010 and ITCHS Code for Fresh Onion for FY2023-24 are 07031011,07031019.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</si>
</sst>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indexed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Dialog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5" fillId="0" borderId="0"/>
    <xf numFmtId="0" fontId="14" fillId="0" borderId="0"/>
  </cellStyleXfs>
  <cellXfs count="50">
    <xf numFmtId="0" fontId="0" fillId="0" borderId="0" xfId="0"/>
    <xf numFmtId="1" fontId="2" fillId="3" borderId="1" xfId="0" applyNumberFormat="1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4" fontId="4" fillId="2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 wrapText="1"/>
    </xf>
    <xf numFmtId="1" fontId="2" fillId="3" borderId="11" xfId="0" applyNumberFormat="1" applyFont="1" applyFill="1" applyBorder="1" applyAlignment="1">
      <alignment horizontal="center" vertical="center" wrapText="1"/>
    </xf>
    <xf numFmtId="1" fontId="2" fillId="3" borderId="1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3" borderId="16" xfId="0" applyNumberFormat="1" applyFont="1" applyFill="1" applyBorder="1" applyAlignment="1">
      <alignment horizontal="center" vertical="center" wrapText="1"/>
    </xf>
    <xf numFmtId="1" fontId="2" fillId="3" borderId="17" xfId="0" applyNumberFormat="1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left"/>
    </xf>
    <xf numFmtId="49" fontId="13" fillId="0" borderId="1" xfId="1" applyNumberFormat="1" applyFont="1" applyBorder="1" applyAlignment="1">
      <alignment horizontal="left" vertical="top" wrapText="1"/>
    </xf>
    <xf numFmtId="2" fontId="12" fillId="0" borderId="1" xfId="1" applyNumberFormat="1" applyFont="1" applyBorder="1"/>
    <xf numFmtId="49" fontId="13" fillId="0" borderId="1" xfId="1" quotePrefix="1" applyNumberFormat="1" applyFont="1" applyBorder="1" applyAlignment="1">
      <alignment horizontal="left" vertical="top" wrapText="1"/>
    </xf>
    <xf numFmtId="0" fontId="12" fillId="0" borderId="1" xfId="1" applyFont="1" applyBorder="1" applyAlignment="1">
      <alignment horizontal="left" wrapText="1"/>
    </xf>
    <xf numFmtId="2" fontId="12" fillId="5" borderId="1" xfId="1" applyNumberFormat="1" applyFont="1" applyFill="1" applyBorder="1"/>
    <xf numFmtId="49" fontId="13" fillId="0" borderId="1" xfId="1" applyNumberFormat="1" applyFont="1" applyBorder="1" applyAlignment="1">
      <alignment vertical="top" wrapText="1"/>
    </xf>
    <xf numFmtId="2" fontId="6" fillId="0" borderId="1" xfId="1" applyNumberFormat="1" applyBorder="1"/>
    <xf numFmtId="0" fontId="6" fillId="0" borderId="1" xfId="1" applyBorder="1" applyAlignment="1">
      <alignment horizontal="left"/>
    </xf>
    <xf numFmtId="49" fontId="13" fillId="0" borderId="1" xfId="1" quotePrefix="1" applyNumberFormat="1" applyFont="1" applyBorder="1" applyAlignment="1">
      <alignment vertical="top" wrapText="1"/>
    </xf>
    <xf numFmtId="2" fontId="6" fillId="6" borderId="1" xfId="1" applyNumberFormat="1" applyFill="1" applyBorder="1"/>
    <xf numFmtId="2" fontId="15" fillId="0" borderId="1" xfId="1" applyNumberFormat="1" applyFont="1" applyBorder="1"/>
    <xf numFmtId="2" fontId="15" fillId="6" borderId="1" xfId="1" applyNumberFormat="1" applyFont="1" applyFill="1" applyBorder="1"/>
    <xf numFmtId="2" fontId="16" fillId="0" borderId="1" xfId="1" applyNumberFormat="1" applyFont="1" applyBorder="1" applyAlignment="1">
      <alignment horizontal="right"/>
    </xf>
    <xf numFmtId="0" fontId="6" fillId="0" borderId="0" xfId="1"/>
    <xf numFmtId="49" fontId="7" fillId="0" borderId="0" xfId="1" applyNumberFormat="1" applyFont="1" applyAlignment="1">
      <alignment wrapText="1"/>
    </xf>
    <xf numFmtId="49" fontId="7" fillId="0" borderId="0" xfId="1" applyNumberFormat="1" applyFont="1"/>
    <xf numFmtId="0" fontId="9" fillId="0" borderId="0" xfId="1" quotePrefix="1" applyFont="1" applyAlignment="1">
      <alignment horizontal="left"/>
    </xf>
    <xf numFmtId="0" fontId="7" fillId="0" borderId="0" xfId="1" applyFont="1" applyAlignment="1">
      <alignment vertical="top" wrapText="1"/>
    </xf>
    <xf numFmtId="0" fontId="9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7" fillId="0" borderId="0" xfId="1" applyFont="1"/>
    <xf numFmtId="0" fontId="8" fillId="0" borderId="0" xfId="1" applyFont="1" applyAlignment="1">
      <alignment horizontal="left" vertical="top" wrapText="1"/>
    </xf>
    <xf numFmtId="0" fontId="11" fillId="0" borderId="0" xfId="1" applyFont="1"/>
  </cellXfs>
  <cellStyles count="4">
    <cellStyle name="Normal" xfId="0" builtinId="0"/>
    <cellStyle name="Normal 11" xfId="3" xr:uid="{2AB680D3-3CC0-4286-AF40-4FF505ECB6DF}"/>
    <cellStyle name="Normal 2" xfId="2" xr:uid="{035E147B-91C4-4CF6-B69A-48F61AC86AF8}"/>
    <cellStyle name="Normal 3" xfId="1" xr:uid="{B7D6ACB0-CD1D-41A2-8135-560D7CF936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abSelected="1" topLeftCell="A41" workbookViewId="0">
      <selection activeCell="B55" sqref="B55"/>
    </sheetView>
  </sheetViews>
  <sheetFormatPr defaultRowHeight="15"/>
  <cols>
    <col min="1" max="1" width="28" bestFit="1" customWidth="1"/>
    <col min="2" max="2" width="34.85546875" customWidth="1"/>
    <col min="3" max="3" width="11.5703125" bestFit="1" customWidth="1"/>
    <col min="4" max="4" width="8.42578125" bestFit="1" customWidth="1"/>
    <col min="5" max="5" width="10.5703125" bestFit="1" customWidth="1"/>
    <col min="6" max="6" width="8.42578125" bestFit="1" customWidth="1"/>
    <col min="7" max="7" width="10.5703125" bestFit="1" customWidth="1"/>
    <col min="8" max="8" width="8.42578125" bestFit="1" customWidth="1"/>
    <col min="9" max="9" width="10.5703125" bestFit="1" customWidth="1"/>
    <col min="10" max="10" width="8.42578125" bestFit="1" customWidth="1"/>
    <col min="11" max="11" width="10.5703125" bestFit="1" customWidth="1"/>
    <col min="12" max="12" width="8.42578125" bestFit="1" customWidth="1"/>
    <col min="13" max="13" width="9.5703125" bestFit="1" customWidth="1"/>
    <col min="14" max="14" width="8.42578125" bestFit="1" customWidth="1"/>
    <col min="15" max="15" width="9.5703125" bestFit="1" customWidth="1"/>
    <col min="16" max="16" width="8.42578125" bestFit="1" customWidth="1"/>
  </cols>
  <sheetData>
    <row r="1" spans="1:16">
      <c r="A1" s="17" t="s">
        <v>13</v>
      </c>
      <c r="B1" s="18"/>
      <c r="C1" s="5" t="s">
        <v>11</v>
      </c>
      <c r="D1" s="6"/>
      <c r="E1" s="9" t="s">
        <v>14</v>
      </c>
      <c r="F1" s="10"/>
      <c r="G1" s="5" t="s">
        <v>12</v>
      </c>
      <c r="H1" s="6"/>
      <c r="I1" s="9" t="s">
        <v>15</v>
      </c>
      <c r="J1" s="10"/>
      <c r="K1" s="13">
        <v>45139</v>
      </c>
      <c r="L1" s="14"/>
      <c r="M1" s="9" t="s">
        <v>16</v>
      </c>
      <c r="N1" s="10"/>
      <c r="O1" s="13">
        <v>45152</v>
      </c>
      <c r="P1" s="6"/>
    </row>
    <row r="2" spans="1:16" ht="15.75" thickBot="1">
      <c r="A2" s="11"/>
      <c r="B2" s="12"/>
      <c r="C2" s="7"/>
      <c r="D2" s="8"/>
      <c r="E2" s="11"/>
      <c r="F2" s="12"/>
      <c r="G2" s="7"/>
      <c r="H2" s="8"/>
      <c r="I2" s="11"/>
      <c r="J2" s="12"/>
      <c r="K2" s="15"/>
      <c r="L2" s="16"/>
      <c r="M2" s="11"/>
      <c r="N2" s="12"/>
      <c r="O2" s="7"/>
      <c r="P2" s="8"/>
    </row>
    <row r="3" spans="1:16" ht="15.75" thickBot="1">
      <c r="A3" s="2" t="s">
        <v>17</v>
      </c>
      <c r="B3" s="3"/>
      <c r="C3" s="3"/>
      <c r="D3" s="3"/>
      <c r="E3" s="3"/>
      <c r="F3" s="3"/>
      <c r="G3" s="3"/>
      <c r="H3" s="4"/>
      <c r="I3" s="2" t="s">
        <v>18</v>
      </c>
      <c r="J3" s="3"/>
      <c r="K3" s="3"/>
      <c r="L3" s="3"/>
      <c r="M3" s="3"/>
      <c r="N3" s="3"/>
      <c r="O3" s="3"/>
      <c r="P3" s="4"/>
    </row>
    <row r="4" spans="1:16" ht="49.5" customHeight="1">
      <c r="A4" s="22" t="s">
        <v>0</v>
      </c>
      <c r="B4" s="22" t="s">
        <v>1</v>
      </c>
      <c r="C4" s="19" t="s">
        <v>2</v>
      </c>
      <c r="D4" s="19"/>
      <c r="E4" s="19" t="s">
        <v>3</v>
      </c>
      <c r="F4" s="19"/>
      <c r="G4" s="19" t="s">
        <v>4</v>
      </c>
      <c r="H4" s="19"/>
      <c r="I4" s="20" t="s">
        <v>5</v>
      </c>
      <c r="J4" s="21"/>
      <c r="K4" s="19" t="s">
        <v>6</v>
      </c>
      <c r="L4" s="19"/>
      <c r="M4" s="19" t="s">
        <v>7</v>
      </c>
      <c r="N4" s="19"/>
      <c r="O4" s="20" t="s">
        <v>8</v>
      </c>
      <c r="P4" s="21"/>
    </row>
    <row r="5" spans="1:16" ht="49.5" customHeight="1">
      <c r="A5" s="22"/>
      <c r="B5" s="22"/>
      <c r="C5" s="24" t="str">
        <f>CONCATENATE(LEFT(G1,4)-1,"-",RIGHT(LEFT(G1,4),2))</f>
        <v>2022-23</v>
      </c>
      <c r="D5" s="25"/>
      <c r="E5" s="24" t="str">
        <f>CONCATENATE("01-04","-",TEXT(K1,"yyyy")-1, " to ",TEXT(O1,"dd-mm"), "-",TEXT(LEFT(O1,6),"yyyy")-1)</f>
        <v>01-04-2022 to 14-08-2022</v>
      </c>
      <c r="F5" s="25"/>
      <c r="G5" s="24" t="str">
        <f>CONCATENATE("01-04","-",TEXT(K1,"yyyy")," to ",TEXT(O1,"dd-mm-yyyy"))</f>
        <v>01-04-2023 to 14-08-2023</v>
      </c>
      <c r="H5" s="25"/>
      <c r="I5" s="24" t="str">
        <f>TEXT(CONCATENATE(TEXT(K1,"MM")-1,"-",TEXT(K1,"yyyy")-1,),"MMM-YYYY")</f>
        <v>Jul-2022</v>
      </c>
      <c r="J5" s="25"/>
      <c r="K5" s="24" t="str">
        <f>TEXT(CONCATENATE(TEXT(K1,"MM")-1,"-",TEXT(K1,"yyyy"),),"MMM-YYYY")</f>
        <v>Jul-2023</v>
      </c>
      <c r="L5" s="25"/>
      <c r="M5" s="24" t="str">
        <f>CONCATENATE(TEXT(K1,"DD-MM"),"-",TEXT(K1,"yyyy")-1, " to ",TEXT(O1,"dd-mm"), "-",TEXT(O1,"yyyy")-1)</f>
        <v>01-08-2022 to 14-08-2022</v>
      </c>
      <c r="N5" s="25"/>
      <c r="O5" s="24" t="str">
        <f>CONCATENATE(TEXT(K1,"DD-MM-YYYY"), " to ",TEXT(O1,"DD-MM-YYYY"))</f>
        <v>01-08-2023 to 14-08-2023</v>
      </c>
      <c r="P5" s="25"/>
    </row>
    <row r="6" spans="1:16">
      <c r="A6" s="23"/>
      <c r="B6" s="23"/>
      <c r="C6" s="1" t="s">
        <v>9</v>
      </c>
      <c r="D6" s="1" t="s">
        <v>10</v>
      </c>
      <c r="E6" s="1" t="s">
        <v>9</v>
      </c>
      <c r="F6" s="1" t="s">
        <v>10</v>
      </c>
      <c r="G6" s="1" t="s">
        <v>9</v>
      </c>
      <c r="H6" s="1" t="s">
        <v>10</v>
      </c>
      <c r="I6" s="1" t="s">
        <v>9</v>
      </c>
      <c r="J6" s="1" t="s">
        <v>10</v>
      </c>
      <c r="K6" s="1" t="s">
        <v>9</v>
      </c>
      <c r="L6" s="1" t="s">
        <v>10</v>
      </c>
      <c r="M6" s="1" t="s">
        <v>9</v>
      </c>
      <c r="N6" s="1" t="s">
        <v>10</v>
      </c>
      <c r="O6" s="1" t="s">
        <v>9</v>
      </c>
      <c r="P6" s="1" t="s">
        <v>10</v>
      </c>
    </row>
    <row r="7" spans="1:16">
      <c r="A7" s="26" t="s">
        <v>19</v>
      </c>
      <c r="B7" s="27" t="s">
        <v>20</v>
      </c>
      <c r="C7" s="28">
        <v>475860.57500000001</v>
      </c>
      <c r="D7" s="28">
        <v>189.03065371798604</v>
      </c>
      <c r="E7" s="28">
        <v>437258.58299999998</v>
      </c>
      <c r="F7" s="28">
        <v>173.30677069296692</v>
      </c>
      <c r="G7" s="28">
        <v>20354.904999999999</v>
      </c>
      <c r="H7" s="28">
        <v>12.655879757798093</v>
      </c>
      <c r="I7" s="33">
        <v>74784.138999999996</v>
      </c>
      <c r="J7" s="33">
        <v>29.163488133404353</v>
      </c>
      <c r="K7" s="33">
        <v>7846.8919999999998</v>
      </c>
      <c r="L7" s="33">
        <v>5.7528103062741094</v>
      </c>
      <c r="M7" s="37">
        <v>42863.133000000002</v>
      </c>
      <c r="N7" s="37">
        <v>16.913574747030356</v>
      </c>
      <c r="O7" s="37">
        <v>2129.8139999999999</v>
      </c>
      <c r="P7" s="37">
        <v>1.6722716686758776</v>
      </c>
    </row>
    <row r="8" spans="1:16">
      <c r="A8" s="26" t="s">
        <v>21</v>
      </c>
      <c r="B8" s="29" t="s">
        <v>22</v>
      </c>
      <c r="C8" s="28">
        <v>121307.49</v>
      </c>
      <c r="D8" s="28">
        <v>149.37082292436608</v>
      </c>
      <c r="E8" s="28">
        <v>56341.493999999999</v>
      </c>
      <c r="F8" s="28">
        <v>66.300665466313987</v>
      </c>
      <c r="G8" s="28">
        <v>55154.36</v>
      </c>
      <c r="H8" s="28">
        <v>74.158116707455321</v>
      </c>
      <c r="I8" s="33">
        <v>9747.9179999999997</v>
      </c>
      <c r="J8" s="33">
        <v>12.36937669594581</v>
      </c>
      <c r="K8" s="33">
        <v>2582.018</v>
      </c>
      <c r="L8" s="33">
        <v>3.9924836917953206</v>
      </c>
      <c r="M8" s="37">
        <v>3569.09</v>
      </c>
      <c r="N8" s="37">
        <v>4.6985452454276917</v>
      </c>
      <c r="O8" s="37">
        <v>1614.421</v>
      </c>
      <c r="P8" s="37">
        <v>2.5511745428541746</v>
      </c>
    </row>
    <row r="9" spans="1:16">
      <c r="A9" s="26" t="s">
        <v>23</v>
      </c>
      <c r="B9" s="29" t="s">
        <v>24</v>
      </c>
      <c r="C9" s="28">
        <v>168911.63399999999</v>
      </c>
      <c r="D9" s="28">
        <v>117.36533831321223</v>
      </c>
      <c r="E9" s="28">
        <v>54212.173000000003</v>
      </c>
      <c r="F9" s="28">
        <v>39.472204195603737</v>
      </c>
      <c r="G9" s="28">
        <v>20512.144</v>
      </c>
      <c r="H9" s="28">
        <v>14.970715378701996</v>
      </c>
      <c r="I9" s="33">
        <v>7229.9830000000002</v>
      </c>
      <c r="J9" s="33">
        <v>5.3398643243351893</v>
      </c>
      <c r="K9" s="33">
        <v>2853.5169999999998</v>
      </c>
      <c r="L9" s="33">
        <v>2.0898159506962104</v>
      </c>
      <c r="M9" s="37">
        <v>3343.6860000000001</v>
      </c>
      <c r="N9" s="37">
        <v>2.6150735088932184</v>
      </c>
      <c r="O9" s="37">
        <v>1540.5170000000001</v>
      </c>
      <c r="P9" s="37">
        <v>1.1578780678718712</v>
      </c>
    </row>
    <row r="10" spans="1:16">
      <c r="A10" s="26" t="s">
        <v>25</v>
      </c>
      <c r="B10" s="29" t="s">
        <v>26</v>
      </c>
      <c r="C10" s="28">
        <v>62414.576000000001</v>
      </c>
      <c r="D10" s="28">
        <v>48.823831495432003</v>
      </c>
      <c r="E10" s="28">
        <v>13280.705</v>
      </c>
      <c r="F10" s="28">
        <v>12.64110010147971</v>
      </c>
      <c r="G10" s="28">
        <v>10358.826999999999</v>
      </c>
      <c r="H10" s="28">
        <v>8.9497501958342056</v>
      </c>
      <c r="I10" s="33">
        <v>1720.066</v>
      </c>
      <c r="J10" s="33">
        <v>1.4645340294667444</v>
      </c>
      <c r="K10" s="33">
        <v>1546.4590000000001</v>
      </c>
      <c r="L10" s="33">
        <v>1.4109472574584399</v>
      </c>
      <c r="M10" s="37">
        <v>761.63499999999999</v>
      </c>
      <c r="N10" s="37">
        <v>0.68563405191377036</v>
      </c>
      <c r="O10" s="37">
        <v>1325.568</v>
      </c>
      <c r="P10" s="37">
        <v>1.1536716619113998</v>
      </c>
    </row>
    <row r="11" spans="1:16">
      <c r="A11" s="26" t="s">
        <v>27</v>
      </c>
      <c r="B11" s="27" t="s">
        <v>28</v>
      </c>
      <c r="C11" s="28">
        <v>669102.27399999998</v>
      </c>
      <c r="D11" s="28">
        <v>838.08110662316426</v>
      </c>
      <c r="E11" s="28">
        <v>164794.42600000001</v>
      </c>
      <c r="F11" s="28">
        <v>205.56782467428596</v>
      </c>
      <c r="G11" s="28">
        <v>214241.35200000001</v>
      </c>
      <c r="H11" s="28">
        <v>288.97051904578871</v>
      </c>
      <c r="I11" s="33">
        <v>34228.241000000002</v>
      </c>
      <c r="J11" s="33">
        <v>42.230806026512028</v>
      </c>
      <c r="K11" s="33">
        <v>40624.472000000002</v>
      </c>
      <c r="L11" s="33">
        <v>55.907656609281098</v>
      </c>
      <c r="M11" s="37">
        <v>13497.941000000001</v>
      </c>
      <c r="N11" s="37">
        <v>17.287050832757213</v>
      </c>
      <c r="O11" s="37">
        <v>13875.68</v>
      </c>
      <c r="P11" s="37">
        <v>19.77778800368181</v>
      </c>
    </row>
    <row r="12" spans="1:16">
      <c r="A12" s="26" t="s">
        <v>29</v>
      </c>
      <c r="B12" s="27" t="s">
        <v>30</v>
      </c>
      <c r="C12" s="28">
        <v>28600.866999999998</v>
      </c>
      <c r="D12" s="28">
        <v>11.915402148241613</v>
      </c>
      <c r="E12" s="28">
        <v>3575.5859999999998</v>
      </c>
      <c r="F12" s="28">
        <v>1.5663774047044099</v>
      </c>
      <c r="G12" s="28">
        <v>10011.867</v>
      </c>
      <c r="H12" s="28">
        <v>4.5990749448988231</v>
      </c>
      <c r="I12" s="33">
        <v>1459.5630000000001</v>
      </c>
      <c r="J12" s="33">
        <v>0.60683966151434143</v>
      </c>
      <c r="K12" s="33">
        <v>734.13499999999999</v>
      </c>
      <c r="L12" s="33">
        <v>0.32299492768883009</v>
      </c>
      <c r="M12" s="37">
        <v>333.57</v>
      </c>
      <c r="N12" s="37">
        <v>0.13919670668091258</v>
      </c>
      <c r="O12" s="37">
        <v>394.60500000000002</v>
      </c>
      <c r="P12" s="37">
        <v>0.18666837389201477</v>
      </c>
    </row>
    <row r="13" spans="1:16">
      <c r="A13" s="26" t="s">
        <v>31</v>
      </c>
      <c r="B13" s="27" t="s">
        <v>32</v>
      </c>
      <c r="C13" s="28">
        <v>118653.69100000001</v>
      </c>
      <c r="D13" s="28">
        <v>233.0304512875264</v>
      </c>
      <c r="E13" s="28">
        <v>21977.278999999999</v>
      </c>
      <c r="F13" s="28">
        <v>44.483637516524048</v>
      </c>
      <c r="G13" s="28">
        <v>14750.066999999999</v>
      </c>
      <c r="H13" s="28">
        <v>27.686495200237434</v>
      </c>
      <c r="I13" s="33">
        <v>9130.2350000000006</v>
      </c>
      <c r="J13" s="33">
        <v>17.954766801169825</v>
      </c>
      <c r="K13" s="33">
        <v>3391.471</v>
      </c>
      <c r="L13" s="33">
        <v>6.2191474086417964</v>
      </c>
      <c r="M13" s="37">
        <v>1802.885</v>
      </c>
      <c r="N13" s="37">
        <v>3.4245465024197097</v>
      </c>
      <c r="O13" s="37">
        <v>4026.8960000000002</v>
      </c>
      <c r="P13" s="37">
        <v>7.6441686577584935</v>
      </c>
    </row>
    <row r="14" spans="1:16">
      <c r="A14" s="26" t="s">
        <v>33</v>
      </c>
      <c r="B14" s="27" t="s">
        <v>34</v>
      </c>
      <c r="C14" s="28">
        <v>4412.2470000000003</v>
      </c>
      <c r="D14" s="28">
        <v>9.8696587376840696</v>
      </c>
      <c r="E14" s="28">
        <v>1520.6869999999999</v>
      </c>
      <c r="F14" s="28">
        <v>3.5084069349160587</v>
      </c>
      <c r="G14" s="28">
        <v>1139.202</v>
      </c>
      <c r="H14" s="28">
        <v>3.1717734186083852</v>
      </c>
      <c r="I14" s="33">
        <v>389.28100000000001</v>
      </c>
      <c r="J14" s="33">
        <v>0.82640781089827342</v>
      </c>
      <c r="K14" s="33">
        <v>262.43599999999998</v>
      </c>
      <c r="L14" s="33">
        <v>0.71628245968748139</v>
      </c>
      <c r="M14" s="37">
        <v>62.618000000000002</v>
      </c>
      <c r="N14" s="37">
        <v>0.19991374520771793</v>
      </c>
      <c r="O14" s="37">
        <v>98.019000000000005</v>
      </c>
      <c r="P14" s="37">
        <v>0.35201386959536346</v>
      </c>
    </row>
    <row r="15" spans="1:16">
      <c r="A15" s="26" t="s">
        <v>35</v>
      </c>
      <c r="B15" s="27" t="s">
        <v>36</v>
      </c>
      <c r="C15" s="28">
        <v>21328.719000000001</v>
      </c>
      <c r="D15" s="28">
        <v>14.713671459893433</v>
      </c>
      <c r="E15" s="28">
        <v>4441.8940000000002</v>
      </c>
      <c r="F15" s="28">
        <v>3.1197604413407607</v>
      </c>
      <c r="G15" s="28">
        <v>8754.6569999999992</v>
      </c>
      <c r="H15" s="28">
        <v>4.3725675080644768</v>
      </c>
      <c r="I15" s="33">
        <v>847.24300000000005</v>
      </c>
      <c r="J15" s="33">
        <v>0.61792952654218003</v>
      </c>
      <c r="K15" s="33">
        <v>2508.864</v>
      </c>
      <c r="L15" s="33">
        <v>1.0623686001175872</v>
      </c>
      <c r="M15" s="37">
        <v>546.03300000000002</v>
      </c>
      <c r="N15" s="37">
        <v>0.2911054239205581</v>
      </c>
      <c r="O15" s="37">
        <v>782.63300000000004</v>
      </c>
      <c r="P15" s="37">
        <v>0.35883922768990667</v>
      </c>
    </row>
    <row r="16" spans="1:16">
      <c r="A16" s="26" t="s">
        <v>37</v>
      </c>
      <c r="B16" s="27" t="s">
        <v>38</v>
      </c>
      <c r="C16" s="28">
        <v>86484.316000000006</v>
      </c>
      <c r="D16" s="28">
        <v>85.491089836915805</v>
      </c>
      <c r="E16" s="28">
        <v>28523.517</v>
      </c>
      <c r="F16" s="28">
        <v>30.599008147809741</v>
      </c>
      <c r="G16" s="28">
        <v>71673.436000000002</v>
      </c>
      <c r="H16" s="28">
        <v>63.250600310902009</v>
      </c>
      <c r="I16" s="33">
        <v>6558.4459999999999</v>
      </c>
      <c r="J16" s="33">
        <v>6.9773654549657289</v>
      </c>
      <c r="K16" s="33">
        <v>13292.263999999999</v>
      </c>
      <c r="L16" s="33">
        <v>11.583738038925453</v>
      </c>
      <c r="M16" s="37">
        <v>2013.1010000000001</v>
      </c>
      <c r="N16" s="37">
        <v>2.1230686946137891</v>
      </c>
      <c r="O16" s="37">
        <v>4503.5529999999999</v>
      </c>
      <c r="P16" s="37">
        <v>3.8540424036122309</v>
      </c>
    </row>
    <row r="17" spans="1:16">
      <c r="A17" s="26" t="s">
        <v>39</v>
      </c>
      <c r="B17" s="27" t="s">
        <v>40</v>
      </c>
      <c r="C17" s="28">
        <v>33501.608</v>
      </c>
      <c r="D17" s="28">
        <v>83.659162155906785</v>
      </c>
      <c r="E17" s="28">
        <v>18792.474000000002</v>
      </c>
      <c r="F17" s="28">
        <v>56.058816603257846</v>
      </c>
      <c r="G17" s="28">
        <v>7363.3969999999999</v>
      </c>
      <c r="H17" s="28">
        <v>11.036737779215787</v>
      </c>
      <c r="I17" s="33">
        <v>3313.5709999999999</v>
      </c>
      <c r="J17" s="33">
        <v>7.9949707292315733</v>
      </c>
      <c r="K17" s="33">
        <v>1782.867</v>
      </c>
      <c r="L17" s="33">
        <v>2.6680006305392814</v>
      </c>
      <c r="M17" s="37">
        <v>1972.742</v>
      </c>
      <c r="N17" s="37">
        <v>6.1406233046320153</v>
      </c>
      <c r="O17" s="37">
        <v>607.63699999999994</v>
      </c>
      <c r="P17" s="37">
        <v>0.78776275768432602</v>
      </c>
    </row>
    <row r="18" spans="1:16">
      <c r="A18" s="26" t="s">
        <v>41</v>
      </c>
      <c r="B18" s="29" t="s">
        <v>42</v>
      </c>
      <c r="C18" s="28">
        <v>26919.519</v>
      </c>
      <c r="D18" s="28">
        <v>32.612854371517379</v>
      </c>
      <c r="E18" s="28">
        <v>9335.5789999999997</v>
      </c>
      <c r="F18" s="28">
        <v>11.570758397669934</v>
      </c>
      <c r="G18" s="28">
        <v>20714.764999999999</v>
      </c>
      <c r="H18" s="28">
        <v>23.830797580413659</v>
      </c>
      <c r="I18" s="33">
        <v>2439.83</v>
      </c>
      <c r="J18" s="33">
        <v>3.0738936277662758</v>
      </c>
      <c r="K18" s="33">
        <v>5539.3580000000002</v>
      </c>
      <c r="L18" s="33">
        <v>6.4965886120710534</v>
      </c>
      <c r="M18" s="37">
        <v>1258.6600000000001</v>
      </c>
      <c r="N18" s="37">
        <v>1.4998796681541071</v>
      </c>
      <c r="O18" s="37">
        <v>2241.2350000000001</v>
      </c>
      <c r="P18" s="37">
        <v>2.7603182686802263</v>
      </c>
    </row>
    <row r="19" spans="1:16">
      <c r="A19" s="26" t="s">
        <v>43</v>
      </c>
      <c r="B19" s="29" t="s">
        <v>44</v>
      </c>
      <c r="C19" s="28">
        <v>15022.589</v>
      </c>
      <c r="D19" s="28">
        <v>17.602013503659627</v>
      </c>
      <c r="E19" s="28">
        <v>6465.83</v>
      </c>
      <c r="F19" s="28">
        <v>7.6412264584349092</v>
      </c>
      <c r="G19" s="28">
        <v>12894.422</v>
      </c>
      <c r="H19" s="28">
        <v>10.525755080742078</v>
      </c>
      <c r="I19" s="33">
        <v>2168.9059999999999</v>
      </c>
      <c r="J19" s="33">
        <v>2.3546322058853089</v>
      </c>
      <c r="K19" s="33">
        <v>1169.537</v>
      </c>
      <c r="L19" s="33">
        <v>1.6601922536179929</v>
      </c>
      <c r="M19" s="37">
        <v>894.48500000000001</v>
      </c>
      <c r="N19" s="37">
        <v>0.9978533970209289</v>
      </c>
      <c r="O19" s="37">
        <v>620.10299999999995</v>
      </c>
      <c r="P19" s="37">
        <v>0.86695956050221412</v>
      </c>
    </row>
    <row r="20" spans="1:16">
      <c r="A20" s="26" t="s">
        <v>45</v>
      </c>
      <c r="B20" s="27" t="s">
        <v>46</v>
      </c>
      <c r="C20" s="28">
        <v>50707.468999999997</v>
      </c>
      <c r="D20" s="28">
        <v>44.300510991321921</v>
      </c>
      <c r="E20" s="28">
        <v>21748.289000000001</v>
      </c>
      <c r="F20" s="28">
        <v>20.776155070722272</v>
      </c>
      <c r="G20" s="28">
        <v>15692.791000000001</v>
      </c>
      <c r="H20" s="28">
        <v>11.877033050975278</v>
      </c>
      <c r="I20" s="33">
        <v>1968.588</v>
      </c>
      <c r="J20" s="33">
        <v>2.0432450352756728</v>
      </c>
      <c r="K20" s="33">
        <v>2478.85</v>
      </c>
      <c r="L20" s="33">
        <v>1.9951654556985292</v>
      </c>
      <c r="M20" s="37">
        <v>666.18100000000004</v>
      </c>
      <c r="N20" s="37">
        <v>0.62156152347432592</v>
      </c>
      <c r="O20" s="37">
        <v>1190.7719999999999</v>
      </c>
      <c r="P20" s="37">
        <v>0.91268944765622928</v>
      </c>
    </row>
    <row r="21" spans="1:16" ht="30">
      <c r="A21" s="30" t="s">
        <v>47</v>
      </c>
      <c r="B21" s="27" t="s">
        <v>48</v>
      </c>
      <c r="C21" s="28">
        <v>4941.6100000000006</v>
      </c>
      <c r="D21" s="28">
        <v>13.099030939457514</v>
      </c>
      <c r="E21" s="28">
        <v>1606.723</v>
      </c>
      <c r="F21" s="28">
        <v>4.4221304852470515</v>
      </c>
      <c r="G21" s="28">
        <v>2567.3919999999998</v>
      </c>
      <c r="H21" s="28">
        <v>5.5409924172022711</v>
      </c>
      <c r="I21" s="33">
        <v>481.54399999999998</v>
      </c>
      <c r="J21" s="33">
        <v>1.3430322003577817</v>
      </c>
      <c r="K21" s="33">
        <v>636.27300000000002</v>
      </c>
      <c r="L21" s="33">
        <v>1.2474540698389203</v>
      </c>
      <c r="M21" s="37">
        <v>111.46599999999999</v>
      </c>
      <c r="N21" s="37">
        <v>0.28455163094714347</v>
      </c>
      <c r="O21" s="37">
        <v>289.13400000000001</v>
      </c>
      <c r="P21" s="37">
        <v>0.62523370062837169</v>
      </c>
    </row>
    <row r="22" spans="1:16" ht="30">
      <c r="A22" s="30" t="s">
        <v>49</v>
      </c>
      <c r="B22" s="27" t="s">
        <v>50</v>
      </c>
      <c r="C22" s="28">
        <v>3534.7370000000001</v>
      </c>
      <c r="D22" s="28">
        <v>6.7004234141412633</v>
      </c>
      <c r="E22" s="28">
        <v>1587.8339999999998</v>
      </c>
      <c r="F22" s="28">
        <v>3.3096029366410855</v>
      </c>
      <c r="G22" s="28">
        <v>2250.9319999999998</v>
      </c>
      <c r="H22" s="28">
        <v>3.3271803523556054</v>
      </c>
      <c r="I22" s="33">
        <v>390.38299999999998</v>
      </c>
      <c r="J22" s="33">
        <v>0.74428818013708276</v>
      </c>
      <c r="K22" s="33">
        <v>957.56200000000001</v>
      </c>
      <c r="L22" s="33">
        <v>1.2971696089804374</v>
      </c>
      <c r="M22" s="37">
        <v>45.106999999999999</v>
      </c>
      <c r="N22" s="37">
        <v>0.10973192131229967</v>
      </c>
      <c r="O22" s="37">
        <v>234.18599999999998</v>
      </c>
      <c r="P22" s="37">
        <v>0.31645697188151534</v>
      </c>
    </row>
    <row r="23" spans="1:16">
      <c r="A23" s="26" t="s">
        <v>51</v>
      </c>
      <c r="B23" s="27" t="s">
        <v>52</v>
      </c>
      <c r="C23" s="28">
        <v>2525473.6690000002</v>
      </c>
      <c r="D23" s="28">
        <v>562.79244287822564</v>
      </c>
      <c r="E23" s="28">
        <v>812551.46699999995</v>
      </c>
      <c r="F23" s="28">
        <v>180.44535944676284</v>
      </c>
      <c r="G23" s="28">
        <v>1036382.2930000001</v>
      </c>
      <c r="H23" s="28">
        <v>197.10774223839712</v>
      </c>
      <c r="I23" s="33">
        <v>219663.45300000001</v>
      </c>
      <c r="J23" s="33">
        <v>48.639361357058149</v>
      </c>
      <c r="K23" s="33">
        <v>292593.05700000003</v>
      </c>
      <c r="L23" s="33">
        <v>58.486624557679129</v>
      </c>
      <c r="M23" s="37">
        <v>96110.2</v>
      </c>
      <c r="N23" s="37">
        <v>19.283339752372573</v>
      </c>
      <c r="O23" s="37">
        <v>113708.947</v>
      </c>
      <c r="P23" s="37">
        <v>21.988338825445066</v>
      </c>
    </row>
    <row r="24" spans="1:16" ht="30">
      <c r="A24" s="26" t="s">
        <v>53</v>
      </c>
      <c r="B24" s="27" t="s">
        <v>54</v>
      </c>
      <c r="C24" s="28">
        <v>105933.63800000001</v>
      </c>
      <c r="D24" s="28">
        <v>133.0807514117123</v>
      </c>
      <c r="E24" s="28">
        <v>43570.54</v>
      </c>
      <c r="F24" s="28">
        <v>58.087300294201583</v>
      </c>
      <c r="G24" s="28">
        <v>40604.591</v>
      </c>
      <c r="H24" s="28">
        <v>44.525383202533924</v>
      </c>
      <c r="I24" s="33">
        <v>8974.4449999999997</v>
      </c>
      <c r="J24" s="33">
        <v>12.469773584953067</v>
      </c>
      <c r="K24" s="33">
        <v>10895.871999999999</v>
      </c>
      <c r="L24" s="33">
        <v>11.962396950040109</v>
      </c>
      <c r="M24" s="37">
        <v>4921.9290000000001</v>
      </c>
      <c r="N24" s="37">
        <v>6.7321570485827422</v>
      </c>
      <c r="O24" s="37">
        <v>2926.2910000000002</v>
      </c>
      <c r="P24" s="37">
        <v>2.6248150519294464</v>
      </c>
    </row>
    <row r="25" spans="1:16">
      <c r="A25" s="26" t="s">
        <v>55</v>
      </c>
      <c r="B25" s="27" t="s">
        <v>56</v>
      </c>
      <c r="C25" s="28">
        <v>0.1</v>
      </c>
      <c r="D25" s="28">
        <v>1.6775049338380407E-4</v>
      </c>
      <c r="E25" s="28">
        <v>0.1</v>
      </c>
      <c r="F25" s="28">
        <v>1.7251550668831908E-4</v>
      </c>
      <c r="G25" s="28">
        <v>1.6</v>
      </c>
      <c r="H25" s="28">
        <v>4.1182960234709123E-3</v>
      </c>
      <c r="I25" s="33"/>
      <c r="J25" s="33"/>
      <c r="K25" s="33"/>
      <c r="L25" s="33"/>
      <c r="M25" s="37"/>
      <c r="N25" s="37"/>
      <c r="O25" s="37"/>
      <c r="P25" s="37"/>
    </row>
    <row r="26" spans="1:16">
      <c r="A26" s="26" t="s">
        <v>57</v>
      </c>
      <c r="B26" s="27" t="s">
        <v>58</v>
      </c>
      <c r="C26" s="28">
        <v>1418.81</v>
      </c>
      <c r="D26" s="28">
        <v>2.328015950046912</v>
      </c>
      <c r="E26" s="28">
        <v>527.16600000000005</v>
      </c>
      <c r="F26" s="28">
        <v>1.0784850858098605</v>
      </c>
      <c r="G26" s="28">
        <v>362.51600000000002</v>
      </c>
      <c r="H26" s="28">
        <v>0.45630434095100003</v>
      </c>
      <c r="I26" s="33">
        <v>194.97</v>
      </c>
      <c r="J26" s="33">
        <v>0.44033656358666157</v>
      </c>
      <c r="K26" s="33">
        <v>135.74</v>
      </c>
      <c r="L26" s="33">
        <v>0.14810835781034887</v>
      </c>
      <c r="M26" s="37">
        <v>117.71799999999999</v>
      </c>
      <c r="N26" s="37">
        <v>0.1912199861730878</v>
      </c>
      <c r="O26" s="37">
        <v>90.463999999999999</v>
      </c>
      <c r="P26" s="37">
        <v>0.10591232270424496</v>
      </c>
    </row>
    <row r="27" spans="1:16">
      <c r="A27" s="26" t="s">
        <v>59</v>
      </c>
      <c r="B27" s="27" t="s">
        <v>60</v>
      </c>
      <c r="C27" s="31"/>
      <c r="D27" s="31"/>
      <c r="E27" s="31"/>
      <c r="F27" s="31"/>
      <c r="G27" s="31"/>
      <c r="H27" s="31"/>
      <c r="I27" s="36"/>
      <c r="J27" s="36"/>
      <c r="K27" s="36"/>
      <c r="L27" s="36"/>
      <c r="M27" s="38"/>
      <c r="N27" s="38"/>
      <c r="O27" s="38"/>
      <c r="P27" s="38"/>
    </row>
    <row r="28" spans="1:16">
      <c r="A28" s="26" t="s">
        <v>61</v>
      </c>
      <c r="B28" s="27" t="s">
        <v>62</v>
      </c>
      <c r="C28" s="28">
        <v>135587.19200000001</v>
      </c>
      <c r="D28" s="28">
        <v>39.080775527167837</v>
      </c>
      <c r="E28" s="28">
        <v>116938.601</v>
      </c>
      <c r="F28" s="28">
        <v>32.961129150526531</v>
      </c>
      <c r="G28" s="28">
        <v>2359.0810000000001</v>
      </c>
      <c r="H28" s="28">
        <v>0.62837177846650871</v>
      </c>
      <c r="I28" s="33">
        <v>5047.3670000000002</v>
      </c>
      <c r="J28" s="33">
        <v>1.6387149630158189</v>
      </c>
      <c r="K28" s="33">
        <v>13.773999999999999</v>
      </c>
      <c r="L28" s="33">
        <v>1.2605186246453216E-2</v>
      </c>
      <c r="M28" s="37">
        <v>236.059</v>
      </c>
      <c r="N28" s="37">
        <v>1.7716711708880648E-2</v>
      </c>
      <c r="O28" s="37">
        <v>6.399</v>
      </c>
      <c r="P28" s="37">
        <v>5.9880123789943637E-3</v>
      </c>
    </row>
    <row r="29" spans="1:16">
      <c r="A29" s="26" t="s">
        <v>63</v>
      </c>
      <c r="B29" s="27" t="s">
        <v>64</v>
      </c>
      <c r="C29" s="28">
        <v>17456.217000000001</v>
      </c>
      <c r="D29" s="28">
        <v>8.3538465893677962</v>
      </c>
      <c r="E29" s="28">
        <v>9389.0310000000009</v>
      </c>
      <c r="F29" s="28">
        <v>4.3903078559116091</v>
      </c>
      <c r="G29" s="28">
        <v>1734.1179999999999</v>
      </c>
      <c r="H29" s="28">
        <v>1.0517723117194</v>
      </c>
      <c r="I29" s="33">
        <v>3902.1219999999998</v>
      </c>
      <c r="J29" s="33">
        <v>1.6478533722940243</v>
      </c>
      <c r="K29" s="33">
        <v>385.88600000000002</v>
      </c>
      <c r="L29" s="33">
        <v>0.26748290666436197</v>
      </c>
      <c r="M29" s="37">
        <v>106.166</v>
      </c>
      <c r="N29" s="37">
        <v>6.4067387342090373E-2</v>
      </c>
      <c r="O29" s="37">
        <v>63.116</v>
      </c>
      <c r="P29" s="37">
        <v>4.4822613649266659E-2</v>
      </c>
    </row>
    <row r="30" spans="1:16">
      <c r="A30" s="26" t="s">
        <v>65</v>
      </c>
      <c r="B30" s="27" t="s">
        <v>66</v>
      </c>
      <c r="C30" s="28">
        <v>5551.9650000000001</v>
      </c>
      <c r="D30" s="28">
        <v>3.7879519532523513</v>
      </c>
      <c r="E30" s="28">
        <v>735.26199999999994</v>
      </c>
      <c r="F30" s="28">
        <v>0.54156409281874296</v>
      </c>
      <c r="G30" s="28">
        <v>658.47400000000005</v>
      </c>
      <c r="H30" s="28">
        <v>0.48762714626990578</v>
      </c>
      <c r="I30" s="33">
        <v>300.37200000000001</v>
      </c>
      <c r="J30" s="33">
        <v>0.19694856636047517</v>
      </c>
      <c r="K30" s="33">
        <v>5.3739999999999997</v>
      </c>
      <c r="L30" s="33">
        <v>6.2179937408629628E-3</v>
      </c>
      <c r="M30" s="37">
        <v>62.487000000000002</v>
      </c>
      <c r="N30" s="37">
        <v>4.8026887059267172E-2</v>
      </c>
      <c r="O30" s="37">
        <v>56.978999999999999</v>
      </c>
      <c r="P30" s="37">
        <v>5.1132119914864216E-2</v>
      </c>
    </row>
    <row r="31" spans="1:16">
      <c r="A31" s="26" t="s">
        <v>67</v>
      </c>
      <c r="B31" s="27" t="s">
        <v>68</v>
      </c>
      <c r="C31" s="28">
        <v>473731.326</v>
      </c>
      <c r="D31" s="28">
        <v>98.734824161247531</v>
      </c>
      <c r="E31" s="28">
        <v>175958.54</v>
      </c>
      <c r="F31" s="28">
        <v>40.446737894417595</v>
      </c>
      <c r="G31" s="28">
        <v>166831.12100000001</v>
      </c>
      <c r="H31" s="28">
        <v>38.076290827174489</v>
      </c>
      <c r="I31" s="33">
        <v>47356.864000000001</v>
      </c>
      <c r="J31" s="33">
        <v>10.414045810636972</v>
      </c>
      <c r="K31" s="33">
        <v>45519.758999999998</v>
      </c>
      <c r="L31" s="33">
        <v>10.731824973007319</v>
      </c>
      <c r="M31" s="37">
        <v>20954.773000000001</v>
      </c>
      <c r="N31" s="37">
        <v>4.411172145056879</v>
      </c>
      <c r="O31" s="37">
        <v>18508.803</v>
      </c>
      <c r="P31" s="37">
        <v>3.8069151444578391</v>
      </c>
    </row>
    <row r="32" spans="1:16" ht="30">
      <c r="A32" s="26" t="s">
        <v>69</v>
      </c>
      <c r="B32" s="27" t="s">
        <v>70</v>
      </c>
      <c r="C32" s="28">
        <v>1854862.635</v>
      </c>
      <c r="D32" s="28">
        <v>545.2509625152743</v>
      </c>
      <c r="E32" s="28">
        <v>799687.071</v>
      </c>
      <c r="F32" s="28">
        <v>254.35551027146144</v>
      </c>
      <c r="G32" s="28">
        <v>897749.7030000001</v>
      </c>
      <c r="H32" s="28">
        <v>248.36422754961538</v>
      </c>
      <c r="I32" s="33">
        <v>117909.538</v>
      </c>
      <c r="J32" s="33">
        <v>36.381985525416574</v>
      </c>
      <c r="K32" s="33">
        <v>201679.25899999999</v>
      </c>
      <c r="L32" s="33">
        <v>57.521390801673491</v>
      </c>
      <c r="M32" s="37">
        <v>69184.750000000015</v>
      </c>
      <c r="N32" s="37">
        <v>21.228631563069577</v>
      </c>
      <c r="O32" s="37">
        <v>128013.61799999999</v>
      </c>
      <c r="P32" s="37">
        <v>37.168832052511682</v>
      </c>
    </row>
    <row r="33" spans="1:16">
      <c r="A33" s="26" t="s">
        <v>71</v>
      </c>
      <c r="B33" s="27" t="s">
        <v>72</v>
      </c>
      <c r="C33" s="28">
        <v>763586.10800000001</v>
      </c>
      <c r="D33" s="28">
        <v>40.278657460983482</v>
      </c>
      <c r="E33" s="28">
        <v>257125.598</v>
      </c>
      <c r="F33" s="28">
        <v>13.659273748235622</v>
      </c>
      <c r="G33" s="28">
        <v>188534.003</v>
      </c>
      <c r="H33" s="28">
        <v>12.05015329804263</v>
      </c>
      <c r="I33" s="33">
        <v>67149.895000000004</v>
      </c>
      <c r="J33" s="33">
        <v>3.8874661187714818</v>
      </c>
      <c r="K33" s="33">
        <v>33841.728999999999</v>
      </c>
      <c r="L33" s="33">
        <v>2.1884736567261376</v>
      </c>
      <c r="M33" s="37">
        <v>72116.92</v>
      </c>
      <c r="N33" s="37">
        <v>2.8299854314625104</v>
      </c>
      <c r="O33" s="37">
        <v>36119.631999999998</v>
      </c>
      <c r="P33" s="37">
        <v>2.1324303439978549</v>
      </c>
    </row>
    <row r="34" spans="1:16">
      <c r="A34" s="26" t="s">
        <v>73</v>
      </c>
      <c r="B34" s="27" t="s">
        <v>74</v>
      </c>
      <c r="C34" s="28">
        <v>1337551.324</v>
      </c>
      <c r="D34" s="28">
        <v>865.05151366169173</v>
      </c>
      <c r="E34" s="28">
        <v>129994.738</v>
      </c>
      <c r="F34" s="28">
        <v>127.10395376722627</v>
      </c>
      <c r="G34" s="28">
        <v>502727.72</v>
      </c>
      <c r="H34" s="28">
        <v>306.15691881030114</v>
      </c>
      <c r="I34" s="33">
        <v>30786.401000000002</v>
      </c>
      <c r="J34" s="33">
        <v>29.51464867540351</v>
      </c>
      <c r="K34" s="33">
        <v>61901.624000000003</v>
      </c>
      <c r="L34" s="33">
        <v>38.661326883492649</v>
      </c>
      <c r="M34" s="37">
        <v>11841.304</v>
      </c>
      <c r="N34" s="37">
        <v>10.622950449374647</v>
      </c>
      <c r="O34" s="37">
        <v>24303.973999999998</v>
      </c>
      <c r="P34" s="37">
        <v>15.180112242013688</v>
      </c>
    </row>
    <row r="35" spans="1:16">
      <c r="A35" s="26" t="s">
        <v>75</v>
      </c>
      <c r="B35" s="27" t="s">
        <v>76</v>
      </c>
      <c r="C35" s="28">
        <v>45.01</v>
      </c>
      <c r="D35" s="28">
        <v>6.8761612873522032E-2</v>
      </c>
      <c r="E35" s="28"/>
      <c r="F35" s="28"/>
      <c r="G35" s="28">
        <v>244.715</v>
      </c>
      <c r="H35" s="28">
        <v>0.29880215150026029</v>
      </c>
      <c r="I35" s="33"/>
      <c r="J35" s="33"/>
      <c r="K35" s="33">
        <v>87.23</v>
      </c>
      <c r="L35" s="33">
        <v>9.8106848411296632E-2</v>
      </c>
      <c r="M35" s="37"/>
      <c r="N35" s="37"/>
      <c r="O35" s="37"/>
      <c r="P35" s="37"/>
    </row>
    <row r="36" spans="1:16">
      <c r="A36" s="26" t="s">
        <v>77</v>
      </c>
      <c r="B36" s="27" t="s">
        <v>78</v>
      </c>
      <c r="C36" s="28">
        <v>15090.692999999999</v>
      </c>
      <c r="D36" s="28">
        <v>28.894708586246974</v>
      </c>
      <c r="E36" s="28">
        <v>8678.3359999999993</v>
      </c>
      <c r="F36" s="28">
        <v>17.226603001905463</v>
      </c>
      <c r="G36" s="28">
        <v>4339.1260000000002</v>
      </c>
      <c r="H36" s="28">
        <v>7.2258592012883698</v>
      </c>
      <c r="I36" s="33">
        <v>804.04700000000003</v>
      </c>
      <c r="J36" s="33">
        <v>1.5547443141846395</v>
      </c>
      <c r="K36" s="33">
        <v>823.81</v>
      </c>
      <c r="L36" s="33">
        <v>1.3152811681774859</v>
      </c>
      <c r="M36" s="37">
        <v>349.88799999999998</v>
      </c>
      <c r="N36" s="37">
        <v>0.64376689083024319</v>
      </c>
      <c r="O36" s="37">
        <v>323.03300000000002</v>
      </c>
      <c r="P36" s="37">
        <v>0.52508018322071282</v>
      </c>
    </row>
    <row r="37" spans="1:16">
      <c r="A37" s="26" t="s">
        <v>79</v>
      </c>
      <c r="B37" s="27" t="s">
        <v>80</v>
      </c>
      <c r="C37" s="28">
        <v>39165.218999999997</v>
      </c>
      <c r="D37" s="28">
        <v>35.88639665569152</v>
      </c>
      <c r="E37" s="28">
        <v>20394.57</v>
      </c>
      <c r="F37" s="28">
        <v>20.181641463099393</v>
      </c>
      <c r="G37" s="28">
        <v>3219.395</v>
      </c>
      <c r="H37" s="28">
        <v>2.1499084809590769</v>
      </c>
      <c r="I37" s="33">
        <v>724.29700000000003</v>
      </c>
      <c r="J37" s="33">
        <v>0.74269015949428152</v>
      </c>
      <c r="K37" s="33">
        <v>568.09</v>
      </c>
      <c r="L37" s="33">
        <v>0.35859831604625092</v>
      </c>
      <c r="M37" s="37">
        <v>493.55</v>
      </c>
      <c r="N37" s="37">
        <v>0.41396543271950226</v>
      </c>
      <c r="O37" s="37">
        <v>160.06700000000001</v>
      </c>
      <c r="P37" s="37">
        <v>0.11145355340434425</v>
      </c>
    </row>
    <row r="38" spans="1:16">
      <c r="A38" s="26" t="s">
        <v>81</v>
      </c>
      <c r="B38" s="27" t="s">
        <v>82</v>
      </c>
      <c r="C38" s="28">
        <v>5804597.4479999999</v>
      </c>
      <c r="D38" s="28">
        <v>2703.4074803704175</v>
      </c>
      <c r="E38" s="28">
        <v>2175998.5159999998</v>
      </c>
      <c r="F38" s="28">
        <v>978.48017048079373</v>
      </c>
      <c r="G38" s="28">
        <v>392214.50199999998</v>
      </c>
      <c r="H38" s="28">
        <v>209.88144891768152</v>
      </c>
      <c r="I38" s="33">
        <v>237249.98</v>
      </c>
      <c r="J38" s="33">
        <v>110.34697998532693</v>
      </c>
      <c r="K38" s="33">
        <v>17536.131000000001</v>
      </c>
      <c r="L38" s="33">
        <v>11.300663940821819</v>
      </c>
      <c r="M38" s="37">
        <v>15949.5</v>
      </c>
      <c r="N38" s="37">
        <v>7.9419425931745335</v>
      </c>
      <c r="O38" s="37">
        <v>16684.654999999999</v>
      </c>
      <c r="P38" s="37">
        <v>10.675274311653988</v>
      </c>
    </row>
    <row r="39" spans="1:16">
      <c r="A39" s="26" t="s">
        <v>83</v>
      </c>
      <c r="B39" s="27" t="s">
        <v>84</v>
      </c>
      <c r="C39" s="28">
        <v>5852633.3600000003</v>
      </c>
      <c r="D39" s="28">
        <v>2991.3354343395126</v>
      </c>
      <c r="E39" s="28">
        <v>2506095.3299999996</v>
      </c>
      <c r="F39" s="28">
        <v>1201.6621516641778</v>
      </c>
      <c r="G39" s="28">
        <v>1147785.875</v>
      </c>
      <c r="H39" s="28">
        <v>691.15948511416764</v>
      </c>
      <c r="I39" s="33">
        <v>275531.033</v>
      </c>
      <c r="J39" s="33">
        <v>139.7909606339571</v>
      </c>
      <c r="K39" s="33">
        <v>221162.52499999999</v>
      </c>
      <c r="L39" s="33">
        <v>144.02000508813552</v>
      </c>
      <c r="M39" s="37">
        <v>128427.807</v>
      </c>
      <c r="N39" s="37">
        <v>67.513452592546045</v>
      </c>
      <c r="O39" s="37">
        <v>63506.146000000001</v>
      </c>
      <c r="P39" s="37">
        <v>42.968832861833128</v>
      </c>
    </row>
    <row r="40" spans="1:16">
      <c r="A40" s="26" t="s">
        <v>85</v>
      </c>
      <c r="B40" s="27" t="s">
        <v>86</v>
      </c>
      <c r="C40" s="28">
        <v>1381.403</v>
      </c>
      <c r="D40" s="28">
        <v>1.4952376828257639</v>
      </c>
      <c r="E40" s="28">
        <v>498.173</v>
      </c>
      <c r="F40" s="28">
        <v>0.63033429438329647</v>
      </c>
      <c r="G40" s="28">
        <v>765.96699999999998</v>
      </c>
      <c r="H40" s="28">
        <v>0.81253986016707946</v>
      </c>
      <c r="I40" s="33">
        <v>6.2389999999999999</v>
      </c>
      <c r="J40" s="33">
        <v>3.0260359088259532E-2</v>
      </c>
      <c r="K40" s="33">
        <v>131.91200000000001</v>
      </c>
      <c r="L40" s="33">
        <v>9.8721745936490815E-2</v>
      </c>
      <c r="M40" s="37"/>
      <c r="N40" s="37"/>
      <c r="O40" s="37">
        <v>90.323999999999998</v>
      </c>
      <c r="P40" s="37">
        <v>0.11906069186112526</v>
      </c>
    </row>
    <row r="41" spans="1:16">
      <c r="A41" s="26" t="s">
        <v>87</v>
      </c>
      <c r="B41" s="27" t="s">
        <v>88</v>
      </c>
      <c r="C41" s="28">
        <v>235.685</v>
      </c>
      <c r="D41" s="28">
        <v>5.6277696065621913E-2</v>
      </c>
      <c r="E41" s="28">
        <v>30</v>
      </c>
      <c r="F41" s="28">
        <v>7.7933345874331523E-3</v>
      </c>
      <c r="G41" s="28">
        <v>100.34</v>
      </c>
      <c r="H41" s="28">
        <v>2.3728123738024919E-2</v>
      </c>
      <c r="I41" s="33"/>
      <c r="J41" s="33"/>
      <c r="K41" s="33">
        <v>64.09</v>
      </c>
      <c r="L41" s="33">
        <v>1.5361738438185848E-2</v>
      </c>
      <c r="M41" s="37"/>
      <c r="N41" s="37"/>
      <c r="O41" s="37">
        <v>36.25</v>
      </c>
      <c r="P41" s="37">
        <v>8.3197037158726055E-3</v>
      </c>
    </row>
    <row r="42" spans="1:16">
      <c r="A42" s="26" t="s">
        <v>89</v>
      </c>
      <c r="B42" s="27">
        <v>15121110</v>
      </c>
      <c r="C42" s="28">
        <v>17.937000000000001</v>
      </c>
      <c r="D42" s="28">
        <v>6.5083296625080569E-2</v>
      </c>
      <c r="E42" s="28">
        <v>4.984</v>
      </c>
      <c r="F42" s="28">
        <v>1.9819678361787323E-2</v>
      </c>
      <c r="G42" s="28">
        <v>6.2709999999999999</v>
      </c>
      <c r="H42" s="28">
        <v>1.9440850771903023E-2</v>
      </c>
      <c r="I42" s="33">
        <v>1E-3</v>
      </c>
      <c r="J42" s="33">
        <v>3.9320817672006592E-6</v>
      </c>
      <c r="K42" s="33">
        <v>0.88900000000000001</v>
      </c>
      <c r="L42" s="33">
        <v>3.8177936237628099E-3</v>
      </c>
      <c r="M42" s="37">
        <v>8.8999999999999996E-2</v>
      </c>
      <c r="N42" s="37">
        <v>2.4283828797687135E-4</v>
      </c>
      <c r="O42" s="37">
        <v>3.444</v>
      </c>
      <c r="P42" s="37">
        <v>8.3623078465526537E-3</v>
      </c>
    </row>
    <row r="43" spans="1:16">
      <c r="A43" s="26" t="s">
        <v>90</v>
      </c>
      <c r="B43" s="27" t="s">
        <v>91</v>
      </c>
      <c r="C43" s="28">
        <v>5315.0259999999998</v>
      </c>
      <c r="D43" s="28">
        <v>13.270269475905698</v>
      </c>
      <c r="E43" s="28">
        <v>2403.0329999999999</v>
      </c>
      <c r="F43" s="28">
        <v>5.8774766615862823</v>
      </c>
      <c r="G43" s="28">
        <v>3179.3150000000001</v>
      </c>
      <c r="H43" s="28">
        <v>4.9445367973687668</v>
      </c>
      <c r="I43" s="33">
        <v>791.16800000000001</v>
      </c>
      <c r="J43" s="33">
        <v>1.9079030697875419</v>
      </c>
      <c r="K43" s="33">
        <v>1028.425</v>
      </c>
      <c r="L43" s="33">
        <v>1.4161016117703913</v>
      </c>
      <c r="M43" s="37">
        <v>64.278999999999996</v>
      </c>
      <c r="N43" s="37">
        <v>0.19208223241782416</v>
      </c>
      <c r="O43" s="37">
        <v>367.67099999999999</v>
      </c>
      <c r="P43" s="37">
        <v>0.52436076892785444</v>
      </c>
    </row>
    <row r="44" spans="1:16">
      <c r="A44" s="26" t="s">
        <v>92</v>
      </c>
      <c r="B44" s="27" t="s">
        <v>93</v>
      </c>
      <c r="C44" s="28">
        <v>78269.909</v>
      </c>
      <c r="D44" s="28">
        <v>20.447458519674377</v>
      </c>
      <c r="E44" s="28">
        <v>20616.642</v>
      </c>
      <c r="F44" s="28">
        <v>5.7343414632273619</v>
      </c>
      <c r="G44" s="28">
        <v>8769.6270000000004</v>
      </c>
      <c r="H44" s="28">
        <v>2.5376868088025653</v>
      </c>
      <c r="I44" s="33">
        <v>8858.08</v>
      </c>
      <c r="J44" s="33">
        <v>2.5485133590279592</v>
      </c>
      <c r="K44" s="33">
        <v>1716.912</v>
      </c>
      <c r="L44" s="33">
        <v>0.84226003293898255</v>
      </c>
      <c r="M44" s="37">
        <v>5042.3100000000004</v>
      </c>
      <c r="N44" s="37">
        <v>1.3015651310414178</v>
      </c>
      <c r="O44" s="37">
        <v>955.25699999999995</v>
      </c>
      <c r="P44" s="37">
        <v>0.41775334781253698</v>
      </c>
    </row>
    <row r="45" spans="1:16">
      <c r="A45" s="26" t="s">
        <v>94</v>
      </c>
      <c r="B45" s="27" t="s">
        <v>95</v>
      </c>
      <c r="C45" s="28">
        <v>26660.344000000001</v>
      </c>
      <c r="D45" s="28">
        <v>32.417326743268703</v>
      </c>
      <c r="E45" s="28">
        <v>9841.5460000000003</v>
      </c>
      <c r="F45" s="28">
        <v>12.119653151821581</v>
      </c>
      <c r="G45" s="28">
        <v>12305.307000000001</v>
      </c>
      <c r="H45" s="28">
        <v>17.476162878105978</v>
      </c>
      <c r="I45" s="33">
        <v>1918.1669999999999</v>
      </c>
      <c r="J45" s="33">
        <v>2.3492727658740526</v>
      </c>
      <c r="K45" s="33">
        <v>2535.6819999999998</v>
      </c>
      <c r="L45" s="33">
        <v>4.0734070666655304</v>
      </c>
      <c r="M45" s="37">
        <v>819.99400000000003</v>
      </c>
      <c r="N45" s="37">
        <v>1.08063333542832</v>
      </c>
      <c r="O45" s="37">
        <v>1697.181</v>
      </c>
      <c r="P45" s="37">
        <v>2.5743901340091369</v>
      </c>
    </row>
    <row r="46" spans="1:16">
      <c r="A46" s="26" t="s">
        <v>96</v>
      </c>
      <c r="B46" s="27" t="s">
        <v>97</v>
      </c>
      <c r="C46" s="28">
        <v>4043.2150000000001</v>
      </c>
      <c r="D46" s="28">
        <v>8.332983086828083</v>
      </c>
      <c r="E46" s="28">
        <v>1697.6210000000001</v>
      </c>
      <c r="F46" s="28">
        <v>3.6240173552058579</v>
      </c>
      <c r="G46" s="28">
        <v>1405.3689999999999</v>
      </c>
      <c r="H46" s="28">
        <v>2.1143749726318659</v>
      </c>
      <c r="I46" s="33">
        <v>330.584</v>
      </c>
      <c r="J46" s="33">
        <v>0.63627252467287088</v>
      </c>
      <c r="K46" s="33">
        <v>146.81399999999999</v>
      </c>
      <c r="L46" s="33">
        <v>0.20622711099804145</v>
      </c>
      <c r="M46" s="37">
        <v>91.893000000000001</v>
      </c>
      <c r="N46" s="37">
        <v>0.16710456916598579</v>
      </c>
      <c r="O46" s="37">
        <v>205.483</v>
      </c>
      <c r="P46" s="37">
        <v>0.35031040497479027</v>
      </c>
    </row>
    <row r="47" spans="1:16">
      <c r="A47" s="26" t="s">
        <v>98</v>
      </c>
      <c r="B47" s="27" t="s">
        <v>99</v>
      </c>
      <c r="C47" s="28">
        <v>241046.97399999999</v>
      </c>
      <c r="D47" s="28">
        <v>819.0469611166277</v>
      </c>
      <c r="E47" s="28">
        <v>83153.327999999994</v>
      </c>
      <c r="F47" s="28">
        <v>282.41416428963561</v>
      </c>
      <c r="G47" s="28">
        <v>80786.567999999999</v>
      </c>
      <c r="H47" s="28">
        <v>260.62994426631502</v>
      </c>
      <c r="I47" s="33">
        <v>22509.415000000001</v>
      </c>
      <c r="J47" s="33">
        <v>78.342642836324899</v>
      </c>
      <c r="K47" s="33">
        <v>19552.263999999999</v>
      </c>
      <c r="L47" s="33">
        <v>65.161197708147952</v>
      </c>
      <c r="M47" s="37">
        <v>12089.012000000001</v>
      </c>
      <c r="N47" s="37">
        <v>40.775815398152226</v>
      </c>
      <c r="O47" s="37">
        <v>8941.7860000000001</v>
      </c>
      <c r="P47" s="37">
        <v>32.655183027442035</v>
      </c>
    </row>
    <row r="48" spans="1:16">
      <c r="A48" s="26" t="s">
        <v>100</v>
      </c>
      <c r="B48" s="32" t="s">
        <v>101</v>
      </c>
      <c r="C48" s="28">
        <v>4560643.8080000002</v>
      </c>
      <c r="D48" s="28">
        <v>4793.7376377430519</v>
      </c>
      <c r="E48" s="28">
        <v>1672320.2139999999</v>
      </c>
      <c r="F48" s="28">
        <v>1750.0274733087888</v>
      </c>
      <c r="G48" s="28">
        <v>1802173.1089999999</v>
      </c>
      <c r="H48" s="28">
        <v>1989.2622562411509</v>
      </c>
      <c r="I48" s="33">
        <v>380353.11</v>
      </c>
      <c r="J48" s="33">
        <v>409.30614941156961</v>
      </c>
      <c r="K48" s="33">
        <v>436762.83899999998</v>
      </c>
      <c r="L48" s="33">
        <v>475.06599889959938</v>
      </c>
      <c r="M48" s="37">
        <v>166620.93900000001</v>
      </c>
      <c r="N48" s="37">
        <v>184.62006912199107</v>
      </c>
      <c r="O48" s="37">
        <v>192769.82500000001</v>
      </c>
      <c r="P48" s="37">
        <v>214.79988223768925</v>
      </c>
    </row>
    <row r="49" spans="1:16" ht="30">
      <c r="A49" s="26" t="s">
        <v>102</v>
      </c>
      <c r="B49" s="32" t="s">
        <v>103</v>
      </c>
      <c r="C49" s="28">
        <v>17786381.469999999</v>
      </c>
      <c r="D49" s="28">
        <v>6357.2239325986702</v>
      </c>
      <c r="E49" s="28">
        <v>6571530.25</v>
      </c>
      <c r="F49" s="28">
        <v>2353.1642635042876</v>
      </c>
      <c r="G49" s="28">
        <v>5845863.6390000004</v>
      </c>
      <c r="H49" s="28">
        <v>2238.8944318132058</v>
      </c>
      <c r="I49" s="33">
        <v>1465456.6800000002</v>
      </c>
      <c r="J49" s="33">
        <v>520.98911681423488</v>
      </c>
      <c r="K49" s="33">
        <v>1300736.43</v>
      </c>
      <c r="L49" s="33">
        <v>505.34861127983646</v>
      </c>
      <c r="M49" s="37">
        <v>755654.60300000012</v>
      </c>
      <c r="N49" s="37">
        <v>270.45000383382563</v>
      </c>
      <c r="O49" s="37">
        <v>487685.87500000006</v>
      </c>
      <c r="P49" s="37">
        <v>209.89213135407934</v>
      </c>
    </row>
    <row r="50" spans="1:16">
      <c r="A50" s="26" t="s">
        <v>104</v>
      </c>
      <c r="B50" s="32" t="s">
        <v>105</v>
      </c>
      <c r="C50" s="28">
        <v>4693288.8729999997</v>
      </c>
      <c r="D50" s="28">
        <v>1471.6779588967117</v>
      </c>
      <c r="E50" s="28">
        <v>4069990.1230000001</v>
      </c>
      <c r="F50" s="28">
        <v>1303.8834124951852</v>
      </c>
      <c r="G50" s="28">
        <v>37079.699000000001</v>
      </c>
      <c r="H50" s="28">
        <v>11.031392259561818</v>
      </c>
      <c r="I50" s="33">
        <v>494221.43400000001</v>
      </c>
      <c r="J50" s="33">
        <v>161.87419379761212</v>
      </c>
      <c r="K50" s="33">
        <v>7245.25</v>
      </c>
      <c r="L50" s="33">
        <v>2.1465851063700292</v>
      </c>
      <c r="M50" s="37">
        <v>243407.37</v>
      </c>
      <c r="N50" s="37">
        <v>79.025928200615922</v>
      </c>
      <c r="O50" s="37">
        <v>25448.077000000001</v>
      </c>
      <c r="P50" s="37">
        <v>7.5534198904637773</v>
      </c>
    </row>
    <row r="51" spans="1:16">
      <c r="A51" s="34" t="s">
        <v>106</v>
      </c>
      <c r="B51" s="35" t="s">
        <v>107</v>
      </c>
      <c r="C51" s="28">
        <v>3048093.9389999998</v>
      </c>
      <c r="D51" s="28">
        <v>968.95737176376304</v>
      </c>
      <c r="E51" s="33">
        <v>1960721.034</v>
      </c>
      <c r="F51" s="33">
        <v>626.89753499002484</v>
      </c>
      <c r="G51" s="33">
        <v>482890.65600000002</v>
      </c>
      <c r="H51" s="33">
        <v>168.8401801061878</v>
      </c>
      <c r="I51" s="33">
        <v>392664.69400000002</v>
      </c>
      <c r="J51" s="33">
        <v>127.38158887509799</v>
      </c>
      <c r="K51" s="33">
        <v>104418.679</v>
      </c>
      <c r="L51" s="33">
        <v>37.036361532721699</v>
      </c>
      <c r="M51" s="33">
        <v>160094.44</v>
      </c>
      <c r="N51" s="33">
        <v>52.61382855885865</v>
      </c>
      <c r="O51" s="39">
        <v>7929</v>
      </c>
      <c r="P51" s="39">
        <v>2.7617998101114449</v>
      </c>
    </row>
    <row r="56" spans="1:16">
      <c r="A56" s="43" t="s">
        <v>108</v>
      </c>
      <c r="B56" s="42"/>
      <c r="C56" s="46"/>
      <c r="D56" s="46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</row>
    <row r="57" spans="1:16">
      <c r="A57" s="45" t="s">
        <v>109</v>
      </c>
      <c r="B57" s="41"/>
      <c r="C57" s="47"/>
      <c r="D57" s="47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</row>
    <row r="58" spans="1:16">
      <c r="A58" s="47"/>
      <c r="B58" s="43"/>
      <c r="C58" s="48"/>
      <c r="D58" s="48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6">
      <c r="A59" s="46" t="s">
        <v>110</v>
      </c>
      <c r="B59" s="44"/>
      <c r="C59" s="48"/>
      <c r="D59" s="48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</row>
    <row r="60" spans="1:16">
      <c r="A60" s="46" t="s">
        <v>111</v>
      </c>
      <c r="B60" s="45"/>
      <c r="C60" s="47"/>
      <c r="D60" s="47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</row>
    <row r="61" spans="1:16">
      <c r="A61" s="40"/>
      <c r="B61" s="44"/>
      <c r="C61" s="47"/>
      <c r="D61" s="47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</row>
    <row r="62" spans="1:16">
      <c r="A62" s="49" t="s">
        <v>112</v>
      </c>
      <c r="B62" s="46"/>
      <c r="C62" s="47"/>
      <c r="D62" s="47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</row>
  </sheetData>
  <mergeCells count="26">
    <mergeCell ref="K4:L4"/>
    <mergeCell ref="M4:N4"/>
    <mergeCell ref="O4:P4"/>
    <mergeCell ref="A4:A6"/>
    <mergeCell ref="B4:B6"/>
    <mergeCell ref="C4:D4"/>
    <mergeCell ref="E4:F4"/>
    <mergeCell ref="G4:H4"/>
    <mergeCell ref="I4:J4"/>
    <mergeCell ref="C5:D5"/>
    <mergeCell ref="E5:F5"/>
    <mergeCell ref="G5:H5"/>
    <mergeCell ref="I5:J5"/>
    <mergeCell ref="K5:L5"/>
    <mergeCell ref="M5:N5"/>
    <mergeCell ref="O5:P5"/>
    <mergeCell ref="A3:H3"/>
    <mergeCell ref="I3:P3"/>
    <mergeCell ref="G1:H2"/>
    <mergeCell ref="I1:J2"/>
    <mergeCell ref="K1:L2"/>
    <mergeCell ref="M1:N2"/>
    <mergeCell ref="O1:P2"/>
    <mergeCell ref="E1:F2"/>
    <mergeCell ref="A1:B2"/>
    <mergeCell ref="C1:D2"/>
  </mergeCells>
  <dataValidations count="1">
    <dataValidation type="list" allowBlank="1" showInputMessage="1" showErrorMessage="1" sqref="C1" xr:uid="{00000000-0002-0000-0000-000000000000}">
      <formula1>"Export, Import"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Suseel Nookavarapu</dc:creator>
  <cp:lastModifiedBy>Rc Azad</cp:lastModifiedBy>
  <dcterms:created xsi:type="dcterms:W3CDTF">2023-10-10T06:14:00Z</dcterms:created>
  <dcterms:modified xsi:type="dcterms:W3CDTF">2023-10-12T11:05:17Z</dcterms:modified>
</cp:coreProperties>
</file>