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Rc Azad\Downloads\"/>
    </mc:Choice>
  </mc:AlternateContent>
  <xr:revisionPtr revIDLastSave="0" documentId="8_{D8C70B68-A5FE-412B-A388-3D70133630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I5" i="1"/>
  <c r="G5" i="1"/>
  <c r="E5" i="1"/>
  <c r="M5" i="1"/>
  <c r="O5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Suseel Nookavarapu</author>
  </authors>
  <commentList>
    <comment ref="K1" authorId="0" shapeId="0" xr:uid="{00000000-0006-0000-0000-000001000000}">
      <text>
        <r>
          <rPr>
            <sz val="9"/>
            <color indexed="81"/>
            <rFont val="Tahoma"/>
            <family val="2"/>
          </rPr>
          <t>DD-MM-YYYY Format
Eg: 01-08-2023</t>
        </r>
      </text>
    </comment>
    <comment ref="O1" authorId="0" shapeId="0" xr:uid="{00000000-0006-0000-0000-000002000000}">
      <text>
        <r>
          <rPr>
            <sz val="9"/>
            <color indexed="81"/>
            <rFont val="Tahoma"/>
            <family val="2"/>
          </rPr>
          <t>DD-MM-YYYY Format
Eg: 01-08-2023</t>
        </r>
      </text>
    </comment>
  </commentList>
</comments>
</file>

<file path=xl/sharedStrings.xml><?xml version="1.0" encoding="utf-8"?>
<sst xmlns="http://schemas.openxmlformats.org/spreadsheetml/2006/main" count="121" uniqueCount="109">
  <si>
    <t>Item Description</t>
  </si>
  <si>
    <t>ITCHS</t>
  </si>
  <si>
    <t>Previous year</t>
  </si>
  <si>
    <t>Previous year upto current date</t>
  </si>
  <si>
    <t>Current year upto current date</t>
  </si>
  <si>
    <t xml:space="preserve"> Previous Year Previous Month </t>
  </si>
  <si>
    <t xml:space="preserve">  Current Year Previous Month </t>
  </si>
  <si>
    <t>Previous year current month upto current date</t>
  </si>
  <si>
    <t>Current year current month upto current date</t>
  </si>
  <si>
    <t>QTY</t>
  </si>
  <si>
    <t>VALUE</t>
  </si>
  <si>
    <t>2023-24</t>
  </si>
  <si>
    <t>Trade Type:</t>
  </si>
  <si>
    <t>Current Year:</t>
  </si>
  <si>
    <t>From date:</t>
  </si>
  <si>
    <t>To date:</t>
  </si>
  <si>
    <t>Trade Quantity in Metric Tons</t>
  </si>
  <si>
    <t>Trade Value in USD Million</t>
  </si>
  <si>
    <t>ATTA</t>
  </si>
  <si>
    <t>11010000</t>
  </si>
  <si>
    <t>KABULI CHANA</t>
  </si>
  <si>
    <t>07132010</t>
  </si>
  <si>
    <t>BENGAL GRAM</t>
  </si>
  <si>
    <t>07132020</t>
  </si>
  <si>
    <t>OTHER CHANA</t>
  </si>
  <si>
    <t>07132090</t>
  </si>
  <si>
    <t>GROUNDNUT</t>
  </si>
  <si>
    <t>1202</t>
  </si>
  <si>
    <t>GROUNDNUT MEAL</t>
  </si>
  <si>
    <t>2305</t>
  </si>
  <si>
    <t>GROUNDNUT OIL-CRUDE</t>
  </si>
  <si>
    <t>15081000</t>
  </si>
  <si>
    <t>GROUNDNUT OIL-REFINED</t>
  </si>
  <si>
    <t>15089091</t>
  </si>
  <si>
    <t>GUR</t>
  </si>
  <si>
    <t>17011410</t>
  </si>
  <si>
    <t>MASOOR</t>
  </si>
  <si>
    <t>07134000</t>
  </si>
  <si>
    <t>MILK</t>
  </si>
  <si>
    <t>URAD</t>
  </si>
  <si>
    <t>07133110</t>
  </si>
  <si>
    <t>MUSTARD OIL/RAPE OIL/RAPESEED OIL-CRUDE</t>
  </si>
  <si>
    <t>MUSTARD OIL/RAPESEED OIL-REFINED</t>
  </si>
  <si>
    <t>ONION</t>
  </si>
  <si>
    <t>OTHER PULSES</t>
  </si>
  <si>
    <t>PALM OIL-CRUDE</t>
  </si>
  <si>
    <t>15111000</t>
  </si>
  <si>
    <t>PALM OIL-REFINED</t>
  </si>
  <si>
    <t>YELLOW PEAS</t>
  </si>
  <si>
    <t>07131010</t>
  </si>
  <si>
    <t>GREEN PEAS</t>
  </si>
  <si>
    <t>07131020</t>
  </si>
  <si>
    <t>OTHER PEAS</t>
  </si>
  <si>
    <t>07131090</t>
  </si>
  <si>
    <t>POTATO</t>
  </si>
  <si>
    <t>07019000</t>
  </si>
  <si>
    <t>MUSTARD MEAL</t>
  </si>
  <si>
    <t>SALT</t>
  </si>
  <si>
    <t>SOYA MEAL</t>
  </si>
  <si>
    <t>2304</t>
  </si>
  <si>
    <t>SOYA OIL-CRUDE</t>
  </si>
  <si>
    <t>15071000</t>
  </si>
  <si>
    <t>SOYA OIL-REFINED</t>
  </si>
  <si>
    <t>15079010</t>
  </si>
  <si>
    <t>SOYABEAN</t>
  </si>
  <si>
    <t>1201</t>
  </si>
  <si>
    <t>SUGAR-RAW</t>
  </si>
  <si>
    <t>SUGAR-REFINED</t>
  </si>
  <si>
    <t>SUNFLOWER</t>
  </si>
  <si>
    <t>1206</t>
  </si>
  <si>
    <t>SUNFLOWER MEAL</t>
  </si>
  <si>
    <t>230630</t>
  </si>
  <si>
    <t>SUNFLOWER OIL-CRUDE</t>
  </si>
  <si>
    <t>SUNFLOWER OIL-REFINED</t>
  </si>
  <si>
    <t>15121910</t>
  </si>
  <si>
    <t>TOMATO</t>
  </si>
  <si>
    <t>07020000</t>
  </si>
  <si>
    <t>TUR</t>
  </si>
  <si>
    <t>07136000</t>
  </si>
  <si>
    <t>VANASPATI</t>
  </si>
  <si>
    <t>15162091</t>
  </si>
  <si>
    <t>TEA</t>
  </si>
  <si>
    <t>RICE-BASMATI</t>
  </si>
  <si>
    <t>10063020</t>
  </si>
  <si>
    <t>1001</t>
  </si>
  <si>
    <t>BROKEN RICE</t>
  </si>
  <si>
    <t>1: Figures pertaining to the fincial year 2022-23 are provisinal depending upon the receipt of customs data till the time of preparation of this report and subject to change as per the Dymic Data Revision Policy of  DGCIS.</t>
  </si>
  <si>
    <t>2: The data compilation of fincial Year 2022-23 is done based on the latest available data received from Customs, so far.</t>
  </si>
  <si>
    <t xml:space="preserve">3: This report is intended to be used for INTERNAL PURPOSES ONLY, since the figures are subject to change depending on the late receipt of data from Customs, </t>
  </si>
  <si>
    <t>as well as corrections received  from Ports/Exporters based on the references made by this Directorate in due course of time, hence further dissemition of this data is not advised.</t>
  </si>
  <si>
    <t>4: Note: ITCHS Code for Fresh Onion for FY2022-23 is 07031010 and ITCHS Code for Fresh Onion for FY2023-24 are 07031011,07031019.</t>
  </si>
  <si>
    <t>Import</t>
  </si>
  <si>
    <t>0401+0402</t>
  </si>
  <si>
    <t xml:space="preserve">MOONG   </t>
  </si>
  <si>
    <t>07133190</t>
  </si>
  <si>
    <t>23064100+23064900+23069012+23069021</t>
  </si>
  <si>
    <t>15141120+15149120+15149190</t>
  </si>
  <si>
    <t>15141920+15149930+15149920</t>
  </si>
  <si>
    <t>MUSTARD/RAPE/COLZA</t>
  </si>
  <si>
    <t>1205+120750</t>
  </si>
  <si>
    <t>07031010+07031011+07031019</t>
  </si>
  <si>
    <t>071332+071333+071334+071335+071350+071390</t>
  </si>
  <si>
    <t>15119010+15119020+15119090</t>
  </si>
  <si>
    <t>RICE (OTHER THAN BASMATI)</t>
  </si>
  <si>
    <t>100610+10063010+10063090+100640</t>
  </si>
  <si>
    <t>17019100+170199</t>
  </si>
  <si>
    <t>15121110</t>
  </si>
  <si>
    <t>0902+210120</t>
  </si>
  <si>
    <t xml:space="preserve">WHEAT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</si>
</sst>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0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5" fillId="0" borderId="0"/>
    <xf numFmtId="0" fontId="12" fillId="0" borderId="0"/>
  </cellStyleXfs>
  <cellXfs count="44">
    <xf numFmtId="0" fontId="0" fillId="0" borderId="0" xfId="0"/>
    <xf numFmtId="1" fontId="2" fillId="3" borderId="1" xfId="0" applyNumberFormat="1" applyFont="1" applyFill="1" applyBorder="1" applyAlignment="1">
      <alignment horizontal="center"/>
    </xf>
    <xf numFmtId="0" fontId="6" fillId="0" borderId="0" xfId="1"/>
    <xf numFmtId="49" fontId="7" fillId="0" borderId="0" xfId="1" applyNumberFormat="1" applyFont="1" applyAlignment="1">
      <alignment wrapText="1"/>
    </xf>
    <xf numFmtId="49" fontId="7" fillId="0" borderId="0" xfId="1" applyNumberFormat="1" applyFont="1"/>
    <xf numFmtId="0" fontId="9" fillId="0" borderId="0" xfId="1" quotePrefix="1" applyFont="1" applyAlignment="1">
      <alignment horizontal="left"/>
    </xf>
    <xf numFmtId="0" fontId="7" fillId="0" borderId="0" xfId="1" applyFont="1" applyAlignment="1">
      <alignment vertical="top" wrapText="1"/>
    </xf>
    <xf numFmtId="0" fontId="9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0" fontId="7" fillId="0" borderId="0" xfId="1" applyFont="1"/>
    <xf numFmtId="0" fontId="8" fillId="0" borderId="0" xfId="1" applyFont="1" applyAlignment="1">
      <alignment horizontal="left" vertical="top" wrapText="1"/>
    </xf>
    <xf numFmtId="0" fontId="11" fillId="0" borderId="0" xfId="1" applyFont="1"/>
    <xf numFmtId="1" fontId="2" fillId="3" borderId="2" xfId="0" applyNumberFormat="1" applyFont="1" applyFill="1" applyBorder="1" applyAlignment="1">
      <alignment horizontal="center" vertical="center" wrapText="1"/>
    </xf>
    <xf numFmtId="1" fontId="2" fillId="3" borderId="11" xfId="0" applyNumberFormat="1" applyFont="1" applyFill="1" applyBorder="1" applyAlignment="1">
      <alignment horizontal="center" vertical="center" wrapText="1"/>
    </xf>
    <xf numFmtId="1" fontId="2" fillId="3" borderId="1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3" borderId="16" xfId="0" applyNumberFormat="1" applyFont="1" applyFill="1" applyBorder="1" applyAlignment="1">
      <alignment horizontal="center" vertical="center" wrapText="1"/>
    </xf>
    <xf numFmtId="1" fontId="2" fillId="3" borderId="17" xfId="0" applyNumberFormat="1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14" fontId="4" fillId="2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top" wrapText="1"/>
    </xf>
    <xf numFmtId="0" fontId="13" fillId="0" borderId="1" xfId="0" quotePrefix="1" applyFont="1" applyBorder="1" applyAlignment="1">
      <alignment vertical="top" wrapText="1"/>
    </xf>
    <xf numFmtId="168" fontId="13" fillId="0" borderId="1" xfId="0" quotePrefix="1" applyNumberFormat="1" applyFont="1" applyBorder="1" applyAlignment="1">
      <alignment vertical="top" wrapText="1"/>
    </xf>
    <xf numFmtId="0" fontId="13" fillId="0" borderId="1" xfId="0" applyFont="1" applyBorder="1" applyAlignment="1">
      <alignment horizontal="left" vertical="center" wrapText="1"/>
    </xf>
    <xf numFmtId="0" fontId="0" fillId="0" borderId="1" xfId="0" applyBorder="1"/>
    <xf numFmtId="49" fontId="13" fillId="0" borderId="1" xfId="0" applyNumberFormat="1" applyFont="1" applyBorder="1" applyAlignment="1">
      <alignment vertical="top" wrapText="1"/>
    </xf>
    <xf numFmtId="0" fontId="13" fillId="0" borderId="1" xfId="0" applyFont="1" applyBorder="1" applyAlignment="1">
      <alignment horizontal="left" vertical="top" wrapText="1"/>
    </xf>
    <xf numFmtId="2" fontId="13" fillId="0" borderId="1" xfId="0" applyNumberFormat="1" applyFont="1" applyBorder="1" applyAlignment="1">
      <alignment vertical="top" wrapText="1"/>
    </xf>
  </cellXfs>
  <cellStyles count="4">
    <cellStyle name="Normal" xfId="0" builtinId="0"/>
    <cellStyle name="Normal 11" xfId="3" xr:uid="{2AB680D3-3CC0-4286-AF40-4FF505ECB6DF}"/>
    <cellStyle name="Normal 2" xfId="2" xr:uid="{035E147B-91C4-4CF6-B69A-48F61AC86AF8}"/>
    <cellStyle name="Normal 3" xfId="1" xr:uid="{B7D6ACB0-CD1D-41A2-8135-560D7CF936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abSelected="1" workbookViewId="0">
      <selection activeCell="B53" sqref="B53"/>
    </sheetView>
  </sheetViews>
  <sheetFormatPr defaultRowHeight="15" x14ac:dyDescent="0.25"/>
  <cols>
    <col min="1" max="1" width="28" bestFit="1" customWidth="1"/>
    <col min="2" max="2" width="34.85546875" customWidth="1"/>
    <col min="3" max="3" width="11.5703125" bestFit="1" customWidth="1"/>
    <col min="4" max="4" width="8.42578125" bestFit="1" customWidth="1"/>
    <col min="5" max="5" width="10.5703125" bestFit="1" customWidth="1"/>
    <col min="6" max="6" width="8.42578125" bestFit="1" customWidth="1"/>
    <col min="7" max="7" width="10.5703125" bestFit="1" customWidth="1"/>
    <col min="8" max="8" width="8.42578125" bestFit="1" customWidth="1"/>
    <col min="9" max="9" width="10.5703125" bestFit="1" customWidth="1"/>
    <col min="10" max="10" width="8.42578125" bestFit="1" customWidth="1"/>
    <col min="11" max="11" width="10.5703125" bestFit="1" customWidth="1"/>
    <col min="12" max="12" width="8.42578125" bestFit="1" customWidth="1"/>
    <col min="13" max="13" width="9.5703125" bestFit="1" customWidth="1"/>
    <col min="14" max="14" width="8.42578125" bestFit="1" customWidth="1"/>
    <col min="15" max="15" width="9.5703125" bestFit="1" customWidth="1"/>
    <col min="16" max="16" width="8.42578125" bestFit="1" customWidth="1"/>
  </cols>
  <sheetData>
    <row r="1" spans="1:16" x14ac:dyDescent="0.25">
      <c r="A1" s="34" t="s">
        <v>12</v>
      </c>
      <c r="B1" s="35"/>
      <c r="C1" s="22" t="s">
        <v>91</v>
      </c>
      <c r="D1" s="23"/>
      <c r="E1" s="26" t="s">
        <v>13</v>
      </c>
      <c r="F1" s="27"/>
      <c r="G1" s="22" t="s">
        <v>11</v>
      </c>
      <c r="H1" s="23"/>
      <c r="I1" s="26" t="s">
        <v>14</v>
      </c>
      <c r="J1" s="27"/>
      <c r="K1" s="30">
        <v>45139</v>
      </c>
      <c r="L1" s="31"/>
      <c r="M1" s="26" t="s">
        <v>15</v>
      </c>
      <c r="N1" s="27"/>
      <c r="O1" s="30">
        <v>45152</v>
      </c>
      <c r="P1" s="23"/>
    </row>
    <row r="2" spans="1:16" ht="15.75" thickBot="1" x14ac:dyDescent="0.3">
      <c r="A2" s="28"/>
      <c r="B2" s="29"/>
      <c r="C2" s="24"/>
      <c r="D2" s="25"/>
      <c r="E2" s="28"/>
      <c r="F2" s="29"/>
      <c r="G2" s="24"/>
      <c r="H2" s="25"/>
      <c r="I2" s="28"/>
      <c r="J2" s="29"/>
      <c r="K2" s="32"/>
      <c r="L2" s="33"/>
      <c r="M2" s="28"/>
      <c r="N2" s="29"/>
      <c r="O2" s="24"/>
      <c r="P2" s="25"/>
    </row>
    <row r="3" spans="1:16" ht="15.75" thickBot="1" x14ac:dyDescent="0.3">
      <c r="A3" s="19" t="s">
        <v>16</v>
      </c>
      <c r="B3" s="20"/>
      <c r="C3" s="20"/>
      <c r="D3" s="20"/>
      <c r="E3" s="20"/>
      <c r="F3" s="20"/>
      <c r="G3" s="20"/>
      <c r="H3" s="21"/>
      <c r="I3" s="19" t="s">
        <v>17</v>
      </c>
      <c r="J3" s="20"/>
      <c r="K3" s="20"/>
      <c r="L3" s="20"/>
      <c r="M3" s="20"/>
      <c r="N3" s="20"/>
      <c r="O3" s="20"/>
      <c r="P3" s="21"/>
    </row>
    <row r="4" spans="1:16" ht="49.5" customHeight="1" x14ac:dyDescent="0.25">
      <c r="A4" s="15" t="s">
        <v>0</v>
      </c>
      <c r="B4" s="15" t="s">
        <v>1</v>
      </c>
      <c r="C4" s="12" t="s">
        <v>2</v>
      </c>
      <c r="D4" s="12"/>
      <c r="E4" s="12" t="s">
        <v>3</v>
      </c>
      <c r="F4" s="12"/>
      <c r="G4" s="12" t="s">
        <v>4</v>
      </c>
      <c r="H4" s="12"/>
      <c r="I4" s="13" t="s">
        <v>5</v>
      </c>
      <c r="J4" s="14"/>
      <c r="K4" s="12" t="s">
        <v>6</v>
      </c>
      <c r="L4" s="12"/>
      <c r="M4" s="12" t="s">
        <v>7</v>
      </c>
      <c r="N4" s="12"/>
      <c r="O4" s="13" t="s">
        <v>8</v>
      </c>
      <c r="P4" s="14"/>
    </row>
    <row r="5" spans="1:16" ht="49.5" customHeight="1" x14ac:dyDescent="0.25">
      <c r="A5" s="15"/>
      <c r="B5" s="15"/>
      <c r="C5" s="17" t="str">
        <f>CONCATENATE(LEFT(G1,4)-1,"-",RIGHT(LEFT(G1,4),2))</f>
        <v>2022-23</v>
      </c>
      <c r="D5" s="18"/>
      <c r="E5" s="17" t="str">
        <f>CONCATENATE("01-04","-",TEXT(K1,"yyyy")-1, " to ",TEXT(O1,"dd-mm"), "-",TEXT(LEFT(O1,6),"yyyy")-1)</f>
        <v>01-04-2022 to 14-08-2022</v>
      </c>
      <c r="F5" s="18"/>
      <c r="G5" s="17" t="str">
        <f>CONCATENATE("01-04","-",TEXT(K1,"yyyy")," to ",TEXT(O1,"dd-mm-yyyy"))</f>
        <v>01-04-2023 to 14-08-2023</v>
      </c>
      <c r="H5" s="18"/>
      <c r="I5" s="17" t="str">
        <f>TEXT(CONCATENATE(TEXT(K1,"MM")-1,"-",TEXT(K1,"yyyy")-1,),"MMM-YYYY")</f>
        <v>Jul-2022</v>
      </c>
      <c r="J5" s="18"/>
      <c r="K5" s="17" t="str">
        <f>TEXT(CONCATENATE(TEXT(K1,"MM")-1,"-",TEXT(K1,"yyyy"),),"MMM-YYYY")</f>
        <v>Jul-2023</v>
      </c>
      <c r="L5" s="18"/>
      <c r="M5" s="17" t="str">
        <f>CONCATENATE(TEXT(K1,"DD-MM"),"-",TEXT(K1,"yyyy")-1, " to ",TEXT(O1,"dd-mm"), "-",TEXT(O1,"yyyy")-1)</f>
        <v>01-08-2022 to 14-08-2022</v>
      </c>
      <c r="N5" s="18"/>
      <c r="O5" s="17" t="str">
        <f>CONCATENATE(TEXT(K1,"DD-MM-YYYY"), " to ",TEXT(O1,"DD-MM-YYYY"))</f>
        <v>01-08-2023 to 14-08-2023</v>
      </c>
      <c r="P5" s="18"/>
    </row>
    <row r="6" spans="1:16" x14ac:dyDescent="0.25">
      <c r="A6" s="16"/>
      <c r="B6" s="16"/>
      <c r="C6" s="1" t="s">
        <v>9</v>
      </c>
      <c r="D6" s="1" t="s">
        <v>10</v>
      </c>
      <c r="E6" s="1" t="s">
        <v>9</v>
      </c>
      <c r="F6" s="1" t="s">
        <v>10</v>
      </c>
      <c r="G6" s="1" t="s">
        <v>9</v>
      </c>
      <c r="H6" s="1" t="s">
        <v>10</v>
      </c>
      <c r="I6" s="1" t="s">
        <v>9</v>
      </c>
      <c r="J6" s="1" t="s">
        <v>10</v>
      </c>
      <c r="K6" s="1" t="s">
        <v>9</v>
      </c>
      <c r="L6" s="1" t="s">
        <v>10</v>
      </c>
      <c r="M6" s="1" t="s">
        <v>9</v>
      </c>
      <c r="N6" s="1" t="s">
        <v>10</v>
      </c>
      <c r="O6" s="1" t="s">
        <v>9</v>
      </c>
      <c r="P6" s="1" t="s">
        <v>10</v>
      </c>
    </row>
    <row r="7" spans="1:16" x14ac:dyDescent="0.25">
      <c r="A7" s="36" t="s">
        <v>18</v>
      </c>
      <c r="B7" s="37" t="s">
        <v>19</v>
      </c>
      <c r="C7" s="43">
        <v>3739.38</v>
      </c>
      <c r="D7" s="43">
        <v>2.4066153261167398</v>
      </c>
      <c r="E7" s="43">
        <v>2122.4499999999998</v>
      </c>
      <c r="F7" s="43">
        <v>1.1622924619260699</v>
      </c>
      <c r="G7" s="43">
        <v>1223.2270000000001</v>
      </c>
      <c r="H7" s="43">
        <v>0.95672195672270499</v>
      </c>
      <c r="I7" s="43">
        <v>587.20000000000005</v>
      </c>
      <c r="J7" s="43">
        <v>0.40554638348977901</v>
      </c>
      <c r="K7" s="43">
        <v>324.45499999999998</v>
      </c>
      <c r="L7" s="43">
        <v>0.24610237864248999</v>
      </c>
      <c r="M7" s="43">
        <v>63</v>
      </c>
      <c r="N7" s="43">
        <v>4.9681151404688602E-2</v>
      </c>
      <c r="O7" s="43">
        <v>159.53</v>
      </c>
      <c r="P7" s="43">
        <v>0.133134620638301</v>
      </c>
    </row>
    <row r="8" spans="1:16" x14ac:dyDescent="0.25">
      <c r="A8" s="38" t="s">
        <v>20</v>
      </c>
      <c r="B8" s="38" t="s">
        <v>21</v>
      </c>
      <c r="C8" s="43">
        <v>1734.9</v>
      </c>
      <c r="D8" s="43">
        <v>1.6508744858583999</v>
      </c>
      <c r="E8" s="43">
        <v>815.5</v>
      </c>
      <c r="F8" s="43">
        <v>0.77846114392513899</v>
      </c>
      <c r="G8" s="43">
        <v>25570.77</v>
      </c>
      <c r="H8" s="43">
        <v>22.4722717292379</v>
      </c>
      <c r="I8" s="43"/>
      <c r="J8" s="43"/>
      <c r="K8" s="43">
        <v>6772.6</v>
      </c>
      <c r="L8" s="43">
        <v>6.1546291808223499</v>
      </c>
      <c r="M8" s="43">
        <v>1</v>
      </c>
      <c r="N8" s="43">
        <v>1.8113380680032699E-3</v>
      </c>
      <c r="O8" s="43">
        <v>4841.32</v>
      </c>
      <c r="P8" s="43">
        <v>4.2809070809831997</v>
      </c>
    </row>
    <row r="9" spans="1:16" x14ac:dyDescent="0.25">
      <c r="A9" s="38" t="s">
        <v>22</v>
      </c>
      <c r="B9" s="38" t="s">
        <v>23</v>
      </c>
      <c r="C9" s="43">
        <v>59255.680999999997</v>
      </c>
      <c r="D9" s="43">
        <v>33.0953891486486</v>
      </c>
      <c r="E9" s="43">
        <v>4960.5619999999999</v>
      </c>
      <c r="F9" s="43">
        <v>3.19276655165543</v>
      </c>
      <c r="G9" s="43">
        <v>1341.12</v>
      </c>
      <c r="H9" s="43">
        <v>0.96982658492991802</v>
      </c>
      <c r="I9" s="43"/>
      <c r="J9" s="43"/>
      <c r="K9" s="43">
        <v>517.32000000000005</v>
      </c>
      <c r="L9" s="43">
        <v>0.299294039456178</v>
      </c>
      <c r="M9" s="43">
        <v>69.150000000000006</v>
      </c>
      <c r="N9" s="43">
        <v>4.0280346929796998E-2</v>
      </c>
      <c r="O9" s="43"/>
      <c r="P9" s="43"/>
    </row>
    <row r="10" spans="1:16" x14ac:dyDescent="0.25">
      <c r="A10" s="38" t="s">
        <v>24</v>
      </c>
      <c r="B10" s="38" t="s">
        <v>25</v>
      </c>
      <c r="C10" s="43">
        <v>1932</v>
      </c>
      <c r="D10" s="43">
        <v>1.1948065475326901</v>
      </c>
      <c r="E10" s="43">
        <v>1932</v>
      </c>
      <c r="F10" s="43">
        <v>1.1948065475326901</v>
      </c>
      <c r="G10" s="43">
        <v>24.99</v>
      </c>
      <c r="H10" s="43">
        <v>2.5780923863215201E-2</v>
      </c>
      <c r="I10" s="43"/>
      <c r="J10" s="43"/>
      <c r="K10" s="43"/>
      <c r="L10" s="43"/>
      <c r="M10" s="43"/>
      <c r="N10" s="43"/>
      <c r="O10" s="43"/>
      <c r="P10" s="43"/>
    </row>
    <row r="11" spans="1:16" x14ac:dyDescent="0.25">
      <c r="A11" s="36" t="s">
        <v>26</v>
      </c>
      <c r="B11" s="37" t="s">
        <v>27</v>
      </c>
      <c r="C11" s="43">
        <v>1203.1099999999999</v>
      </c>
      <c r="D11" s="43">
        <v>1.60606486338545</v>
      </c>
      <c r="E11" s="43">
        <v>462.81799999999998</v>
      </c>
      <c r="F11" s="43">
        <v>0.77891139101598805</v>
      </c>
      <c r="G11" s="43">
        <v>557</v>
      </c>
      <c r="H11" s="43">
        <v>0.72536048597761904</v>
      </c>
      <c r="I11" s="43">
        <v>175</v>
      </c>
      <c r="J11" s="43">
        <v>0.37530177785371099</v>
      </c>
      <c r="K11" s="43">
        <v>445</v>
      </c>
      <c r="L11" s="43">
        <v>0.56029922618953398</v>
      </c>
      <c r="M11" s="43"/>
      <c r="N11" s="43"/>
      <c r="O11" s="43"/>
      <c r="P11" s="43"/>
    </row>
    <row r="12" spans="1:16" x14ac:dyDescent="0.25">
      <c r="A12" s="36" t="s">
        <v>28</v>
      </c>
      <c r="B12" s="37" t="s">
        <v>29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</row>
    <row r="13" spans="1:16" x14ac:dyDescent="0.25">
      <c r="A13" s="39" t="s">
        <v>30</v>
      </c>
      <c r="B13" s="37" t="s">
        <v>31</v>
      </c>
      <c r="C13" s="43"/>
      <c r="D13" s="43"/>
      <c r="E13" s="43"/>
      <c r="F13" s="43"/>
      <c r="G13" s="43">
        <v>214.83</v>
      </c>
      <c r="H13" s="43">
        <v>0.45254941203473797</v>
      </c>
      <c r="I13" s="43"/>
      <c r="J13" s="43"/>
      <c r="K13" s="43"/>
      <c r="L13" s="43"/>
      <c r="M13" s="43"/>
      <c r="N13" s="43"/>
      <c r="O13" s="43"/>
      <c r="P13" s="43"/>
    </row>
    <row r="14" spans="1:16" ht="30" x14ac:dyDescent="0.25">
      <c r="A14" s="36" t="s">
        <v>32</v>
      </c>
      <c r="B14" s="37" t="s">
        <v>33</v>
      </c>
      <c r="C14" s="43">
        <v>24.51</v>
      </c>
      <c r="D14" s="43">
        <v>0.11621614655969301</v>
      </c>
      <c r="E14" s="43">
        <v>5.7</v>
      </c>
      <c r="F14" s="43">
        <v>2.6926531265020801E-2</v>
      </c>
      <c r="G14" s="43">
        <v>3.8</v>
      </c>
      <c r="H14" s="43">
        <v>1.8789924517874802E-2</v>
      </c>
      <c r="I14" s="43"/>
      <c r="J14" s="43"/>
      <c r="K14" s="43">
        <v>3.8</v>
      </c>
      <c r="L14" s="43">
        <v>1.8789924517874802E-2</v>
      </c>
      <c r="M14" s="43"/>
      <c r="N14" s="43"/>
      <c r="O14" s="43"/>
      <c r="P14" s="43"/>
    </row>
    <row r="15" spans="1:16" x14ac:dyDescent="0.25">
      <c r="A15" s="36" t="s">
        <v>34</v>
      </c>
      <c r="B15" s="37" t="s">
        <v>35</v>
      </c>
      <c r="C15" s="43">
        <v>18.276</v>
      </c>
      <c r="D15" s="43">
        <v>1.7619689945602601E-2</v>
      </c>
      <c r="E15" s="43">
        <v>0.67500000000000004</v>
      </c>
      <c r="F15" s="43">
        <v>1.3117465904091501E-3</v>
      </c>
      <c r="G15" s="43"/>
      <c r="H15" s="43"/>
      <c r="I15" s="43"/>
      <c r="J15" s="43"/>
      <c r="K15" s="43"/>
      <c r="L15" s="43"/>
      <c r="M15" s="43">
        <v>0.67500000000000004</v>
      </c>
      <c r="N15" s="43">
        <v>1.3117465904091501E-3</v>
      </c>
      <c r="O15" s="43"/>
      <c r="P15" s="43"/>
    </row>
    <row r="16" spans="1:16" x14ac:dyDescent="0.25">
      <c r="A16" s="36" t="s">
        <v>36</v>
      </c>
      <c r="B16" s="38" t="s">
        <v>37</v>
      </c>
      <c r="C16" s="43">
        <v>858437.31</v>
      </c>
      <c r="D16" s="43">
        <v>655.47872400204596</v>
      </c>
      <c r="E16" s="43">
        <v>154611.84099999999</v>
      </c>
      <c r="F16" s="43">
        <v>137.898590958645</v>
      </c>
      <c r="G16" s="43">
        <v>522136.35100000002</v>
      </c>
      <c r="H16" s="43">
        <v>385.53041743814902</v>
      </c>
      <c r="I16" s="43">
        <v>39710.690999999999</v>
      </c>
      <c r="J16" s="43">
        <v>35.220749231171197</v>
      </c>
      <c r="K16" s="43">
        <v>167803.41699999999</v>
      </c>
      <c r="L16" s="43">
        <v>128.85259638547601</v>
      </c>
      <c r="M16" s="43">
        <v>48403.46</v>
      </c>
      <c r="N16" s="43">
        <v>42.913399032116097</v>
      </c>
      <c r="O16" s="43">
        <v>55710.682999999997</v>
      </c>
      <c r="P16" s="43">
        <v>47.813736923668301</v>
      </c>
    </row>
    <row r="17" spans="1:16" x14ac:dyDescent="0.25">
      <c r="A17" s="36" t="s">
        <v>38</v>
      </c>
      <c r="B17" s="36" t="s">
        <v>92</v>
      </c>
      <c r="C17" s="43">
        <v>1012.241</v>
      </c>
      <c r="D17" s="43">
        <v>4.1596205938387998</v>
      </c>
      <c r="E17" s="43">
        <v>237.61500000000001</v>
      </c>
      <c r="F17" s="43">
        <v>1.0871755798646301</v>
      </c>
      <c r="G17" s="43">
        <v>636.27200000000005</v>
      </c>
      <c r="H17" s="43">
        <v>2.3193149767371199</v>
      </c>
      <c r="I17" s="43">
        <v>40.677</v>
      </c>
      <c r="J17" s="43">
        <v>0.190037448996</v>
      </c>
      <c r="K17" s="43">
        <v>85.156999999999996</v>
      </c>
      <c r="L17" s="43">
        <v>0.35370602505845899</v>
      </c>
      <c r="M17" s="43">
        <v>12.214</v>
      </c>
      <c r="N17" s="43">
        <v>5.0132310979825297E-2</v>
      </c>
      <c r="O17" s="43">
        <v>23</v>
      </c>
      <c r="P17" s="43">
        <v>6.5632861815781804E-2</v>
      </c>
    </row>
    <row r="18" spans="1:16" x14ac:dyDescent="0.25">
      <c r="A18" s="38" t="s">
        <v>39</v>
      </c>
      <c r="B18" s="38" t="s">
        <v>40</v>
      </c>
      <c r="C18" s="43">
        <v>524813.4</v>
      </c>
      <c r="D18" s="43">
        <v>464.701299763679</v>
      </c>
      <c r="E18" s="43">
        <v>108015.117</v>
      </c>
      <c r="F18" s="43">
        <v>94.031827227209504</v>
      </c>
      <c r="G18" s="43">
        <v>150451.28899999999</v>
      </c>
      <c r="H18" s="43">
        <v>151.145936660551</v>
      </c>
      <c r="I18" s="43">
        <v>23248.584999999999</v>
      </c>
      <c r="J18" s="43">
        <v>20.597139341420299</v>
      </c>
      <c r="K18" s="43">
        <v>34324.99</v>
      </c>
      <c r="L18" s="43">
        <v>37.199910933283299</v>
      </c>
      <c r="M18" s="43">
        <v>8411.85</v>
      </c>
      <c r="N18" s="43">
        <v>8.1889185720570694</v>
      </c>
      <c r="O18" s="43">
        <v>18499.902999999998</v>
      </c>
      <c r="P18" s="43">
        <v>19.686397979832201</v>
      </c>
    </row>
    <row r="19" spans="1:16" x14ac:dyDescent="0.25">
      <c r="A19" s="38" t="s">
        <v>93</v>
      </c>
      <c r="B19" s="38" t="s">
        <v>94</v>
      </c>
      <c r="C19" s="43">
        <v>31901.107</v>
      </c>
      <c r="D19" s="43">
        <v>22.320217192337299</v>
      </c>
      <c r="E19" s="43">
        <v>23292.057000000001</v>
      </c>
      <c r="F19" s="43">
        <v>17.502474066082701</v>
      </c>
      <c r="G19" s="43">
        <v>4010</v>
      </c>
      <c r="H19" s="43">
        <v>2.30189464592004</v>
      </c>
      <c r="I19" s="43">
        <v>240</v>
      </c>
      <c r="J19" s="43">
        <v>0.15735543004160699</v>
      </c>
      <c r="K19" s="43">
        <v>100</v>
      </c>
      <c r="L19" s="43">
        <v>7.4296638300514098E-2</v>
      </c>
      <c r="M19" s="43"/>
      <c r="N19" s="43"/>
      <c r="O19" s="43"/>
      <c r="P19" s="43"/>
    </row>
    <row r="20" spans="1:16" ht="30" x14ac:dyDescent="0.25">
      <c r="A20" s="36" t="s">
        <v>56</v>
      </c>
      <c r="B20" s="36" t="s">
        <v>95</v>
      </c>
      <c r="C20" s="43">
        <v>49628.014000000003</v>
      </c>
      <c r="D20" s="43">
        <v>17.265544418994999</v>
      </c>
      <c r="E20" s="43">
        <v>19228.78</v>
      </c>
      <c r="F20" s="43">
        <v>6.6546592465963101</v>
      </c>
      <c r="G20" s="43">
        <v>18071.02</v>
      </c>
      <c r="H20" s="43">
        <v>6.9664047047095004</v>
      </c>
      <c r="I20" s="43">
        <v>5426.73</v>
      </c>
      <c r="J20" s="43">
        <v>1.9423856304395899</v>
      </c>
      <c r="K20" s="43">
        <v>3515.97</v>
      </c>
      <c r="L20" s="43">
        <v>1.45295808131035</v>
      </c>
      <c r="M20" s="43">
        <v>2400.38</v>
      </c>
      <c r="N20" s="43">
        <v>0.90206610521023201</v>
      </c>
      <c r="O20" s="43">
        <v>2621.89</v>
      </c>
      <c r="P20" s="43">
        <v>1.1367670303581201</v>
      </c>
    </row>
    <row r="21" spans="1:16" ht="45" x14ac:dyDescent="0.25">
      <c r="A21" s="36" t="s">
        <v>41</v>
      </c>
      <c r="B21" s="36" t="s">
        <v>96</v>
      </c>
      <c r="C21" s="43">
        <v>2434.2020000000002</v>
      </c>
      <c r="D21" s="43">
        <v>4.5141421232459704</v>
      </c>
      <c r="E21" s="43">
        <v>943.69200000000001</v>
      </c>
      <c r="F21" s="43">
        <v>1.9965721512139201</v>
      </c>
      <c r="G21" s="43">
        <v>2102.4409999999998</v>
      </c>
      <c r="H21" s="43">
        <v>2.3463122456537699</v>
      </c>
      <c r="I21" s="43">
        <v>280.98</v>
      </c>
      <c r="J21" s="43">
        <v>0.63529202930594397</v>
      </c>
      <c r="K21" s="43">
        <v>852.04</v>
      </c>
      <c r="L21" s="43">
        <v>0.90792014548659306</v>
      </c>
      <c r="M21" s="43">
        <v>135.76</v>
      </c>
      <c r="N21" s="43">
        <v>0.31579233234868997</v>
      </c>
      <c r="O21" s="43">
        <v>651.48</v>
      </c>
      <c r="P21" s="43">
        <v>0.67424009196647205</v>
      </c>
    </row>
    <row r="22" spans="1:16" ht="30" x14ac:dyDescent="0.25">
      <c r="A22" s="36" t="s">
        <v>42</v>
      </c>
      <c r="B22" s="36" t="s">
        <v>97</v>
      </c>
      <c r="C22" s="43">
        <v>124.014</v>
      </c>
      <c r="D22" s="43">
        <v>0.46678957572576202</v>
      </c>
      <c r="E22" s="43">
        <v>47.2</v>
      </c>
      <c r="F22" s="43">
        <v>0.21071570702178999</v>
      </c>
      <c r="G22" s="43">
        <v>439.55200000000002</v>
      </c>
      <c r="H22" s="43">
        <v>0.77536342813156001</v>
      </c>
      <c r="I22" s="43">
        <v>6.282</v>
      </c>
      <c r="J22" s="43">
        <v>5.7802895921690002E-2</v>
      </c>
      <c r="K22" s="43">
        <v>38.130000000000003</v>
      </c>
      <c r="L22" s="43">
        <v>7.4851013792742505E-2</v>
      </c>
      <c r="M22" s="43">
        <v>0.41</v>
      </c>
      <c r="N22" s="43">
        <v>1.66610521023191E-3</v>
      </c>
      <c r="O22" s="43"/>
      <c r="P22" s="43"/>
    </row>
    <row r="23" spans="1:16" x14ac:dyDescent="0.25">
      <c r="A23" s="36" t="s">
        <v>98</v>
      </c>
      <c r="B23" s="36" t="s">
        <v>99</v>
      </c>
      <c r="C23" s="43">
        <v>250.81700000000001</v>
      </c>
      <c r="D23" s="43">
        <v>0.31270648580643401</v>
      </c>
      <c r="E23" s="43">
        <v>64.619</v>
      </c>
      <c r="F23" s="43">
        <v>8.0297949130976404E-2</v>
      </c>
      <c r="G23" s="43">
        <v>42.018000000000001</v>
      </c>
      <c r="H23" s="43">
        <v>5.9738377643278197E-2</v>
      </c>
      <c r="I23" s="43">
        <v>64</v>
      </c>
      <c r="J23" s="43">
        <v>7.8469603626057802E-2</v>
      </c>
      <c r="K23" s="43"/>
      <c r="L23" s="43"/>
      <c r="M23" s="43">
        <v>0.60599999999999998</v>
      </c>
      <c r="N23" s="43">
        <v>1.41885488027151E-3</v>
      </c>
      <c r="O23" s="43">
        <v>9.9</v>
      </c>
      <c r="P23" s="43">
        <v>2.1528954691281299E-2</v>
      </c>
    </row>
    <row r="24" spans="1:16" x14ac:dyDescent="0.25">
      <c r="A24" s="36" t="s">
        <v>43</v>
      </c>
      <c r="B24" s="36" t="s">
        <v>100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</row>
    <row r="25" spans="1:16" ht="30" x14ac:dyDescent="0.25">
      <c r="A25" s="36" t="s">
        <v>44</v>
      </c>
      <c r="B25" s="36" t="s">
        <v>101</v>
      </c>
      <c r="C25" s="43">
        <v>128881.976</v>
      </c>
      <c r="D25" s="43">
        <v>131.12408569245201</v>
      </c>
      <c r="E25" s="43">
        <v>32513.663</v>
      </c>
      <c r="F25" s="43">
        <v>29.019595983122301</v>
      </c>
      <c r="G25" s="43">
        <v>55442.752999999997</v>
      </c>
      <c r="H25" s="43">
        <v>56.491509820052798</v>
      </c>
      <c r="I25" s="43">
        <v>6097.77</v>
      </c>
      <c r="J25" s="43">
        <v>5.0781722352314498</v>
      </c>
      <c r="K25" s="43">
        <v>10691.34</v>
      </c>
      <c r="L25" s="43">
        <v>9.4556496928251192</v>
      </c>
      <c r="M25" s="43">
        <v>2460.797</v>
      </c>
      <c r="N25" s="43">
        <v>2.2386639306140399</v>
      </c>
      <c r="O25" s="43">
        <v>7075.2950000000001</v>
      </c>
      <c r="P25" s="43">
        <v>5.8681710542539296</v>
      </c>
    </row>
    <row r="26" spans="1:16" x14ac:dyDescent="0.25">
      <c r="A26" s="36" t="s">
        <v>45</v>
      </c>
      <c r="B26" s="41" t="s">
        <v>46</v>
      </c>
      <c r="C26" s="43">
        <v>7464404.4230000004</v>
      </c>
      <c r="D26" s="43">
        <v>8925.7636391816395</v>
      </c>
      <c r="E26" s="43">
        <v>2047936.5020000001</v>
      </c>
      <c r="F26" s="43">
        <v>3328.31642596867</v>
      </c>
      <c r="G26" s="43">
        <v>2327408.0860000001</v>
      </c>
      <c r="H26" s="43">
        <v>2204.7991768378502</v>
      </c>
      <c r="I26" s="43">
        <v>456483.12</v>
      </c>
      <c r="J26" s="43">
        <v>692.13248938463505</v>
      </c>
      <c r="K26" s="43">
        <v>745191.98699999996</v>
      </c>
      <c r="L26" s="43">
        <v>666.36948443067104</v>
      </c>
      <c r="M26" s="43">
        <v>248892.46100000001</v>
      </c>
      <c r="N26" s="43">
        <v>314.19817802777999</v>
      </c>
      <c r="O26" s="43">
        <v>361485.72</v>
      </c>
      <c r="P26" s="43">
        <v>329.214473006003</v>
      </c>
    </row>
    <row r="27" spans="1:16" x14ac:dyDescent="0.25">
      <c r="A27" s="36" t="s">
        <v>47</v>
      </c>
      <c r="B27" s="36" t="s">
        <v>102</v>
      </c>
      <c r="C27" s="43">
        <v>2242423.9849999999</v>
      </c>
      <c r="D27" s="43">
        <v>2608.4188975126399</v>
      </c>
      <c r="E27" s="43">
        <v>524475.54700000002</v>
      </c>
      <c r="F27" s="43">
        <v>846.89816527672099</v>
      </c>
      <c r="G27" s="43">
        <v>835095.38699999999</v>
      </c>
      <c r="H27" s="43">
        <v>782.39235856605796</v>
      </c>
      <c r="I27" s="43">
        <v>56228.656999999999</v>
      </c>
      <c r="J27" s="43">
        <v>86.898840751944704</v>
      </c>
      <c r="K27" s="43">
        <v>251101.82399999999</v>
      </c>
      <c r="L27" s="43">
        <v>217.37573737186801</v>
      </c>
      <c r="M27" s="43">
        <v>69678.432000000001</v>
      </c>
      <c r="N27" s="43">
        <v>82.270359009490306</v>
      </c>
      <c r="O27" s="43">
        <v>128775.24099999999</v>
      </c>
      <c r="P27" s="43">
        <v>115.471528918427</v>
      </c>
    </row>
    <row r="28" spans="1:16" x14ac:dyDescent="0.25">
      <c r="A28" s="36" t="s">
        <v>48</v>
      </c>
      <c r="B28" s="40" t="s">
        <v>49</v>
      </c>
      <c r="C28" s="43">
        <v>538.9</v>
      </c>
      <c r="D28" s="43">
        <v>0.13826874553311799</v>
      </c>
      <c r="E28" s="43">
        <v>538.9</v>
      </c>
      <c r="F28" s="43">
        <v>0.13826874553311799</v>
      </c>
      <c r="G28" s="43"/>
      <c r="H28" s="43"/>
      <c r="I28" s="43"/>
      <c r="J28" s="43"/>
      <c r="K28" s="43"/>
      <c r="L28" s="43"/>
      <c r="M28" s="43"/>
      <c r="N28" s="43"/>
      <c r="O28" s="43"/>
      <c r="P28" s="43"/>
    </row>
    <row r="29" spans="1:16" x14ac:dyDescent="0.25">
      <c r="A29" s="36" t="s">
        <v>50</v>
      </c>
      <c r="B29" s="40" t="s">
        <v>51</v>
      </c>
      <c r="C29" s="43">
        <v>319.53699999999998</v>
      </c>
      <c r="D29" s="43">
        <v>0.13616347477519899</v>
      </c>
      <c r="E29" s="43">
        <v>319.53699999999998</v>
      </c>
      <c r="F29" s="43">
        <v>0.13616347477519899</v>
      </c>
      <c r="G29" s="43"/>
      <c r="H29" s="43"/>
      <c r="I29" s="43"/>
      <c r="J29" s="43"/>
      <c r="K29" s="43"/>
      <c r="L29" s="43"/>
      <c r="M29" s="43"/>
      <c r="N29" s="43"/>
      <c r="O29" s="43"/>
      <c r="P29" s="43"/>
    </row>
    <row r="30" spans="1:16" x14ac:dyDescent="0.25">
      <c r="A30" s="36" t="s">
        <v>52</v>
      </c>
      <c r="B30" s="40" t="s">
        <v>53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</row>
    <row r="31" spans="1:16" x14ac:dyDescent="0.25">
      <c r="A31" s="36" t="s">
        <v>54</v>
      </c>
      <c r="B31" s="36" t="s">
        <v>55</v>
      </c>
      <c r="C31" s="43">
        <v>4729.5140000000001</v>
      </c>
      <c r="D31" s="43">
        <v>1.0179198309297499</v>
      </c>
      <c r="E31" s="43">
        <v>485.88299999999998</v>
      </c>
      <c r="F31" s="43">
        <v>0.12932716928726501</v>
      </c>
      <c r="G31" s="43">
        <v>24.315999999999999</v>
      </c>
      <c r="H31" s="43">
        <v>5.5006943176279599E-3</v>
      </c>
      <c r="I31" s="43">
        <v>82.42</v>
      </c>
      <c r="J31" s="43">
        <v>2.0600653755703399E-2</v>
      </c>
      <c r="K31" s="43">
        <v>7.7489999999999997</v>
      </c>
      <c r="L31" s="43">
        <v>1.63502000562373E-3</v>
      </c>
      <c r="M31" s="43">
        <v>358.363</v>
      </c>
      <c r="N31" s="43">
        <v>9.7231613349255203E-2</v>
      </c>
      <c r="O31" s="43">
        <v>16.567</v>
      </c>
      <c r="P31" s="43">
        <v>3.8656743120042301E-3</v>
      </c>
    </row>
    <row r="32" spans="1:16" ht="30" x14ac:dyDescent="0.25">
      <c r="A32" s="36" t="s">
        <v>103</v>
      </c>
      <c r="B32" s="36" t="s">
        <v>104</v>
      </c>
      <c r="C32" s="43">
        <v>6536.06</v>
      </c>
      <c r="D32" s="43">
        <v>5.3060308983999702</v>
      </c>
      <c r="E32" s="43">
        <v>1752.837</v>
      </c>
      <c r="F32" s="43">
        <v>1.48888718402105</v>
      </c>
      <c r="G32" s="43">
        <v>1598.47</v>
      </c>
      <c r="H32" s="43">
        <v>1.55757327900097</v>
      </c>
      <c r="I32" s="43">
        <v>299.42500000000001</v>
      </c>
      <c r="J32" s="43">
        <v>0.282191903177826</v>
      </c>
      <c r="K32" s="43">
        <v>318.99</v>
      </c>
      <c r="L32" s="43">
        <v>0.37035609645059903</v>
      </c>
      <c r="M32" s="43">
        <v>165.46600000000001</v>
      </c>
      <c r="N32" s="43">
        <v>0.24752336119665599</v>
      </c>
      <c r="O32" s="43">
        <v>144.75</v>
      </c>
      <c r="P32" s="43">
        <v>0.131487178123391</v>
      </c>
    </row>
    <row r="33" spans="1:16" x14ac:dyDescent="0.25">
      <c r="A33" s="36" t="s">
        <v>82</v>
      </c>
      <c r="B33" s="36" t="s">
        <v>83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</row>
    <row r="34" spans="1:16" x14ac:dyDescent="0.25">
      <c r="A34" s="36" t="s">
        <v>57</v>
      </c>
      <c r="B34" s="42">
        <v>25010010</v>
      </c>
      <c r="C34" s="43">
        <v>8326.42</v>
      </c>
      <c r="D34" s="43">
        <v>1.83201956873445</v>
      </c>
      <c r="E34" s="43">
        <v>3828.1129999999998</v>
      </c>
      <c r="F34" s="43">
        <v>0.98045699877618797</v>
      </c>
      <c r="G34" s="43">
        <v>2622.2159999999999</v>
      </c>
      <c r="H34" s="43">
        <v>0.51276384655023799</v>
      </c>
      <c r="I34" s="43">
        <v>312.5</v>
      </c>
      <c r="J34" s="43">
        <v>7.5181013949468398E-2</v>
      </c>
      <c r="K34" s="43">
        <v>528.21600000000001</v>
      </c>
      <c r="L34" s="43">
        <v>8.6196898671850597E-2</v>
      </c>
      <c r="M34" s="43">
        <v>54.9</v>
      </c>
      <c r="N34" s="43">
        <v>8.4635158066746295E-3</v>
      </c>
      <c r="O34" s="43">
        <v>162</v>
      </c>
      <c r="P34" s="43">
        <v>1.8499452407834099E-2</v>
      </c>
    </row>
    <row r="35" spans="1:16" x14ac:dyDescent="0.25">
      <c r="A35" s="36" t="s">
        <v>58</v>
      </c>
      <c r="B35" s="36" t="s">
        <v>59</v>
      </c>
      <c r="C35" s="43">
        <v>200183.995</v>
      </c>
      <c r="D35" s="43">
        <v>116.55795199333799</v>
      </c>
      <c r="E35" s="43">
        <v>116470.02</v>
      </c>
      <c r="F35" s="43">
        <v>68.866104369730294</v>
      </c>
      <c r="G35" s="43">
        <v>1547.3</v>
      </c>
      <c r="H35" s="43">
        <v>0.87077960822605505</v>
      </c>
      <c r="I35" s="43">
        <v>81386.100000000006</v>
      </c>
      <c r="J35" s="43">
        <v>46.111845741794099</v>
      </c>
      <c r="K35" s="43"/>
      <c r="L35" s="43"/>
      <c r="M35" s="43">
        <v>25344.99</v>
      </c>
      <c r="N35" s="43">
        <v>14.225286870718399</v>
      </c>
      <c r="O35" s="43"/>
      <c r="P35" s="43"/>
    </row>
    <row r="36" spans="1:16" x14ac:dyDescent="0.25">
      <c r="A36" s="36" t="s">
        <v>60</v>
      </c>
      <c r="B36" s="41" t="s">
        <v>61</v>
      </c>
      <c r="C36" s="43">
        <v>3799648.23</v>
      </c>
      <c r="D36" s="43">
        <v>5802.0691460140497</v>
      </c>
      <c r="E36" s="43">
        <v>1579950.764</v>
      </c>
      <c r="F36" s="43">
        <v>2728.6231111500701</v>
      </c>
      <c r="G36" s="43">
        <v>1571265.5970000001</v>
      </c>
      <c r="H36" s="43">
        <v>1693.2185147936</v>
      </c>
      <c r="I36" s="43">
        <v>476293.522</v>
      </c>
      <c r="J36" s="43">
        <v>837.72367385831501</v>
      </c>
      <c r="K36" s="43">
        <v>400526.71</v>
      </c>
      <c r="L36" s="43">
        <v>415.64818041944301</v>
      </c>
      <c r="M36" s="43">
        <v>177011.18</v>
      </c>
      <c r="N36" s="43">
        <v>285.91237929734098</v>
      </c>
      <c r="O36" s="43">
        <v>250805.14300000001</v>
      </c>
      <c r="P36" s="43">
        <v>256.65070013224403</v>
      </c>
    </row>
    <row r="37" spans="1:16" x14ac:dyDescent="0.25">
      <c r="A37" s="36" t="s">
        <v>62</v>
      </c>
      <c r="B37" s="36" t="s">
        <v>63</v>
      </c>
      <c r="C37" s="43">
        <v>51496.095000000001</v>
      </c>
      <c r="D37" s="43">
        <v>94.536111262050298</v>
      </c>
      <c r="E37" s="43">
        <v>25230.455999999998</v>
      </c>
      <c r="F37" s="43">
        <v>47.581906990999101</v>
      </c>
      <c r="G37" s="43">
        <v>401.89600000000002</v>
      </c>
      <c r="H37" s="43">
        <v>0.67768491331301495</v>
      </c>
      <c r="I37" s="43">
        <v>4827.549</v>
      </c>
      <c r="J37" s="43">
        <v>9.0936382811400804</v>
      </c>
      <c r="K37" s="43"/>
      <c r="L37" s="43"/>
      <c r="M37" s="43">
        <v>3043.944</v>
      </c>
      <c r="N37" s="43">
        <v>5.6293937276098296</v>
      </c>
      <c r="O37" s="43"/>
      <c r="P37" s="43"/>
    </row>
    <row r="38" spans="1:16" x14ac:dyDescent="0.25">
      <c r="A38" s="36" t="s">
        <v>64</v>
      </c>
      <c r="B38" s="36" t="s">
        <v>65</v>
      </c>
      <c r="C38" s="43">
        <v>522553.21399999998</v>
      </c>
      <c r="D38" s="43">
        <v>416.66152776357802</v>
      </c>
      <c r="E38" s="43">
        <v>271984.46899999998</v>
      </c>
      <c r="F38" s="43">
        <v>243.81873706368401</v>
      </c>
      <c r="G38" s="43">
        <v>406861.61800000002</v>
      </c>
      <c r="H38" s="43">
        <v>254.99618159823899</v>
      </c>
      <c r="I38" s="43">
        <v>59354.487000000001</v>
      </c>
      <c r="J38" s="43">
        <v>51.679427373319101</v>
      </c>
      <c r="K38" s="43">
        <v>67184.558000000005</v>
      </c>
      <c r="L38" s="43">
        <v>39.9146972255054</v>
      </c>
      <c r="M38" s="43">
        <v>9927.11</v>
      </c>
      <c r="N38" s="43">
        <v>8.2916715228458298</v>
      </c>
      <c r="O38" s="43">
        <v>51317.137000000002</v>
      </c>
      <c r="P38" s="43">
        <v>30.5809033941044</v>
      </c>
    </row>
    <row r="39" spans="1:16" x14ac:dyDescent="0.25">
      <c r="A39" s="36" t="s">
        <v>66</v>
      </c>
      <c r="B39" s="42">
        <v>17011490</v>
      </c>
      <c r="C39" s="43">
        <v>568640.58200000005</v>
      </c>
      <c r="D39" s="43">
        <v>281.18736665400399</v>
      </c>
      <c r="E39" s="43">
        <v>720.65099999999995</v>
      </c>
      <c r="F39" s="43">
        <v>0.26789188367283501</v>
      </c>
      <c r="G39" s="43">
        <v>757082.66399999999</v>
      </c>
      <c r="H39" s="43">
        <v>449.31921073331</v>
      </c>
      <c r="I39" s="43"/>
      <c r="J39" s="43"/>
      <c r="K39" s="43">
        <v>290155.37</v>
      </c>
      <c r="L39" s="43">
        <v>178.66662349866499</v>
      </c>
      <c r="M39" s="43">
        <v>0.65100000000000002</v>
      </c>
      <c r="N39" s="43">
        <v>9.5464772798692702E-4</v>
      </c>
      <c r="O39" s="43">
        <v>74250</v>
      </c>
      <c r="P39" s="43">
        <v>45.5910426976832</v>
      </c>
    </row>
    <row r="40" spans="1:16" x14ac:dyDescent="0.25">
      <c r="A40" s="36" t="s">
        <v>67</v>
      </c>
      <c r="B40" s="36" t="s">
        <v>105</v>
      </c>
      <c r="C40" s="43">
        <v>1773.2760000000001</v>
      </c>
      <c r="D40" s="43">
        <v>5.9216454662273899</v>
      </c>
      <c r="E40" s="43">
        <v>828.28300000000002</v>
      </c>
      <c r="F40" s="43">
        <v>2.4440111166000502</v>
      </c>
      <c r="G40" s="43">
        <v>722.73699999999997</v>
      </c>
      <c r="H40" s="43">
        <v>2.8020362132019501</v>
      </c>
      <c r="I40" s="43">
        <v>215.54499999999999</v>
      </c>
      <c r="J40" s="43">
        <v>0.43776774587445499</v>
      </c>
      <c r="K40" s="43">
        <v>177.09899999999999</v>
      </c>
      <c r="L40" s="43">
        <v>0.66766555612225598</v>
      </c>
      <c r="M40" s="43">
        <v>140.227</v>
      </c>
      <c r="N40" s="43">
        <v>0.208245214002891</v>
      </c>
      <c r="O40" s="43">
        <v>113.944</v>
      </c>
      <c r="P40" s="43">
        <v>0.40646795800101099</v>
      </c>
    </row>
    <row r="41" spans="1:16" x14ac:dyDescent="0.25">
      <c r="A41" s="36" t="s">
        <v>68</v>
      </c>
      <c r="B41" s="36" t="s">
        <v>69</v>
      </c>
      <c r="C41" s="43">
        <v>3840.098</v>
      </c>
      <c r="D41" s="43">
        <v>2.7595939345534601</v>
      </c>
      <c r="E41" s="43">
        <v>1300.1220000000001</v>
      </c>
      <c r="F41" s="43">
        <v>0.95379528561661797</v>
      </c>
      <c r="G41" s="43">
        <v>1592.9459999999999</v>
      </c>
      <c r="H41" s="43">
        <v>1.07426154072249</v>
      </c>
      <c r="I41" s="43">
        <v>497.3</v>
      </c>
      <c r="J41" s="43">
        <v>0.374801637153022</v>
      </c>
      <c r="K41" s="43">
        <v>662.13</v>
      </c>
      <c r="L41" s="43">
        <v>0.45064080076054203</v>
      </c>
      <c r="M41" s="43">
        <v>65.3</v>
      </c>
      <c r="N41" s="43">
        <v>5.4944692351203597E-2</v>
      </c>
      <c r="O41" s="43">
        <v>118.21599999999999</v>
      </c>
      <c r="P41" s="43">
        <v>7.0928440704109197E-2</v>
      </c>
    </row>
    <row r="42" spans="1:16" x14ac:dyDescent="0.25">
      <c r="A42" s="36" t="s">
        <v>70</v>
      </c>
      <c r="B42" s="36" t="s">
        <v>71</v>
      </c>
      <c r="C42" s="43">
        <v>49665.527000000002</v>
      </c>
      <c r="D42" s="43">
        <v>11.384644787222101</v>
      </c>
      <c r="E42" s="43">
        <v>13128.7</v>
      </c>
      <c r="F42" s="43">
        <v>3.1989630610275501</v>
      </c>
      <c r="G42" s="43">
        <v>26033.79</v>
      </c>
      <c r="H42" s="43">
        <v>5.9633188443447196</v>
      </c>
      <c r="I42" s="43">
        <v>2940.1060000000002</v>
      </c>
      <c r="J42" s="43">
        <v>0.59245731241583099</v>
      </c>
      <c r="K42" s="43">
        <v>8816.74</v>
      </c>
      <c r="L42" s="43">
        <v>1.97761374965156</v>
      </c>
      <c r="M42" s="43">
        <v>745.66200000000003</v>
      </c>
      <c r="N42" s="43">
        <v>0.154833021180316</v>
      </c>
      <c r="O42" s="43">
        <v>3638.7719999999999</v>
      </c>
      <c r="P42" s="43">
        <v>0.81999422187515902</v>
      </c>
    </row>
    <row r="43" spans="1:16" x14ac:dyDescent="0.25">
      <c r="A43" s="36" t="s">
        <v>72</v>
      </c>
      <c r="B43" s="36" t="s">
        <v>106</v>
      </c>
      <c r="C43" s="43">
        <v>2002620.3330000001</v>
      </c>
      <c r="D43" s="43">
        <v>3119.76038755012</v>
      </c>
      <c r="E43" s="43">
        <v>476061.69099999999</v>
      </c>
      <c r="F43" s="43">
        <v>922.73383888867704</v>
      </c>
      <c r="G43" s="43">
        <v>1192105.294</v>
      </c>
      <c r="H43" s="43">
        <v>1233.5957135746501</v>
      </c>
      <c r="I43" s="43">
        <v>180246.859</v>
      </c>
      <c r="J43" s="43">
        <v>370.33732158650099</v>
      </c>
      <c r="K43" s="43">
        <v>320446.43199999997</v>
      </c>
      <c r="L43" s="43">
        <v>305.74042428720497</v>
      </c>
      <c r="M43" s="43">
        <v>22939.028999999999</v>
      </c>
      <c r="N43" s="43">
        <v>47.886801684369303</v>
      </c>
      <c r="O43" s="43">
        <v>150163.09</v>
      </c>
      <c r="P43" s="43">
        <v>137.44311746758601</v>
      </c>
    </row>
    <row r="44" spans="1:16" ht="30" x14ac:dyDescent="0.25">
      <c r="A44" s="36" t="s">
        <v>73</v>
      </c>
      <c r="B44" s="36" t="s">
        <v>74</v>
      </c>
      <c r="C44" s="43">
        <v>4475.4080000000004</v>
      </c>
      <c r="D44" s="43">
        <v>8.1387126812470303</v>
      </c>
      <c r="E44" s="43">
        <v>3336.14</v>
      </c>
      <c r="F44" s="43">
        <v>6.1632527812512601</v>
      </c>
      <c r="G44" s="43">
        <v>1171.154</v>
      </c>
      <c r="H44" s="43">
        <v>1.91665438197682</v>
      </c>
      <c r="I44" s="43">
        <v>363.214</v>
      </c>
      <c r="J44" s="43">
        <v>0.68073341490623296</v>
      </c>
      <c r="K44" s="43">
        <v>279.49799999999999</v>
      </c>
      <c r="L44" s="43">
        <v>0.47649877848229899</v>
      </c>
      <c r="M44" s="43">
        <v>254.68199999999999</v>
      </c>
      <c r="N44" s="43">
        <v>0.47767853686129103</v>
      </c>
      <c r="O44" s="43">
        <v>112.52</v>
      </c>
      <c r="P44" s="43">
        <v>0.17939631892348001</v>
      </c>
    </row>
    <row r="45" spans="1:16" x14ac:dyDescent="0.25">
      <c r="A45" s="36" t="s">
        <v>81</v>
      </c>
      <c r="B45" s="36" t="s">
        <v>107</v>
      </c>
      <c r="C45" s="43">
        <v>29986.598999999998</v>
      </c>
      <c r="D45" s="43">
        <v>60.094517663129501</v>
      </c>
      <c r="E45" s="43">
        <v>10326.315000000001</v>
      </c>
      <c r="F45" s="43">
        <v>23.3745960739056</v>
      </c>
      <c r="G45" s="43">
        <v>9024.9770000000008</v>
      </c>
      <c r="H45" s="43">
        <v>19.761454686593201</v>
      </c>
      <c r="I45" s="43">
        <v>2487.3000000000002</v>
      </c>
      <c r="J45" s="43">
        <v>5.09809687242468</v>
      </c>
      <c r="K45" s="43">
        <v>2201.002</v>
      </c>
      <c r="L45" s="43">
        <v>4.3837150449350499</v>
      </c>
      <c r="M45" s="43">
        <v>1627.981</v>
      </c>
      <c r="N45" s="43">
        <v>3.6480718119539901</v>
      </c>
      <c r="O45" s="43">
        <v>837.28399999999999</v>
      </c>
      <c r="P45" s="43">
        <v>1.86328784973974</v>
      </c>
    </row>
    <row r="46" spans="1:16" x14ac:dyDescent="0.25">
      <c r="A46" s="36" t="s">
        <v>75</v>
      </c>
      <c r="B46" s="36" t="s">
        <v>76</v>
      </c>
      <c r="C46" s="43"/>
      <c r="D46" s="43"/>
      <c r="E46" s="43"/>
      <c r="F46" s="43"/>
      <c r="G46" s="43">
        <v>24.95</v>
      </c>
      <c r="H46" s="43">
        <v>7.5103923259162396E-3</v>
      </c>
      <c r="I46" s="43"/>
      <c r="J46" s="43"/>
      <c r="K46" s="43">
        <v>6</v>
      </c>
      <c r="L46" s="43">
        <v>1.49017855947337E-3</v>
      </c>
      <c r="M46" s="43"/>
      <c r="N46" s="43"/>
      <c r="O46" s="43">
        <v>18.95</v>
      </c>
      <c r="P46" s="43">
        <v>6.0202137664428701E-3</v>
      </c>
    </row>
    <row r="47" spans="1:16" x14ac:dyDescent="0.25">
      <c r="A47" s="36" t="s">
        <v>77</v>
      </c>
      <c r="B47" s="36" t="s">
        <v>78</v>
      </c>
      <c r="C47" s="43">
        <v>894420.51500000001</v>
      </c>
      <c r="D47" s="43">
        <v>636.03879231668805</v>
      </c>
      <c r="E47" s="43">
        <v>92261.260999999999</v>
      </c>
      <c r="F47" s="43">
        <v>66.280575369689998</v>
      </c>
      <c r="G47" s="43">
        <v>188160.573</v>
      </c>
      <c r="H47" s="43">
        <v>178.65035919193801</v>
      </c>
      <c r="I47" s="43">
        <v>6936.5789999999997</v>
      </c>
      <c r="J47" s="43">
        <v>4.8405887695724701</v>
      </c>
      <c r="K47" s="43">
        <v>21182.672999999999</v>
      </c>
      <c r="L47" s="43">
        <v>23.247425013907201</v>
      </c>
      <c r="M47" s="43">
        <v>8518.2970000000005</v>
      </c>
      <c r="N47" s="43">
        <v>5.8853604676010303</v>
      </c>
      <c r="O47" s="43">
        <v>15711.763999999999</v>
      </c>
      <c r="P47" s="43">
        <v>18.166642740233399</v>
      </c>
    </row>
    <row r="48" spans="1:16" x14ac:dyDescent="0.25">
      <c r="A48" s="36" t="s">
        <v>79</v>
      </c>
      <c r="B48" s="36" t="s">
        <v>80</v>
      </c>
      <c r="C48" s="43">
        <v>7320.933</v>
      </c>
      <c r="D48" s="43">
        <v>19.193477282354699</v>
      </c>
      <c r="E48" s="43">
        <v>4089.8530000000001</v>
      </c>
      <c r="F48" s="43">
        <v>9.7976647563830603</v>
      </c>
      <c r="G48" s="43">
        <v>1895.7809999999999</v>
      </c>
      <c r="H48" s="43">
        <v>4.6295062320096303</v>
      </c>
      <c r="I48" s="43">
        <v>497.90699999999998</v>
      </c>
      <c r="J48" s="43">
        <v>1.49139791159977</v>
      </c>
      <c r="K48" s="43">
        <v>503.709</v>
      </c>
      <c r="L48" s="43">
        <v>0.85843125965437195</v>
      </c>
      <c r="M48" s="43">
        <v>229.33500000000001</v>
      </c>
      <c r="N48" s="43">
        <v>0.79043173904845698</v>
      </c>
      <c r="O48" s="43">
        <v>129.55099999999999</v>
      </c>
      <c r="P48" s="43">
        <v>0.501216210662212</v>
      </c>
    </row>
    <row r="49" spans="1:16" x14ac:dyDescent="0.25">
      <c r="A49" s="36" t="s">
        <v>108</v>
      </c>
      <c r="B49" s="36" t="s">
        <v>84</v>
      </c>
      <c r="C49" s="43">
        <v>13570.366</v>
      </c>
      <c r="D49" s="43">
        <v>5.5834949280865498</v>
      </c>
      <c r="E49" s="43"/>
      <c r="F49" s="43"/>
      <c r="G49" s="43">
        <v>18121.21</v>
      </c>
      <c r="H49" s="43">
        <v>6.7769282409995704</v>
      </c>
      <c r="I49" s="43"/>
      <c r="J49" s="43"/>
      <c r="K49" s="43">
        <v>1651.83</v>
      </c>
      <c r="L49" s="43">
        <v>0.621598757910651</v>
      </c>
      <c r="M49" s="43"/>
      <c r="N49" s="43"/>
      <c r="O49" s="43">
        <v>1994.38</v>
      </c>
      <c r="P49" s="43">
        <v>0.713661626723465</v>
      </c>
    </row>
    <row r="50" spans="1:16" x14ac:dyDescent="0.25">
      <c r="A50" s="36" t="s">
        <v>85</v>
      </c>
      <c r="B50" s="42">
        <v>10064000</v>
      </c>
      <c r="C50" s="43">
        <v>51</v>
      </c>
      <c r="D50" s="43">
        <v>3.01716775468929E-2</v>
      </c>
      <c r="E50" s="43">
        <v>25</v>
      </c>
      <c r="F50" s="43">
        <v>2.0483117537857198E-2</v>
      </c>
      <c r="G50" s="43"/>
      <c r="H50" s="43"/>
      <c r="I50" s="43"/>
      <c r="J50" s="43"/>
      <c r="K50" s="43"/>
      <c r="L50" s="43"/>
      <c r="M50" s="43"/>
      <c r="N50" s="43"/>
      <c r="O50" s="43"/>
      <c r="P50" s="43"/>
    </row>
    <row r="55" spans="1:16" x14ac:dyDescent="0.25">
      <c r="A55" s="5" t="s">
        <v>86</v>
      </c>
      <c r="B55" s="4"/>
      <c r="C55" s="8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6" x14ac:dyDescent="0.25">
      <c r="A56" s="7" t="s">
        <v>87</v>
      </c>
      <c r="B56" s="3"/>
      <c r="C56" s="9"/>
      <c r="D56" s="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6" x14ac:dyDescent="0.25">
      <c r="A57" s="9"/>
      <c r="B57" s="5"/>
      <c r="C57" s="10"/>
      <c r="D57" s="1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6" x14ac:dyDescent="0.25">
      <c r="A58" s="8" t="s">
        <v>88</v>
      </c>
      <c r="B58" s="6"/>
      <c r="C58" s="10"/>
      <c r="D58" s="10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6" x14ac:dyDescent="0.25">
      <c r="A59" s="8" t="s">
        <v>89</v>
      </c>
      <c r="B59" s="7"/>
      <c r="C59" s="9"/>
      <c r="D59" s="9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6" x14ac:dyDescent="0.25">
      <c r="A60" s="2"/>
      <c r="B60" s="6"/>
      <c r="C60" s="9"/>
      <c r="D60" s="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6" x14ac:dyDescent="0.25">
      <c r="A61" s="11" t="s">
        <v>90</v>
      </c>
      <c r="B61" s="8"/>
      <c r="C61" s="9"/>
      <c r="D61" s="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</sheetData>
  <mergeCells count="26">
    <mergeCell ref="A3:H3"/>
    <mergeCell ref="I3:P3"/>
    <mergeCell ref="G1:H2"/>
    <mergeCell ref="I1:J2"/>
    <mergeCell ref="K1:L2"/>
    <mergeCell ref="M1:N2"/>
    <mergeCell ref="O1:P2"/>
    <mergeCell ref="E1:F2"/>
    <mergeCell ref="A1:B2"/>
    <mergeCell ref="C1:D2"/>
    <mergeCell ref="K4:L4"/>
    <mergeCell ref="M4:N4"/>
    <mergeCell ref="O4:P4"/>
    <mergeCell ref="A4:A6"/>
    <mergeCell ref="B4:B6"/>
    <mergeCell ref="C4:D4"/>
    <mergeCell ref="E4:F4"/>
    <mergeCell ref="G4:H4"/>
    <mergeCell ref="I4:J4"/>
    <mergeCell ref="C5:D5"/>
    <mergeCell ref="E5:F5"/>
    <mergeCell ref="G5:H5"/>
    <mergeCell ref="I5:J5"/>
    <mergeCell ref="K5:L5"/>
    <mergeCell ref="M5:N5"/>
    <mergeCell ref="O5:P5"/>
  </mergeCells>
  <dataValidations count="1">
    <dataValidation type="list" allowBlank="1" showInputMessage="1" showErrorMessage="1" sqref="C1" xr:uid="{00000000-0002-0000-0000-000000000000}">
      <formula1>"Export, Import"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Suseel Nookavarapu</dc:creator>
  <cp:lastModifiedBy>Rc Azad</cp:lastModifiedBy>
  <dcterms:created xsi:type="dcterms:W3CDTF">2023-10-10T06:14:00Z</dcterms:created>
  <dcterms:modified xsi:type="dcterms:W3CDTF">2023-10-13T05:50:50Z</dcterms:modified>
</cp:coreProperties>
</file>