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annewiesner/Documents/USDA_project/[1]2019_Carbon_budget/Feed_data_prep/Diet_ingredients/"/>
    </mc:Choice>
  </mc:AlternateContent>
  <xr:revisionPtr revIDLastSave="0" documentId="13_ncr:1_{5741A295-12B3-D247-A8F8-00137931AFF0}" xr6:coauthVersionLast="45" xr6:coauthVersionMax="45" xr10:uidLastSave="{00000000-0000-0000-0000-000000000000}"/>
  <bookViews>
    <workbookView xWindow="620" yWindow="480" windowWidth="28660" windowHeight="24340" xr2:uid="{36A483FE-A6F7-424A-88E8-BD1759D818F9}"/>
  </bookViews>
  <sheets>
    <sheet name="Diets_2019" sheetId="8" r:id="rId1"/>
    <sheet name="sources" sheetId="9" r:id="rId2"/>
    <sheet name="GIZ10" sheetId="12" r:id="rId3"/>
    <sheet name="GIZ13_Premix" sheetId="13" r:id="rId4"/>
    <sheet name="KFK11" sheetId="10" r:id="rId5"/>
    <sheet name="KFK11 premix" sheetId="11" r:id="rId6"/>
    <sheet name="KFK12 premix" sheetId="14" r:id="rId7"/>
    <sheet name="UN D" sheetId="5" r:id="rId8"/>
    <sheet name="11-14 months" sheetId="6" r:id="rId9"/>
    <sheet name="Diets_2018" sheetId="1" r:id="rId10"/>
    <sheet name="GIZ mix 2018" sheetId="2" r:id="rId11"/>
    <sheet name="MBH Premix 2018" sheetId="3" r:id="rId12"/>
    <sheet name="kfk_Premix 2018" sheetId="4" r:id="rId13"/>
  </sheets>
  <definedNames>
    <definedName name="_xlnm._FilterDatabase" localSheetId="9" hidden="1">Diets_2018!$B$1:$AC$44</definedName>
    <definedName name="_xlnm._FilterDatabase" localSheetId="0" hidden="1">Diets_2019!$B$1:$AB$44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1" i="14" l="1"/>
  <c r="AB11" i="14"/>
  <c r="Z11" i="14"/>
  <c r="X11" i="14"/>
  <c r="V11" i="14"/>
  <c r="T11" i="14"/>
  <c r="R11" i="14"/>
  <c r="P11" i="14"/>
  <c r="N11" i="14"/>
  <c r="L11" i="14"/>
  <c r="J11" i="14"/>
  <c r="H11" i="14"/>
  <c r="F11" i="14"/>
  <c r="AF11" i="14"/>
  <c r="AH9" i="11"/>
  <c r="AF9" i="11"/>
  <c r="AD9" i="11"/>
  <c r="AB9" i="11"/>
  <c r="Z9" i="11"/>
  <c r="X9" i="11"/>
  <c r="V9" i="11"/>
  <c r="T9" i="11"/>
  <c r="R9" i="11"/>
  <c r="P9" i="11"/>
  <c r="N9" i="11"/>
  <c r="L9" i="11"/>
  <c r="J9" i="11"/>
  <c r="AG9" i="11"/>
  <c r="AE9" i="11"/>
  <c r="AC9" i="11"/>
  <c r="AA9" i="11"/>
  <c r="Y9" i="11"/>
  <c r="W9" i="11"/>
  <c r="U9" i="11"/>
  <c r="S9" i="11"/>
  <c r="Q9" i="11"/>
  <c r="O9" i="11"/>
  <c r="M9" i="11"/>
  <c r="K9" i="11"/>
  <c r="I9" i="11"/>
  <c r="D9" i="11"/>
  <c r="H9" i="11"/>
  <c r="J12" i="10"/>
  <c r="I12" i="10"/>
  <c r="E11" i="12"/>
  <c r="E12" i="13"/>
  <c r="P12" i="10"/>
  <c r="AG12" i="10"/>
  <c r="AE12" i="10"/>
  <c r="AC12" i="10"/>
  <c r="AA12" i="10"/>
  <c r="Y12" i="10"/>
  <c r="W12" i="10"/>
  <c r="U12" i="10"/>
  <c r="S12" i="10"/>
  <c r="Q12" i="10"/>
  <c r="O12" i="10"/>
  <c r="M12" i="10"/>
  <c r="K12" i="10"/>
  <c r="H12" i="10"/>
  <c r="AH12" i="10"/>
  <c r="AF12" i="10"/>
  <c r="AD12" i="10"/>
  <c r="AB12" i="10"/>
  <c r="Z12" i="10"/>
  <c r="X12" i="10"/>
  <c r="V12" i="10"/>
  <c r="T12" i="10"/>
  <c r="R12" i="10"/>
  <c r="N12" i="10"/>
  <c r="L12" i="10"/>
  <c r="AE11" i="12"/>
  <c r="AC11" i="12"/>
  <c r="AA11" i="12"/>
  <c r="Y11" i="12"/>
  <c r="W11" i="12"/>
  <c r="U11" i="12"/>
  <c r="S11" i="12"/>
  <c r="Q11" i="12"/>
  <c r="O11" i="12"/>
  <c r="M11" i="12"/>
  <c r="K11" i="12"/>
  <c r="I11" i="12"/>
  <c r="G11" i="12"/>
  <c r="AF11" i="12"/>
  <c r="AD11" i="12"/>
  <c r="AB11" i="12"/>
  <c r="Z11" i="12"/>
  <c r="X11" i="12"/>
  <c r="V11" i="12"/>
  <c r="T11" i="12"/>
  <c r="R11" i="12"/>
  <c r="P11" i="12"/>
  <c r="N11" i="12"/>
  <c r="L11" i="12"/>
  <c r="J11" i="12"/>
  <c r="H11" i="12"/>
  <c r="F11" i="12"/>
  <c r="J12" i="13"/>
  <c r="AF12" i="13"/>
  <c r="AD12" i="13"/>
  <c r="AB12" i="13"/>
  <c r="Z12" i="13"/>
  <c r="X12" i="13"/>
  <c r="V12" i="13"/>
  <c r="T12" i="13"/>
  <c r="R12" i="13"/>
  <c r="P12" i="13"/>
  <c r="N12" i="13"/>
  <c r="L12" i="13"/>
  <c r="H12" i="13"/>
  <c r="F12" i="13"/>
  <c r="G12" i="13"/>
  <c r="I12" i="13"/>
  <c r="K12" i="13"/>
  <c r="M12" i="13"/>
  <c r="O12" i="13"/>
  <c r="Q12" i="13"/>
  <c r="S12" i="13"/>
  <c r="U12" i="13"/>
  <c r="W12" i="13"/>
  <c r="Y12" i="13"/>
  <c r="AA12" i="13"/>
  <c r="AC12" i="13"/>
  <c r="AE12" i="13"/>
  <c r="C6" i="14"/>
  <c r="C7" i="14"/>
  <c r="B11" i="14"/>
  <c r="C8" i="14" s="1"/>
  <c r="E3" i="11"/>
  <c r="E4" i="11"/>
  <c r="E5" i="11"/>
  <c r="E6" i="11"/>
  <c r="E7" i="11"/>
  <c r="E2" i="11"/>
  <c r="D12" i="10"/>
  <c r="E7" i="10" s="1"/>
  <c r="C3" i="13"/>
  <c r="C4" i="13"/>
  <c r="C5" i="13"/>
  <c r="C6" i="13"/>
  <c r="C7" i="13"/>
  <c r="C8" i="13"/>
  <c r="C9" i="13"/>
  <c r="C10" i="13"/>
  <c r="C2" i="13"/>
  <c r="B12" i="13"/>
  <c r="H9" i="2"/>
  <c r="C3" i="12"/>
  <c r="C4" i="12"/>
  <c r="C5" i="12"/>
  <c r="C6" i="12"/>
  <c r="C7" i="12"/>
  <c r="C2" i="12"/>
  <c r="B9" i="12"/>
  <c r="C2" i="14" l="1"/>
  <c r="C9" i="14"/>
  <c r="C3" i="14"/>
  <c r="C5" i="14"/>
  <c r="C4" i="14"/>
  <c r="G9" i="11"/>
  <c r="E9" i="10"/>
  <c r="E6" i="10"/>
  <c r="E5" i="10"/>
  <c r="E4" i="10"/>
  <c r="E3" i="10"/>
  <c r="E8" i="10"/>
  <c r="E2" i="10"/>
  <c r="E10" i="10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I9" i="2"/>
  <c r="J9" i="2"/>
  <c r="K9" i="2"/>
  <c r="L9" i="2"/>
  <c r="M9" i="2"/>
  <c r="N9" i="2"/>
  <c r="O9" i="2"/>
  <c r="P9" i="2"/>
  <c r="Q9" i="2"/>
  <c r="R9" i="2"/>
  <c r="S9" i="2"/>
  <c r="T9" i="2"/>
  <c r="U9" i="2"/>
  <c r="Y11" i="14" l="1"/>
  <c r="M11" i="14"/>
  <c r="AE11" i="14"/>
  <c r="G11" i="14"/>
  <c r="AC11" i="14"/>
  <c r="Q11" i="14"/>
  <c r="E11" i="14"/>
  <c r="W11" i="14"/>
  <c r="K11" i="14"/>
  <c r="U11" i="14"/>
  <c r="I11" i="14"/>
  <c r="S11" i="14"/>
  <c r="O11" i="14"/>
  <c r="AA11" i="14"/>
  <c r="G12" i="10"/>
</calcChain>
</file>

<file path=xl/sharedStrings.xml><?xml version="1.0" encoding="utf-8"?>
<sst xmlns="http://schemas.openxmlformats.org/spreadsheetml/2006/main" count="1057" uniqueCount="142">
  <si>
    <t>Alfalfa Sil</t>
  </si>
  <si>
    <t xml:space="preserve"> Moisture</t>
  </si>
  <si>
    <t xml:space="preserve"> Dry_Matter</t>
  </si>
  <si>
    <t xml:space="preserve"> pH</t>
  </si>
  <si>
    <t xml:space="preserve"> CP</t>
  </si>
  <si>
    <t xml:space="preserve"> ADF</t>
  </si>
  <si>
    <t xml:space="preserve"> aNDF</t>
  </si>
  <si>
    <t xml:space="preserve"> Lignin</t>
  </si>
  <si>
    <t xml:space="preserve"> Starch</t>
  </si>
  <si>
    <t xml:space="preserve"> ESC(Sugar)</t>
  </si>
  <si>
    <t xml:space="preserve"> WSC(Sugar)</t>
  </si>
  <si>
    <t xml:space="preserve"> EE(Fat)</t>
  </si>
  <si>
    <t xml:space="preserve"> TFA(Fat)</t>
  </si>
  <si>
    <t xml:space="preserve"> Ash</t>
  </si>
  <si>
    <t>C%</t>
  </si>
  <si>
    <t>Blood meal</t>
  </si>
  <si>
    <t>Calf Starter</t>
  </si>
  <si>
    <t>Canola Meal</t>
  </si>
  <si>
    <t>Corn_Sil</t>
  </si>
  <si>
    <t>Distiller_Gr</t>
  </si>
  <si>
    <t>Grass Hay</t>
  </si>
  <si>
    <t>HMSC</t>
  </si>
  <si>
    <t>KFK10 Premix</t>
  </si>
  <si>
    <t>MOLASSES WES</t>
  </si>
  <si>
    <t>OAT HAY</t>
  </si>
  <si>
    <t>Ingredient</t>
  </si>
  <si>
    <t>Reashure</t>
  </si>
  <si>
    <t>Roast_SB</t>
  </si>
  <si>
    <t>SBM</t>
  </si>
  <si>
    <t>Soy Hulls MBH</t>
  </si>
  <si>
    <t>Soy Plus KFK</t>
  </si>
  <si>
    <t>Soyhulls GIZ</t>
  </si>
  <si>
    <t>UN D MX</t>
  </si>
  <si>
    <t>Urea</t>
  </si>
  <si>
    <t>VP Hfr Min</t>
  </si>
  <si>
    <t>VP HfrMi-Bov</t>
  </si>
  <si>
    <t>VP Lact Min</t>
  </si>
  <si>
    <t>VP NC DC Min</t>
  </si>
  <si>
    <t>Water</t>
  </si>
  <si>
    <t>Wheat Straw</t>
  </si>
  <si>
    <t>Average</t>
  </si>
  <si>
    <t>GIZ10</t>
  </si>
  <si>
    <t>BIN 04</t>
  </si>
  <si>
    <t>BIN 14</t>
  </si>
  <si>
    <t>A07</t>
  </si>
  <si>
    <t>B1</t>
  </si>
  <si>
    <t>BIN 16</t>
  </si>
  <si>
    <t>B3</t>
  </si>
  <si>
    <t>Diet</t>
  </si>
  <si>
    <t>PERCENT AF</t>
  </si>
  <si>
    <t>AF QTY</t>
  </si>
  <si>
    <t>PERCENT DM</t>
  </si>
  <si>
    <t>DM QTY</t>
  </si>
  <si>
    <t>LOCATION</t>
  </si>
  <si>
    <t>INGREDIENT</t>
  </si>
  <si>
    <t>MBH 17-A</t>
  </si>
  <si>
    <t>Tote</t>
  </si>
  <si>
    <t>MBH 17 Premix</t>
  </si>
  <si>
    <t>B6</t>
  </si>
  <si>
    <t>BIN 07</t>
  </si>
  <si>
    <t>Bag 18-02</t>
  </si>
  <si>
    <t>A08</t>
  </si>
  <si>
    <t>Unknown</t>
  </si>
  <si>
    <t>BIN 11</t>
  </si>
  <si>
    <t>BIN 12</t>
  </si>
  <si>
    <t>BIN 10</t>
  </si>
  <si>
    <t>UN D Mix</t>
  </si>
  <si>
    <t>Bag 18-05</t>
  </si>
  <si>
    <t>B5</t>
  </si>
  <si>
    <t>Bag 18-01</t>
  </si>
  <si>
    <t>HMC BAG</t>
  </si>
  <si>
    <t>A09</t>
  </si>
  <si>
    <t>11-14 Mo heifer</t>
  </si>
  <si>
    <t>Geobond</t>
  </si>
  <si>
    <t>GIZ10 Mix</t>
  </si>
  <si>
    <t>Roast SB KFK</t>
  </si>
  <si>
    <t>KFK11 MIX</t>
  </si>
  <si>
    <t>LimestoneKFK</t>
  </si>
  <si>
    <t>SBM KFK</t>
  </si>
  <si>
    <t>Soyhulls KFK</t>
  </si>
  <si>
    <t>KFK11 Premix</t>
  </si>
  <si>
    <t>15N Alfalfa Silage</t>
  </si>
  <si>
    <t>15N Corn Silage</t>
  </si>
  <si>
    <t>Salt TM</t>
  </si>
  <si>
    <t>Dry Cow Mix</t>
  </si>
  <si>
    <t>Corn_Dry</t>
  </si>
  <si>
    <t>VP DC Min</t>
  </si>
  <si>
    <t>Corn_Dry GIZ</t>
  </si>
  <si>
    <t>GIZ13 PREMIX</t>
  </si>
  <si>
    <t>SBM GIZ</t>
  </si>
  <si>
    <t>Soy Plus GIZ</t>
  </si>
  <si>
    <t>Grass Silage</t>
  </si>
  <si>
    <t>KFK12 DRY PREMIX</t>
  </si>
  <si>
    <t>CORN GLUTEN  Meal</t>
  </si>
  <si>
    <t>En Booste</t>
  </si>
  <si>
    <t>Ingredients</t>
  </si>
  <si>
    <t xml:space="preserve"> Moisture sd</t>
  </si>
  <si>
    <t>DM_sd</t>
  </si>
  <si>
    <t>pH_sd</t>
  </si>
  <si>
    <t>CP_sd</t>
  </si>
  <si>
    <t>ADF_sd</t>
  </si>
  <si>
    <t>aNDF_sd</t>
  </si>
  <si>
    <t>Lignin_sd</t>
  </si>
  <si>
    <t>Starch_sd</t>
  </si>
  <si>
    <t xml:space="preserve"> ESC(Sugar)_sd</t>
  </si>
  <si>
    <t xml:space="preserve"> WSC(Sugar)_sd</t>
  </si>
  <si>
    <t>EE_sd</t>
  </si>
  <si>
    <t xml:space="preserve"> TFA(Fat)_sd</t>
  </si>
  <si>
    <t>Ash_sd</t>
  </si>
  <si>
    <t>C_sd</t>
  </si>
  <si>
    <t>NA</t>
  </si>
  <si>
    <t>https://www.feedipedia.org/node/11574</t>
  </si>
  <si>
    <t>N</t>
  </si>
  <si>
    <t>new</t>
  </si>
  <si>
    <t>New</t>
  </si>
  <si>
    <t>Diet %</t>
  </si>
  <si>
    <t>Alfalfa</t>
  </si>
  <si>
    <t>HMC</t>
  </si>
  <si>
    <t>Canola meal</t>
  </si>
  <si>
    <t>Soyplus</t>
  </si>
  <si>
    <t>Roasted soybeans</t>
  </si>
  <si>
    <t>Soybean hulls</t>
  </si>
  <si>
    <t>Roasted SB</t>
  </si>
  <si>
    <t>AF</t>
  </si>
  <si>
    <t>Corn Dry</t>
  </si>
  <si>
    <t>Corn Sil</t>
  </si>
  <si>
    <t>Molasses Wes</t>
  </si>
  <si>
    <t>GIZ13 Premix</t>
  </si>
  <si>
    <t>Corn sil</t>
  </si>
  <si>
    <t>Vp Lact Min</t>
  </si>
  <si>
    <t>Alfalfa sil</t>
  </si>
  <si>
    <t>VP DC min</t>
  </si>
  <si>
    <t>KFK11</t>
  </si>
  <si>
    <t>KFK12</t>
  </si>
  <si>
    <t>KFK13</t>
  </si>
  <si>
    <t>KFK14</t>
  </si>
  <si>
    <t>KFK15</t>
  </si>
  <si>
    <t>KFK16</t>
  </si>
  <si>
    <t>KFK17</t>
  </si>
  <si>
    <t>KFK18</t>
  </si>
  <si>
    <t>KFK19</t>
  </si>
  <si>
    <t>KFK12 Premix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</si>
</sst>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NewRomanPSMT"/>
    </font>
    <font>
      <sz val="9"/>
      <color theme="1"/>
      <name val="ArialMT"/>
    </font>
    <font>
      <sz val="11"/>
      <color theme="1"/>
      <name val="Calibri"/>
      <family val="2"/>
      <scheme val="minor"/>
    </font>
    <font>
      <b/>
      <sz val="12"/>
      <color theme="1"/>
      <name val="Avenir Book"/>
      <family val="2"/>
    </font>
    <font>
      <sz val="12"/>
      <color theme="1"/>
      <name val="Avenir Book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10" fontId="0" fillId="0" borderId="0" xfId="0" applyNumberFormat="1"/>
    <xf numFmtId="0" fontId="2" fillId="0" borderId="0" xfId="0" applyFont="1"/>
    <xf numFmtId="2" fontId="0" fillId="0" borderId="0" xfId="0" applyNumberFormat="1"/>
    <xf numFmtId="0" fontId="1" fillId="0" borderId="0" xfId="0" applyFont="1"/>
    <xf numFmtId="9" fontId="0" fillId="0" borderId="0" xfId="0" applyNumberFormat="1"/>
    <xf numFmtId="0" fontId="3" fillId="0" borderId="0" xfId="0" applyFont="1"/>
    <xf numFmtId="0" fontId="4" fillId="0" borderId="0" xfId="1"/>
    <xf numFmtId="0" fontId="3" fillId="0" borderId="0" xfId="1" applyFont="1"/>
    <xf numFmtId="2" fontId="4" fillId="0" borderId="0" xfId="1" applyNumberFormat="1"/>
    <xf numFmtId="10" fontId="4" fillId="0" borderId="0" xfId="1" applyNumberFormat="1"/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1" applyFont="1"/>
    <xf numFmtId="0" fontId="4" fillId="0" borderId="0" xfId="1" applyFont="1"/>
    <xf numFmtId="2" fontId="7" fillId="0" borderId="0" xfId="0" applyNumberFormat="1" applyFont="1" applyAlignment="1">
      <alignment horizontal="center"/>
    </xf>
    <xf numFmtId="0" fontId="7" fillId="0" borderId="0" xfId="0" applyFont="1"/>
    <xf numFmtId="2" fontId="4" fillId="0" borderId="0" xfId="0" applyNumberFormat="1" applyFont="1" applyAlignment="1">
      <alignment horizontal="center"/>
    </xf>
    <xf numFmtId="0" fontId="8" fillId="0" borderId="0" xfId="0" applyFont="1"/>
  </cellXfs>
  <cellStyles count="2">
    <cellStyle name="Normal" xfId="0" builtinId="0"/>
    <cellStyle name="Normal 2" xfId="1" xr:uid="{7094D400-A712-4143-8FC5-C2F4A172A2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075BB-1864-9B41-AD4F-AEF0C65EC550}">
  <dimension ref="A1:AC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:E6"/>
    </sheetView>
  </sheetViews>
  <sheetFormatPr baseColWidth="10" defaultRowHeight="16"/>
  <cols>
    <col min="1" max="1" width="20.6640625" bestFit="1" customWidth="1"/>
    <col min="2" max="2" width="10.83203125" style="3"/>
    <col min="3" max="4" width="12.1640625" style="3" bestFit="1" customWidth="1"/>
    <col min="5" max="5" width="12.1640625" style="3" customWidth="1"/>
    <col min="6" max="18" width="10.83203125" style="3"/>
    <col min="19" max="19" width="13.5" style="3" bestFit="1" customWidth="1"/>
    <col min="20" max="20" width="10.83203125" style="3"/>
    <col min="21" max="21" width="14.33203125" style="3" bestFit="1" customWidth="1"/>
    <col min="22" max="24" width="10.83203125" style="3"/>
    <col min="25" max="25" width="11.6640625" style="3" bestFit="1" customWidth="1"/>
    <col min="26" max="28" width="10.83203125" style="3"/>
  </cols>
  <sheetData>
    <row r="1" spans="1:29" s="4" customFormat="1" ht="20" customHeight="1">
      <c r="A1" s="11" t="s">
        <v>95</v>
      </c>
      <c r="B1" s="12" t="s">
        <v>1</v>
      </c>
      <c r="C1" s="12" t="s">
        <v>96</v>
      </c>
      <c r="D1" s="12" t="s">
        <v>2</v>
      </c>
      <c r="E1" s="12" t="s">
        <v>97</v>
      </c>
      <c r="F1" s="12" t="s">
        <v>3</v>
      </c>
      <c r="G1" s="12" t="s">
        <v>98</v>
      </c>
      <c r="H1" s="12" t="s">
        <v>4</v>
      </c>
      <c r="I1" s="12" t="s">
        <v>99</v>
      </c>
      <c r="J1" s="12" t="s">
        <v>5</v>
      </c>
      <c r="K1" s="12" t="s">
        <v>100</v>
      </c>
      <c r="L1" s="12" t="s">
        <v>6</v>
      </c>
      <c r="M1" s="12" t="s">
        <v>101</v>
      </c>
      <c r="N1" s="12" t="s">
        <v>7</v>
      </c>
      <c r="O1" s="12" t="s">
        <v>102</v>
      </c>
      <c r="P1" s="12" t="s">
        <v>8</v>
      </c>
      <c r="Q1" s="12" t="s">
        <v>103</v>
      </c>
      <c r="R1" s="12" t="s">
        <v>9</v>
      </c>
      <c r="S1" s="12" t="s">
        <v>104</v>
      </c>
      <c r="T1" s="12" t="s">
        <v>10</v>
      </c>
      <c r="U1" s="12" t="s">
        <v>105</v>
      </c>
      <c r="V1" s="12" t="s">
        <v>11</v>
      </c>
      <c r="W1" s="12" t="s">
        <v>106</v>
      </c>
      <c r="X1" s="12" t="s">
        <v>12</v>
      </c>
      <c r="Y1" s="12" t="s">
        <v>107</v>
      </c>
      <c r="Z1" s="12" t="s">
        <v>13</v>
      </c>
      <c r="AA1" s="12" t="s">
        <v>108</v>
      </c>
      <c r="AB1" s="12" t="s">
        <v>14</v>
      </c>
      <c r="AC1" s="13" t="s">
        <v>109</v>
      </c>
    </row>
    <row r="2" spans="1:29" ht="20" customHeight="1">
      <c r="A2" s="14" t="s">
        <v>81</v>
      </c>
      <c r="B2" s="15">
        <v>66.89</v>
      </c>
      <c r="C2" s="15">
        <v>8.5450083413849693</v>
      </c>
      <c r="D2" s="15">
        <v>33.11</v>
      </c>
      <c r="E2" s="15">
        <v>8.5450083413849693</v>
      </c>
      <c r="F2" s="15">
        <v>4.5199999999999996</v>
      </c>
      <c r="G2" s="15">
        <v>0.27899581849147798</v>
      </c>
      <c r="H2" s="15">
        <v>21.58</v>
      </c>
      <c r="I2" s="15">
        <v>2.1390806206497599</v>
      </c>
      <c r="J2" s="15">
        <v>41.04</v>
      </c>
      <c r="K2" s="15">
        <v>4.2638849557622498</v>
      </c>
      <c r="L2" s="15">
        <v>44.17</v>
      </c>
      <c r="M2" s="15">
        <v>5.2078702071332303</v>
      </c>
      <c r="N2" s="15">
        <v>8.59</v>
      </c>
      <c r="O2" s="15">
        <v>1.1947638182812399</v>
      </c>
      <c r="P2" s="15">
        <v>0.37</v>
      </c>
      <c r="Q2" s="15">
        <v>1.72658856260434</v>
      </c>
      <c r="R2" s="15">
        <v>1.23</v>
      </c>
      <c r="S2" s="15">
        <v>1.39491917594272</v>
      </c>
      <c r="T2" s="15">
        <v>1.55</v>
      </c>
      <c r="U2" s="15">
        <v>1.55730203665682</v>
      </c>
      <c r="V2" s="15">
        <v>3.1</v>
      </c>
      <c r="W2" s="15">
        <v>0.58432627337373799</v>
      </c>
      <c r="X2" s="15">
        <v>1.18</v>
      </c>
      <c r="Y2" s="15">
        <v>0.47687920200267497</v>
      </c>
      <c r="Z2" s="15">
        <v>10.33</v>
      </c>
      <c r="AA2" s="15">
        <v>1.0158414898684001</v>
      </c>
      <c r="AB2" s="15">
        <v>45</v>
      </c>
      <c r="AC2" s="16"/>
    </row>
    <row r="3" spans="1:29" ht="20" customHeight="1">
      <c r="A3" s="14" t="s">
        <v>82</v>
      </c>
      <c r="B3" s="15">
        <v>64.44</v>
      </c>
      <c r="C3" s="15">
        <v>10.028758324495699</v>
      </c>
      <c r="D3" s="15">
        <v>35.56</v>
      </c>
      <c r="E3" s="15">
        <v>10.028758324495699</v>
      </c>
      <c r="F3" s="15">
        <v>3.92</v>
      </c>
      <c r="G3" s="15">
        <v>0.22751844509213501</v>
      </c>
      <c r="H3" s="15">
        <v>7.56</v>
      </c>
      <c r="I3" s="15">
        <v>0.88611536368381405</v>
      </c>
      <c r="J3" s="15">
        <v>27.19</v>
      </c>
      <c r="K3" s="15">
        <v>2.1332069235885598</v>
      </c>
      <c r="L3" s="15">
        <v>45.12</v>
      </c>
      <c r="M3" s="15">
        <v>5.6709210376855204</v>
      </c>
      <c r="N3" s="15">
        <v>2.98</v>
      </c>
      <c r="O3" s="15">
        <v>0.627554903759587</v>
      </c>
      <c r="P3" s="15">
        <v>27.75</v>
      </c>
      <c r="Q3" s="15">
        <v>6.9052840322026103</v>
      </c>
      <c r="R3" s="15">
        <v>2.54</v>
      </c>
      <c r="S3" s="15">
        <v>1.0267807137286999</v>
      </c>
      <c r="T3" s="15">
        <v>3.31</v>
      </c>
      <c r="U3" s="15">
        <v>0.93501953908008695</v>
      </c>
      <c r="V3" s="15">
        <v>2.85</v>
      </c>
      <c r="W3" s="15">
        <v>0.43547567383264901</v>
      </c>
      <c r="X3" s="15">
        <v>1.49</v>
      </c>
      <c r="Y3" s="15">
        <v>0.22886297400314701</v>
      </c>
      <c r="Z3" s="15">
        <v>4.9800000000000004</v>
      </c>
      <c r="AA3" s="15">
        <v>0.85151435836922995</v>
      </c>
      <c r="AB3" s="15">
        <v>45</v>
      </c>
      <c r="AC3" s="16"/>
    </row>
    <row r="4" spans="1:29" ht="20" customHeight="1">
      <c r="A4" s="14" t="s">
        <v>0</v>
      </c>
      <c r="B4" s="15">
        <v>58.359552845528498</v>
      </c>
      <c r="C4" s="15">
        <v>8.5450083413849693</v>
      </c>
      <c r="D4" s="15">
        <v>41.640447154471502</v>
      </c>
      <c r="E4" s="15">
        <v>8.54500834138498</v>
      </c>
      <c r="F4" s="15">
        <v>4.5176142131979704</v>
      </c>
      <c r="G4" s="15">
        <v>0.27899581849147798</v>
      </c>
      <c r="H4" s="15">
        <v>21.458857142857099</v>
      </c>
      <c r="I4" s="15">
        <v>2.1390806206497599</v>
      </c>
      <c r="J4" s="15">
        <v>33.430327102803702</v>
      </c>
      <c r="K4" s="15">
        <v>4.2638849557622498</v>
      </c>
      <c r="L4" s="15">
        <v>39.323469387755097</v>
      </c>
      <c r="M4" s="15">
        <v>5.2078702071332303</v>
      </c>
      <c r="N4" s="15">
        <v>8.12843137254902</v>
      </c>
      <c r="O4" s="15">
        <v>1.1947638182812399</v>
      </c>
      <c r="P4" s="15">
        <v>1.9612499999999999</v>
      </c>
      <c r="Q4" s="15">
        <v>1.72658856260434</v>
      </c>
      <c r="R4" s="15">
        <v>2.8199512195122001</v>
      </c>
      <c r="S4" s="15">
        <v>1.39491917594272</v>
      </c>
      <c r="T4" s="15">
        <v>3.3462831858407101</v>
      </c>
      <c r="U4" s="15">
        <v>1.55730203665682</v>
      </c>
      <c r="V4" s="15">
        <v>3.5609009009008998</v>
      </c>
      <c r="W4" s="15">
        <v>0.58432627337373799</v>
      </c>
      <c r="X4" s="15">
        <v>1.7295360824742301</v>
      </c>
      <c r="Y4" s="15">
        <v>0.47687920200267497</v>
      </c>
      <c r="Z4" s="15">
        <v>11.1544796380091</v>
      </c>
      <c r="AA4" s="15">
        <v>1.0158414898684001</v>
      </c>
      <c r="AB4" s="15">
        <v>40.5</v>
      </c>
      <c r="AC4" s="16"/>
    </row>
    <row r="5" spans="1:29" ht="20" customHeight="1">
      <c r="A5" s="14" t="s">
        <v>15</v>
      </c>
      <c r="B5" s="15">
        <v>0.09</v>
      </c>
      <c r="C5" s="15">
        <v>5</v>
      </c>
      <c r="D5" s="15">
        <v>93.8</v>
      </c>
      <c r="E5" s="15">
        <v>2.6</v>
      </c>
      <c r="F5" s="15" t="s">
        <v>110</v>
      </c>
      <c r="G5" s="15" t="s">
        <v>110</v>
      </c>
      <c r="H5" s="15">
        <v>94.1</v>
      </c>
      <c r="I5" s="15">
        <v>3.9</v>
      </c>
      <c r="J5" s="15">
        <v>2</v>
      </c>
      <c r="K5" s="15">
        <v>1.71</v>
      </c>
      <c r="L5" s="15">
        <v>0</v>
      </c>
      <c r="M5" s="15">
        <v>4</v>
      </c>
      <c r="N5" s="15" t="s">
        <v>110</v>
      </c>
      <c r="O5" s="15" t="s">
        <v>110</v>
      </c>
      <c r="P5" s="15">
        <v>0</v>
      </c>
      <c r="Q5" s="15" t="s">
        <v>110</v>
      </c>
      <c r="R5" s="15" t="s">
        <v>110</v>
      </c>
      <c r="S5" s="15" t="s">
        <v>110</v>
      </c>
      <c r="T5" s="15" t="s">
        <v>110</v>
      </c>
      <c r="U5" s="15" t="s">
        <v>110</v>
      </c>
      <c r="V5" s="15">
        <v>0.8</v>
      </c>
      <c r="W5" s="15">
        <v>0.7</v>
      </c>
      <c r="X5" s="15" t="s">
        <v>110</v>
      </c>
      <c r="Y5" s="15" t="s">
        <v>110</v>
      </c>
      <c r="Z5" s="15">
        <v>3</v>
      </c>
      <c r="AA5" s="15">
        <v>1.5</v>
      </c>
      <c r="AB5" s="15">
        <v>43</v>
      </c>
      <c r="AC5" s="16"/>
    </row>
    <row r="6" spans="1:29" ht="20" customHeight="1">
      <c r="A6" s="14" t="s">
        <v>16</v>
      </c>
      <c r="B6" s="15">
        <v>2</v>
      </c>
      <c r="C6" s="15" t="s">
        <v>110</v>
      </c>
      <c r="D6" s="15">
        <v>98</v>
      </c>
      <c r="E6" s="15" t="s">
        <v>110</v>
      </c>
      <c r="F6" s="15"/>
      <c r="G6" s="15"/>
      <c r="H6" s="15">
        <v>20</v>
      </c>
      <c r="I6" s="15"/>
      <c r="J6" s="15">
        <v>3.22</v>
      </c>
      <c r="K6" s="15"/>
      <c r="L6" s="15">
        <v>12.8</v>
      </c>
      <c r="M6" s="15"/>
      <c r="N6" s="15"/>
      <c r="O6" s="15"/>
      <c r="P6" s="15">
        <v>56.53</v>
      </c>
      <c r="Q6" s="15"/>
      <c r="R6" s="15"/>
      <c r="S6" s="15"/>
      <c r="T6" s="15"/>
      <c r="U6" s="15"/>
      <c r="V6" s="15">
        <v>3.22</v>
      </c>
      <c r="W6" s="15"/>
      <c r="X6" s="15"/>
      <c r="Y6" s="15"/>
      <c r="Z6" s="15"/>
      <c r="AA6" s="15"/>
      <c r="AB6" s="15">
        <v>30</v>
      </c>
      <c r="AC6" s="16"/>
    </row>
    <row r="7" spans="1:29" ht="20" customHeight="1">
      <c r="A7" s="14" t="s">
        <v>17</v>
      </c>
      <c r="B7" s="15">
        <v>9.3320000000000007</v>
      </c>
      <c r="C7" s="15">
        <v>0.98536851538452896</v>
      </c>
      <c r="D7" s="15">
        <v>90.668000000000006</v>
      </c>
      <c r="E7" s="15">
        <v>0.98536851538453096</v>
      </c>
      <c r="F7" s="15" t="s">
        <v>110</v>
      </c>
      <c r="G7" s="15" t="s">
        <v>110</v>
      </c>
      <c r="H7" s="15">
        <v>41.654000000000003</v>
      </c>
      <c r="I7" s="15">
        <v>1.03828063001612</v>
      </c>
      <c r="J7" s="15">
        <v>17.329999999999998</v>
      </c>
      <c r="K7" s="15" t="s">
        <v>110</v>
      </c>
      <c r="L7" s="15">
        <v>27.396999999999998</v>
      </c>
      <c r="M7" s="15">
        <v>0.93398846055207996</v>
      </c>
      <c r="N7" s="15">
        <v>7.31</v>
      </c>
      <c r="O7" s="15" t="s">
        <v>110</v>
      </c>
      <c r="P7" s="15">
        <v>0.46</v>
      </c>
      <c r="Q7" s="15" t="s">
        <v>110</v>
      </c>
      <c r="R7" s="15" t="s">
        <v>110</v>
      </c>
      <c r="S7" s="15" t="s">
        <v>110</v>
      </c>
      <c r="T7" s="15">
        <v>10.29</v>
      </c>
      <c r="U7" s="15" t="s">
        <v>110</v>
      </c>
      <c r="V7" s="15">
        <v>4.2960000000000003</v>
      </c>
      <c r="W7" s="15">
        <v>0.29661797353198599</v>
      </c>
      <c r="X7" s="15" t="s">
        <v>110</v>
      </c>
      <c r="Y7" s="15" t="s">
        <v>110</v>
      </c>
      <c r="Z7" s="15">
        <v>8.298</v>
      </c>
      <c r="AA7" s="15">
        <v>0.177375934732484</v>
      </c>
      <c r="AB7" s="15">
        <v>48.4</v>
      </c>
      <c r="AC7" s="16"/>
    </row>
    <row r="8" spans="1:29" ht="20" customHeight="1">
      <c r="A8" s="14" t="s">
        <v>93</v>
      </c>
      <c r="B8" s="15">
        <v>10.208</v>
      </c>
      <c r="C8" s="15">
        <v>3.2835301125465599</v>
      </c>
      <c r="D8" s="15">
        <v>89.792000000000002</v>
      </c>
      <c r="E8" s="15">
        <v>3.2835301125465501</v>
      </c>
      <c r="F8" s="15" t="s">
        <v>110</v>
      </c>
      <c r="G8" s="15" t="s">
        <v>110</v>
      </c>
      <c r="H8" s="15">
        <v>31.54</v>
      </c>
      <c r="I8" s="15">
        <v>14.0100178443855</v>
      </c>
      <c r="J8" s="15">
        <v>9.9666666666666703</v>
      </c>
      <c r="K8" s="15">
        <v>0.25006665778014803</v>
      </c>
      <c r="L8" s="15">
        <v>27.338000000000001</v>
      </c>
      <c r="M8" s="15">
        <v>10.957895327114599</v>
      </c>
      <c r="N8" s="15">
        <v>2.06</v>
      </c>
      <c r="O8" s="15" t="s">
        <v>110</v>
      </c>
      <c r="P8" s="15">
        <v>13.81</v>
      </c>
      <c r="Q8" s="15" t="s">
        <v>110</v>
      </c>
      <c r="R8" s="15">
        <v>7.72</v>
      </c>
      <c r="S8" s="15" t="s">
        <v>110</v>
      </c>
      <c r="T8" s="15" t="s">
        <v>110</v>
      </c>
      <c r="U8" s="15" t="s">
        <v>110</v>
      </c>
      <c r="V8" s="15">
        <v>3.9750000000000001</v>
      </c>
      <c r="W8" s="15">
        <v>7.0710678118653201E-3</v>
      </c>
      <c r="X8" s="15" t="s">
        <v>110</v>
      </c>
      <c r="Y8" s="15" t="s">
        <v>110</v>
      </c>
      <c r="Z8" s="15">
        <v>6.01</v>
      </c>
      <c r="AA8" s="15" t="s">
        <v>110</v>
      </c>
      <c r="AB8" s="15">
        <v>45</v>
      </c>
      <c r="AC8" s="16"/>
    </row>
    <row r="9" spans="1:29" ht="20" customHeight="1">
      <c r="A9" s="14" t="s">
        <v>85</v>
      </c>
      <c r="B9" s="15">
        <v>13.3296428571429</v>
      </c>
      <c r="C9" s="15">
        <v>2.52397024420867</v>
      </c>
      <c r="D9" s="15">
        <v>86.6703571428571</v>
      </c>
      <c r="E9" s="15">
        <v>2.52397024420867</v>
      </c>
      <c r="F9" s="15">
        <v>5.04</v>
      </c>
      <c r="G9" s="15" t="s">
        <v>110</v>
      </c>
      <c r="H9" s="15">
        <v>8.5124999999999993</v>
      </c>
      <c r="I9" s="15">
        <v>0.52510051947751402</v>
      </c>
      <c r="J9" s="15">
        <v>2.7557142857142898</v>
      </c>
      <c r="K9" s="15">
        <v>0.61221808941829603</v>
      </c>
      <c r="L9" s="15">
        <v>7.7505882352941198</v>
      </c>
      <c r="M9" s="15">
        <v>1.05835054795325</v>
      </c>
      <c r="N9" s="15" t="s">
        <v>110</v>
      </c>
      <c r="O9" s="15" t="s">
        <v>110</v>
      </c>
      <c r="P9" s="15">
        <v>71.287999999999997</v>
      </c>
      <c r="Q9" s="15">
        <v>2.7592586564752</v>
      </c>
      <c r="R9" s="15">
        <v>2.8436363636363602</v>
      </c>
      <c r="S9" s="15">
        <v>0.43251064096210901</v>
      </c>
      <c r="T9" s="15">
        <v>2.2450000000000001</v>
      </c>
      <c r="U9" s="15">
        <v>0.67175144212722004</v>
      </c>
      <c r="V9" s="15">
        <v>3.5933333333333302</v>
      </c>
      <c r="W9" s="15">
        <v>0.24065567002493701</v>
      </c>
      <c r="X9" s="15" t="s">
        <v>110</v>
      </c>
      <c r="Y9" s="15" t="s">
        <v>110</v>
      </c>
      <c r="Z9" s="15">
        <v>1.3875</v>
      </c>
      <c r="AA9" s="15">
        <v>7.96726256171294E-2</v>
      </c>
      <c r="AB9" s="15">
        <v>45</v>
      </c>
      <c r="AC9" s="16"/>
    </row>
    <row r="10" spans="1:29" ht="20" customHeight="1">
      <c r="A10" s="14" t="s">
        <v>87</v>
      </c>
      <c r="B10" s="15">
        <v>13.3296428571429</v>
      </c>
      <c r="C10" s="15">
        <v>2.52397024420867</v>
      </c>
      <c r="D10" s="15">
        <v>86.6703571428571</v>
      </c>
      <c r="E10" s="15">
        <v>2.52397024420867</v>
      </c>
      <c r="F10" s="15">
        <v>5.04</v>
      </c>
      <c r="G10" s="15" t="s">
        <v>110</v>
      </c>
      <c r="H10" s="15">
        <v>8.5124999999999993</v>
      </c>
      <c r="I10" s="15">
        <v>0.52510051947751402</v>
      </c>
      <c r="J10" s="15">
        <v>2.7557142857142898</v>
      </c>
      <c r="K10" s="15">
        <v>0.61221808941829603</v>
      </c>
      <c r="L10" s="15">
        <v>7.7505882352941198</v>
      </c>
      <c r="M10" s="15">
        <v>1.05835054795325</v>
      </c>
      <c r="N10" s="15" t="s">
        <v>110</v>
      </c>
      <c r="O10" s="15" t="s">
        <v>110</v>
      </c>
      <c r="P10" s="15">
        <v>71.287999999999997</v>
      </c>
      <c r="Q10" s="15">
        <v>2.7592586564752</v>
      </c>
      <c r="R10" s="15">
        <v>2.8436363636363602</v>
      </c>
      <c r="S10" s="15">
        <v>0.43251064096210901</v>
      </c>
      <c r="T10" s="15">
        <v>2.2450000000000001</v>
      </c>
      <c r="U10" s="15">
        <v>0.67175144212722004</v>
      </c>
      <c r="V10" s="15">
        <v>3.5933333333333302</v>
      </c>
      <c r="W10" s="15">
        <v>0.24065567002493701</v>
      </c>
      <c r="X10" s="15" t="s">
        <v>110</v>
      </c>
      <c r="Y10" s="15" t="s">
        <v>110</v>
      </c>
      <c r="Z10" s="15">
        <v>1.3875</v>
      </c>
      <c r="AA10" s="15">
        <v>7.96726256171294E-2</v>
      </c>
      <c r="AB10" s="15">
        <v>45</v>
      </c>
      <c r="AC10" s="16"/>
    </row>
    <row r="11" spans="1:29" ht="20" customHeight="1">
      <c r="A11" s="14" t="s">
        <v>18</v>
      </c>
      <c r="B11" s="15">
        <v>61.540804597701097</v>
      </c>
      <c r="C11" s="15">
        <v>10.028758324495699</v>
      </c>
      <c r="D11" s="15">
        <v>38.459195402298903</v>
      </c>
      <c r="E11" s="15">
        <v>10.028758324495699</v>
      </c>
      <c r="F11" s="15">
        <v>3.9591071428571398</v>
      </c>
      <c r="G11" s="15">
        <v>0.22751844509213501</v>
      </c>
      <c r="H11" s="15">
        <v>7.11744186046512</v>
      </c>
      <c r="I11" s="15">
        <v>0.88611536368381405</v>
      </c>
      <c r="J11" s="15">
        <v>23.8396923076923</v>
      </c>
      <c r="K11" s="15">
        <v>2.1332069235885598</v>
      </c>
      <c r="L11" s="15">
        <v>38.068505747126402</v>
      </c>
      <c r="M11" s="15">
        <v>5.6709210376855204</v>
      </c>
      <c r="N11" s="15">
        <v>3.2177777777777798</v>
      </c>
      <c r="O11" s="15">
        <v>0.627554903759587</v>
      </c>
      <c r="P11" s="15">
        <v>36.248450704225398</v>
      </c>
      <c r="Q11" s="15">
        <v>6.9052840322026103</v>
      </c>
      <c r="R11" s="15">
        <v>2.1643859649122801</v>
      </c>
      <c r="S11" s="15">
        <v>1.0267807137286999</v>
      </c>
      <c r="T11" s="15">
        <v>2.54</v>
      </c>
      <c r="U11" s="15">
        <v>0.93501953908008695</v>
      </c>
      <c r="V11" s="15">
        <v>3.1907812500000001</v>
      </c>
      <c r="W11" s="15">
        <v>0.43547567383264901</v>
      </c>
      <c r="X11" s="15">
        <v>2.2999999999999998</v>
      </c>
      <c r="Y11" s="15">
        <v>0.22886297400314701</v>
      </c>
      <c r="Z11" s="15">
        <v>3.9155555555555601</v>
      </c>
      <c r="AA11" s="15">
        <v>0.85151435836922995</v>
      </c>
      <c r="AB11" s="15">
        <v>40</v>
      </c>
      <c r="AC11" s="16"/>
    </row>
    <row r="12" spans="1:29" ht="20" customHeight="1">
      <c r="A12" s="14" t="s">
        <v>19</v>
      </c>
      <c r="B12" s="15">
        <v>10.8166666666667</v>
      </c>
      <c r="C12" s="15">
        <v>3.4234829186250701</v>
      </c>
      <c r="D12" s="15">
        <v>89.183333333333294</v>
      </c>
      <c r="E12" s="15">
        <v>3.4234829186250701</v>
      </c>
      <c r="F12" s="15" t="s">
        <v>110</v>
      </c>
      <c r="G12" s="15" t="s">
        <v>110</v>
      </c>
      <c r="H12" s="15">
        <v>30.076470588235299</v>
      </c>
      <c r="I12" s="15">
        <v>1.4204442138661699</v>
      </c>
      <c r="J12" s="15">
        <v>12.828333333333299</v>
      </c>
      <c r="K12" s="15">
        <v>2.2534543853086202</v>
      </c>
      <c r="L12" s="15">
        <v>27.8477777777778</v>
      </c>
      <c r="M12" s="15">
        <v>1.6863136110377701</v>
      </c>
      <c r="N12" s="15">
        <v>2.35</v>
      </c>
      <c r="O12" s="15" t="s">
        <v>110</v>
      </c>
      <c r="P12" s="15">
        <v>4.5833333333333304</v>
      </c>
      <c r="Q12" s="15">
        <v>0.68837974016284498</v>
      </c>
      <c r="R12" s="15">
        <v>7</v>
      </c>
      <c r="S12" s="15">
        <v>0.820243866176395</v>
      </c>
      <c r="T12" s="15">
        <v>6.78</v>
      </c>
      <c r="U12" s="15" t="s">
        <v>110</v>
      </c>
      <c r="V12" s="15">
        <v>8.6584615384615393</v>
      </c>
      <c r="W12" s="15">
        <v>0.71733123629471396</v>
      </c>
      <c r="X12" s="15">
        <v>8.2799999999999994</v>
      </c>
      <c r="Y12" s="15" t="s">
        <v>110</v>
      </c>
      <c r="Z12" s="15">
        <v>6.0133333333333301</v>
      </c>
      <c r="AA12" s="15">
        <v>0.94054465200980397</v>
      </c>
      <c r="AB12" s="15">
        <v>40</v>
      </c>
      <c r="AC12" s="16"/>
    </row>
    <row r="13" spans="1:29" ht="20" customHeight="1">
      <c r="A13" s="14" t="s">
        <v>84</v>
      </c>
      <c r="B13" s="15">
        <v>47.11</v>
      </c>
      <c r="C13" s="15" t="s">
        <v>110</v>
      </c>
      <c r="D13" s="15">
        <v>52.89</v>
      </c>
      <c r="E13" s="15" t="s">
        <v>110</v>
      </c>
      <c r="F13" s="15" t="s">
        <v>110</v>
      </c>
      <c r="G13" s="15" t="s">
        <v>110</v>
      </c>
      <c r="H13" s="15">
        <v>12.36</v>
      </c>
      <c r="I13" s="15" t="s">
        <v>110</v>
      </c>
      <c r="J13" s="15">
        <v>28.25</v>
      </c>
      <c r="K13" s="15" t="s">
        <v>110</v>
      </c>
      <c r="L13" s="15" t="s">
        <v>110</v>
      </c>
      <c r="M13" s="15" t="s">
        <v>110</v>
      </c>
      <c r="N13" s="15" t="s">
        <v>110</v>
      </c>
      <c r="O13" s="15" t="s">
        <v>110</v>
      </c>
      <c r="P13" s="15" t="s">
        <v>110</v>
      </c>
      <c r="Q13" s="15" t="s">
        <v>110</v>
      </c>
      <c r="R13" s="15" t="s">
        <v>110</v>
      </c>
      <c r="S13" s="15" t="s">
        <v>110</v>
      </c>
      <c r="T13" s="15" t="s">
        <v>110</v>
      </c>
      <c r="U13" s="15" t="s">
        <v>110</v>
      </c>
      <c r="V13" s="15" t="s">
        <v>110</v>
      </c>
      <c r="W13" s="15" t="s">
        <v>110</v>
      </c>
      <c r="X13" s="15" t="s">
        <v>110</v>
      </c>
      <c r="Y13" s="15" t="s">
        <v>110</v>
      </c>
      <c r="Z13" s="15" t="s">
        <v>110</v>
      </c>
      <c r="AA13" s="15" t="s">
        <v>110</v>
      </c>
      <c r="AB13" s="15">
        <v>40</v>
      </c>
      <c r="AC13" s="16"/>
    </row>
    <row r="14" spans="1:29" ht="20" customHeight="1">
      <c r="A14" s="14" t="s">
        <v>94</v>
      </c>
      <c r="B14" s="15">
        <v>2</v>
      </c>
      <c r="C14" s="15" t="s">
        <v>110</v>
      </c>
      <c r="D14" s="15">
        <v>98</v>
      </c>
      <c r="E14" s="15" t="s">
        <v>110</v>
      </c>
      <c r="F14" s="15" t="s">
        <v>110</v>
      </c>
      <c r="G14" s="15" t="s">
        <v>110</v>
      </c>
      <c r="H14" s="15">
        <v>0</v>
      </c>
      <c r="I14" s="15" t="s">
        <v>110</v>
      </c>
      <c r="J14" s="15">
        <v>0</v>
      </c>
      <c r="K14" s="15" t="s">
        <v>110</v>
      </c>
      <c r="L14" s="15">
        <v>20</v>
      </c>
      <c r="M14" s="15" t="s">
        <v>110</v>
      </c>
      <c r="N14" s="15" t="s">
        <v>110</v>
      </c>
      <c r="O14" s="15" t="s">
        <v>110</v>
      </c>
      <c r="P14" s="15">
        <v>0</v>
      </c>
      <c r="Q14" s="15" t="s">
        <v>110</v>
      </c>
      <c r="R14" s="15">
        <v>0</v>
      </c>
      <c r="S14" s="15" t="s">
        <v>110</v>
      </c>
      <c r="T14" s="15">
        <v>0</v>
      </c>
      <c r="U14" s="15" t="s">
        <v>110</v>
      </c>
      <c r="V14" s="15">
        <v>0</v>
      </c>
      <c r="W14" s="15" t="s">
        <v>110</v>
      </c>
      <c r="X14" s="15">
        <v>0</v>
      </c>
      <c r="Y14" s="15" t="s">
        <v>110</v>
      </c>
      <c r="Z14" s="15">
        <v>0</v>
      </c>
      <c r="AA14" s="15" t="s">
        <v>110</v>
      </c>
      <c r="AB14" s="15">
        <v>0</v>
      </c>
      <c r="AC14" s="16"/>
    </row>
    <row r="15" spans="1:29" ht="20" customHeight="1">
      <c r="A15" s="14" t="s">
        <v>74</v>
      </c>
      <c r="B15" s="15">
        <v>54.269744930364247</v>
      </c>
      <c r="C15" s="15">
        <v>14.191372926270839</v>
      </c>
      <c r="D15" s="15">
        <v>45.730255069635753</v>
      </c>
      <c r="E15" s="15">
        <v>14.191372926270841</v>
      </c>
      <c r="F15" s="15">
        <v>3.6846269407033296</v>
      </c>
      <c r="G15" s="15">
        <v>0.48980306221133701</v>
      </c>
      <c r="H15" s="15">
        <v>14.119374068972556</v>
      </c>
      <c r="I15" s="15">
        <v>3.1013202833883504</v>
      </c>
      <c r="J15" s="15">
        <v>25.818734396813667</v>
      </c>
      <c r="K15" s="15">
        <v>4.8129369221685243</v>
      </c>
      <c r="L15" s="15">
        <v>38.051074494949496</v>
      </c>
      <c r="M15" s="15">
        <v>9.5286455700114612</v>
      </c>
      <c r="N15" s="15">
        <v>4.111031144781145</v>
      </c>
      <c r="O15" s="15">
        <v>1.3495501986612695</v>
      </c>
      <c r="P15" s="15">
        <v>23.052559006734008</v>
      </c>
      <c r="Q15" s="15">
        <v>7.5587664389692613</v>
      </c>
      <c r="R15" s="15">
        <v>2.2218068505568507</v>
      </c>
      <c r="S15" s="15">
        <v>1.863073840029098</v>
      </c>
      <c r="T15" s="15">
        <v>3.4627795584045589</v>
      </c>
      <c r="U15" s="15">
        <v>1.9736015347559051</v>
      </c>
      <c r="V15" s="15">
        <v>3.7207570315954168</v>
      </c>
      <c r="W15" s="15">
        <v>1.5905031900844988</v>
      </c>
      <c r="X15" s="15">
        <v>1.5139225589225591</v>
      </c>
      <c r="Y15" s="15">
        <v>0.61228427562062504</v>
      </c>
      <c r="Z15" s="15">
        <v>6.0165276927524403</v>
      </c>
      <c r="AA15" s="15">
        <v>1.3553842977705519</v>
      </c>
      <c r="AB15" s="15">
        <v>44.738089225589228</v>
      </c>
      <c r="AC15" s="16"/>
    </row>
    <row r="16" spans="1:29" ht="20" customHeight="1">
      <c r="A16" s="14" t="s">
        <v>88</v>
      </c>
      <c r="B16" s="15">
        <v>57.328760259740257</v>
      </c>
      <c r="C16" s="15">
        <v>14.424243684561015</v>
      </c>
      <c r="D16" s="15">
        <v>42.671239740259736</v>
      </c>
      <c r="E16" s="15">
        <v>14.424243684561015</v>
      </c>
      <c r="F16" s="15">
        <v>3.8959131944444438</v>
      </c>
      <c r="G16" s="15">
        <v>0.48980306221133701</v>
      </c>
      <c r="H16" s="15">
        <v>12.716181553030301</v>
      </c>
      <c r="I16" s="15">
        <v>3.0076401493251788</v>
      </c>
      <c r="J16" s="15">
        <v>28.505500300918591</v>
      </c>
      <c r="K16" s="15">
        <v>4.8862432200806394</v>
      </c>
      <c r="L16" s="15">
        <v>39.770554478609633</v>
      </c>
      <c r="M16" s="15">
        <v>12.003592566539162</v>
      </c>
      <c r="N16" s="15">
        <v>4.4292795454545448</v>
      </c>
      <c r="O16" s="15">
        <v>1.3495501986612695</v>
      </c>
      <c r="P16" s="15">
        <v>21.918494136363638</v>
      </c>
      <c r="Q16" s="15">
        <v>8.9871690988999067</v>
      </c>
      <c r="R16" s="15">
        <v>1.8748643992371266</v>
      </c>
      <c r="S16" s="15">
        <v>1.9126185160523317</v>
      </c>
      <c r="T16" s="15">
        <v>2.6291260489510493</v>
      </c>
      <c r="U16" s="15">
        <v>2.0847908811175437</v>
      </c>
      <c r="V16" s="15">
        <v>2.9311504040404044</v>
      </c>
      <c r="W16" s="15">
        <v>0.99709993303422684</v>
      </c>
      <c r="X16" s="15">
        <v>1.4017590909090907</v>
      </c>
      <c r="Y16" s="15">
        <v>0.61228427562062504</v>
      </c>
      <c r="Z16" s="15">
        <v>6.544835214646465</v>
      </c>
      <c r="AA16" s="15">
        <v>1.4198917225386873</v>
      </c>
      <c r="AB16" s="15">
        <v>44.245704545454544</v>
      </c>
      <c r="AC16" s="16"/>
    </row>
    <row r="17" spans="1:29" ht="20" customHeight="1">
      <c r="A17" s="14" t="s">
        <v>20</v>
      </c>
      <c r="B17" s="15">
        <v>36.932499999999997</v>
      </c>
      <c r="C17" s="15">
        <v>8.5450083413849693</v>
      </c>
      <c r="D17" s="15">
        <v>63.067500000000003</v>
      </c>
      <c r="E17" s="15">
        <v>8.5450083413849693</v>
      </c>
      <c r="F17" s="15">
        <v>4.2450000000000001</v>
      </c>
      <c r="G17" s="15">
        <v>0.3</v>
      </c>
      <c r="H17" s="15">
        <v>15.427499999999998</v>
      </c>
      <c r="I17" s="15">
        <v>2</v>
      </c>
      <c r="J17" s="15">
        <v>40.92</v>
      </c>
      <c r="K17" s="15">
        <v>2</v>
      </c>
      <c r="L17" s="15">
        <v>57.282499999999999</v>
      </c>
      <c r="M17" s="15">
        <v>4</v>
      </c>
      <c r="N17" s="15">
        <v>8.09</v>
      </c>
      <c r="O17" s="15">
        <v>1</v>
      </c>
      <c r="P17" s="15">
        <v>1.2649999999999999</v>
      </c>
      <c r="Q17" s="15">
        <v>2</v>
      </c>
      <c r="R17" s="15">
        <v>2.1524999999999999</v>
      </c>
      <c r="S17" s="15">
        <v>1</v>
      </c>
      <c r="T17" s="15">
        <v>2.7600000000000002</v>
      </c>
      <c r="U17" s="15">
        <v>1</v>
      </c>
      <c r="V17" s="15">
        <v>3.0925000000000002</v>
      </c>
      <c r="W17" s="15">
        <v>0.5</v>
      </c>
      <c r="X17" s="15">
        <v>1.1475</v>
      </c>
      <c r="Y17" s="15">
        <v>0.3</v>
      </c>
      <c r="Z17" s="15">
        <v>8.2575000000000003</v>
      </c>
      <c r="AA17" s="15">
        <v>0.6</v>
      </c>
      <c r="AB17" s="15">
        <v>43.5</v>
      </c>
      <c r="AC17" s="16"/>
    </row>
    <row r="18" spans="1:29" ht="20" customHeight="1">
      <c r="A18" s="14" t="s">
        <v>91</v>
      </c>
      <c r="B18" s="15">
        <v>39.880000000000003</v>
      </c>
      <c r="C18" s="15">
        <v>23.113448898855399</v>
      </c>
      <c r="D18" s="15">
        <v>60.12</v>
      </c>
      <c r="E18" s="15">
        <v>23.113448898855399</v>
      </c>
      <c r="F18" s="15">
        <v>4.72545454545455</v>
      </c>
      <c r="G18" s="15">
        <v>0.48998701281490398</v>
      </c>
      <c r="H18" s="15">
        <v>10.921250000000001</v>
      </c>
      <c r="I18" s="15">
        <v>2.3495357697496999</v>
      </c>
      <c r="J18" s="15">
        <v>39.916249999999998</v>
      </c>
      <c r="K18" s="15">
        <v>2.8491680072142702</v>
      </c>
      <c r="L18" s="15">
        <v>62.332500000000003</v>
      </c>
      <c r="M18" s="15">
        <v>4.4669937691173596</v>
      </c>
      <c r="N18" s="15">
        <v>6.6643749999999997</v>
      </c>
      <c r="O18" s="15">
        <v>1.46099951517218</v>
      </c>
      <c r="P18" s="15">
        <v>1.2350000000000001</v>
      </c>
      <c r="Q18" s="15">
        <v>0.38890872965260098</v>
      </c>
      <c r="R18" s="15">
        <v>4.7450000000000001</v>
      </c>
      <c r="S18" s="15">
        <v>2.6139982147405298</v>
      </c>
      <c r="T18" s="15">
        <v>6.3866666666666703</v>
      </c>
      <c r="U18" s="15">
        <v>0.53575491909392003</v>
      </c>
      <c r="V18" s="15">
        <v>3.2087500000000002</v>
      </c>
      <c r="W18" s="15">
        <v>0.28213176590616901</v>
      </c>
      <c r="X18" s="15">
        <v>1.5349999999999999</v>
      </c>
      <c r="Y18" s="15">
        <v>0.36350325360939401</v>
      </c>
      <c r="Z18" s="15">
        <v>8.8481249999999996</v>
      </c>
      <c r="AA18" s="15">
        <v>2.28735427586837</v>
      </c>
      <c r="AB18" s="15">
        <v>45</v>
      </c>
      <c r="AC18" s="16"/>
    </row>
    <row r="19" spans="1:29" ht="20" customHeight="1">
      <c r="A19" s="14" t="s">
        <v>21</v>
      </c>
      <c r="B19" s="15">
        <v>25.8355</v>
      </c>
      <c r="C19" s="15">
        <v>5.13312652107426</v>
      </c>
      <c r="D19" s="15">
        <v>74.164500000000004</v>
      </c>
      <c r="E19" s="15">
        <v>5.13312652107426</v>
      </c>
      <c r="F19" s="15">
        <v>4.3886111111111097</v>
      </c>
      <c r="G19" s="15">
        <v>0.33212005383404702</v>
      </c>
      <c r="H19" s="15">
        <v>7.9613333333333296</v>
      </c>
      <c r="I19" s="15">
        <v>0.70046344626113299</v>
      </c>
      <c r="J19" s="15">
        <v>2.8973170731707301</v>
      </c>
      <c r="K19" s="15">
        <v>0.65808443375544101</v>
      </c>
      <c r="L19" s="15">
        <v>7.38</v>
      </c>
      <c r="M19" s="15">
        <v>1.5136930556313799</v>
      </c>
      <c r="N19" s="15" t="s">
        <v>110</v>
      </c>
      <c r="O19" s="15" t="s">
        <v>110</v>
      </c>
      <c r="P19" s="15">
        <v>70.256200000000007</v>
      </c>
      <c r="Q19" s="15">
        <v>2.5219921587863001</v>
      </c>
      <c r="R19" s="15">
        <v>1.5884615384615399</v>
      </c>
      <c r="S19" s="15">
        <v>0.68626962041375095</v>
      </c>
      <c r="T19" s="15">
        <v>2.0403846153846201</v>
      </c>
      <c r="U19" s="15">
        <v>0.77178484447017104</v>
      </c>
      <c r="V19" s="15">
        <v>4.0228888888888896</v>
      </c>
      <c r="W19" s="15">
        <v>0.46950468204763002</v>
      </c>
      <c r="X19" s="15">
        <v>3.79</v>
      </c>
      <c r="Y19" s="15">
        <v>0.30838287890218602</v>
      </c>
      <c r="Z19" s="15">
        <v>1.43688888888889</v>
      </c>
      <c r="AA19" s="15">
        <v>0.12834297484443499</v>
      </c>
      <c r="AB19" s="15">
        <v>44.1</v>
      </c>
      <c r="AC19" s="16"/>
    </row>
    <row r="20" spans="1:29" ht="20" customHeight="1">
      <c r="A20" s="14" t="s">
        <v>76</v>
      </c>
      <c r="B20" s="15">
        <v>54.465098344584021</v>
      </c>
      <c r="C20" s="15">
        <v>14.376500304618069</v>
      </c>
      <c r="D20" s="15">
        <v>45.510590604938493</v>
      </c>
      <c r="E20" s="15">
        <v>14.376500304618069</v>
      </c>
      <c r="F20" s="15">
        <v>3.6557982163609717</v>
      </c>
      <c r="G20" s="15">
        <v>0.48980306221133701</v>
      </c>
      <c r="H20" s="15">
        <v>14.246789308008953</v>
      </c>
      <c r="I20" s="15">
        <v>3.6849552397829219</v>
      </c>
      <c r="J20" s="15">
        <v>26.040437338479798</v>
      </c>
      <c r="K20" s="15">
        <v>4.847737804045618</v>
      </c>
      <c r="L20" s="15">
        <v>38.345102741505876</v>
      </c>
      <c r="M20" s="15">
        <v>13.160365115388238</v>
      </c>
      <c r="N20" s="15">
        <v>4.0049067758071848</v>
      </c>
      <c r="O20" s="15">
        <v>1.3495501986612695</v>
      </c>
      <c r="P20" s="15">
        <v>22.509182628467485</v>
      </c>
      <c r="Q20" s="15">
        <v>8.6003808101088204</v>
      </c>
      <c r="R20" s="15">
        <v>2.3258876412355267</v>
      </c>
      <c r="S20" s="15">
        <v>1.863073840029098</v>
      </c>
      <c r="T20" s="15">
        <v>3.5995615139748844</v>
      </c>
      <c r="U20" s="15">
        <v>1.98088440298541</v>
      </c>
      <c r="V20" s="15">
        <v>3.6308746721420677</v>
      </c>
      <c r="W20" s="15">
        <v>1.6425438799828049</v>
      </c>
      <c r="X20" s="15">
        <v>1.4782537517053205</v>
      </c>
      <c r="Y20" s="15">
        <v>0.61228427562062504</v>
      </c>
      <c r="Z20" s="15">
        <v>6.0209303379405705</v>
      </c>
      <c r="AA20" s="15">
        <v>1.4390071558692721</v>
      </c>
      <c r="AB20" s="15">
        <v>44.331377899045023</v>
      </c>
      <c r="AC20" s="16"/>
    </row>
    <row r="21" spans="1:29" ht="20" customHeight="1">
      <c r="A21" s="14" t="s">
        <v>80</v>
      </c>
      <c r="B21" s="15">
        <v>43.09344031620553</v>
      </c>
      <c r="C21" s="15">
        <v>10.179326942453081</v>
      </c>
      <c r="D21" s="15">
        <v>56.851464031620552</v>
      </c>
      <c r="E21" s="15">
        <v>10.179326942453081</v>
      </c>
      <c r="F21" s="15">
        <v>3.3599289855072456</v>
      </c>
      <c r="G21" s="15">
        <v>0.43375384366534442</v>
      </c>
      <c r="H21" s="15">
        <v>22.643363794466403</v>
      </c>
      <c r="I21" s="15">
        <v>3.0399101514791789</v>
      </c>
      <c r="J21" s="15">
        <v>24.889095652173911</v>
      </c>
      <c r="K21" s="15">
        <v>4.3143701785923358</v>
      </c>
      <c r="L21" s="15">
        <v>30.263753913043477</v>
      </c>
      <c r="M21" s="15">
        <v>7.7064409846505342</v>
      </c>
      <c r="N21" s="15">
        <v>5.4021739130434776</v>
      </c>
      <c r="O21" s="15">
        <v>1.1947638182812399</v>
      </c>
      <c r="P21" s="15">
        <v>15.389134956521742</v>
      </c>
      <c r="Q21" s="15">
        <v>3.1210258751724091</v>
      </c>
      <c r="R21" s="15">
        <v>1.7156882943143814</v>
      </c>
      <c r="S21" s="15">
        <v>1.5545949631063234</v>
      </c>
      <c r="T21" s="15">
        <v>3.9332822742474924</v>
      </c>
      <c r="U21" s="15">
        <v>1.7463222725285634</v>
      </c>
      <c r="V21" s="15">
        <v>4.6432540184453259</v>
      </c>
      <c r="W21" s="15">
        <v>1.532485345825195</v>
      </c>
      <c r="X21" s="15">
        <v>1.4428000000000001</v>
      </c>
      <c r="Y21" s="15">
        <v>0.56790296116740613</v>
      </c>
      <c r="Z21" s="15">
        <v>7.4047351251646898</v>
      </c>
      <c r="AA21" s="15">
        <v>1.0573740549748754</v>
      </c>
      <c r="AB21" s="15">
        <v>43.553913043478261</v>
      </c>
      <c r="AC21" s="16"/>
    </row>
    <row r="22" spans="1:29" ht="20" customHeight="1">
      <c r="A22" s="14" t="s">
        <v>92</v>
      </c>
      <c r="B22" s="15">
        <v>40.249979359211331</v>
      </c>
      <c r="C22" s="15">
        <v>14.319955503893965</v>
      </c>
      <c r="D22" s="15">
        <v>36.509724892174987</v>
      </c>
      <c r="E22" s="15">
        <v>14.319955503893965</v>
      </c>
      <c r="F22" s="15">
        <v>2.6775174573834462</v>
      </c>
      <c r="G22" s="15">
        <v>0.50206411245564364</v>
      </c>
      <c r="H22" s="15">
        <v>5.7828028342575468</v>
      </c>
      <c r="I22" s="15">
        <v>2.3872367870206177</v>
      </c>
      <c r="J22" s="15">
        <v>22.186593030070782</v>
      </c>
      <c r="K22" s="15">
        <v>3.1923980381729833</v>
      </c>
      <c r="L22" s="15">
        <v>35.848253234750459</v>
      </c>
      <c r="M22" s="15">
        <v>7.2693034110794192</v>
      </c>
      <c r="N22" s="15">
        <v>2.865619223659889</v>
      </c>
      <c r="O22" s="15">
        <v>1.1806037257406503</v>
      </c>
      <c r="P22" s="15">
        <v>19.426233271719038</v>
      </c>
      <c r="Q22" s="15">
        <v>7.6188871900279453</v>
      </c>
      <c r="R22" s="15">
        <v>1.8933961325181288</v>
      </c>
      <c r="S22" s="15">
        <v>2.2687650001681616</v>
      </c>
      <c r="T22" s="15">
        <v>2.113626475188398</v>
      </c>
      <c r="U22" s="15">
        <v>1.5715958082838553</v>
      </c>
      <c r="V22" s="15">
        <v>2.0996572191415073</v>
      </c>
      <c r="W22" s="15">
        <v>0.83437024693156814</v>
      </c>
      <c r="X22" s="15">
        <v>1.1100277264325322</v>
      </c>
      <c r="Y22" s="15">
        <v>0.48731741285281965</v>
      </c>
      <c r="Z22" s="15">
        <v>3.9336757034298628</v>
      </c>
      <c r="AA22" s="15">
        <v>1.1192848706655874</v>
      </c>
      <c r="AB22" s="15">
        <v>33.966913123844733</v>
      </c>
      <c r="AC22" s="16">
        <v>0</v>
      </c>
    </row>
    <row r="23" spans="1:29" ht="20" customHeight="1">
      <c r="A23" s="14" t="s">
        <v>77</v>
      </c>
      <c r="B23" s="15" t="s">
        <v>110</v>
      </c>
      <c r="C23" s="15" t="s">
        <v>110</v>
      </c>
      <c r="D23" s="15" t="s">
        <v>110</v>
      </c>
      <c r="E23" s="15" t="s">
        <v>110</v>
      </c>
      <c r="F23" s="15" t="s">
        <v>110</v>
      </c>
      <c r="G23" s="15" t="s">
        <v>110</v>
      </c>
      <c r="H23" s="15" t="s">
        <v>110</v>
      </c>
      <c r="I23" s="15" t="s">
        <v>110</v>
      </c>
      <c r="J23" s="15" t="s">
        <v>110</v>
      </c>
      <c r="K23" s="15" t="s">
        <v>110</v>
      </c>
      <c r="L23" s="15" t="s">
        <v>110</v>
      </c>
      <c r="M23" s="15" t="s">
        <v>110</v>
      </c>
      <c r="N23" s="15" t="s">
        <v>110</v>
      </c>
      <c r="O23" s="15" t="s">
        <v>110</v>
      </c>
      <c r="P23" s="15" t="s">
        <v>110</v>
      </c>
      <c r="Q23" s="15" t="s">
        <v>110</v>
      </c>
      <c r="R23" s="15" t="s">
        <v>110</v>
      </c>
      <c r="S23" s="15" t="s">
        <v>110</v>
      </c>
      <c r="T23" s="15" t="s">
        <v>110</v>
      </c>
      <c r="U23" s="15" t="s">
        <v>110</v>
      </c>
      <c r="V23" s="15" t="s">
        <v>110</v>
      </c>
      <c r="W23" s="15" t="s">
        <v>110</v>
      </c>
      <c r="X23" s="15" t="s">
        <v>110</v>
      </c>
      <c r="Y23" s="15" t="s">
        <v>110</v>
      </c>
      <c r="Z23" s="15" t="s">
        <v>110</v>
      </c>
      <c r="AA23" s="15" t="s">
        <v>110</v>
      </c>
      <c r="AB23" s="15">
        <v>60</v>
      </c>
      <c r="AC23" s="16"/>
    </row>
    <row r="24" spans="1:29" ht="20" customHeight="1">
      <c r="A24" s="14" t="s">
        <v>23</v>
      </c>
      <c r="B24" s="15">
        <v>23</v>
      </c>
      <c r="C24" s="15"/>
      <c r="D24" s="15">
        <v>77</v>
      </c>
      <c r="E24" s="15"/>
      <c r="F24" s="15"/>
      <c r="G24" s="15"/>
      <c r="H24" s="15">
        <v>5.8</v>
      </c>
      <c r="I24" s="15"/>
      <c r="J24" s="15">
        <v>17.3</v>
      </c>
      <c r="K24" s="15"/>
      <c r="L24" s="15">
        <v>30.1</v>
      </c>
      <c r="M24" s="15"/>
      <c r="N24" s="15"/>
      <c r="O24" s="15"/>
      <c r="P24" s="15">
        <v>24.9</v>
      </c>
      <c r="Q24" s="15"/>
      <c r="R24" s="15"/>
      <c r="S24" s="15"/>
      <c r="T24" s="15"/>
      <c r="U24" s="15"/>
      <c r="V24" s="15"/>
      <c r="W24" s="15"/>
      <c r="X24" s="15"/>
      <c r="Y24" s="15"/>
      <c r="Z24" s="15">
        <v>11.9</v>
      </c>
      <c r="AA24" s="15"/>
      <c r="AB24" s="15">
        <v>45</v>
      </c>
      <c r="AC24" s="16"/>
    </row>
    <row r="25" spans="1:29" ht="20" customHeight="1">
      <c r="A25" s="14" t="s">
        <v>24</v>
      </c>
      <c r="B25" s="15">
        <v>77.22</v>
      </c>
      <c r="C25" s="15">
        <v>13.774106995715201</v>
      </c>
      <c r="D25" s="15">
        <v>22.78</v>
      </c>
      <c r="E25" s="15">
        <v>13.7741069957153</v>
      </c>
      <c r="F25" s="15" t="s">
        <v>110</v>
      </c>
      <c r="G25" s="15" t="s">
        <v>110</v>
      </c>
      <c r="H25" s="15">
        <v>12.5827777777778</v>
      </c>
      <c r="I25" s="15">
        <v>2.25433127049335</v>
      </c>
      <c r="J25" s="15">
        <v>40.340000000000003</v>
      </c>
      <c r="K25" s="15" t="s">
        <v>110</v>
      </c>
      <c r="L25" s="15">
        <v>47.008333333333297</v>
      </c>
      <c r="M25" s="15">
        <v>3.2170469652261202</v>
      </c>
      <c r="N25" s="15">
        <v>6.04</v>
      </c>
      <c r="O25" s="15" t="s">
        <v>110</v>
      </c>
      <c r="P25" s="15">
        <v>1.42</v>
      </c>
      <c r="Q25" s="15" t="s">
        <v>110</v>
      </c>
      <c r="R25" s="15">
        <v>1.94</v>
      </c>
      <c r="S25" s="15" t="s">
        <v>110</v>
      </c>
      <c r="T25" s="15">
        <v>2.5</v>
      </c>
      <c r="U25" s="15" t="s">
        <v>110</v>
      </c>
      <c r="V25" s="15">
        <v>3.7958333333333298</v>
      </c>
      <c r="W25" s="15">
        <v>0.35691756963639598</v>
      </c>
      <c r="X25" s="15">
        <v>1.07</v>
      </c>
      <c r="Y25" s="15" t="s">
        <v>110</v>
      </c>
      <c r="Z25" s="15">
        <v>12.219444444444401</v>
      </c>
      <c r="AA25" s="15">
        <v>1.3575994047549</v>
      </c>
      <c r="AB25" s="15">
        <v>0.4</v>
      </c>
      <c r="AC25" s="16"/>
    </row>
    <row r="26" spans="1:29" ht="20" customHeight="1">
      <c r="A26" s="14" t="s">
        <v>26</v>
      </c>
      <c r="B26" s="15">
        <v>2</v>
      </c>
      <c r="C26" s="15" t="s">
        <v>110</v>
      </c>
      <c r="D26" s="15">
        <v>98</v>
      </c>
      <c r="E26" s="15" t="s">
        <v>110</v>
      </c>
      <c r="F26" s="15" t="s">
        <v>110</v>
      </c>
      <c r="G26" s="15" t="s">
        <v>110</v>
      </c>
      <c r="H26" s="15" t="s">
        <v>110</v>
      </c>
      <c r="I26" s="15" t="s">
        <v>110</v>
      </c>
      <c r="J26" s="15" t="s">
        <v>110</v>
      </c>
      <c r="K26" s="15" t="s">
        <v>110</v>
      </c>
      <c r="L26" s="15" t="s">
        <v>110</v>
      </c>
      <c r="M26" s="15" t="s">
        <v>110</v>
      </c>
      <c r="N26" s="15">
        <v>0</v>
      </c>
      <c r="O26" s="15" t="s">
        <v>110</v>
      </c>
      <c r="P26" s="15" t="s">
        <v>112</v>
      </c>
      <c r="Q26" s="15" t="s">
        <v>110</v>
      </c>
      <c r="R26" s="15" t="s">
        <v>110</v>
      </c>
      <c r="S26" s="15" t="s">
        <v>110</v>
      </c>
      <c r="T26" s="15" t="s">
        <v>110</v>
      </c>
      <c r="U26" s="15" t="s">
        <v>110</v>
      </c>
      <c r="V26" s="15" t="s">
        <v>110</v>
      </c>
      <c r="W26" s="15" t="s">
        <v>110</v>
      </c>
      <c r="X26" s="15" t="s">
        <v>110</v>
      </c>
      <c r="Y26" s="15" t="s">
        <v>110</v>
      </c>
      <c r="Z26" s="15" t="s">
        <v>110</v>
      </c>
      <c r="AA26" s="15" t="s">
        <v>110</v>
      </c>
      <c r="AB26" s="15">
        <v>0</v>
      </c>
      <c r="AC26" s="16"/>
    </row>
    <row r="27" spans="1:29" ht="20" customHeight="1">
      <c r="A27" s="14" t="s">
        <v>75</v>
      </c>
      <c r="B27" s="15">
        <v>4.0536363636363602</v>
      </c>
      <c r="C27" s="15">
        <v>0.69423731860614801</v>
      </c>
      <c r="D27" s="15">
        <v>95.9463636363636</v>
      </c>
      <c r="E27" s="15">
        <v>0.69423731860614701</v>
      </c>
      <c r="F27" s="15" t="s">
        <v>110</v>
      </c>
      <c r="G27" s="15" t="s">
        <v>110</v>
      </c>
      <c r="H27" s="15">
        <v>39.133636363636398</v>
      </c>
      <c r="I27" s="15">
        <v>1.6397089542188401</v>
      </c>
      <c r="J27" s="15" t="s">
        <v>110</v>
      </c>
      <c r="K27" s="15" t="s">
        <v>110</v>
      </c>
      <c r="L27" s="15">
        <v>20.364999999999998</v>
      </c>
      <c r="M27" s="15">
        <v>5.3244931944531402</v>
      </c>
      <c r="N27" s="15" t="s">
        <v>110</v>
      </c>
      <c r="O27" s="15" t="s">
        <v>110</v>
      </c>
      <c r="P27" s="15">
        <v>0.875</v>
      </c>
      <c r="Q27" s="15">
        <v>0.33234018715767699</v>
      </c>
      <c r="R27" s="15">
        <v>10.85</v>
      </c>
      <c r="S27" s="15" t="s">
        <v>110</v>
      </c>
      <c r="T27" s="15">
        <v>12.39</v>
      </c>
      <c r="U27" s="15" t="s">
        <v>110</v>
      </c>
      <c r="V27" s="15">
        <v>20.424545454545498</v>
      </c>
      <c r="W27" s="15">
        <v>1.3000797178355099</v>
      </c>
      <c r="X27" s="15" t="s">
        <v>110</v>
      </c>
      <c r="Y27" s="15" t="s">
        <v>110</v>
      </c>
      <c r="Z27" s="15">
        <v>5.3872727272727303</v>
      </c>
      <c r="AA27" s="15">
        <v>0.179225606936671</v>
      </c>
      <c r="AB27" s="15">
        <v>50</v>
      </c>
      <c r="AC27" s="16"/>
    </row>
    <row r="28" spans="1:29" ht="20" customHeight="1">
      <c r="A28" s="14" t="s">
        <v>27</v>
      </c>
      <c r="B28" s="15">
        <v>4.0536363636363602</v>
      </c>
      <c r="C28" s="15">
        <v>0.69423731860614801</v>
      </c>
      <c r="D28" s="15">
        <v>95.9463636363636</v>
      </c>
      <c r="E28" s="15">
        <v>0.69423731860614701</v>
      </c>
      <c r="F28" s="15" t="s">
        <v>110</v>
      </c>
      <c r="G28" s="15" t="s">
        <v>110</v>
      </c>
      <c r="H28" s="15">
        <v>39.133636363636398</v>
      </c>
      <c r="I28" s="15">
        <v>1.6397089542188401</v>
      </c>
      <c r="J28" s="15" t="s">
        <v>110</v>
      </c>
      <c r="K28" s="15" t="s">
        <v>110</v>
      </c>
      <c r="L28" s="15">
        <v>20.364999999999998</v>
      </c>
      <c r="M28" s="15">
        <v>5.3244931944531402</v>
      </c>
      <c r="N28" s="15" t="s">
        <v>110</v>
      </c>
      <c r="O28" s="15" t="s">
        <v>110</v>
      </c>
      <c r="P28" s="15">
        <v>0.875</v>
      </c>
      <c r="Q28" s="15">
        <v>0.33234018715767699</v>
      </c>
      <c r="R28" s="15">
        <v>10.85</v>
      </c>
      <c r="S28" s="15" t="s">
        <v>110</v>
      </c>
      <c r="T28" s="15">
        <v>12.39</v>
      </c>
      <c r="U28" s="15" t="s">
        <v>110</v>
      </c>
      <c r="V28" s="15">
        <v>20.424545454545498</v>
      </c>
      <c r="W28" s="15">
        <v>1.3000797178355099</v>
      </c>
      <c r="X28" s="15" t="s">
        <v>110</v>
      </c>
      <c r="Y28" s="15" t="s">
        <v>110</v>
      </c>
      <c r="Z28" s="15">
        <v>5.3872727272727303</v>
      </c>
      <c r="AA28" s="15">
        <v>0.179225606936671</v>
      </c>
      <c r="AB28" s="15">
        <v>50</v>
      </c>
      <c r="AC28" s="16"/>
    </row>
    <row r="29" spans="1:29" ht="20" customHeight="1">
      <c r="A29" s="14" t="s">
        <v>83</v>
      </c>
      <c r="B29" s="15">
        <v>0.02</v>
      </c>
      <c r="C29" s="15" t="s">
        <v>110</v>
      </c>
      <c r="D29" s="15">
        <v>98</v>
      </c>
      <c r="E29" s="15" t="s">
        <v>110</v>
      </c>
      <c r="F29" s="15" t="s">
        <v>110</v>
      </c>
      <c r="G29" s="15" t="s">
        <v>110</v>
      </c>
      <c r="H29" s="15">
        <v>0</v>
      </c>
      <c r="I29" s="15" t="s">
        <v>110</v>
      </c>
      <c r="J29" s="15">
        <v>0</v>
      </c>
      <c r="K29" s="15" t="s">
        <v>110</v>
      </c>
      <c r="L29" s="15">
        <v>0</v>
      </c>
      <c r="M29" s="15" t="s">
        <v>110</v>
      </c>
      <c r="N29" s="15" t="s">
        <v>110</v>
      </c>
      <c r="O29" s="15" t="s">
        <v>110</v>
      </c>
      <c r="P29" s="15">
        <v>0</v>
      </c>
      <c r="Q29" s="15" t="s">
        <v>110</v>
      </c>
      <c r="R29" s="15">
        <v>0</v>
      </c>
      <c r="S29" s="15" t="s">
        <v>110</v>
      </c>
      <c r="T29" s="15">
        <v>0</v>
      </c>
      <c r="U29" s="15" t="s">
        <v>110</v>
      </c>
      <c r="V29" s="15">
        <v>0</v>
      </c>
      <c r="W29" s="15" t="s">
        <v>110</v>
      </c>
      <c r="X29" s="15">
        <v>0</v>
      </c>
      <c r="Y29" s="15" t="s">
        <v>110</v>
      </c>
      <c r="Z29" s="15">
        <v>0</v>
      </c>
      <c r="AA29" s="15" t="s">
        <v>110</v>
      </c>
      <c r="AB29" s="15">
        <v>0</v>
      </c>
      <c r="AC29" s="16"/>
    </row>
    <row r="30" spans="1:29" ht="20" customHeight="1">
      <c r="A30" s="14" t="s">
        <v>89</v>
      </c>
      <c r="B30" s="15">
        <v>10.342857142857101</v>
      </c>
      <c r="C30" s="15">
        <v>1.3091182055836199</v>
      </c>
      <c r="D30" s="15">
        <v>89.657142857142901</v>
      </c>
      <c r="E30" s="15">
        <v>1.3091182055836199</v>
      </c>
      <c r="F30" s="15" t="s">
        <v>110</v>
      </c>
      <c r="G30" s="15" t="s">
        <v>110</v>
      </c>
      <c r="H30" s="15">
        <v>51.598571428571397</v>
      </c>
      <c r="I30" s="15">
        <v>1.3084396377801599</v>
      </c>
      <c r="J30" s="15">
        <v>5.99</v>
      </c>
      <c r="K30" s="15" t="s">
        <v>110</v>
      </c>
      <c r="L30" s="15">
        <v>8.7657142857142905</v>
      </c>
      <c r="M30" s="15">
        <v>1.06083076160239</v>
      </c>
      <c r="N30" s="15" t="s">
        <v>110</v>
      </c>
      <c r="O30" s="15" t="s">
        <v>110</v>
      </c>
      <c r="P30" s="15">
        <v>1.44</v>
      </c>
      <c r="Q30" s="15">
        <v>0.64156059729381798</v>
      </c>
      <c r="R30" s="15">
        <v>13.23</v>
      </c>
      <c r="S30" s="15" t="s">
        <v>110</v>
      </c>
      <c r="T30" s="15">
        <v>17.43</v>
      </c>
      <c r="U30" s="15" t="s">
        <v>110</v>
      </c>
      <c r="V30" s="15">
        <v>1.58</v>
      </c>
      <c r="W30" s="15">
        <v>0.25099800796022298</v>
      </c>
      <c r="X30" s="15" t="s">
        <v>110</v>
      </c>
      <c r="Y30" s="15" t="s">
        <v>110</v>
      </c>
      <c r="Z30" s="15">
        <v>6.9924999999999997</v>
      </c>
      <c r="AA30" s="15">
        <v>0.15107944929738101</v>
      </c>
      <c r="AB30" s="15">
        <v>30</v>
      </c>
      <c r="AC30" s="16"/>
    </row>
    <row r="31" spans="1:29" ht="20" customHeight="1">
      <c r="A31" s="14" t="s">
        <v>78</v>
      </c>
      <c r="B31" s="15">
        <v>10.342857142857101</v>
      </c>
      <c r="C31" s="15">
        <v>1.3091182055836199</v>
      </c>
      <c r="D31" s="15">
        <v>89.657142857142901</v>
      </c>
      <c r="E31" s="15">
        <v>1.3091182055836199</v>
      </c>
      <c r="F31" s="15" t="s">
        <v>110</v>
      </c>
      <c r="G31" s="15" t="s">
        <v>110</v>
      </c>
      <c r="H31" s="15">
        <v>51.598571428571397</v>
      </c>
      <c r="I31" s="15">
        <v>1.3084396377801599</v>
      </c>
      <c r="J31" s="15">
        <v>5.99</v>
      </c>
      <c r="K31" s="15" t="s">
        <v>110</v>
      </c>
      <c r="L31" s="15">
        <v>8.7657142857142905</v>
      </c>
      <c r="M31" s="15">
        <v>1.06083076160239</v>
      </c>
      <c r="N31" s="15" t="s">
        <v>110</v>
      </c>
      <c r="O31" s="15" t="s">
        <v>110</v>
      </c>
      <c r="P31" s="15">
        <v>1.44</v>
      </c>
      <c r="Q31" s="15">
        <v>0.64156059729381798</v>
      </c>
      <c r="R31" s="15">
        <v>13.23</v>
      </c>
      <c r="S31" s="15" t="s">
        <v>110</v>
      </c>
      <c r="T31" s="15">
        <v>17.43</v>
      </c>
      <c r="U31" s="15" t="s">
        <v>110</v>
      </c>
      <c r="V31" s="15">
        <v>1.58</v>
      </c>
      <c r="W31" s="15">
        <v>0.25099800796022298</v>
      </c>
      <c r="X31" s="15" t="s">
        <v>110</v>
      </c>
      <c r="Y31" s="15" t="s">
        <v>110</v>
      </c>
      <c r="Z31" s="15">
        <v>6.9924999999999997</v>
      </c>
      <c r="AA31" s="15">
        <v>0.15107944929738101</v>
      </c>
      <c r="AB31" s="15">
        <v>30</v>
      </c>
      <c r="AC31" s="16"/>
    </row>
    <row r="32" spans="1:29" ht="20" customHeight="1">
      <c r="A32" s="14" t="s">
        <v>90</v>
      </c>
      <c r="B32" s="15">
        <v>9.5024999999999995</v>
      </c>
      <c r="C32" s="15">
        <v>1.6732079966340101</v>
      </c>
      <c r="D32" s="15">
        <v>90.497500000000002</v>
      </c>
      <c r="E32" s="15">
        <v>1.6732079966340101</v>
      </c>
      <c r="F32" s="15" t="s">
        <v>110</v>
      </c>
      <c r="G32" s="15" t="s">
        <v>110</v>
      </c>
      <c r="H32" s="15">
        <v>47.51</v>
      </c>
      <c r="I32" s="15">
        <v>0.63880096013286003</v>
      </c>
      <c r="J32" s="15">
        <v>8.25</v>
      </c>
      <c r="K32" s="15" t="s">
        <v>110</v>
      </c>
      <c r="L32" s="15">
        <v>14.432499999999999</v>
      </c>
      <c r="M32" s="15">
        <v>0.86803897761947701</v>
      </c>
      <c r="N32" s="15" t="s">
        <v>110</v>
      </c>
      <c r="O32" s="15" t="s">
        <v>110</v>
      </c>
      <c r="P32" s="15">
        <v>1.1499999999999999</v>
      </c>
      <c r="Q32" s="15">
        <v>0.53740115370177599</v>
      </c>
      <c r="R32" s="15" t="s">
        <v>110</v>
      </c>
      <c r="S32" s="15" t="s">
        <v>110</v>
      </c>
      <c r="T32" s="15">
        <v>15.34</v>
      </c>
      <c r="U32" s="15">
        <v>0.169705627484772</v>
      </c>
      <c r="V32" s="15">
        <v>6.4249999999999998</v>
      </c>
      <c r="W32" s="15">
        <v>9.1923881554251102E-2</v>
      </c>
      <c r="X32" s="15" t="s">
        <v>110</v>
      </c>
      <c r="Y32" s="15" t="s">
        <v>110</v>
      </c>
      <c r="Z32" s="15">
        <v>6.3650000000000002</v>
      </c>
      <c r="AA32" s="15">
        <v>7.7781745930520493E-2</v>
      </c>
      <c r="AB32" s="15">
        <v>30</v>
      </c>
      <c r="AC32" s="16"/>
    </row>
    <row r="33" spans="1:29" ht="20" customHeight="1">
      <c r="A33" s="14" t="s">
        <v>30</v>
      </c>
      <c r="B33" s="15">
        <v>9.5024999999999995</v>
      </c>
      <c r="C33" s="15">
        <v>1.6732079966340101</v>
      </c>
      <c r="D33" s="15">
        <v>90.497500000000002</v>
      </c>
      <c r="E33" s="15">
        <v>1.6732079966340101</v>
      </c>
      <c r="F33" s="15" t="s">
        <v>110</v>
      </c>
      <c r="G33" s="15" t="s">
        <v>110</v>
      </c>
      <c r="H33" s="15">
        <v>47.51</v>
      </c>
      <c r="I33" s="15">
        <v>0.63880096013286003</v>
      </c>
      <c r="J33" s="15">
        <v>8.25</v>
      </c>
      <c r="K33" s="15" t="s">
        <v>110</v>
      </c>
      <c r="L33" s="15">
        <v>14.432499999999999</v>
      </c>
      <c r="M33" s="15">
        <v>0.86803897761947701</v>
      </c>
      <c r="N33" s="15" t="s">
        <v>110</v>
      </c>
      <c r="O33" s="15" t="s">
        <v>110</v>
      </c>
      <c r="P33" s="15">
        <v>1.1499999999999999</v>
      </c>
      <c r="Q33" s="15">
        <v>0.53740115370177599</v>
      </c>
      <c r="R33" s="15" t="s">
        <v>110</v>
      </c>
      <c r="S33" s="15" t="s">
        <v>110</v>
      </c>
      <c r="T33" s="15">
        <v>15.34</v>
      </c>
      <c r="U33" s="15">
        <v>0.169705627484772</v>
      </c>
      <c r="V33" s="15">
        <v>6.4249999999999998</v>
      </c>
      <c r="W33" s="15">
        <v>9.1923881554251102E-2</v>
      </c>
      <c r="X33" s="15" t="s">
        <v>110</v>
      </c>
      <c r="Y33" s="15" t="s">
        <v>110</v>
      </c>
      <c r="Z33" s="15">
        <v>6.3650000000000002</v>
      </c>
      <c r="AA33" s="15">
        <v>7.7781745930520493E-2</v>
      </c>
      <c r="AB33" s="15">
        <v>30</v>
      </c>
      <c r="AC33" s="16"/>
    </row>
    <row r="34" spans="1:29" ht="20" customHeight="1">
      <c r="A34" s="14" t="s">
        <v>31</v>
      </c>
      <c r="B34" s="15">
        <v>9.2899999999999991</v>
      </c>
      <c r="C34" s="15">
        <v>0.88049985803519604</v>
      </c>
      <c r="D34" s="15">
        <v>90.71</v>
      </c>
      <c r="E34" s="15">
        <v>0.88049985803519204</v>
      </c>
      <c r="F34" s="15" t="s">
        <v>110</v>
      </c>
      <c r="G34" s="15" t="s">
        <v>110</v>
      </c>
      <c r="H34" s="15">
        <v>12.5033333333333</v>
      </c>
      <c r="I34" s="15">
        <v>1.35669696935855</v>
      </c>
      <c r="J34" s="15">
        <v>47.29</v>
      </c>
      <c r="K34" s="15">
        <v>0.57982756057296903</v>
      </c>
      <c r="L34" s="15">
        <v>63.005000000000003</v>
      </c>
      <c r="M34" s="15">
        <v>8.9733644749335806</v>
      </c>
      <c r="N34" s="15" t="s">
        <v>110</v>
      </c>
      <c r="O34" s="15" t="s">
        <v>110</v>
      </c>
      <c r="P34" s="15">
        <v>3.44</v>
      </c>
      <c r="Q34" s="15">
        <v>4.0163665171395904</v>
      </c>
      <c r="R34" s="15" t="s">
        <v>110</v>
      </c>
      <c r="S34" s="15" t="s">
        <v>110</v>
      </c>
      <c r="T34" s="15">
        <v>4.62</v>
      </c>
      <c r="U34" s="15" t="s">
        <v>110</v>
      </c>
      <c r="V34" s="15">
        <v>1.78</v>
      </c>
      <c r="W34" s="15">
        <v>0.31112698372208097</v>
      </c>
      <c r="X34" s="15" t="s">
        <v>110</v>
      </c>
      <c r="Y34" s="15" t="s">
        <v>110</v>
      </c>
      <c r="Z34" s="15">
        <v>4.76</v>
      </c>
      <c r="AA34" s="15">
        <v>0.45254833995938998</v>
      </c>
      <c r="AB34" s="15">
        <v>30</v>
      </c>
      <c r="AC34" s="16"/>
    </row>
    <row r="35" spans="1:29" ht="20" customHeight="1">
      <c r="A35" s="14" t="s">
        <v>79</v>
      </c>
      <c r="B35" s="15">
        <v>9.2899999999999991</v>
      </c>
      <c r="C35" s="15">
        <v>0.88049985803519604</v>
      </c>
      <c r="D35" s="15">
        <v>90.71</v>
      </c>
      <c r="E35" s="15">
        <v>0.88049985803519204</v>
      </c>
      <c r="F35" s="15" t="s">
        <v>110</v>
      </c>
      <c r="G35" s="15" t="s">
        <v>110</v>
      </c>
      <c r="H35" s="15">
        <v>12.5033333333333</v>
      </c>
      <c r="I35" s="15">
        <v>1.35669696935855</v>
      </c>
      <c r="J35" s="15">
        <v>47.29</v>
      </c>
      <c r="K35" s="15">
        <v>0.57982756057296903</v>
      </c>
      <c r="L35" s="15">
        <v>63.005000000000003</v>
      </c>
      <c r="M35" s="15">
        <v>8.9733644749335806</v>
      </c>
      <c r="N35" s="15" t="s">
        <v>110</v>
      </c>
      <c r="O35" s="15" t="s">
        <v>110</v>
      </c>
      <c r="P35" s="15">
        <v>3.44</v>
      </c>
      <c r="Q35" s="15">
        <v>4.0163665171395904</v>
      </c>
      <c r="R35" s="15" t="s">
        <v>110</v>
      </c>
      <c r="S35" s="15" t="s">
        <v>110</v>
      </c>
      <c r="T35" s="15">
        <v>4.62</v>
      </c>
      <c r="U35" s="15" t="s">
        <v>110</v>
      </c>
      <c r="V35" s="15">
        <v>1.78</v>
      </c>
      <c r="W35" s="15">
        <v>0.31112698372208097</v>
      </c>
      <c r="X35" s="15" t="s">
        <v>110</v>
      </c>
      <c r="Y35" s="15" t="s">
        <v>110</v>
      </c>
      <c r="Z35" s="15">
        <v>4.76</v>
      </c>
      <c r="AA35" s="15">
        <v>0.45254833995938998</v>
      </c>
      <c r="AB35" s="15">
        <v>30</v>
      </c>
      <c r="AC35" s="16"/>
    </row>
    <row r="36" spans="1:29" ht="20" customHeight="1">
      <c r="A36" s="14" t="s">
        <v>32</v>
      </c>
      <c r="B36" s="15">
        <v>45.289313249999999</v>
      </c>
      <c r="C36" s="15">
        <v>9.1999999999999993</v>
      </c>
      <c r="D36" s="15">
        <v>54.663166749999995</v>
      </c>
      <c r="E36" s="15">
        <v>9.1999999999999993</v>
      </c>
      <c r="F36" s="15">
        <v>3.3436387499999998</v>
      </c>
      <c r="G36" s="15">
        <v>0.25</v>
      </c>
      <c r="H36" s="15">
        <v>16.297384250000004</v>
      </c>
      <c r="I36" s="15">
        <v>1.5</v>
      </c>
      <c r="J36" s="15">
        <v>19.692204999999998</v>
      </c>
      <c r="K36" s="15">
        <v>3.2</v>
      </c>
      <c r="L36" s="15">
        <v>27.238008249999996</v>
      </c>
      <c r="M36" s="15">
        <v>5.5</v>
      </c>
      <c r="N36" s="15">
        <v>3.1811832500000001</v>
      </c>
      <c r="O36" s="15">
        <v>0.9</v>
      </c>
      <c r="P36" s="15">
        <v>28.590942874999996</v>
      </c>
      <c r="Q36" s="15">
        <v>4.3</v>
      </c>
      <c r="R36" s="15">
        <v>1.16225</v>
      </c>
      <c r="S36" s="15">
        <v>1.2</v>
      </c>
      <c r="T36" s="15">
        <v>1.8934004999999998</v>
      </c>
      <c r="U36" s="15">
        <v>1.25</v>
      </c>
      <c r="V36" s="15">
        <v>3.1656714999999997</v>
      </c>
      <c r="W36" s="15">
        <v>0.5</v>
      </c>
      <c r="X36" s="15">
        <v>1.9640614999999999</v>
      </c>
      <c r="Y36" s="15">
        <v>0.35</v>
      </c>
      <c r="Z36" s="15">
        <v>5.7490037499999991</v>
      </c>
      <c r="AA36" s="15">
        <v>0.93</v>
      </c>
      <c r="AB36" s="15">
        <v>40.59496</v>
      </c>
      <c r="AC36" s="16"/>
    </row>
    <row r="37" spans="1:29" ht="20" customHeight="1">
      <c r="A37" s="14" t="s">
        <v>33</v>
      </c>
      <c r="B37" s="15">
        <v>2</v>
      </c>
      <c r="C37" s="15" t="s">
        <v>110</v>
      </c>
      <c r="D37" s="15">
        <v>98</v>
      </c>
      <c r="E37" s="15" t="s">
        <v>110</v>
      </c>
      <c r="F37" s="15" t="s">
        <v>110</v>
      </c>
      <c r="G37" s="15" t="s">
        <v>110</v>
      </c>
      <c r="H37" s="15">
        <v>0</v>
      </c>
      <c r="I37" s="15" t="s">
        <v>110</v>
      </c>
      <c r="J37" s="15">
        <v>0</v>
      </c>
      <c r="K37" s="15" t="s">
        <v>110</v>
      </c>
      <c r="L37" s="15">
        <v>20</v>
      </c>
      <c r="M37" s="15" t="s">
        <v>110</v>
      </c>
      <c r="N37" s="15" t="s">
        <v>110</v>
      </c>
      <c r="O37" s="15" t="s">
        <v>110</v>
      </c>
      <c r="P37" s="15">
        <v>0</v>
      </c>
      <c r="Q37" s="15" t="s">
        <v>110</v>
      </c>
      <c r="R37" s="15">
        <v>0</v>
      </c>
      <c r="S37" s="15" t="s">
        <v>110</v>
      </c>
      <c r="T37" s="15">
        <v>0</v>
      </c>
      <c r="U37" s="15" t="s">
        <v>110</v>
      </c>
      <c r="V37" s="15">
        <v>0</v>
      </c>
      <c r="W37" s="15" t="s">
        <v>110</v>
      </c>
      <c r="X37" s="15">
        <v>0</v>
      </c>
      <c r="Y37" s="15" t="s">
        <v>110</v>
      </c>
      <c r="Z37" s="15">
        <v>0</v>
      </c>
      <c r="AA37" s="15" t="s">
        <v>110</v>
      </c>
      <c r="AB37" s="15">
        <v>20</v>
      </c>
      <c r="AC37" s="16"/>
    </row>
    <row r="38" spans="1:29" ht="20" customHeight="1">
      <c r="A38" s="14" t="s">
        <v>86</v>
      </c>
      <c r="B38" s="15">
        <v>2</v>
      </c>
      <c r="C38" s="15" t="s">
        <v>110</v>
      </c>
      <c r="D38" s="15">
        <v>98</v>
      </c>
      <c r="E38" s="15" t="s">
        <v>110</v>
      </c>
      <c r="F38" s="15" t="s">
        <v>110</v>
      </c>
      <c r="G38" s="15" t="s">
        <v>110</v>
      </c>
      <c r="H38" s="15">
        <v>0</v>
      </c>
      <c r="I38" s="15" t="s">
        <v>110</v>
      </c>
      <c r="J38" s="15">
        <v>0</v>
      </c>
      <c r="K38" s="15" t="s">
        <v>110</v>
      </c>
      <c r="L38" s="15">
        <v>0</v>
      </c>
      <c r="M38" s="15" t="s">
        <v>110</v>
      </c>
      <c r="N38" s="15" t="s">
        <v>110</v>
      </c>
      <c r="O38" s="15" t="s">
        <v>110</v>
      </c>
      <c r="P38" s="15">
        <v>0</v>
      </c>
      <c r="Q38" s="15" t="s">
        <v>110</v>
      </c>
      <c r="R38" s="15">
        <v>0</v>
      </c>
      <c r="S38" s="15" t="s">
        <v>110</v>
      </c>
      <c r="T38" s="15">
        <v>0</v>
      </c>
      <c r="U38" s="15" t="s">
        <v>110</v>
      </c>
      <c r="V38" s="15">
        <v>0</v>
      </c>
      <c r="W38" s="15" t="s">
        <v>110</v>
      </c>
      <c r="X38" s="15">
        <v>0</v>
      </c>
      <c r="Y38" s="15" t="s">
        <v>110</v>
      </c>
      <c r="Z38" s="15">
        <v>0</v>
      </c>
      <c r="AA38" s="15" t="s">
        <v>110</v>
      </c>
      <c r="AB38" s="15">
        <v>0</v>
      </c>
      <c r="AC38" s="16"/>
    </row>
    <row r="39" spans="1:29" ht="20" customHeight="1">
      <c r="A39" s="14" t="s">
        <v>34</v>
      </c>
      <c r="B39" s="15">
        <v>2</v>
      </c>
      <c r="C39" s="15" t="s">
        <v>110</v>
      </c>
      <c r="D39" s="15">
        <v>98</v>
      </c>
      <c r="E39" s="15" t="s">
        <v>110</v>
      </c>
      <c r="F39" s="15" t="s">
        <v>110</v>
      </c>
      <c r="G39" s="15" t="s">
        <v>110</v>
      </c>
      <c r="H39" s="15">
        <v>0</v>
      </c>
      <c r="I39" s="15" t="s">
        <v>110</v>
      </c>
      <c r="J39" s="15">
        <v>0</v>
      </c>
      <c r="K39" s="15" t="s">
        <v>110</v>
      </c>
      <c r="L39" s="15">
        <v>0</v>
      </c>
      <c r="M39" s="15" t="s">
        <v>110</v>
      </c>
      <c r="N39" s="15" t="s">
        <v>110</v>
      </c>
      <c r="O39" s="15" t="s">
        <v>110</v>
      </c>
      <c r="P39" s="15">
        <v>0</v>
      </c>
      <c r="Q39" s="15" t="s">
        <v>110</v>
      </c>
      <c r="R39" s="15">
        <v>0</v>
      </c>
      <c r="S39" s="15" t="s">
        <v>110</v>
      </c>
      <c r="T39" s="15">
        <v>0</v>
      </c>
      <c r="U39" s="15" t="s">
        <v>110</v>
      </c>
      <c r="V39" s="15">
        <v>0</v>
      </c>
      <c r="W39" s="15" t="s">
        <v>110</v>
      </c>
      <c r="X39" s="15">
        <v>0</v>
      </c>
      <c r="Y39" s="15" t="s">
        <v>110</v>
      </c>
      <c r="Z39" s="15">
        <v>0</v>
      </c>
      <c r="AA39" s="15" t="s">
        <v>110</v>
      </c>
      <c r="AB39" s="15">
        <v>0</v>
      </c>
      <c r="AC39" s="16"/>
    </row>
    <row r="40" spans="1:29" ht="20" customHeight="1">
      <c r="A40" s="14" t="s">
        <v>35</v>
      </c>
      <c r="B40" s="15">
        <v>2</v>
      </c>
      <c r="C40" s="15" t="s">
        <v>110</v>
      </c>
      <c r="D40" s="15">
        <v>98</v>
      </c>
      <c r="E40" s="15" t="s">
        <v>110</v>
      </c>
      <c r="F40" s="15" t="s">
        <v>110</v>
      </c>
      <c r="G40" s="15" t="s">
        <v>110</v>
      </c>
      <c r="H40" s="15">
        <v>0</v>
      </c>
      <c r="I40" s="15" t="s">
        <v>110</v>
      </c>
      <c r="J40" s="15">
        <v>0</v>
      </c>
      <c r="K40" s="15" t="s">
        <v>110</v>
      </c>
      <c r="L40" s="15">
        <v>0</v>
      </c>
      <c r="M40" s="15" t="s">
        <v>110</v>
      </c>
      <c r="N40" s="15" t="s">
        <v>110</v>
      </c>
      <c r="O40" s="15" t="s">
        <v>110</v>
      </c>
      <c r="P40" s="15">
        <v>0</v>
      </c>
      <c r="Q40" s="15" t="s">
        <v>110</v>
      </c>
      <c r="R40" s="15">
        <v>0</v>
      </c>
      <c r="S40" s="15" t="s">
        <v>110</v>
      </c>
      <c r="T40" s="15">
        <v>0</v>
      </c>
      <c r="U40" s="15" t="s">
        <v>110</v>
      </c>
      <c r="V40" s="15">
        <v>0</v>
      </c>
      <c r="W40" s="15" t="s">
        <v>110</v>
      </c>
      <c r="X40" s="15">
        <v>0</v>
      </c>
      <c r="Y40" s="15" t="s">
        <v>110</v>
      </c>
      <c r="Z40" s="15">
        <v>0</v>
      </c>
      <c r="AA40" s="15" t="s">
        <v>110</v>
      </c>
      <c r="AB40" s="15">
        <v>0</v>
      </c>
      <c r="AC40" s="16"/>
    </row>
    <row r="41" spans="1:29" ht="20" customHeight="1">
      <c r="A41" s="14" t="s">
        <v>36</v>
      </c>
      <c r="B41" s="15">
        <v>2</v>
      </c>
      <c r="C41" s="15" t="s">
        <v>110</v>
      </c>
      <c r="D41" s="15">
        <v>98</v>
      </c>
      <c r="E41" s="15" t="s">
        <v>110</v>
      </c>
      <c r="F41" s="15" t="s">
        <v>110</v>
      </c>
      <c r="G41" s="15" t="s">
        <v>110</v>
      </c>
      <c r="H41" s="15">
        <v>0</v>
      </c>
      <c r="I41" s="15" t="s">
        <v>110</v>
      </c>
      <c r="J41" s="15">
        <v>0</v>
      </c>
      <c r="K41" s="15" t="s">
        <v>110</v>
      </c>
      <c r="L41" s="15">
        <v>0</v>
      </c>
      <c r="M41" s="15" t="s">
        <v>110</v>
      </c>
      <c r="N41" s="15" t="s">
        <v>110</v>
      </c>
      <c r="O41" s="15" t="s">
        <v>110</v>
      </c>
      <c r="P41" s="15">
        <v>0</v>
      </c>
      <c r="Q41" s="15" t="s">
        <v>110</v>
      </c>
      <c r="R41" s="15">
        <v>0</v>
      </c>
      <c r="S41" s="15" t="s">
        <v>110</v>
      </c>
      <c r="T41" s="15">
        <v>0</v>
      </c>
      <c r="U41" s="15" t="s">
        <v>110</v>
      </c>
      <c r="V41" s="15">
        <v>0</v>
      </c>
      <c r="W41" s="15" t="s">
        <v>110</v>
      </c>
      <c r="X41" s="15">
        <v>0</v>
      </c>
      <c r="Y41" s="15" t="s">
        <v>110</v>
      </c>
      <c r="Z41" s="15">
        <v>0</v>
      </c>
      <c r="AA41" s="15" t="s">
        <v>110</v>
      </c>
      <c r="AB41" s="15">
        <v>0</v>
      </c>
      <c r="AC41" s="16"/>
    </row>
    <row r="42" spans="1:29" ht="20" customHeight="1">
      <c r="A42" s="14" t="s">
        <v>37</v>
      </c>
      <c r="B42" s="15">
        <v>2</v>
      </c>
      <c r="C42" s="15" t="s">
        <v>110</v>
      </c>
      <c r="D42" s="15">
        <v>98</v>
      </c>
      <c r="E42" s="15" t="s">
        <v>110</v>
      </c>
      <c r="F42" s="15" t="s">
        <v>110</v>
      </c>
      <c r="G42" s="15" t="s">
        <v>110</v>
      </c>
      <c r="H42" s="15">
        <v>0</v>
      </c>
      <c r="I42" s="15" t="s">
        <v>110</v>
      </c>
      <c r="J42" s="15">
        <v>0</v>
      </c>
      <c r="K42" s="15" t="s">
        <v>110</v>
      </c>
      <c r="L42" s="15">
        <v>0</v>
      </c>
      <c r="M42" s="15" t="s">
        <v>110</v>
      </c>
      <c r="N42" s="15" t="s">
        <v>110</v>
      </c>
      <c r="O42" s="15" t="s">
        <v>110</v>
      </c>
      <c r="P42" s="15">
        <v>0</v>
      </c>
      <c r="Q42" s="15" t="s">
        <v>110</v>
      </c>
      <c r="R42" s="15">
        <v>0</v>
      </c>
      <c r="S42" s="15" t="s">
        <v>110</v>
      </c>
      <c r="T42" s="15">
        <v>0</v>
      </c>
      <c r="U42" s="15" t="s">
        <v>110</v>
      </c>
      <c r="V42" s="15">
        <v>0</v>
      </c>
      <c r="W42" s="15" t="s">
        <v>110</v>
      </c>
      <c r="X42" s="15">
        <v>0</v>
      </c>
      <c r="Y42" s="15" t="s">
        <v>110</v>
      </c>
      <c r="Z42" s="15">
        <v>0</v>
      </c>
      <c r="AA42" s="15" t="s">
        <v>110</v>
      </c>
      <c r="AB42" s="15">
        <v>0</v>
      </c>
      <c r="AC42" s="16"/>
    </row>
    <row r="43" spans="1:29" ht="20" customHeight="1">
      <c r="A43" s="14" t="s">
        <v>38</v>
      </c>
      <c r="B43" s="15">
        <v>1</v>
      </c>
      <c r="C43" s="15" t="s">
        <v>110</v>
      </c>
      <c r="D43" s="15">
        <v>0</v>
      </c>
      <c r="E43" s="15" t="s">
        <v>110</v>
      </c>
      <c r="F43" s="15" t="s">
        <v>110</v>
      </c>
      <c r="G43" s="15" t="s">
        <v>110</v>
      </c>
      <c r="H43" s="15">
        <v>0</v>
      </c>
      <c r="I43" s="15" t="s">
        <v>110</v>
      </c>
      <c r="J43" s="15">
        <v>0</v>
      </c>
      <c r="K43" s="15" t="s">
        <v>110</v>
      </c>
      <c r="L43" s="15">
        <v>0</v>
      </c>
      <c r="M43" s="15" t="s">
        <v>110</v>
      </c>
      <c r="N43" s="15">
        <v>0</v>
      </c>
      <c r="O43" s="15" t="s">
        <v>110</v>
      </c>
      <c r="P43" s="15">
        <v>0</v>
      </c>
      <c r="Q43" s="15" t="s">
        <v>110</v>
      </c>
      <c r="R43" s="15">
        <v>0</v>
      </c>
      <c r="S43" s="15" t="s">
        <v>110</v>
      </c>
      <c r="T43" s="15">
        <v>0</v>
      </c>
      <c r="U43" s="15" t="s">
        <v>110</v>
      </c>
      <c r="V43" s="15">
        <v>0</v>
      </c>
      <c r="W43" s="15" t="s">
        <v>110</v>
      </c>
      <c r="X43" s="15">
        <v>0</v>
      </c>
      <c r="Y43" s="15" t="s">
        <v>110</v>
      </c>
      <c r="Z43" s="15">
        <v>0</v>
      </c>
      <c r="AA43" s="15" t="s">
        <v>110</v>
      </c>
      <c r="AB43" s="15">
        <v>0</v>
      </c>
      <c r="AC43" s="16"/>
    </row>
    <row r="44" spans="1:29" ht="20" customHeight="1">
      <c r="A44" s="14" t="s">
        <v>39</v>
      </c>
      <c r="B44" s="15">
        <v>8.5116666666666703</v>
      </c>
      <c r="C44" s="15">
        <v>2.2625155616407699</v>
      </c>
      <c r="D44" s="15">
        <v>91.488333333333301</v>
      </c>
      <c r="E44" s="15">
        <v>2.2625155616407699</v>
      </c>
      <c r="F44" s="15" t="s">
        <v>110</v>
      </c>
      <c r="G44" s="15" t="s">
        <v>110</v>
      </c>
      <c r="H44" s="15">
        <v>2.37</v>
      </c>
      <c r="I44" s="15">
        <v>0.65042293932486706</v>
      </c>
      <c r="J44" s="15">
        <v>54.982500000000002</v>
      </c>
      <c r="K44" s="15">
        <v>1.0989805882422701</v>
      </c>
      <c r="L44" s="15">
        <v>82.54</v>
      </c>
      <c r="M44" s="15">
        <v>1.54666091952955</v>
      </c>
      <c r="N44" s="15">
        <v>8.8000000000000007</v>
      </c>
      <c r="O44" s="15" t="s">
        <v>110</v>
      </c>
      <c r="P44" s="15">
        <v>0.435</v>
      </c>
      <c r="Q44" s="15">
        <v>6.3639610306789302E-2</v>
      </c>
      <c r="R44" s="15">
        <v>3.2949999999999999</v>
      </c>
      <c r="S44" s="15">
        <v>1.6192745289171899</v>
      </c>
      <c r="T44" s="15" t="s">
        <v>110</v>
      </c>
      <c r="U44" s="15" t="s">
        <v>110</v>
      </c>
      <c r="V44" s="15">
        <v>1.29</v>
      </c>
      <c r="W44" s="15">
        <v>0.19</v>
      </c>
      <c r="X44" s="15" t="s">
        <v>110</v>
      </c>
      <c r="Y44" s="15" t="s">
        <v>110</v>
      </c>
      <c r="Z44" s="15">
        <v>7.2450000000000001</v>
      </c>
      <c r="AA44" s="15">
        <v>0.38890872965260098</v>
      </c>
      <c r="AB44" s="15">
        <v>45</v>
      </c>
      <c r="AC44" s="1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5E2E2-A98A-8847-9EA2-AB6867DAD792}">
  <dimension ref="A1:AD44"/>
  <sheetViews>
    <sheetView workbookViewId="0">
      <selection activeCell="B13" sqref="B13"/>
    </sheetView>
  </sheetViews>
  <sheetFormatPr baseColWidth="10" defaultRowHeight="16"/>
  <cols>
    <col min="1" max="1" width="18.6640625" bestFit="1" customWidth="1"/>
    <col min="2" max="2" width="14.5" bestFit="1" customWidth="1"/>
    <col min="4" max="4" width="11.33203125" bestFit="1" customWidth="1"/>
    <col min="5" max="5" width="12.1640625" bestFit="1" customWidth="1"/>
    <col min="6" max="6" width="12.1640625" customWidth="1"/>
    <col min="20" max="20" width="13.5" bestFit="1" customWidth="1"/>
    <col min="22" max="22" width="14.33203125" bestFit="1" customWidth="1"/>
    <col min="26" max="26" width="11.6640625" bestFit="1" customWidth="1"/>
  </cols>
  <sheetData>
    <row r="1" spans="1:30">
      <c r="A1" s="4" t="s">
        <v>95</v>
      </c>
      <c r="B1" s="4" t="s">
        <v>25</v>
      </c>
      <c r="C1" s="4" t="s">
        <v>1</v>
      </c>
      <c r="D1" s="4" t="s">
        <v>96</v>
      </c>
      <c r="E1" s="4" t="s">
        <v>2</v>
      </c>
      <c r="F1" s="4" t="s">
        <v>97</v>
      </c>
      <c r="G1" s="4" t="s">
        <v>3</v>
      </c>
      <c r="H1" s="4" t="s">
        <v>98</v>
      </c>
      <c r="I1" s="4" t="s">
        <v>4</v>
      </c>
      <c r="J1" s="4" t="s">
        <v>99</v>
      </c>
      <c r="K1" s="4" t="s">
        <v>5</v>
      </c>
      <c r="L1" s="4" t="s">
        <v>100</v>
      </c>
      <c r="M1" s="4" t="s">
        <v>6</v>
      </c>
      <c r="N1" s="4" t="s">
        <v>101</v>
      </c>
      <c r="O1" s="4" t="s">
        <v>7</v>
      </c>
      <c r="P1" s="4" t="s">
        <v>102</v>
      </c>
      <c r="Q1" s="4" t="s">
        <v>8</v>
      </c>
      <c r="R1" s="4" t="s">
        <v>103</v>
      </c>
      <c r="S1" s="4" t="s">
        <v>9</v>
      </c>
      <c r="T1" s="4" t="s">
        <v>104</v>
      </c>
      <c r="U1" s="4" t="s">
        <v>10</v>
      </c>
      <c r="V1" s="4" t="s">
        <v>105</v>
      </c>
      <c r="W1" s="4" t="s">
        <v>11</v>
      </c>
      <c r="X1" s="4" t="s">
        <v>106</v>
      </c>
      <c r="Y1" s="4" t="s">
        <v>12</v>
      </c>
      <c r="Z1" s="4" t="s">
        <v>107</v>
      </c>
      <c r="AA1" s="4" t="s">
        <v>13</v>
      </c>
      <c r="AB1" s="4" t="s">
        <v>108</v>
      </c>
      <c r="AC1" s="4" t="s">
        <v>14</v>
      </c>
      <c r="AD1" s="4" t="s">
        <v>109</v>
      </c>
    </row>
    <row r="2" spans="1:30">
      <c r="A2" t="s">
        <v>81</v>
      </c>
    </row>
    <row r="3" spans="1:30">
      <c r="A3" t="s">
        <v>82</v>
      </c>
      <c r="C3">
        <v>64.44</v>
      </c>
      <c r="E3">
        <v>35.56</v>
      </c>
      <c r="I3">
        <v>7.56</v>
      </c>
      <c r="K3">
        <v>27.19</v>
      </c>
      <c r="M3">
        <v>45.12</v>
      </c>
      <c r="O3">
        <v>2.98</v>
      </c>
      <c r="Q3">
        <v>27.75</v>
      </c>
      <c r="S3">
        <v>2.54</v>
      </c>
      <c r="W3">
        <v>2.85</v>
      </c>
    </row>
    <row r="4" spans="1:30">
      <c r="A4" t="s">
        <v>0</v>
      </c>
      <c r="B4" t="s">
        <v>0</v>
      </c>
      <c r="C4">
        <v>61.467500000000001</v>
      </c>
      <c r="E4">
        <v>38.532500000000006</v>
      </c>
      <c r="G4">
        <v>4.2583333333333337</v>
      </c>
      <c r="I4">
        <v>21.48416666666667</v>
      </c>
      <c r="K4">
        <v>33.642499999999998</v>
      </c>
      <c r="M4">
        <v>38.199999999999996</v>
      </c>
      <c r="O4">
        <v>8.3049999999999997</v>
      </c>
      <c r="Q4">
        <v>2.0162499999999999</v>
      </c>
      <c r="S4">
        <v>2.2408333333333332</v>
      </c>
      <c r="U4">
        <v>2.8966666666666665</v>
      </c>
      <c r="W4">
        <v>3.8774999999999999</v>
      </c>
      <c r="Y4">
        <v>1.5066666666666668</v>
      </c>
      <c r="AA4">
        <v>10.475833333333332</v>
      </c>
      <c r="AC4">
        <v>40.5</v>
      </c>
    </row>
    <row r="5" spans="1:30">
      <c r="A5" t="s">
        <v>15</v>
      </c>
      <c r="B5" t="s">
        <v>15</v>
      </c>
      <c r="C5" s="1">
        <v>0.09</v>
      </c>
      <c r="D5" s="1"/>
      <c r="E5">
        <v>91</v>
      </c>
      <c r="I5" s="1">
        <v>0.92</v>
      </c>
      <c r="J5" s="1"/>
      <c r="K5">
        <v>2</v>
      </c>
      <c r="M5" s="1">
        <v>0</v>
      </c>
      <c r="N5" s="1"/>
      <c r="Q5">
        <v>0</v>
      </c>
      <c r="AA5">
        <v>3</v>
      </c>
      <c r="AC5">
        <v>43</v>
      </c>
    </row>
    <row r="6" spans="1:30">
      <c r="A6" t="s">
        <v>16</v>
      </c>
      <c r="B6" t="s">
        <v>16</v>
      </c>
      <c r="I6">
        <v>20</v>
      </c>
      <c r="K6">
        <v>3.22</v>
      </c>
      <c r="M6">
        <v>13.85</v>
      </c>
      <c r="Q6" s="2">
        <v>56.53</v>
      </c>
      <c r="R6" s="2"/>
      <c r="W6">
        <v>3.22</v>
      </c>
      <c r="AC6">
        <v>30</v>
      </c>
    </row>
    <row r="7" spans="1:30">
      <c r="A7" t="s">
        <v>17</v>
      </c>
      <c r="B7" t="s">
        <v>17</v>
      </c>
      <c r="C7">
        <v>8.9700000000000006</v>
      </c>
      <c r="E7">
        <v>91.03</v>
      </c>
      <c r="I7">
        <v>38.83</v>
      </c>
      <c r="K7">
        <v>16.600000000000001</v>
      </c>
      <c r="M7">
        <v>27.68</v>
      </c>
      <c r="Q7">
        <v>5.5</v>
      </c>
      <c r="U7">
        <v>2.39</v>
      </c>
      <c r="AA7">
        <v>8</v>
      </c>
      <c r="AC7">
        <v>48.4</v>
      </c>
    </row>
    <row r="8" spans="1:30">
      <c r="A8" t="s">
        <v>93</v>
      </c>
    </row>
    <row r="9" spans="1:30">
      <c r="A9" t="s">
        <v>85</v>
      </c>
    </row>
    <row r="10" spans="1:30">
      <c r="A10" t="s">
        <v>87</v>
      </c>
    </row>
    <row r="11" spans="1:30">
      <c r="A11" t="s">
        <v>18</v>
      </c>
      <c r="B11" t="s">
        <v>18</v>
      </c>
      <c r="C11">
        <v>64.384999999999991</v>
      </c>
      <c r="E11">
        <v>35.615000000000002</v>
      </c>
      <c r="G11">
        <v>3.7362500000000001</v>
      </c>
      <c r="I11">
        <v>7.125</v>
      </c>
      <c r="K11">
        <v>24.126249999999995</v>
      </c>
      <c r="M11">
        <v>37.821249999999992</v>
      </c>
      <c r="O11">
        <v>2.6087499999999997</v>
      </c>
      <c r="Q11">
        <v>37.082499999999996</v>
      </c>
      <c r="S11">
        <v>0.86375000000000013</v>
      </c>
      <c r="U11">
        <v>1.7324999999999999</v>
      </c>
      <c r="W11">
        <v>3.7162499999999996</v>
      </c>
      <c r="Y11">
        <v>2.3075000000000001</v>
      </c>
      <c r="AA11">
        <v>4.59</v>
      </c>
      <c r="AC11">
        <v>40</v>
      </c>
    </row>
    <row r="12" spans="1:30">
      <c r="A12" t="s">
        <v>19</v>
      </c>
      <c r="B12" t="s">
        <v>19</v>
      </c>
      <c r="C12">
        <v>64</v>
      </c>
      <c r="E12">
        <v>36</v>
      </c>
      <c r="I12">
        <v>28</v>
      </c>
      <c r="K12">
        <v>16</v>
      </c>
      <c r="M12">
        <v>40</v>
      </c>
      <c r="AC12">
        <v>40</v>
      </c>
    </row>
    <row r="13" spans="1:30">
      <c r="A13" t="s">
        <v>84</v>
      </c>
    </row>
    <row r="14" spans="1:30">
      <c r="A14" t="s">
        <v>94</v>
      </c>
    </row>
    <row r="15" spans="1:30">
      <c r="A15" t="s">
        <v>74</v>
      </c>
    </row>
    <row r="16" spans="1:30">
      <c r="A16" t="s">
        <v>88</v>
      </c>
    </row>
    <row r="17" spans="1:29">
      <c r="A17" t="s">
        <v>20</v>
      </c>
      <c r="B17" t="s">
        <v>20</v>
      </c>
      <c r="C17" s="3">
        <v>36.932499999999997</v>
      </c>
      <c r="D17" s="3"/>
      <c r="E17" s="3">
        <v>63.067500000000003</v>
      </c>
      <c r="F17" s="3"/>
      <c r="G17" s="3">
        <v>4.2450000000000001</v>
      </c>
      <c r="H17" s="3"/>
      <c r="I17" s="3">
        <v>15.427499999999998</v>
      </c>
      <c r="J17" s="3"/>
      <c r="K17" s="3">
        <v>40.92</v>
      </c>
      <c r="L17" s="3"/>
      <c r="M17" s="3">
        <v>57.282499999999999</v>
      </c>
      <c r="N17" s="3"/>
      <c r="O17" s="3">
        <v>8.09</v>
      </c>
      <c r="P17" s="3"/>
      <c r="Q17" s="3">
        <v>1.2649999999999999</v>
      </c>
      <c r="R17" s="3"/>
      <c r="S17" s="3">
        <v>2.1524999999999999</v>
      </c>
      <c r="T17" s="3"/>
      <c r="U17" s="3">
        <v>2.7600000000000002</v>
      </c>
      <c r="V17" s="3"/>
      <c r="W17" s="3">
        <v>3.0925000000000002</v>
      </c>
      <c r="X17" s="3"/>
      <c r="Y17" s="3">
        <v>1.1475</v>
      </c>
      <c r="Z17" s="3"/>
      <c r="AA17" s="3">
        <v>8.2575000000000003</v>
      </c>
      <c r="AB17" s="3"/>
      <c r="AC17" s="3">
        <v>43.5</v>
      </c>
    </row>
    <row r="18" spans="1:29">
      <c r="A18" t="s">
        <v>91</v>
      </c>
    </row>
    <row r="19" spans="1:29">
      <c r="A19" t="s">
        <v>21</v>
      </c>
      <c r="B19" t="s">
        <v>21</v>
      </c>
      <c r="C19" s="3">
        <v>28.866666666666664</v>
      </c>
      <c r="D19" s="3"/>
      <c r="E19" s="3">
        <v>71.133333333333326</v>
      </c>
      <c r="F19" s="3"/>
      <c r="G19" s="3">
        <v>4.3099999999999996</v>
      </c>
      <c r="H19" s="3"/>
      <c r="I19" s="3">
        <v>7.6366666666666667</v>
      </c>
      <c r="J19" s="3"/>
      <c r="K19" s="3">
        <v>2.4899999999999998</v>
      </c>
      <c r="L19" s="3"/>
      <c r="M19" s="3">
        <v>6.5233333333333334</v>
      </c>
      <c r="N19" s="3"/>
      <c r="O19" s="3"/>
      <c r="P19" s="3"/>
      <c r="Q19" s="3">
        <v>71.283333333333317</v>
      </c>
      <c r="R19" s="3"/>
      <c r="S19" s="3">
        <v>1.1066666666666667</v>
      </c>
      <c r="T19" s="3"/>
      <c r="U19" s="3">
        <v>1.4733333333333334</v>
      </c>
      <c r="V19" s="3"/>
      <c r="W19" s="3">
        <v>4.043333333333333</v>
      </c>
      <c r="X19" s="3"/>
      <c r="Y19" s="3">
        <v>3.6300000000000003</v>
      </c>
      <c r="Z19" s="3"/>
      <c r="AA19" s="3">
        <v>1.3633333333333335</v>
      </c>
      <c r="AB19" s="3"/>
      <c r="AC19" s="3">
        <v>44.1</v>
      </c>
    </row>
    <row r="20" spans="1:29">
      <c r="A20" t="s">
        <v>76</v>
      </c>
    </row>
    <row r="21" spans="1:29">
      <c r="A21" t="s">
        <v>80</v>
      </c>
      <c r="B21" t="s">
        <v>22</v>
      </c>
      <c r="C21">
        <v>50.244655833333326</v>
      </c>
      <c r="E21">
        <v>49.698618166666662</v>
      </c>
      <c r="G21">
        <v>3.5756567083333333</v>
      </c>
      <c r="I21">
        <v>9.9824015000000017</v>
      </c>
      <c r="K21">
        <v>20.006161374999998</v>
      </c>
      <c r="M21">
        <v>29.659055541666664</v>
      </c>
      <c r="O21">
        <v>2.5258911249999998</v>
      </c>
      <c r="Q21">
        <v>36.59397791666666</v>
      </c>
      <c r="S21">
        <v>1.0212492916666667</v>
      </c>
      <c r="U21">
        <v>1.6620020833333333</v>
      </c>
      <c r="W21">
        <v>3.4524450416666665</v>
      </c>
      <c r="Y21">
        <v>2.2787049166666669</v>
      </c>
      <c r="AA21">
        <v>4.5159509999999994</v>
      </c>
      <c r="AC21" s="3">
        <v>39.198909999999998</v>
      </c>
    </row>
    <row r="22" spans="1:29">
      <c r="A22" t="s">
        <v>92</v>
      </c>
    </row>
    <row r="23" spans="1:29">
      <c r="A23" t="s">
        <v>77</v>
      </c>
    </row>
    <row r="24" spans="1:29">
      <c r="A24" t="s">
        <v>23</v>
      </c>
      <c r="B24" t="s">
        <v>23</v>
      </c>
      <c r="C24">
        <v>23</v>
      </c>
      <c r="E24">
        <v>77</v>
      </c>
      <c r="I24">
        <v>5.8</v>
      </c>
      <c r="K24">
        <v>17.3</v>
      </c>
      <c r="M24">
        <v>30.1</v>
      </c>
      <c r="Q24">
        <v>24.9</v>
      </c>
      <c r="AA24">
        <v>11.9</v>
      </c>
      <c r="AC24">
        <v>45</v>
      </c>
    </row>
    <row r="25" spans="1:29">
      <c r="A25" t="s">
        <v>24</v>
      </c>
      <c r="B25" t="s">
        <v>24</v>
      </c>
      <c r="C25" s="3">
        <v>22.13</v>
      </c>
      <c r="D25" s="3"/>
      <c r="E25" s="3">
        <v>77.87</v>
      </c>
      <c r="F25" s="3"/>
      <c r="G25" s="3"/>
      <c r="H25" s="3"/>
      <c r="I25" s="3">
        <v>19.88</v>
      </c>
      <c r="J25" s="3"/>
      <c r="K25" s="3">
        <v>40.340000000000003</v>
      </c>
      <c r="L25" s="3"/>
      <c r="M25" s="3">
        <v>56.71</v>
      </c>
      <c r="N25" s="3"/>
      <c r="O25" s="3">
        <v>6.04</v>
      </c>
      <c r="P25" s="3"/>
      <c r="Q25" s="3">
        <v>1.42</v>
      </c>
      <c r="R25" s="3"/>
      <c r="S25" s="3">
        <v>1.94</v>
      </c>
      <c r="T25" s="3"/>
      <c r="U25" s="3">
        <v>2.5</v>
      </c>
      <c r="V25" s="3"/>
      <c r="W25" s="3">
        <v>3.61</v>
      </c>
      <c r="X25" s="3"/>
      <c r="Y25" s="3">
        <v>1.07</v>
      </c>
      <c r="Z25" s="3"/>
      <c r="AA25" s="3">
        <v>16.77</v>
      </c>
      <c r="AB25" s="3"/>
      <c r="AC25" s="5">
        <v>0.4</v>
      </c>
    </row>
    <row r="26" spans="1:29">
      <c r="A26" t="s">
        <v>26</v>
      </c>
      <c r="B26" t="s">
        <v>26</v>
      </c>
      <c r="C26">
        <v>2</v>
      </c>
      <c r="E26">
        <v>98</v>
      </c>
      <c r="O26">
        <v>0</v>
      </c>
      <c r="AC26" s="5">
        <v>0</v>
      </c>
    </row>
    <row r="27" spans="1:29">
      <c r="A27" t="s">
        <v>75</v>
      </c>
    </row>
    <row r="28" spans="1:29">
      <c r="A28" t="s">
        <v>27</v>
      </c>
      <c r="B28" t="s">
        <v>27</v>
      </c>
      <c r="C28">
        <v>12</v>
      </c>
      <c r="E28">
        <v>88</v>
      </c>
      <c r="I28">
        <v>40</v>
      </c>
      <c r="K28">
        <v>11</v>
      </c>
      <c r="M28">
        <v>15</v>
      </c>
      <c r="Q28" s="3">
        <v>1.5</v>
      </c>
      <c r="R28" s="3"/>
      <c r="AA28">
        <v>5</v>
      </c>
      <c r="AC28">
        <v>50</v>
      </c>
    </row>
    <row r="29" spans="1:29">
      <c r="A29" t="s">
        <v>83</v>
      </c>
    </row>
    <row r="30" spans="1:29">
      <c r="A30" t="s">
        <v>89</v>
      </c>
      <c r="B30" t="s">
        <v>28</v>
      </c>
      <c r="C30">
        <v>10.050000000000001</v>
      </c>
      <c r="E30">
        <v>89.95</v>
      </c>
      <c r="I30">
        <v>51.34</v>
      </c>
      <c r="K30">
        <v>4.3499999999999996</v>
      </c>
      <c r="M30">
        <v>8.59</v>
      </c>
      <c r="Q30" s="6">
        <v>97.8</v>
      </c>
      <c r="R30" s="6"/>
      <c r="AA30">
        <v>7</v>
      </c>
      <c r="AC30">
        <v>50</v>
      </c>
    </row>
    <row r="31" spans="1:29">
      <c r="A31" t="s">
        <v>78</v>
      </c>
    </row>
    <row r="32" spans="1:29">
      <c r="A32" t="s">
        <v>90</v>
      </c>
    </row>
    <row r="33" spans="1:29">
      <c r="A33" t="s">
        <v>30</v>
      </c>
      <c r="B33" t="s">
        <v>30</v>
      </c>
      <c r="C33">
        <v>8.5399999999999991</v>
      </c>
      <c r="E33">
        <v>91.46</v>
      </c>
      <c r="I33">
        <v>11.42</v>
      </c>
      <c r="K33">
        <v>43.88</v>
      </c>
      <c r="M33">
        <v>61.01</v>
      </c>
      <c r="Q33" s="6">
        <v>97.8</v>
      </c>
      <c r="R33" s="6"/>
      <c r="AA33">
        <v>5</v>
      </c>
      <c r="AC33">
        <v>30</v>
      </c>
    </row>
    <row r="34" spans="1:29">
      <c r="A34" t="s">
        <v>31</v>
      </c>
      <c r="B34" t="s">
        <v>31</v>
      </c>
      <c r="C34">
        <v>8.5399999999999991</v>
      </c>
      <c r="E34">
        <v>91.46</v>
      </c>
      <c r="I34">
        <v>11.42</v>
      </c>
      <c r="K34">
        <v>43.88</v>
      </c>
      <c r="M34">
        <v>61.01</v>
      </c>
      <c r="Q34" s="6">
        <v>97.8</v>
      </c>
      <c r="R34" s="6"/>
      <c r="AA34">
        <v>5</v>
      </c>
      <c r="AC34">
        <v>30</v>
      </c>
    </row>
    <row r="35" spans="1:29">
      <c r="A35" t="s">
        <v>79</v>
      </c>
      <c r="B35" t="s">
        <v>29</v>
      </c>
      <c r="C35">
        <v>8.5399999999999991</v>
      </c>
      <c r="E35">
        <v>91.46</v>
      </c>
      <c r="I35">
        <v>11.42</v>
      </c>
      <c r="K35">
        <v>43.88</v>
      </c>
      <c r="M35">
        <v>61.01</v>
      </c>
      <c r="Q35" s="6">
        <v>97.8</v>
      </c>
      <c r="R35" s="6"/>
      <c r="AA35">
        <v>5</v>
      </c>
      <c r="AC35">
        <v>30</v>
      </c>
    </row>
    <row r="36" spans="1:29">
      <c r="A36" t="s">
        <v>32</v>
      </c>
      <c r="B36" t="s">
        <v>32</v>
      </c>
      <c r="C36">
        <v>45.289313249999999</v>
      </c>
      <c r="E36">
        <v>54.663166749999995</v>
      </c>
      <c r="G36">
        <v>3.3436387499999998</v>
      </c>
      <c r="I36">
        <v>16.297384250000004</v>
      </c>
      <c r="K36">
        <v>19.692204999999998</v>
      </c>
      <c r="M36">
        <v>27.238008249999996</v>
      </c>
      <c r="O36">
        <v>3.1811832500000001</v>
      </c>
      <c r="Q36">
        <v>28.590942874999996</v>
      </c>
      <c r="S36">
        <v>1.16225</v>
      </c>
      <c r="U36">
        <v>1.8934004999999998</v>
      </c>
      <c r="W36">
        <v>3.1656714999999997</v>
      </c>
      <c r="Y36">
        <v>1.9640614999999999</v>
      </c>
      <c r="AA36">
        <v>5.7490037499999991</v>
      </c>
      <c r="AC36">
        <v>40.59496</v>
      </c>
    </row>
    <row r="37" spans="1:29">
      <c r="A37" t="s">
        <v>33</v>
      </c>
      <c r="B37" t="s">
        <v>33</v>
      </c>
      <c r="C37">
        <v>2</v>
      </c>
      <c r="E37">
        <v>98</v>
      </c>
      <c r="I37">
        <v>0</v>
      </c>
      <c r="K37">
        <v>0</v>
      </c>
      <c r="M37">
        <v>20</v>
      </c>
      <c r="Q37" s="6">
        <v>0</v>
      </c>
      <c r="R37" s="6"/>
      <c r="S37">
        <v>0</v>
      </c>
      <c r="U37">
        <v>0</v>
      </c>
      <c r="W37">
        <v>0</v>
      </c>
      <c r="Y37">
        <v>0</v>
      </c>
      <c r="AA37">
        <v>0</v>
      </c>
      <c r="AC37">
        <v>20</v>
      </c>
    </row>
    <row r="38" spans="1:29">
      <c r="A38" t="s">
        <v>86</v>
      </c>
    </row>
    <row r="39" spans="1:29">
      <c r="A39" t="s">
        <v>34</v>
      </c>
      <c r="B39" t="s">
        <v>34</v>
      </c>
      <c r="C39" s="1">
        <v>0.02</v>
      </c>
      <c r="D39" s="1"/>
      <c r="E39">
        <v>98</v>
      </c>
      <c r="I39">
        <v>0</v>
      </c>
      <c r="K39">
        <v>0</v>
      </c>
      <c r="M39">
        <v>0</v>
      </c>
      <c r="Q39" s="6">
        <v>0</v>
      </c>
      <c r="R39" s="6"/>
      <c r="S39">
        <v>0</v>
      </c>
      <c r="U39">
        <v>0</v>
      </c>
      <c r="W39">
        <v>0</v>
      </c>
      <c r="Y39">
        <v>0</v>
      </c>
      <c r="AA39">
        <v>0</v>
      </c>
      <c r="AC39">
        <v>0</v>
      </c>
    </row>
    <row r="40" spans="1:29">
      <c r="A40" t="s">
        <v>35</v>
      </c>
      <c r="B40" t="s">
        <v>35</v>
      </c>
      <c r="C40" s="1">
        <v>0.02</v>
      </c>
      <c r="D40" s="1"/>
      <c r="E40">
        <v>98</v>
      </c>
      <c r="I40">
        <v>0</v>
      </c>
      <c r="K40">
        <v>0</v>
      </c>
      <c r="M40">
        <v>0</v>
      </c>
      <c r="Q40" s="6">
        <v>0</v>
      </c>
      <c r="R40" s="6"/>
      <c r="S40">
        <v>0</v>
      </c>
      <c r="U40">
        <v>0</v>
      </c>
      <c r="W40">
        <v>0</v>
      </c>
      <c r="Y40">
        <v>0</v>
      </c>
      <c r="AA40">
        <v>0</v>
      </c>
      <c r="AC40">
        <v>0</v>
      </c>
    </row>
    <row r="41" spans="1:29">
      <c r="A41" t="s">
        <v>36</v>
      </c>
      <c r="B41" t="s">
        <v>36</v>
      </c>
      <c r="C41" s="1">
        <v>0.02</v>
      </c>
      <c r="D41" s="1"/>
      <c r="E41">
        <v>98</v>
      </c>
      <c r="I41">
        <v>0</v>
      </c>
      <c r="K41">
        <v>0</v>
      </c>
      <c r="M41">
        <v>0</v>
      </c>
      <c r="Q41" s="6">
        <v>0</v>
      </c>
      <c r="R41" s="6"/>
      <c r="S41">
        <v>0</v>
      </c>
      <c r="U41">
        <v>0</v>
      </c>
      <c r="W41">
        <v>0</v>
      </c>
      <c r="Y41">
        <v>0</v>
      </c>
      <c r="AA41">
        <v>0</v>
      </c>
      <c r="AC41">
        <v>0</v>
      </c>
    </row>
    <row r="42" spans="1:29">
      <c r="A42" t="s">
        <v>37</v>
      </c>
      <c r="B42" t="s">
        <v>37</v>
      </c>
      <c r="C42" s="1">
        <v>0.02</v>
      </c>
      <c r="D42" s="1"/>
      <c r="E42">
        <v>98</v>
      </c>
      <c r="I42">
        <v>0</v>
      </c>
      <c r="K42">
        <v>0</v>
      </c>
      <c r="M42">
        <v>0</v>
      </c>
      <c r="Q42" s="6">
        <v>0</v>
      </c>
      <c r="R42" s="6"/>
      <c r="S42">
        <v>0</v>
      </c>
      <c r="U42">
        <v>0</v>
      </c>
      <c r="W42">
        <v>0</v>
      </c>
      <c r="Y42">
        <v>0</v>
      </c>
      <c r="AA42">
        <v>0</v>
      </c>
      <c r="AC42">
        <v>0</v>
      </c>
    </row>
    <row r="43" spans="1:29">
      <c r="A43" t="s">
        <v>38</v>
      </c>
      <c r="B43" t="s">
        <v>38</v>
      </c>
      <c r="C43" s="1">
        <v>1</v>
      </c>
      <c r="D43" s="1"/>
      <c r="E43">
        <v>0</v>
      </c>
      <c r="I43">
        <v>0</v>
      </c>
      <c r="K43">
        <v>0</v>
      </c>
      <c r="M43">
        <v>0</v>
      </c>
      <c r="O43">
        <v>0</v>
      </c>
      <c r="Q43">
        <v>0</v>
      </c>
      <c r="S43">
        <v>0</v>
      </c>
      <c r="U43">
        <v>0</v>
      </c>
      <c r="W43">
        <v>0</v>
      </c>
      <c r="Y43">
        <v>0</v>
      </c>
      <c r="AA43">
        <v>0</v>
      </c>
      <c r="AC43">
        <v>0</v>
      </c>
    </row>
    <row r="44" spans="1:29">
      <c r="A44" t="s">
        <v>39</v>
      </c>
      <c r="B44" t="s">
        <v>39</v>
      </c>
      <c r="C44">
        <v>9</v>
      </c>
      <c r="E44">
        <v>91</v>
      </c>
      <c r="I44">
        <v>3</v>
      </c>
      <c r="K44">
        <v>57</v>
      </c>
      <c r="M44">
        <v>81</v>
      </c>
      <c r="AA44">
        <v>8</v>
      </c>
      <c r="AC44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C75C-576D-A54E-A452-6D632DC9C26A}">
  <dimension ref="A1:U21"/>
  <sheetViews>
    <sheetView topLeftCell="C1" workbookViewId="0">
      <selection activeCell="G8" sqref="G8:U9"/>
    </sheetView>
  </sheetViews>
  <sheetFormatPr baseColWidth="10" defaultRowHeight="15"/>
  <cols>
    <col min="1" max="16384" width="10.83203125" style="7"/>
  </cols>
  <sheetData>
    <row r="1" spans="1:21">
      <c r="A1" s="7" t="s">
        <v>54</v>
      </c>
      <c r="B1" s="7" t="s">
        <v>53</v>
      </c>
      <c r="C1" s="7" t="s">
        <v>52</v>
      </c>
      <c r="D1" s="7" t="s">
        <v>51</v>
      </c>
      <c r="E1" s="7" t="s">
        <v>50</v>
      </c>
      <c r="F1" s="7" t="s">
        <v>49</v>
      </c>
      <c r="G1" s="7" t="s">
        <v>48</v>
      </c>
      <c r="H1" s="7" t="s">
        <v>1</v>
      </c>
      <c r="I1" s="7" t="s">
        <v>2</v>
      </c>
      <c r="J1" s="7" t="s">
        <v>3</v>
      </c>
      <c r="K1" s="7" t="s">
        <v>4</v>
      </c>
      <c r="L1" s="7" t="s">
        <v>5</v>
      </c>
      <c r="M1" s="7" t="s">
        <v>6</v>
      </c>
      <c r="N1" s="7" t="s">
        <v>7</v>
      </c>
      <c r="O1" s="7" t="s">
        <v>8</v>
      </c>
      <c r="P1" s="7" t="s">
        <v>9</v>
      </c>
      <c r="Q1" s="7" t="s">
        <v>10</v>
      </c>
      <c r="R1" s="7" t="s">
        <v>11</v>
      </c>
      <c r="S1" s="7" t="s">
        <v>12</v>
      </c>
      <c r="T1" s="7" t="s">
        <v>13</v>
      </c>
      <c r="U1" s="7" t="s">
        <v>14</v>
      </c>
    </row>
    <row r="2" spans="1:21">
      <c r="A2" s="7" t="s">
        <v>0</v>
      </c>
      <c r="B2" s="7" t="s">
        <v>47</v>
      </c>
      <c r="C2" s="7">
        <v>12</v>
      </c>
      <c r="D2" s="9">
        <v>0.2</v>
      </c>
      <c r="E2" s="7">
        <v>34.29</v>
      </c>
      <c r="F2" s="10">
        <v>0.2455</v>
      </c>
      <c r="G2" s="7" t="s">
        <v>41</v>
      </c>
      <c r="H2" s="9">
        <v>61.467500000000001</v>
      </c>
      <c r="I2" s="7">
        <v>38.532500000000006</v>
      </c>
      <c r="J2" s="7">
        <v>4.2583333333333337</v>
      </c>
      <c r="K2" s="7">
        <v>21.48416666666667</v>
      </c>
      <c r="L2" s="7">
        <v>33.642499999999998</v>
      </c>
      <c r="M2" s="7">
        <v>38.199999999999996</v>
      </c>
      <c r="N2" s="7">
        <v>8.3049999999999997</v>
      </c>
      <c r="O2" s="7">
        <v>2.0162499999999999</v>
      </c>
      <c r="P2" s="7">
        <v>2.2408333333333332</v>
      </c>
      <c r="Q2" s="7">
        <v>2.8966666666666665</v>
      </c>
      <c r="R2" s="7">
        <v>3.8774999999999999</v>
      </c>
      <c r="S2" s="7">
        <v>1.5066666666666668</v>
      </c>
      <c r="T2" s="7">
        <v>10.475833333333332</v>
      </c>
      <c r="U2" s="7">
        <v>40</v>
      </c>
    </row>
    <row r="3" spans="1:21">
      <c r="A3" s="7" t="s">
        <v>17</v>
      </c>
      <c r="B3" s="7" t="s">
        <v>46</v>
      </c>
      <c r="C3" s="7">
        <v>7.5</v>
      </c>
      <c r="D3" s="9">
        <v>0.125</v>
      </c>
      <c r="E3" s="7">
        <v>8.5</v>
      </c>
      <c r="F3" s="10">
        <v>6.0900000000000003E-2</v>
      </c>
      <c r="G3" s="7" t="s">
        <v>41</v>
      </c>
      <c r="H3" s="9">
        <v>8.9700000000000006</v>
      </c>
      <c r="I3" s="7">
        <v>91.03</v>
      </c>
      <c r="K3" s="7">
        <v>38.83</v>
      </c>
      <c r="L3" s="7">
        <v>16.600000000000001</v>
      </c>
      <c r="M3" s="7">
        <v>27.68</v>
      </c>
      <c r="O3" s="7">
        <v>5.5</v>
      </c>
      <c r="Q3" s="7">
        <v>2.39</v>
      </c>
      <c r="T3" s="7">
        <v>8</v>
      </c>
      <c r="U3" s="7">
        <v>48.4</v>
      </c>
    </row>
    <row r="4" spans="1:21">
      <c r="A4" s="7" t="s">
        <v>18</v>
      </c>
      <c r="B4" s="7" t="s">
        <v>45</v>
      </c>
      <c r="C4" s="7">
        <v>24</v>
      </c>
      <c r="D4" s="9">
        <v>0.4</v>
      </c>
      <c r="E4" s="7">
        <v>75</v>
      </c>
      <c r="F4" s="10">
        <v>0.53710000000000002</v>
      </c>
      <c r="G4" s="7" t="s">
        <v>41</v>
      </c>
      <c r="H4" s="9">
        <v>64.384999999999991</v>
      </c>
      <c r="I4" s="7">
        <v>35.615000000000002</v>
      </c>
      <c r="J4" s="7">
        <v>3.7362500000000001</v>
      </c>
      <c r="K4" s="7">
        <v>7.125</v>
      </c>
      <c r="L4" s="7">
        <v>24.126249999999995</v>
      </c>
      <c r="M4" s="7">
        <v>37.821249999999992</v>
      </c>
      <c r="N4" s="7">
        <v>2.6087499999999997</v>
      </c>
      <c r="O4" s="7">
        <v>37.082499999999996</v>
      </c>
      <c r="P4" s="7">
        <v>0.86375000000000013</v>
      </c>
      <c r="Q4" s="7">
        <v>1.7324999999999999</v>
      </c>
      <c r="R4" s="7">
        <v>3.7162499999999996</v>
      </c>
      <c r="S4" s="7">
        <v>2.3075000000000001</v>
      </c>
      <c r="T4" s="7">
        <v>4.59</v>
      </c>
      <c r="U4" s="7">
        <v>40</v>
      </c>
    </row>
    <row r="5" spans="1:21">
      <c r="A5" s="7" t="s">
        <v>21</v>
      </c>
      <c r="B5" s="7" t="s">
        <v>44</v>
      </c>
      <c r="C5" s="7">
        <v>10.5</v>
      </c>
      <c r="D5" s="9">
        <v>0.17499999999999999</v>
      </c>
      <c r="E5" s="7">
        <v>15.44</v>
      </c>
      <c r="F5" s="10">
        <v>0.1106</v>
      </c>
      <c r="G5" s="7" t="s">
        <v>41</v>
      </c>
      <c r="H5" s="9">
        <v>28.866666666666664</v>
      </c>
      <c r="I5" s="9">
        <v>71.133333333333326</v>
      </c>
      <c r="J5" s="9">
        <v>4.3099999999999996</v>
      </c>
      <c r="K5" s="9">
        <v>7.6366666666666667</v>
      </c>
      <c r="L5" s="9">
        <v>2.4899999999999998</v>
      </c>
      <c r="M5" s="9">
        <v>6.5233333333333334</v>
      </c>
      <c r="N5" s="9"/>
      <c r="O5" s="9">
        <v>71.283333333333317</v>
      </c>
      <c r="P5" s="9">
        <v>1.1066666666666667</v>
      </c>
      <c r="Q5" s="9">
        <v>1.4733333333333334</v>
      </c>
      <c r="R5" s="9">
        <v>4.043333333333333</v>
      </c>
      <c r="S5" s="9">
        <v>3.6300000000000003</v>
      </c>
      <c r="T5" s="9">
        <v>1.3633333333333335</v>
      </c>
      <c r="U5" s="9">
        <v>44.1</v>
      </c>
    </row>
    <row r="6" spans="1:21">
      <c r="A6" s="7" t="s">
        <v>27</v>
      </c>
      <c r="B6" s="7" t="s">
        <v>43</v>
      </c>
      <c r="C6" s="7">
        <v>4.5</v>
      </c>
      <c r="D6" s="9">
        <v>7.4999999999999997E-2</v>
      </c>
      <c r="E6" s="7">
        <v>4.79</v>
      </c>
      <c r="F6" s="10">
        <v>3.4299999999999997E-2</v>
      </c>
      <c r="G6" s="7" t="s">
        <v>41</v>
      </c>
      <c r="H6" s="9">
        <v>12</v>
      </c>
      <c r="I6" s="7">
        <v>88</v>
      </c>
      <c r="K6" s="7">
        <v>40</v>
      </c>
      <c r="L6" s="7">
        <v>11</v>
      </c>
      <c r="M6" s="7">
        <v>15</v>
      </c>
      <c r="O6" s="9">
        <v>1.5</v>
      </c>
      <c r="T6" s="7">
        <v>5</v>
      </c>
      <c r="U6" s="7">
        <v>50</v>
      </c>
    </row>
    <row r="7" spans="1:21">
      <c r="A7" s="7" t="s">
        <v>36</v>
      </c>
      <c r="B7" s="7" t="s">
        <v>42</v>
      </c>
      <c r="C7" s="7">
        <v>1.5</v>
      </c>
      <c r="D7" s="9">
        <v>2.5000000000000001E-2</v>
      </c>
      <c r="E7" s="7">
        <v>1.63</v>
      </c>
      <c r="F7" s="10">
        <v>1.17E-2</v>
      </c>
      <c r="G7" s="7" t="s">
        <v>41</v>
      </c>
      <c r="H7" s="9">
        <v>0.02</v>
      </c>
      <c r="I7" s="7">
        <v>98</v>
      </c>
      <c r="K7" s="7">
        <v>0</v>
      </c>
      <c r="L7" s="7">
        <v>0</v>
      </c>
      <c r="M7" s="7">
        <v>0</v>
      </c>
      <c r="O7" s="8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</row>
    <row r="9" spans="1:21">
      <c r="G9" s="7" t="s">
        <v>40</v>
      </c>
      <c r="H9" s="7">
        <f>SUM(H2*$D$2,H3*$D$3,H4*$D$4,H5*$D$5,H6*$D$6,H7*$D$7)</f>
        <v>45.120916666666666</v>
      </c>
      <c r="I9" s="7">
        <f t="shared" ref="H9:U9" si="0">SUM(I2*$D$2,I3*$D$3,I4*$D$4,I5*$D$5,I6*$D$6,I7*$D$7)</f>
        <v>54.829583333333339</v>
      </c>
      <c r="J9" s="7">
        <f t="shared" si="0"/>
        <v>3.1004166666666668</v>
      </c>
      <c r="K9" s="7">
        <f t="shared" si="0"/>
        <v>16.337</v>
      </c>
      <c r="L9" s="7">
        <f t="shared" si="0"/>
        <v>19.714749999999999</v>
      </c>
      <c r="M9" s="7">
        <f t="shared" si="0"/>
        <v>28.49508333333333</v>
      </c>
      <c r="N9" s="7">
        <f t="shared" si="0"/>
        <v>2.7044999999999999</v>
      </c>
      <c r="O9" s="7">
        <f t="shared" si="0"/>
        <v>28.510833333333327</v>
      </c>
      <c r="P9" s="7">
        <f t="shared" si="0"/>
        <v>0.9873333333333334</v>
      </c>
      <c r="Q9" s="7">
        <f t="shared" si="0"/>
        <v>1.8289166666666667</v>
      </c>
      <c r="R9" s="7">
        <f t="shared" si="0"/>
        <v>2.9695833333333335</v>
      </c>
      <c r="S9" s="7">
        <f t="shared" si="0"/>
        <v>1.8595833333333336</v>
      </c>
      <c r="T9" s="7">
        <f t="shared" si="0"/>
        <v>5.5447500000000005</v>
      </c>
      <c r="U9" s="7">
        <f t="shared" si="0"/>
        <v>41.517499999999998</v>
      </c>
    </row>
    <row r="13" spans="1:21">
      <c r="A13" s="7" t="s">
        <v>113</v>
      </c>
    </row>
    <row r="15" spans="1:21">
      <c r="A15" s="7" t="s">
        <v>54</v>
      </c>
    </row>
    <row r="16" spans="1:21">
      <c r="A16" s="7" t="s">
        <v>0</v>
      </c>
    </row>
    <row r="17" spans="1:1">
      <c r="A17" s="7" t="s">
        <v>17</v>
      </c>
    </row>
    <row r="18" spans="1:1">
      <c r="A18" s="7" t="s">
        <v>18</v>
      </c>
    </row>
    <row r="19" spans="1:1">
      <c r="A19" s="7" t="s">
        <v>21</v>
      </c>
    </row>
    <row r="20" spans="1:1">
      <c r="A20" s="7" t="s">
        <v>27</v>
      </c>
    </row>
    <row r="21" spans="1:1">
      <c r="A21" s="7" t="s"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2A3D-7462-1342-825A-4F223F5E0A23}">
  <dimension ref="A1:U12"/>
  <sheetViews>
    <sheetView workbookViewId="0">
      <selection activeCell="H5" sqref="H5:U5"/>
    </sheetView>
  </sheetViews>
  <sheetFormatPr baseColWidth="10" defaultRowHeight="15"/>
  <cols>
    <col min="1" max="1" width="12.6640625" style="7" bestFit="1" customWidth="1"/>
    <col min="2" max="16384" width="10.83203125" style="7"/>
  </cols>
  <sheetData>
    <row r="1" spans="1:21">
      <c r="A1" s="7" t="s">
        <v>54</v>
      </c>
      <c r="B1" s="7" t="s">
        <v>53</v>
      </c>
      <c r="C1" s="7" t="s">
        <v>52</v>
      </c>
      <c r="D1" s="7" t="s">
        <v>51</v>
      </c>
      <c r="E1" s="7" t="s">
        <v>50</v>
      </c>
      <c r="F1" s="7" t="s">
        <v>49</v>
      </c>
      <c r="G1" s="7" t="s">
        <v>48</v>
      </c>
      <c r="H1" s="7" t="s">
        <v>1</v>
      </c>
      <c r="I1" s="7" t="s">
        <v>2</v>
      </c>
      <c r="J1" s="7" t="s">
        <v>3</v>
      </c>
      <c r="K1" s="7" t="s">
        <v>4</v>
      </c>
      <c r="L1" s="7" t="s">
        <v>5</v>
      </c>
      <c r="M1" s="7" t="s">
        <v>6</v>
      </c>
      <c r="N1" s="7" t="s">
        <v>7</v>
      </c>
      <c r="O1" s="7" t="s">
        <v>8</v>
      </c>
      <c r="P1" s="7" t="s">
        <v>9</v>
      </c>
      <c r="Q1" s="7" t="s">
        <v>10</v>
      </c>
      <c r="R1" s="7" t="s">
        <v>11</v>
      </c>
      <c r="S1" s="7" t="s">
        <v>12</v>
      </c>
      <c r="T1" s="7" t="s">
        <v>13</v>
      </c>
      <c r="U1" s="7" t="s">
        <v>14</v>
      </c>
    </row>
    <row r="2" spans="1:21">
      <c r="A2" s="7" t="s">
        <v>29</v>
      </c>
      <c r="B2" s="7" t="s">
        <v>56</v>
      </c>
      <c r="C2" s="7">
        <v>3.6</v>
      </c>
      <c r="D2" s="10">
        <v>6.1199999999999997E-2</v>
      </c>
      <c r="E2" s="7">
        <v>4.12</v>
      </c>
      <c r="F2" s="10">
        <v>3.1300000000000001E-2</v>
      </c>
      <c r="G2" s="7" t="s">
        <v>57</v>
      </c>
      <c r="H2" s="7">
        <v>8.5399999999999991</v>
      </c>
      <c r="I2" s="7">
        <v>91.46</v>
      </c>
      <c r="K2" s="7">
        <v>11.42</v>
      </c>
      <c r="L2" s="7">
        <v>43.88</v>
      </c>
      <c r="M2" s="7">
        <v>61.01</v>
      </c>
      <c r="T2" s="7">
        <v>5</v>
      </c>
      <c r="U2" s="7">
        <v>30</v>
      </c>
    </row>
    <row r="3" spans="1:21">
      <c r="A3" s="7" t="s">
        <v>28</v>
      </c>
      <c r="B3" s="7" t="s">
        <v>56</v>
      </c>
      <c r="C3" s="7">
        <v>2.9</v>
      </c>
      <c r="D3" s="10">
        <v>4.9299999999999997E-2</v>
      </c>
      <c r="E3" s="7">
        <v>3.32</v>
      </c>
      <c r="F3" s="10">
        <v>2.52E-2</v>
      </c>
      <c r="G3" s="7" t="s">
        <v>57</v>
      </c>
      <c r="H3" s="7">
        <v>10.050000000000001</v>
      </c>
      <c r="I3" s="7">
        <v>89.95</v>
      </c>
      <c r="K3" s="7">
        <v>51.34</v>
      </c>
      <c r="L3" s="7">
        <v>4.3499999999999996</v>
      </c>
      <c r="M3" s="7">
        <v>8.59</v>
      </c>
      <c r="T3" s="7">
        <v>7</v>
      </c>
      <c r="U3" s="7">
        <v>38.799999999999997</v>
      </c>
    </row>
    <row r="4" spans="1:21">
      <c r="A4" s="7" t="s">
        <v>23</v>
      </c>
      <c r="B4" s="7" t="s">
        <v>62</v>
      </c>
      <c r="C4" s="7">
        <v>3.9</v>
      </c>
      <c r="D4" s="10">
        <v>6.6299999999999998E-2</v>
      </c>
      <c r="E4" s="7">
        <v>5.74</v>
      </c>
      <c r="F4" s="10">
        <v>4.36E-2</v>
      </c>
      <c r="G4" s="7" t="s">
        <v>57</v>
      </c>
      <c r="H4" s="7">
        <v>23</v>
      </c>
      <c r="I4" s="7">
        <v>77</v>
      </c>
      <c r="U4" s="7">
        <v>45</v>
      </c>
    </row>
    <row r="5" spans="1:21">
      <c r="A5" s="7" t="s">
        <v>21</v>
      </c>
      <c r="B5" s="7" t="s">
        <v>61</v>
      </c>
      <c r="C5" s="7">
        <v>9.1</v>
      </c>
      <c r="D5" s="10">
        <v>0.1547</v>
      </c>
      <c r="E5" s="7">
        <v>13.38</v>
      </c>
      <c r="F5" s="10">
        <v>0.1017</v>
      </c>
      <c r="G5" s="7" t="s">
        <v>57</v>
      </c>
      <c r="H5" s="9">
        <v>28.866666666666664</v>
      </c>
      <c r="I5" s="9">
        <v>71.133333333333326</v>
      </c>
      <c r="J5" s="9">
        <v>4.3099999999999996</v>
      </c>
      <c r="K5" s="9">
        <v>7.6366666666666667</v>
      </c>
      <c r="L5" s="9">
        <v>2.4899999999999998</v>
      </c>
      <c r="M5" s="9">
        <v>6.5233333333333334</v>
      </c>
      <c r="N5" s="9"/>
      <c r="O5" s="9">
        <v>71.283333333333317</v>
      </c>
      <c r="P5" s="9">
        <v>1.1066666666666667</v>
      </c>
      <c r="Q5" s="9">
        <v>1.4733333333333334</v>
      </c>
      <c r="R5" s="9">
        <v>4.043333333333333</v>
      </c>
      <c r="S5" s="9">
        <v>3.6300000000000003</v>
      </c>
      <c r="T5" s="9">
        <v>1.3633333333333335</v>
      </c>
      <c r="U5" s="9">
        <v>44.1</v>
      </c>
    </row>
    <row r="6" spans="1:21">
      <c r="A6" s="7" t="s">
        <v>0</v>
      </c>
      <c r="B6" s="7" t="s">
        <v>60</v>
      </c>
      <c r="C6" s="7">
        <v>11.05</v>
      </c>
      <c r="D6" s="10">
        <v>0.18779999999999999</v>
      </c>
      <c r="E6" s="7">
        <v>26.31</v>
      </c>
      <c r="F6" s="10">
        <v>0.19989999999999999</v>
      </c>
      <c r="G6" s="7" t="s">
        <v>57</v>
      </c>
      <c r="H6" s="7">
        <v>61.467500000000001</v>
      </c>
      <c r="I6" s="7">
        <v>38.532500000000006</v>
      </c>
      <c r="J6" s="7">
        <v>4.2583333333333337</v>
      </c>
      <c r="K6" s="7">
        <v>21.48416666666667</v>
      </c>
      <c r="L6" s="7">
        <v>33.642499999999998</v>
      </c>
      <c r="M6" s="7">
        <v>38.199999999999996</v>
      </c>
      <c r="N6" s="7">
        <v>8.3049999999999997</v>
      </c>
      <c r="O6" s="7">
        <v>2.0162499999999999</v>
      </c>
      <c r="P6" s="7">
        <v>2.2408333333333332</v>
      </c>
      <c r="Q6" s="7">
        <v>2.8966666666666665</v>
      </c>
      <c r="R6" s="7">
        <v>3.8774999999999999</v>
      </c>
      <c r="S6" s="7">
        <v>1.5066666666666668</v>
      </c>
      <c r="T6" s="7">
        <v>10.475833333333332</v>
      </c>
      <c r="U6" s="7">
        <v>40</v>
      </c>
    </row>
    <row r="7" spans="1:21">
      <c r="A7" s="7" t="s">
        <v>19</v>
      </c>
      <c r="B7" s="7" t="s">
        <v>59</v>
      </c>
      <c r="C7" s="7">
        <v>1.95</v>
      </c>
      <c r="D7" s="10">
        <v>3.3099999999999997E-2</v>
      </c>
      <c r="E7" s="7">
        <v>2.14</v>
      </c>
      <c r="F7" s="10">
        <v>1.6299999999999999E-2</v>
      </c>
      <c r="G7" s="7" t="s">
        <v>57</v>
      </c>
      <c r="H7" s="7">
        <v>64</v>
      </c>
      <c r="I7" s="7">
        <v>36</v>
      </c>
      <c r="K7" s="7">
        <v>28</v>
      </c>
      <c r="L7" s="7">
        <v>16</v>
      </c>
      <c r="M7" s="7">
        <v>40</v>
      </c>
      <c r="U7" s="7">
        <v>40</v>
      </c>
    </row>
    <row r="8" spans="1:21">
      <c r="A8" s="7" t="s">
        <v>18</v>
      </c>
      <c r="B8" s="7" t="s">
        <v>58</v>
      </c>
      <c r="C8" s="7">
        <v>24.7</v>
      </c>
      <c r="D8" s="10">
        <v>0.4199</v>
      </c>
      <c r="E8" s="7">
        <v>74.849999999999994</v>
      </c>
      <c r="F8" s="10">
        <v>0.56859999999999999</v>
      </c>
      <c r="G8" s="7" t="s">
        <v>57</v>
      </c>
      <c r="H8" s="7">
        <v>64.384999999999991</v>
      </c>
      <c r="I8" s="7">
        <v>35.615000000000002</v>
      </c>
      <c r="J8" s="7">
        <v>3.7362500000000001</v>
      </c>
      <c r="K8" s="7">
        <v>7.125</v>
      </c>
      <c r="L8" s="7">
        <v>24.126249999999995</v>
      </c>
      <c r="M8" s="7">
        <v>37.821249999999992</v>
      </c>
      <c r="N8" s="7">
        <v>2.6087499999999997</v>
      </c>
      <c r="O8" s="7">
        <v>37.082499999999996</v>
      </c>
      <c r="P8" s="7">
        <v>0.86375000000000013</v>
      </c>
      <c r="Q8" s="7">
        <v>1.7324999999999999</v>
      </c>
      <c r="R8" s="7">
        <v>3.7162499999999996</v>
      </c>
      <c r="S8" s="7">
        <v>2.3075000000000001</v>
      </c>
      <c r="T8" s="7">
        <v>4.59</v>
      </c>
      <c r="U8" s="7">
        <v>40</v>
      </c>
    </row>
    <row r="9" spans="1:21">
      <c r="A9" s="7" t="s">
        <v>36</v>
      </c>
      <c r="B9" s="7" t="s">
        <v>42</v>
      </c>
      <c r="C9" s="7">
        <v>1.63</v>
      </c>
      <c r="D9" s="10">
        <v>2.76E-2</v>
      </c>
      <c r="E9" s="7">
        <v>1.77</v>
      </c>
      <c r="F9" s="10">
        <v>1.34E-2</v>
      </c>
      <c r="G9" s="7" t="s">
        <v>57</v>
      </c>
      <c r="H9" s="10">
        <v>0.02</v>
      </c>
      <c r="I9" s="7">
        <v>98</v>
      </c>
      <c r="U9" s="7">
        <v>0</v>
      </c>
    </row>
    <row r="10" spans="1:21">
      <c r="A10" s="7" t="s">
        <v>29</v>
      </c>
      <c r="B10" s="7" t="s">
        <v>56</v>
      </c>
      <c r="C10" s="7">
        <v>0.8</v>
      </c>
      <c r="D10" s="10">
        <v>1.34E-2</v>
      </c>
      <c r="E10" s="7">
        <v>0.92</v>
      </c>
      <c r="F10" s="10">
        <v>6.7999999999999996E-3</v>
      </c>
      <c r="G10" s="7" t="s">
        <v>55</v>
      </c>
      <c r="H10" s="7">
        <v>8.5399999999999991</v>
      </c>
      <c r="I10" s="7">
        <v>91.46</v>
      </c>
      <c r="K10" s="7">
        <v>11.42</v>
      </c>
      <c r="L10" s="7">
        <v>43.88</v>
      </c>
      <c r="M10" s="7">
        <v>61.01</v>
      </c>
      <c r="T10" s="7">
        <v>5</v>
      </c>
      <c r="U10" s="7">
        <v>30</v>
      </c>
    </row>
    <row r="12" spans="1:21">
      <c r="G12" s="7" t="s">
        <v>40</v>
      </c>
      <c r="H12" s="7">
        <f t="shared" ref="H12:U12" si="0">SUM(H2*$D$2,H3*$D$3,H4*$D$4,H5*$D$5,H6*$D$6,H7*$D$7,H8*$D$8,H9*$D$9,H10*$D$10)</f>
        <v>47.820932333333332</v>
      </c>
      <c r="I12" s="7">
        <f t="shared" si="0"/>
        <v>53.454419666666666</v>
      </c>
      <c r="J12" s="7">
        <f t="shared" si="0"/>
        <v>3.0353233749999999</v>
      </c>
      <c r="K12" s="7">
        <f t="shared" si="0"/>
        <v>12.517700333333336</v>
      </c>
      <c r="L12" s="7">
        <f t="shared" si="0"/>
        <v>20.851379874999999</v>
      </c>
      <c r="M12" s="7">
        <f t="shared" si="0"/>
        <v>30.363095541666663</v>
      </c>
      <c r="N12" s="7">
        <f t="shared" si="0"/>
        <v>2.6550931249999996</v>
      </c>
      <c r="O12" s="7">
        <f t="shared" si="0"/>
        <v>26.97712516666666</v>
      </c>
      <c r="P12" s="7">
        <f t="shared" si="0"/>
        <v>0.95471845833333346</v>
      </c>
      <c r="Q12" s="7">
        <f t="shared" si="0"/>
        <v>1.4993954166666668</v>
      </c>
      <c r="R12" s="7">
        <f t="shared" si="0"/>
        <v>2.9141515416666666</v>
      </c>
      <c r="S12" s="7">
        <f t="shared" si="0"/>
        <v>1.81343225</v>
      </c>
      <c r="T12" s="7">
        <f t="shared" si="0"/>
        <v>4.8237101666666664</v>
      </c>
      <c r="U12" s="7">
        <f t="shared" si="0"/>
        <v>39.588610000000003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13305-2DDF-2C4C-A296-A8C63D3B7850}">
  <dimension ref="A1:AE20"/>
  <sheetViews>
    <sheetView workbookViewId="0">
      <selection activeCell="D17" sqref="D17:AD17"/>
    </sheetView>
  </sheetViews>
  <sheetFormatPr baseColWidth="10" defaultRowHeight="15"/>
  <cols>
    <col min="1" max="6" width="10.83203125" style="7"/>
    <col min="7" max="7" width="12.1640625" style="7" bestFit="1" customWidth="1"/>
    <col min="8" max="16384" width="10.83203125" style="7"/>
  </cols>
  <sheetData>
    <row r="1" spans="1:31">
      <c r="A1" s="7" t="s">
        <v>54</v>
      </c>
      <c r="B1" s="7" t="s">
        <v>53</v>
      </c>
      <c r="C1" s="7" t="s">
        <v>52</v>
      </c>
      <c r="D1" s="7" t="s">
        <v>51</v>
      </c>
      <c r="E1" s="7" t="s">
        <v>50</v>
      </c>
      <c r="F1" s="7" t="s">
        <v>49</v>
      </c>
      <c r="G1" s="7" t="s">
        <v>48</v>
      </c>
      <c r="H1" s="7" t="s">
        <v>1</v>
      </c>
      <c r="I1" s="7" t="s">
        <v>2</v>
      </c>
      <c r="J1" s="7" t="s">
        <v>3</v>
      </c>
      <c r="K1" s="7" t="s">
        <v>4</v>
      </c>
      <c r="L1" s="7" t="s">
        <v>5</v>
      </c>
      <c r="M1" s="7" t="s">
        <v>6</v>
      </c>
      <c r="N1" s="7" t="s">
        <v>7</v>
      </c>
      <c r="O1" s="7" t="s">
        <v>8</v>
      </c>
      <c r="P1" s="7" t="s">
        <v>9</v>
      </c>
      <c r="Q1" s="7" t="s">
        <v>10</v>
      </c>
      <c r="R1" s="7" t="s">
        <v>11</v>
      </c>
      <c r="S1" s="7" t="s">
        <v>12</v>
      </c>
      <c r="T1" s="7" t="s">
        <v>13</v>
      </c>
      <c r="U1" s="7" t="s">
        <v>14</v>
      </c>
    </row>
    <row r="2" spans="1:31">
      <c r="A2" s="7" t="s">
        <v>30</v>
      </c>
      <c r="B2" s="7" t="s">
        <v>65</v>
      </c>
      <c r="C2" s="7">
        <v>1.62</v>
      </c>
      <c r="D2" s="10">
        <v>3.6400000000000002E-2</v>
      </c>
      <c r="E2" s="7">
        <v>1.85</v>
      </c>
      <c r="F2" s="10">
        <v>1.6899999999999998E-2</v>
      </c>
      <c r="G2" s="7" t="s">
        <v>22</v>
      </c>
      <c r="H2" s="7">
        <v>8.5399999999999991</v>
      </c>
      <c r="I2" s="7">
        <v>91.46</v>
      </c>
      <c r="K2" s="7">
        <v>11.42</v>
      </c>
      <c r="L2" s="7">
        <v>43.88</v>
      </c>
      <c r="M2" s="7">
        <v>61.01</v>
      </c>
      <c r="T2" s="7">
        <v>5</v>
      </c>
      <c r="U2" s="7">
        <v>30</v>
      </c>
    </row>
    <row r="3" spans="1:31">
      <c r="A3" s="7" t="s">
        <v>27</v>
      </c>
      <c r="B3" s="7" t="s">
        <v>64</v>
      </c>
      <c r="C3" s="7">
        <v>1.2</v>
      </c>
      <c r="D3" s="10">
        <v>2.7E-2</v>
      </c>
      <c r="E3" s="7">
        <v>1.28</v>
      </c>
      <c r="F3" s="10">
        <v>1.1599999999999999E-2</v>
      </c>
      <c r="G3" s="7" t="s">
        <v>22</v>
      </c>
      <c r="H3" s="7">
        <v>12</v>
      </c>
      <c r="I3" s="7">
        <v>88</v>
      </c>
      <c r="K3" s="7">
        <v>40</v>
      </c>
      <c r="L3" s="7">
        <v>11</v>
      </c>
      <c r="M3" s="7">
        <v>15</v>
      </c>
      <c r="T3" s="7">
        <v>5</v>
      </c>
      <c r="U3" s="7">
        <v>38.799999999999997</v>
      </c>
    </row>
    <row r="4" spans="1:31">
      <c r="A4" s="7" t="s">
        <v>21</v>
      </c>
      <c r="B4" s="7" t="s">
        <v>44</v>
      </c>
      <c r="C4" s="7">
        <v>10.199999999999999</v>
      </c>
      <c r="D4" s="10">
        <v>0.2291</v>
      </c>
      <c r="E4" s="7">
        <v>15</v>
      </c>
      <c r="F4" s="10">
        <v>0.1368</v>
      </c>
      <c r="G4" s="7" t="s">
        <v>22</v>
      </c>
      <c r="H4" s="9">
        <v>28.866666666666664</v>
      </c>
      <c r="I4" s="9">
        <v>71.133333333333326</v>
      </c>
      <c r="J4" s="9">
        <v>4.3099999999999996</v>
      </c>
      <c r="K4" s="9">
        <v>7.6366666666666667</v>
      </c>
      <c r="L4" s="9">
        <v>2.4899999999999998</v>
      </c>
      <c r="M4" s="9">
        <v>6.5233333333333334</v>
      </c>
      <c r="N4" s="9"/>
      <c r="O4" s="9">
        <v>71.283333333333317</v>
      </c>
      <c r="P4" s="9">
        <v>1.1066666666666667</v>
      </c>
      <c r="Q4" s="9">
        <v>1.4733333333333334</v>
      </c>
      <c r="R4" s="9">
        <v>4.043333333333333</v>
      </c>
      <c r="S4" s="9">
        <v>3.6300000000000003</v>
      </c>
      <c r="T4" s="9">
        <v>1.3633333333333335</v>
      </c>
      <c r="U4" s="9">
        <v>44.1</v>
      </c>
    </row>
    <row r="5" spans="1:31">
      <c r="A5" s="7" t="s">
        <v>0</v>
      </c>
      <c r="B5" s="7" t="s">
        <v>47</v>
      </c>
      <c r="C5" s="7">
        <v>6</v>
      </c>
      <c r="D5" s="10">
        <v>0.1348</v>
      </c>
      <c r="E5" s="7">
        <v>17.14</v>
      </c>
      <c r="F5" s="10">
        <v>0.15640000000000001</v>
      </c>
      <c r="G5" s="7" t="s">
        <v>22</v>
      </c>
      <c r="H5" s="7">
        <v>61.467500000000001</v>
      </c>
      <c r="I5" s="7">
        <v>38.532500000000006</v>
      </c>
      <c r="J5" s="7">
        <v>4.2583333333333337</v>
      </c>
      <c r="K5" s="7">
        <v>21.48416666666667</v>
      </c>
      <c r="L5" s="7">
        <v>33.642499999999998</v>
      </c>
      <c r="M5" s="7">
        <v>38.199999999999996</v>
      </c>
      <c r="N5" s="7">
        <v>8.3049999999999997</v>
      </c>
      <c r="O5" s="7">
        <v>2.0162499999999999</v>
      </c>
      <c r="P5" s="7">
        <v>2.2408333333333332</v>
      </c>
      <c r="Q5" s="7">
        <v>2.8966666666666665</v>
      </c>
      <c r="R5" s="7">
        <v>3.8774999999999999</v>
      </c>
      <c r="S5" s="7">
        <v>1.5066666666666668</v>
      </c>
      <c r="T5" s="7">
        <v>10.475833333333332</v>
      </c>
      <c r="U5" s="7">
        <v>40</v>
      </c>
    </row>
    <row r="6" spans="1:31">
      <c r="A6" s="7" t="s">
        <v>18</v>
      </c>
      <c r="B6" s="7" t="s">
        <v>58</v>
      </c>
      <c r="C6" s="7">
        <v>24</v>
      </c>
      <c r="D6" s="10">
        <v>0.53910000000000002</v>
      </c>
      <c r="E6" s="7">
        <v>72.73</v>
      </c>
      <c r="F6" s="10">
        <v>0.66339999999999999</v>
      </c>
      <c r="G6" s="7" t="s">
        <v>22</v>
      </c>
      <c r="H6" s="7">
        <v>64.384999999999991</v>
      </c>
      <c r="I6" s="7">
        <v>35.615000000000002</v>
      </c>
      <c r="J6" s="7">
        <v>3.7362500000000001</v>
      </c>
      <c r="K6" s="7">
        <v>7.125</v>
      </c>
      <c r="L6" s="7">
        <v>24.126249999999995</v>
      </c>
      <c r="M6" s="7">
        <v>37.821249999999992</v>
      </c>
      <c r="N6" s="7">
        <v>2.6087499999999997</v>
      </c>
      <c r="O6" s="7">
        <v>37.082499999999996</v>
      </c>
      <c r="P6" s="7">
        <v>0.86375000000000013</v>
      </c>
      <c r="Q6" s="7">
        <v>1.7324999999999999</v>
      </c>
      <c r="R6" s="7">
        <v>3.7162499999999996</v>
      </c>
      <c r="S6" s="7">
        <v>2.3075000000000001</v>
      </c>
      <c r="T6" s="7">
        <v>4.59</v>
      </c>
      <c r="U6" s="7">
        <v>40</v>
      </c>
    </row>
    <row r="7" spans="1:31">
      <c r="A7" s="7" t="s">
        <v>36</v>
      </c>
      <c r="B7" s="7" t="s">
        <v>63</v>
      </c>
      <c r="C7" s="7">
        <v>1.5</v>
      </c>
      <c r="D7" s="10">
        <v>3.3700000000000001E-2</v>
      </c>
      <c r="E7" s="7">
        <v>1.63</v>
      </c>
      <c r="F7" s="10">
        <v>1.49E-2</v>
      </c>
      <c r="G7" s="7" t="s">
        <v>22</v>
      </c>
      <c r="H7" s="10">
        <v>0.02</v>
      </c>
      <c r="I7" s="7">
        <v>98</v>
      </c>
      <c r="U7" s="7">
        <v>0</v>
      </c>
    </row>
    <row r="9" spans="1:31">
      <c r="G9" s="7" t="s">
        <v>40</v>
      </c>
      <c r="H9" s="7">
        <f t="shared" ref="H9:U9" si="0">SUM(H2*$D$2,H3*$D$3,H4*$D$4,H5*$D$5,H6*$D$6,H7*$D$7)</f>
        <v>50.244655833333326</v>
      </c>
      <c r="I9" s="7">
        <f t="shared" si="0"/>
        <v>49.698618166666662</v>
      </c>
      <c r="J9" s="7">
        <f t="shared" si="0"/>
        <v>3.5756567083333333</v>
      </c>
      <c r="K9" s="7">
        <f t="shared" si="0"/>
        <v>9.9824015000000017</v>
      </c>
      <c r="L9" s="7">
        <f t="shared" si="0"/>
        <v>20.006161374999998</v>
      </c>
      <c r="M9" s="7">
        <f t="shared" si="0"/>
        <v>29.659055541666664</v>
      </c>
      <c r="N9" s="7">
        <f t="shared" si="0"/>
        <v>2.5258911249999998</v>
      </c>
      <c r="O9" s="7">
        <f t="shared" si="0"/>
        <v>36.59397791666666</v>
      </c>
      <c r="P9" s="7">
        <f t="shared" si="0"/>
        <v>1.0212492916666667</v>
      </c>
      <c r="Q9" s="7">
        <f t="shared" si="0"/>
        <v>1.6620020833333333</v>
      </c>
      <c r="R9" s="7">
        <f t="shared" si="0"/>
        <v>3.4524450416666665</v>
      </c>
      <c r="S9" s="7">
        <f t="shared" si="0"/>
        <v>2.2787049166666669</v>
      </c>
      <c r="T9" s="7">
        <f t="shared" si="0"/>
        <v>4.5159509999999994</v>
      </c>
      <c r="U9" s="7">
        <f t="shared" si="0"/>
        <v>39.198909999999998</v>
      </c>
    </row>
    <row r="12" spans="1:31">
      <c r="A12" s="7" t="s">
        <v>114</v>
      </c>
    </row>
    <row r="14" spans="1:31" s="18" customFormat="1">
      <c r="A14" s="17" t="s">
        <v>54</v>
      </c>
      <c r="B14" s="7" t="s">
        <v>51</v>
      </c>
      <c r="C14" s="7" t="s">
        <v>115</v>
      </c>
      <c r="D14" s="19" t="s">
        <v>1</v>
      </c>
      <c r="E14" s="19" t="s">
        <v>96</v>
      </c>
      <c r="F14" s="19" t="s">
        <v>2</v>
      </c>
      <c r="G14" s="19" t="s">
        <v>97</v>
      </c>
      <c r="H14" s="19" t="s">
        <v>3</v>
      </c>
      <c r="I14" s="19" t="s">
        <v>98</v>
      </c>
      <c r="J14" s="19" t="s">
        <v>4</v>
      </c>
      <c r="K14" s="19" t="s">
        <v>99</v>
      </c>
      <c r="L14" s="19" t="s">
        <v>5</v>
      </c>
      <c r="M14" s="19" t="s">
        <v>100</v>
      </c>
      <c r="N14" s="19" t="s">
        <v>6</v>
      </c>
      <c r="O14" s="19" t="s">
        <v>101</v>
      </c>
      <c r="P14" s="19" t="s">
        <v>7</v>
      </c>
      <c r="Q14" s="19" t="s">
        <v>102</v>
      </c>
      <c r="R14" s="19" t="s">
        <v>8</v>
      </c>
      <c r="S14" s="19" t="s">
        <v>103</v>
      </c>
      <c r="T14" s="19" t="s">
        <v>9</v>
      </c>
      <c r="U14" s="19" t="s">
        <v>104</v>
      </c>
      <c r="V14" s="19" t="s">
        <v>10</v>
      </c>
      <c r="W14" s="19" t="s">
        <v>105</v>
      </c>
      <c r="X14" s="19" t="s">
        <v>11</v>
      </c>
      <c r="Y14" s="19" t="s">
        <v>106</v>
      </c>
      <c r="Z14" s="19" t="s">
        <v>12</v>
      </c>
      <c r="AA14" s="19" t="s">
        <v>107</v>
      </c>
      <c r="AB14" s="19" t="s">
        <v>13</v>
      </c>
      <c r="AC14" s="19" t="s">
        <v>108</v>
      </c>
      <c r="AD14" s="19" t="s">
        <v>14</v>
      </c>
      <c r="AE14" s="20" t="s">
        <v>109</v>
      </c>
    </row>
    <row r="15" spans="1:31" s="18" customFormat="1">
      <c r="A15" s="18" t="s">
        <v>30</v>
      </c>
      <c r="B15" s="10">
        <v>3.6400000000000002E-2</v>
      </c>
      <c r="C15" s="10">
        <v>1.4999999999999999E-2</v>
      </c>
      <c r="D15" s="21">
        <v>9.5024999999999995</v>
      </c>
      <c r="E15" s="21">
        <v>1.6732079966340101</v>
      </c>
      <c r="F15" s="21">
        <v>90.497500000000002</v>
      </c>
      <c r="G15" s="21">
        <v>1.6732079966340101</v>
      </c>
      <c r="H15" s="21" t="s">
        <v>110</v>
      </c>
      <c r="I15" s="21" t="s">
        <v>110</v>
      </c>
      <c r="J15" s="21">
        <v>47.51</v>
      </c>
      <c r="K15" s="21">
        <v>0.63880096013286003</v>
      </c>
      <c r="L15" s="21">
        <v>8.25</v>
      </c>
      <c r="M15" s="21" t="s">
        <v>110</v>
      </c>
      <c r="N15" s="21">
        <v>14.432499999999999</v>
      </c>
      <c r="O15" s="21">
        <v>0.86803897761947701</v>
      </c>
      <c r="P15" s="21" t="s">
        <v>110</v>
      </c>
      <c r="Q15" s="21" t="s">
        <v>110</v>
      </c>
      <c r="R15" s="21">
        <v>1.1499999999999999</v>
      </c>
      <c r="S15" s="21">
        <v>0.53740115370177599</v>
      </c>
      <c r="T15" s="21" t="s">
        <v>110</v>
      </c>
      <c r="U15" s="21" t="s">
        <v>110</v>
      </c>
      <c r="V15" s="21">
        <v>15.34</v>
      </c>
      <c r="W15" s="21">
        <v>0.169705627484772</v>
      </c>
      <c r="X15" s="21">
        <v>6.4249999999999998</v>
      </c>
      <c r="Y15" s="21">
        <v>9.1923881554251102E-2</v>
      </c>
      <c r="Z15" s="21" t="s">
        <v>110</v>
      </c>
      <c r="AA15" s="21" t="s">
        <v>110</v>
      </c>
      <c r="AB15" s="21">
        <v>6.3650000000000002</v>
      </c>
      <c r="AC15" s="21">
        <v>7.7781745930520493E-2</v>
      </c>
      <c r="AD15" s="21">
        <v>30</v>
      </c>
    </row>
    <row r="16" spans="1:31" s="18" customFormat="1">
      <c r="A16" s="18" t="s">
        <v>27</v>
      </c>
      <c r="B16" s="10">
        <v>2.7E-2</v>
      </c>
      <c r="C16" s="10">
        <v>6.5000000000000002E-2</v>
      </c>
      <c r="D16" s="18">
        <v>4.0536363636363602</v>
      </c>
      <c r="E16" s="18">
        <v>0.69423731860614801</v>
      </c>
      <c r="F16" s="18">
        <v>95.9463636363636</v>
      </c>
      <c r="G16" s="18">
        <v>0.69423731860614701</v>
      </c>
      <c r="H16" s="18" t="s">
        <v>110</v>
      </c>
      <c r="I16" s="18" t="s">
        <v>110</v>
      </c>
      <c r="J16" s="18">
        <v>39.133636363636398</v>
      </c>
      <c r="K16" s="18">
        <v>1.6397089542188401</v>
      </c>
      <c r="L16" s="18" t="s">
        <v>110</v>
      </c>
      <c r="M16" s="18" t="s">
        <v>110</v>
      </c>
      <c r="N16" s="18">
        <v>20.364999999999998</v>
      </c>
      <c r="O16" s="18">
        <v>5.3244931944531402</v>
      </c>
      <c r="P16" s="18" t="s">
        <v>110</v>
      </c>
      <c r="Q16" s="18" t="s">
        <v>110</v>
      </c>
      <c r="R16" s="18">
        <v>0.875</v>
      </c>
      <c r="S16" s="18">
        <v>0.33234018715767699</v>
      </c>
      <c r="T16" s="18">
        <v>10.85</v>
      </c>
      <c r="U16" s="18" t="s">
        <v>110</v>
      </c>
      <c r="V16" s="18">
        <v>12.39</v>
      </c>
      <c r="W16" s="18" t="s">
        <v>110</v>
      </c>
      <c r="X16" s="18">
        <v>20.424545454545498</v>
      </c>
      <c r="Y16" s="18">
        <v>1.3000797178355099</v>
      </c>
      <c r="Z16" s="18" t="s">
        <v>110</v>
      </c>
      <c r="AA16" s="18" t="s">
        <v>110</v>
      </c>
      <c r="AB16" s="18">
        <v>5.3872727272727303</v>
      </c>
      <c r="AC16" s="18">
        <v>0.179225606936671</v>
      </c>
      <c r="AD16" s="18">
        <v>50</v>
      </c>
    </row>
    <row r="17" spans="1:30" s="18" customFormat="1">
      <c r="A17" s="18" t="s">
        <v>21</v>
      </c>
      <c r="B17" s="10">
        <v>0.2291</v>
      </c>
      <c r="C17" s="10">
        <v>0.17</v>
      </c>
      <c r="D17" s="18">
        <v>25.8355</v>
      </c>
      <c r="E17" s="18">
        <v>5.13312652107426</v>
      </c>
      <c r="F17" s="18">
        <v>74.164500000000004</v>
      </c>
      <c r="G17" s="18">
        <v>5.13312652107426</v>
      </c>
      <c r="H17" s="18">
        <v>4.3886111111111097</v>
      </c>
      <c r="I17" s="18">
        <v>0.33212005383404702</v>
      </c>
      <c r="J17" s="18">
        <v>7.9613333333333296</v>
      </c>
      <c r="K17" s="18">
        <v>0.70046344626113299</v>
      </c>
      <c r="L17" s="18">
        <v>2.8973170731707301</v>
      </c>
      <c r="M17" s="18">
        <v>0.65808443375544101</v>
      </c>
      <c r="N17" s="18">
        <v>7.38</v>
      </c>
      <c r="O17" s="18">
        <v>1.5136930556313799</v>
      </c>
      <c r="P17" s="18" t="s">
        <v>110</v>
      </c>
      <c r="Q17" s="18" t="s">
        <v>110</v>
      </c>
      <c r="R17" s="18">
        <v>70.256200000000007</v>
      </c>
      <c r="S17" s="18">
        <v>2.5219921587863001</v>
      </c>
      <c r="T17" s="18">
        <v>1.5884615384615399</v>
      </c>
      <c r="U17" s="18">
        <v>0.68626962041375095</v>
      </c>
      <c r="V17" s="18">
        <v>2.0403846153846201</v>
      </c>
      <c r="W17" s="18">
        <v>0.77178484447017104</v>
      </c>
      <c r="X17" s="18">
        <v>4.0228888888888896</v>
      </c>
      <c r="Y17" s="18">
        <v>0.46950468204763002</v>
      </c>
      <c r="Z17" s="18">
        <v>3.79</v>
      </c>
      <c r="AA17" s="18">
        <v>0.30838287890218602</v>
      </c>
      <c r="AB17" s="18">
        <v>1.43688888888889</v>
      </c>
      <c r="AC17" s="18">
        <v>0.12834297484443499</v>
      </c>
      <c r="AD17" s="18">
        <v>44.1</v>
      </c>
    </row>
    <row r="18" spans="1:30" s="18" customFormat="1">
      <c r="A18" s="18" t="s">
        <v>0</v>
      </c>
      <c r="B18" s="10">
        <v>0.1348</v>
      </c>
      <c r="C18" s="10">
        <v>0.2</v>
      </c>
      <c r="D18" s="18">
        <v>66.89</v>
      </c>
      <c r="E18" s="18">
        <v>8.5450083413849693</v>
      </c>
      <c r="F18" s="18">
        <v>33.11</v>
      </c>
      <c r="G18" s="18">
        <v>8.5450083413849693</v>
      </c>
      <c r="H18" s="18">
        <v>4.5199999999999996</v>
      </c>
      <c r="I18" s="18">
        <v>0.27899581849147798</v>
      </c>
      <c r="J18" s="18">
        <v>21.58</v>
      </c>
      <c r="K18" s="18">
        <v>2.1390806206497599</v>
      </c>
      <c r="L18" s="18">
        <v>41.04</v>
      </c>
      <c r="M18" s="18">
        <v>4.2638849557622498</v>
      </c>
      <c r="N18" s="18">
        <v>44.17</v>
      </c>
      <c r="O18" s="18">
        <v>5.2078702071332303</v>
      </c>
      <c r="P18" s="18">
        <v>8.59</v>
      </c>
      <c r="Q18" s="18">
        <v>1.1947638182812399</v>
      </c>
      <c r="R18" s="18">
        <v>0.37</v>
      </c>
      <c r="S18" s="18">
        <v>1.72658856260434</v>
      </c>
      <c r="T18" s="18">
        <v>1.23</v>
      </c>
      <c r="U18" s="18">
        <v>1.39491917594272</v>
      </c>
      <c r="V18" s="18">
        <v>1.55</v>
      </c>
      <c r="W18" s="18">
        <v>1.55730203665682</v>
      </c>
      <c r="X18" s="18">
        <v>3.1</v>
      </c>
      <c r="Y18" s="18">
        <v>0.58432627337373799</v>
      </c>
      <c r="Z18" s="18">
        <v>1.18</v>
      </c>
      <c r="AA18" s="18">
        <v>0.47687920200267497</v>
      </c>
      <c r="AB18" s="18">
        <v>10.33</v>
      </c>
      <c r="AC18" s="18">
        <v>1.0158414898684001</v>
      </c>
      <c r="AD18" s="18">
        <v>45</v>
      </c>
    </row>
    <row r="19" spans="1:30" s="18" customFormat="1">
      <c r="A19" s="18" t="s">
        <v>18</v>
      </c>
      <c r="B19" s="10">
        <v>0.53910000000000002</v>
      </c>
      <c r="C19" s="10">
        <v>0.4</v>
      </c>
      <c r="D19" s="18">
        <v>64.44</v>
      </c>
      <c r="E19" s="18">
        <v>10.028758324495699</v>
      </c>
      <c r="F19" s="18">
        <v>35.56</v>
      </c>
      <c r="G19" s="18">
        <v>10.028758324495699</v>
      </c>
      <c r="H19" s="18">
        <v>3.92</v>
      </c>
      <c r="I19" s="18">
        <v>0.22751844509213501</v>
      </c>
      <c r="J19" s="18">
        <v>7.56</v>
      </c>
      <c r="K19" s="18">
        <v>0.88611536368381405</v>
      </c>
      <c r="L19" s="18">
        <v>27.19</v>
      </c>
      <c r="M19" s="18">
        <v>2.1332069235885598</v>
      </c>
      <c r="N19" s="18">
        <v>45.12</v>
      </c>
      <c r="O19" s="18">
        <v>5.6709210376855204</v>
      </c>
      <c r="P19" s="18">
        <v>2.98</v>
      </c>
      <c r="Q19" s="18">
        <v>0.627554903759587</v>
      </c>
      <c r="R19" s="18">
        <v>27.75</v>
      </c>
      <c r="S19" s="18">
        <v>6.9052840322026103</v>
      </c>
      <c r="T19" s="18">
        <v>2.54</v>
      </c>
      <c r="U19" s="18">
        <v>1.0267807137286999</v>
      </c>
      <c r="V19" s="18">
        <v>3.31</v>
      </c>
      <c r="W19" s="18">
        <v>0.93501953908008695</v>
      </c>
      <c r="X19" s="18">
        <v>2.85</v>
      </c>
      <c r="Y19" s="18">
        <v>0.43547567383264901</v>
      </c>
      <c r="Z19" s="18">
        <v>1.49</v>
      </c>
      <c r="AA19" s="18">
        <v>0.22886297400314701</v>
      </c>
      <c r="AB19" s="18">
        <v>4.9800000000000004</v>
      </c>
      <c r="AC19" s="18">
        <v>0.85151435836922995</v>
      </c>
      <c r="AD19" s="18">
        <v>45</v>
      </c>
    </row>
    <row r="20" spans="1:30" s="18" customFormat="1">
      <c r="A20" s="18" t="s">
        <v>36</v>
      </c>
      <c r="B20" s="10">
        <v>3.3700000000000001E-2</v>
      </c>
      <c r="C20" s="10">
        <v>2.5000000000000001E-2</v>
      </c>
      <c r="D20" s="18">
        <v>0.02</v>
      </c>
      <c r="E20" s="18" t="s">
        <v>110</v>
      </c>
      <c r="F20" s="18">
        <v>98</v>
      </c>
      <c r="G20" s="18" t="s">
        <v>110</v>
      </c>
      <c r="H20" s="18" t="s">
        <v>110</v>
      </c>
      <c r="I20" s="18" t="s">
        <v>110</v>
      </c>
      <c r="J20" s="18">
        <v>0</v>
      </c>
      <c r="K20" s="18" t="s">
        <v>110</v>
      </c>
      <c r="L20" s="18">
        <v>0</v>
      </c>
      <c r="M20" s="18" t="s">
        <v>110</v>
      </c>
      <c r="N20" s="18">
        <v>0</v>
      </c>
      <c r="O20" s="18" t="s">
        <v>110</v>
      </c>
      <c r="P20" s="18" t="s">
        <v>110</v>
      </c>
      <c r="Q20" s="18" t="s">
        <v>110</v>
      </c>
      <c r="R20" s="18">
        <v>0</v>
      </c>
      <c r="S20" s="18" t="s">
        <v>110</v>
      </c>
      <c r="T20" s="18">
        <v>0</v>
      </c>
      <c r="U20" s="18" t="s">
        <v>110</v>
      </c>
      <c r="V20" s="18">
        <v>0</v>
      </c>
      <c r="W20" s="18" t="s">
        <v>110</v>
      </c>
      <c r="X20" s="18">
        <v>0</v>
      </c>
      <c r="Y20" s="18" t="s">
        <v>110</v>
      </c>
      <c r="Z20" s="18">
        <v>0</v>
      </c>
      <c r="AA20" s="18" t="s">
        <v>110</v>
      </c>
      <c r="AB20" s="18">
        <v>0</v>
      </c>
      <c r="AC20" s="18" t="s">
        <v>110</v>
      </c>
      <c r="AD20" s="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E7BCA-ABB4-364C-A88A-EA3570F373BA}">
  <dimension ref="A1"/>
  <sheetViews>
    <sheetView workbookViewId="0"/>
  </sheetViews>
  <sheetFormatPr baseColWidth="10" defaultRowHeight="16"/>
  <sheetData>
    <row r="1" spans="1:1">
      <c r="A1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AB58-63F2-0844-9CA3-B988F0C52E1B}">
  <dimension ref="A1:AG11"/>
  <sheetViews>
    <sheetView workbookViewId="0">
      <selection activeCell="E11" sqref="E11:AE11"/>
    </sheetView>
  </sheetViews>
  <sheetFormatPr baseColWidth="10" defaultRowHeight="16"/>
  <sheetData>
    <row r="1" spans="1:33" ht="17">
      <c r="A1" t="s">
        <v>25</v>
      </c>
      <c r="B1" t="s">
        <v>123</v>
      </c>
      <c r="C1" s="7" t="s">
        <v>49</v>
      </c>
      <c r="D1" s="7" t="s">
        <v>48</v>
      </c>
      <c r="E1" s="12" t="s">
        <v>1</v>
      </c>
      <c r="F1" s="12" t="s">
        <v>96</v>
      </c>
      <c r="G1" s="12" t="s">
        <v>2</v>
      </c>
      <c r="H1" s="12" t="s">
        <v>97</v>
      </c>
      <c r="I1" s="12" t="s">
        <v>3</v>
      </c>
      <c r="J1" s="12" t="s">
        <v>98</v>
      </c>
      <c r="K1" s="12" t="s">
        <v>4</v>
      </c>
      <c r="L1" s="12" t="s">
        <v>99</v>
      </c>
      <c r="M1" s="12" t="s">
        <v>5</v>
      </c>
      <c r="N1" s="12" t="s">
        <v>100</v>
      </c>
      <c r="O1" s="12" t="s">
        <v>6</v>
      </c>
      <c r="P1" s="12" t="s">
        <v>101</v>
      </c>
      <c r="Q1" s="12" t="s">
        <v>7</v>
      </c>
      <c r="R1" s="12" t="s">
        <v>102</v>
      </c>
      <c r="S1" s="12" t="s">
        <v>8</v>
      </c>
      <c r="T1" s="12" t="s">
        <v>103</v>
      </c>
      <c r="U1" s="12" t="s">
        <v>9</v>
      </c>
      <c r="V1" s="12" t="s">
        <v>104</v>
      </c>
      <c r="W1" s="12" t="s">
        <v>10</v>
      </c>
      <c r="X1" s="12" t="s">
        <v>105</v>
      </c>
      <c r="Y1" s="12" t="s">
        <v>11</v>
      </c>
      <c r="Z1" s="12" t="s">
        <v>106</v>
      </c>
      <c r="AA1" s="12" t="s">
        <v>12</v>
      </c>
      <c r="AB1" s="12" t="s">
        <v>107</v>
      </c>
      <c r="AC1" s="12" t="s">
        <v>13</v>
      </c>
      <c r="AD1" s="12" t="s">
        <v>108</v>
      </c>
      <c r="AE1" s="12" t="s">
        <v>14</v>
      </c>
      <c r="AF1" s="13" t="s">
        <v>109</v>
      </c>
    </row>
    <row r="2" spans="1:33" ht="17">
      <c r="A2" s="7" t="s">
        <v>0</v>
      </c>
      <c r="B2">
        <v>568</v>
      </c>
      <c r="C2" s="10">
        <f>(B2/$B$9)</f>
        <v>0.23905723905723905</v>
      </c>
      <c r="D2" s="7" t="s">
        <v>41</v>
      </c>
      <c r="E2" s="15">
        <v>66.89</v>
      </c>
      <c r="F2" s="15">
        <v>8.5450083413849693</v>
      </c>
      <c r="G2" s="15">
        <v>33.11</v>
      </c>
      <c r="H2" s="15">
        <v>8.5450083413849693</v>
      </c>
      <c r="I2" s="15">
        <v>4.5199999999999996</v>
      </c>
      <c r="J2" s="15">
        <v>0.27899581849147798</v>
      </c>
      <c r="K2" s="15">
        <v>21.58</v>
      </c>
      <c r="L2" s="15">
        <v>2.1390806206497599</v>
      </c>
      <c r="M2" s="15">
        <v>41.04</v>
      </c>
      <c r="N2" s="15">
        <v>4.2638849557622498</v>
      </c>
      <c r="O2" s="15">
        <v>44.17</v>
      </c>
      <c r="P2" s="15">
        <v>5.2078702071332303</v>
      </c>
      <c r="Q2" s="15">
        <v>8.59</v>
      </c>
      <c r="R2" s="15">
        <v>1.1947638182812399</v>
      </c>
      <c r="S2" s="15">
        <v>0.37</v>
      </c>
      <c r="T2" s="15">
        <v>1.72658856260434</v>
      </c>
      <c r="U2" s="15">
        <v>1.23</v>
      </c>
      <c r="V2" s="15">
        <v>1.39491917594272</v>
      </c>
      <c r="W2" s="15">
        <v>1.55</v>
      </c>
      <c r="X2" s="15">
        <v>1.55730203665682</v>
      </c>
      <c r="Y2" s="15">
        <v>3.1</v>
      </c>
      <c r="Z2" s="15">
        <v>0.58432627337373799</v>
      </c>
      <c r="AA2" s="15">
        <v>1.18</v>
      </c>
      <c r="AB2" s="15">
        <v>0.47687920200267497</v>
      </c>
      <c r="AC2" s="15">
        <v>10.33</v>
      </c>
      <c r="AD2" s="15">
        <v>1.0158414898684001</v>
      </c>
      <c r="AE2" s="15">
        <v>45</v>
      </c>
    </row>
    <row r="3" spans="1:33" ht="17">
      <c r="A3" s="7" t="s">
        <v>17</v>
      </c>
      <c r="B3">
        <v>149</v>
      </c>
      <c r="C3" s="10">
        <f t="shared" ref="C3:C7" si="0">(B3/$B$9)</f>
        <v>6.2710437710437716E-2</v>
      </c>
      <c r="D3" s="7" t="s">
        <v>41</v>
      </c>
      <c r="E3" s="15">
        <v>9.3320000000000007</v>
      </c>
      <c r="F3" s="15">
        <v>0.98536851538452896</v>
      </c>
      <c r="G3" s="15">
        <v>90.668000000000006</v>
      </c>
      <c r="H3" s="15">
        <v>0.98536851538453096</v>
      </c>
      <c r="I3" s="15"/>
      <c r="J3" s="15"/>
      <c r="K3" s="15">
        <v>41.654000000000003</v>
      </c>
      <c r="L3" s="15">
        <v>1.03828063001612</v>
      </c>
      <c r="M3" s="15">
        <v>17.329999999999998</v>
      </c>
      <c r="N3" s="15"/>
      <c r="O3" s="15">
        <v>27.396999999999998</v>
      </c>
      <c r="P3" s="15">
        <v>0.93398846055207996</v>
      </c>
      <c r="Q3" s="15">
        <v>7.31</v>
      </c>
      <c r="R3" s="15"/>
      <c r="S3" s="15">
        <v>0.46</v>
      </c>
      <c r="T3" s="15"/>
      <c r="U3" s="15"/>
      <c r="V3" s="15"/>
      <c r="W3" s="15">
        <v>10.29</v>
      </c>
      <c r="X3" s="15"/>
      <c r="Y3" s="15">
        <v>4.2960000000000003</v>
      </c>
      <c r="Z3" s="15">
        <v>0.29661797353198599</v>
      </c>
      <c r="AA3" s="15"/>
      <c r="AB3" s="15"/>
      <c r="AC3" s="15">
        <v>8.298</v>
      </c>
      <c r="AD3" s="15">
        <v>0.177375934732484</v>
      </c>
      <c r="AE3" s="15">
        <v>48.4</v>
      </c>
    </row>
    <row r="4" spans="1:33" ht="17">
      <c r="A4" s="7" t="s">
        <v>18</v>
      </c>
      <c r="B4">
        <v>1275</v>
      </c>
      <c r="C4" s="10">
        <f t="shared" si="0"/>
        <v>0.53661616161616166</v>
      </c>
      <c r="D4" s="7" t="s">
        <v>41</v>
      </c>
      <c r="E4" s="15">
        <v>64.44</v>
      </c>
      <c r="F4" s="15">
        <v>10.028758324495699</v>
      </c>
      <c r="G4" s="15">
        <v>35.56</v>
      </c>
      <c r="H4" s="15">
        <v>10.028758324495699</v>
      </c>
      <c r="I4" s="15">
        <v>3.92</v>
      </c>
      <c r="J4" s="15">
        <v>0.22751844509213501</v>
      </c>
      <c r="K4" s="15">
        <v>7.56</v>
      </c>
      <c r="L4" s="15">
        <v>0.88611536368381405</v>
      </c>
      <c r="M4" s="15">
        <v>27.19</v>
      </c>
      <c r="N4" s="15">
        <v>2.1332069235885598</v>
      </c>
      <c r="O4" s="15">
        <v>45.12</v>
      </c>
      <c r="P4" s="15">
        <v>5.6709210376855204</v>
      </c>
      <c r="Q4" s="15">
        <v>2.98</v>
      </c>
      <c r="R4" s="15">
        <v>0.627554903759587</v>
      </c>
      <c r="S4" s="15">
        <v>27.75</v>
      </c>
      <c r="T4" s="15">
        <v>6.9052840322026103</v>
      </c>
      <c r="U4" s="15">
        <v>2.54</v>
      </c>
      <c r="V4" s="15">
        <v>1.0267807137286999</v>
      </c>
      <c r="W4" s="15">
        <v>3.31</v>
      </c>
      <c r="X4" s="15">
        <v>0.93501953908008695</v>
      </c>
      <c r="Y4" s="15">
        <v>2.85</v>
      </c>
      <c r="Z4" s="15">
        <v>0.43547567383264901</v>
      </c>
      <c r="AA4" s="15">
        <v>1.49</v>
      </c>
      <c r="AB4" s="15">
        <v>0.22886297400314701</v>
      </c>
      <c r="AC4" s="15">
        <v>4.9800000000000004</v>
      </c>
      <c r="AD4" s="15">
        <v>0.85151435836922995</v>
      </c>
      <c r="AE4" s="15">
        <v>45</v>
      </c>
    </row>
    <row r="5" spans="1:33" ht="17">
      <c r="A5" s="7" t="s">
        <v>21</v>
      </c>
      <c r="B5">
        <v>271</v>
      </c>
      <c r="C5" s="10">
        <f t="shared" si="0"/>
        <v>0.11405723905723905</v>
      </c>
      <c r="D5" s="7" t="s">
        <v>41</v>
      </c>
      <c r="E5" s="15">
        <v>25.8355</v>
      </c>
      <c r="F5" s="15">
        <v>5.13312652107426</v>
      </c>
      <c r="G5" s="15">
        <v>74.164500000000004</v>
      </c>
      <c r="H5" s="15">
        <v>5.13312652107426</v>
      </c>
      <c r="I5" s="15">
        <v>4.3886111111111097</v>
      </c>
      <c r="J5" s="15">
        <v>0.33212005383404702</v>
      </c>
      <c r="K5" s="15">
        <v>7.9613333333333296</v>
      </c>
      <c r="L5" s="15">
        <v>0.70046344626113299</v>
      </c>
      <c r="M5" s="15">
        <v>2.8973170731707301</v>
      </c>
      <c r="N5" s="15">
        <v>0.65808443375544101</v>
      </c>
      <c r="O5" s="15">
        <v>7.38</v>
      </c>
      <c r="P5" s="15">
        <v>1.5136930556313799</v>
      </c>
      <c r="Q5" s="15"/>
      <c r="R5" s="15"/>
      <c r="S5" s="15">
        <v>70.256200000000007</v>
      </c>
      <c r="T5" s="15">
        <v>2.5219921587863001</v>
      </c>
      <c r="U5" s="15">
        <v>1.5884615384615399</v>
      </c>
      <c r="V5" s="15">
        <v>0.68626962041375095</v>
      </c>
      <c r="W5" s="15">
        <v>2.0403846153846201</v>
      </c>
      <c r="X5" s="15">
        <v>0.77178484447017104</v>
      </c>
      <c r="Y5" s="15">
        <v>4.0228888888888896</v>
      </c>
      <c r="Z5" s="15">
        <v>0.46950468204763002</v>
      </c>
      <c r="AA5" s="15">
        <v>3.79</v>
      </c>
      <c r="AB5" s="15">
        <v>0.30838287890218602</v>
      </c>
      <c r="AC5" s="15">
        <v>1.43688888888889</v>
      </c>
      <c r="AD5" s="15">
        <v>0.12834297484443499</v>
      </c>
      <c r="AE5" s="15">
        <v>44.1</v>
      </c>
    </row>
    <row r="6" spans="1:33" ht="17">
      <c r="A6" s="7" t="s">
        <v>27</v>
      </c>
      <c r="B6">
        <v>84</v>
      </c>
      <c r="C6" s="10">
        <f t="shared" si="0"/>
        <v>3.5353535353535352E-2</v>
      </c>
      <c r="D6" s="7" t="s">
        <v>41</v>
      </c>
      <c r="E6" s="15">
        <v>4.0536363636363602</v>
      </c>
      <c r="F6" s="15">
        <v>0.69423731860614801</v>
      </c>
      <c r="G6" s="15">
        <v>95.9463636363636</v>
      </c>
      <c r="H6" s="15">
        <v>0.69423731860614701</v>
      </c>
      <c r="I6" s="15"/>
      <c r="J6" s="15"/>
      <c r="K6" s="15">
        <v>39.133636363636398</v>
      </c>
      <c r="L6" s="15">
        <v>1.6397089542188401</v>
      </c>
      <c r="M6" s="15"/>
      <c r="N6" s="15"/>
      <c r="O6" s="15">
        <v>20.364999999999998</v>
      </c>
      <c r="P6" s="15">
        <v>5.3244931944531402</v>
      </c>
      <c r="Q6" s="15"/>
      <c r="R6" s="15"/>
      <c r="S6" s="15">
        <v>0.875</v>
      </c>
      <c r="T6" s="15">
        <v>0.33234018715767699</v>
      </c>
      <c r="U6" s="15">
        <v>10.85</v>
      </c>
      <c r="V6" s="15"/>
      <c r="W6" s="15">
        <v>12.39</v>
      </c>
      <c r="X6" s="15"/>
      <c r="Y6" s="15">
        <v>20.424545454545498</v>
      </c>
      <c r="Z6" s="15">
        <v>1.3000797178355099</v>
      </c>
      <c r="AA6" s="15"/>
      <c r="AB6" s="15"/>
      <c r="AC6" s="15">
        <v>5.3872727272727303</v>
      </c>
      <c r="AD6" s="15">
        <v>0.179225606936671</v>
      </c>
      <c r="AE6" s="15">
        <v>50</v>
      </c>
    </row>
    <row r="7" spans="1:33" ht="17">
      <c r="A7" s="7" t="s">
        <v>36</v>
      </c>
      <c r="B7">
        <v>29</v>
      </c>
      <c r="C7" s="10">
        <f t="shared" si="0"/>
        <v>1.2205387205387205E-2</v>
      </c>
      <c r="D7" s="7" t="s">
        <v>41</v>
      </c>
      <c r="E7" s="15">
        <v>2</v>
      </c>
      <c r="F7" s="15"/>
      <c r="G7" s="15">
        <v>98</v>
      </c>
      <c r="H7" s="15"/>
      <c r="I7" s="15"/>
      <c r="J7" s="15"/>
      <c r="K7" s="15">
        <v>0</v>
      </c>
      <c r="L7" s="15"/>
      <c r="M7" s="15">
        <v>0</v>
      </c>
      <c r="N7" s="15"/>
      <c r="O7" s="15">
        <v>0</v>
      </c>
      <c r="P7" s="15"/>
      <c r="Q7" s="15"/>
      <c r="R7" s="15"/>
      <c r="S7" s="15">
        <v>0</v>
      </c>
      <c r="T7" s="15"/>
      <c r="U7" s="15">
        <v>0</v>
      </c>
      <c r="V7" s="15"/>
      <c r="W7" s="15">
        <v>0</v>
      </c>
      <c r="X7" s="15"/>
      <c r="Y7" s="15">
        <v>0</v>
      </c>
      <c r="Z7" s="15"/>
      <c r="AA7" s="15">
        <v>0</v>
      </c>
      <c r="AB7" s="15"/>
      <c r="AC7" s="15">
        <v>0</v>
      </c>
      <c r="AD7" s="15"/>
      <c r="AE7" s="15">
        <v>0</v>
      </c>
    </row>
    <row r="8" spans="1:33"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33">
      <c r="B9">
        <f>SUM(B2:B7)</f>
        <v>2376</v>
      </c>
    </row>
    <row r="11" spans="1:33">
      <c r="D11" s="7" t="s">
        <v>40</v>
      </c>
      <c r="E11" s="7">
        <f>SUM(E2*$C$2,E3*$C$3,E4*$C$4,E5*$C$5,E6*$C$6,E7*$C$7)</f>
        <v>54.269744930364247</v>
      </c>
      <c r="F11" s="7">
        <f>SQRT(SUM(F2^2, F3^2, F4^2, F5^2, F6^2, F7^2))</f>
        <v>14.191372926270839</v>
      </c>
      <c r="G11" s="7">
        <f>SUM(G2*$C$2,G3*$C$3,G4*$C$4,G5*$C$5,G6*$C$6,G7*$C$7)</f>
        <v>45.730255069635753</v>
      </c>
      <c r="H11" s="7">
        <f>SQRT(SUM(H2^2, H3^2, H4^2, H5^2, H6^2, H7^2))</f>
        <v>14.191372926270841</v>
      </c>
      <c r="I11" s="7">
        <f>SUM(I2*$C$2,I3*$C$3,I4*$C$4,I5*$C$5,I6*$C$6,I7*$C$7)</f>
        <v>3.6846269407033296</v>
      </c>
      <c r="J11" s="7">
        <f>SQRT(SUM(J2^2, J3^2, J4^2, J5^2, J6^2, J7^2))</f>
        <v>0.48980306221133701</v>
      </c>
      <c r="K11" s="7">
        <f>SUM(K2*$C$2,K3*$C$3,K4*$C$4,K5*$C$5,K6*$C$6,K7*$C$7)</f>
        <v>14.119374068972556</v>
      </c>
      <c r="L11" s="7">
        <f>SQRT(SUM(L2^2, L3^2, L4^2, L5^2, L6^2, L7^2))</f>
        <v>3.1013202833883504</v>
      </c>
      <c r="M11" s="7">
        <f>SUM(M2*$C$2,M3*$C$3,M4*$C$4,M5*$C$5,M6*$C$6,M7*$C$7)</f>
        <v>25.818734396813667</v>
      </c>
      <c r="N11" s="7">
        <f>SQRT(SUM(N2^2, N3^2, N4^2, N5^2, N6^2, N7^2))</f>
        <v>4.8129369221685243</v>
      </c>
      <c r="O11" s="7">
        <f>SUM(O2*$C$2,O3*$C$3,O4*$C$4,O5*$C$5,O6*$C$6,O7*$C$7)</f>
        <v>38.051074494949496</v>
      </c>
      <c r="P11" s="7">
        <f>SQRT(SUM(P2^2, P3^2, P4^2, P5^2, P6^2, P7^2))</f>
        <v>9.5286455700114612</v>
      </c>
      <c r="Q11" s="7">
        <f>SUM(Q2*$C$2,Q3*$C$3,Q4*$C$4,Q5*$C$5,Q6*$C$6,Q7*$C$7)</f>
        <v>4.111031144781145</v>
      </c>
      <c r="R11" s="7">
        <f>SQRT(SUM(R2^2, R3^2, R4^2, R5^2, R6^2, R7^2))</f>
        <v>1.3495501986612695</v>
      </c>
      <c r="S11" s="7">
        <f>SUM(S2*$C$2,S3*$C$3,S4*$C$4,S5*$C$5,S6*$C$6,S7*$C$7)</f>
        <v>23.052559006734008</v>
      </c>
      <c r="T11" s="7">
        <f>SQRT(SUM(T2^2, T3^2, T4^2, T5^2, T6^2, T7^2))</f>
        <v>7.5587664389692613</v>
      </c>
      <c r="U11" s="7">
        <f>SUM(U2*$C$2,U3*$C$3,U4*$C$4,U5*$C$5,U6*$C$6,U7*$C$7)</f>
        <v>2.2218068505568507</v>
      </c>
      <c r="V11" s="7">
        <f>SQRT(SUM(V2^2, V3^2, V4^2, V5^2, V6^2, V7^2))</f>
        <v>1.863073840029098</v>
      </c>
      <c r="W11" s="7">
        <f>SUM(W2*$C$2,W3*$C$3,W4*$C$4,W5*$C$5,W6*$C$6,W7*$C$7)</f>
        <v>3.4627795584045589</v>
      </c>
      <c r="X11" s="7">
        <f>SQRT(SUM(X2^2, X3^2, X4^2, X5^2, X6^2, X7^2))</f>
        <v>1.9736015347559051</v>
      </c>
      <c r="Y11" s="7">
        <f>SUM(Y2*$C$2,Y3*$C$3,Y4*$C$4,Y5*$C$5,Y6*$C$6,Y7*$C$7)</f>
        <v>3.7207570315954168</v>
      </c>
      <c r="Z11" s="7">
        <f>SQRT(SUM(Z2^2, Z3^2, Z4^2, Z5^2, Z6^2, Z7^2))</f>
        <v>1.5905031900844988</v>
      </c>
      <c r="AA11" s="7">
        <f>SUM(AA2*$C$2,AA3*$C$3,AA4*$C$4,AA5*$C$5,AA6*$C$6,AA7*$C$7)</f>
        <v>1.5139225589225591</v>
      </c>
      <c r="AB11" s="7">
        <f>SQRT(SUM(AB2^2, AB3^2, AB4^2, AB5^2, AB6^2, AB7^2))</f>
        <v>0.61228427562062504</v>
      </c>
      <c r="AC11" s="7">
        <f>SUM(AC2*$C$2,AC3*$C$3,AC4*$C$4,AC5*$C$5,AC6*$C$6,AC7*$C$7)</f>
        <v>6.0165276927524403</v>
      </c>
      <c r="AD11" s="7">
        <f>SQRT(SUM(AD2^2, AD3^2, AD4^2, AD5^2, AD6^2, AD7^2))</f>
        <v>1.3553842977705519</v>
      </c>
      <c r="AE11" s="7">
        <f>SUM(AE2*$C$2,AE3*$C$3,AE4*$C$4,AE5*$C$5,AE6*$C$6,AE7*$C$7)</f>
        <v>44.738089225589228</v>
      </c>
      <c r="AF11" s="7">
        <f>SQRT(SUM(AF2^2, AF3^2, AF4^2, AF5^2, AF6^2, AF7^2))</f>
        <v>0</v>
      </c>
      <c r="AG1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A03C4-6A40-D345-A20A-14C3DEB15756}">
  <dimension ref="A1:AF12"/>
  <sheetViews>
    <sheetView workbookViewId="0">
      <selection activeCell="E12" sqref="E12:AE12"/>
    </sheetView>
  </sheetViews>
  <sheetFormatPr baseColWidth="10" defaultRowHeight="16"/>
  <cols>
    <col min="1" max="1" width="13" bestFit="1" customWidth="1"/>
    <col min="4" max="4" width="12.1640625" bestFit="1" customWidth="1"/>
  </cols>
  <sheetData>
    <row r="1" spans="1:32" ht="17">
      <c r="A1" t="s">
        <v>25</v>
      </c>
      <c r="B1" t="s">
        <v>123</v>
      </c>
      <c r="C1" s="7" t="s">
        <v>49</v>
      </c>
      <c r="D1" s="7" t="s">
        <v>48</v>
      </c>
      <c r="E1" s="12" t="s">
        <v>1</v>
      </c>
      <c r="F1" s="12" t="s">
        <v>96</v>
      </c>
      <c r="G1" s="12" t="s">
        <v>2</v>
      </c>
      <c r="H1" s="12" t="s">
        <v>97</v>
      </c>
      <c r="I1" s="12" t="s">
        <v>3</v>
      </c>
      <c r="J1" s="12" t="s">
        <v>98</v>
      </c>
      <c r="K1" s="12" t="s">
        <v>4</v>
      </c>
      <c r="L1" s="12" t="s">
        <v>99</v>
      </c>
      <c r="M1" s="12" t="s">
        <v>5</v>
      </c>
      <c r="N1" s="12" t="s">
        <v>100</v>
      </c>
      <c r="O1" s="12" t="s">
        <v>6</v>
      </c>
      <c r="P1" s="12" t="s">
        <v>101</v>
      </c>
      <c r="Q1" s="12" t="s">
        <v>7</v>
      </c>
      <c r="R1" s="12" t="s">
        <v>102</v>
      </c>
      <c r="S1" s="12" t="s">
        <v>8</v>
      </c>
      <c r="T1" s="12" t="s">
        <v>103</v>
      </c>
      <c r="U1" s="12" t="s">
        <v>9</v>
      </c>
      <c r="V1" s="12" t="s">
        <v>104</v>
      </c>
      <c r="W1" s="12" t="s">
        <v>10</v>
      </c>
      <c r="X1" s="12" t="s">
        <v>105</v>
      </c>
      <c r="Y1" s="12" t="s">
        <v>11</v>
      </c>
      <c r="Z1" s="12" t="s">
        <v>106</v>
      </c>
      <c r="AA1" s="12" t="s">
        <v>12</v>
      </c>
      <c r="AB1" s="12" t="s">
        <v>107</v>
      </c>
      <c r="AC1" s="12" t="s">
        <v>13</v>
      </c>
      <c r="AD1" s="12" t="s">
        <v>108</v>
      </c>
      <c r="AE1" s="12" t="s">
        <v>14</v>
      </c>
      <c r="AF1" s="13" t="s">
        <v>109</v>
      </c>
    </row>
    <row r="2" spans="1:32" ht="17">
      <c r="A2" t="s">
        <v>33</v>
      </c>
      <c r="B2">
        <v>15</v>
      </c>
      <c r="C2" s="10">
        <f>(B2/$B$12)</f>
        <v>1.7045454545454545E-3</v>
      </c>
      <c r="D2" t="s">
        <v>127</v>
      </c>
      <c r="E2" s="15">
        <v>2</v>
      </c>
      <c r="F2" s="15"/>
      <c r="G2" s="15">
        <v>98</v>
      </c>
      <c r="H2" s="15"/>
      <c r="I2" s="15"/>
      <c r="J2" s="15"/>
      <c r="K2" s="15">
        <v>0</v>
      </c>
      <c r="L2" s="15"/>
      <c r="M2" s="15">
        <v>0</v>
      </c>
      <c r="N2" s="15"/>
      <c r="O2" s="15">
        <v>20</v>
      </c>
      <c r="P2" s="15"/>
      <c r="Q2" s="15"/>
      <c r="R2" s="15"/>
      <c r="S2" s="15">
        <v>0</v>
      </c>
      <c r="T2" s="15"/>
      <c r="U2" s="15">
        <v>0</v>
      </c>
      <c r="V2" s="15"/>
      <c r="W2" s="15">
        <v>0</v>
      </c>
      <c r="X2" s="15"/>
      <c r="Y2" s="15">
        <v>0</v>
      </c>
      <c r="Z2" s="15"/>
      <c r="AA2" s="15">
        <v>0</v>
      </c>
      <c r="AB2" s="15"/>
      <c r="AC2" s="15">
        <v>0</v>
      </c>
      <c r="AD2" s="15"/>
      <c r="AE2" s="15">
        <v>20</v>
      </c>
    </row>
    <row r="3" spans="1:32" ht="17">
      <c r="A3" t="s">
        <v>36</v>
      </c>
      <c r="B3">
        <v>117</v>
      </c>
      <c r="C3" s="10">
        <f t="shared" ref="C3:C10" si="0">(B3/$B$12)</f>
        <v>1.3295454545454546E-2</v>
      </c>
      <c r="D3" t="s">
        <v>127</v>
      </c>
      <c r="E3" s="15">
        <v>2</v>
      </c>
      <c r="F3" s="15"/>
      <c r="G3" s="15">
        <v>98</v>
      </c>
      <c r="H3" s="15"/>
      <c r="I3" s="15"/>
      <c r="J3" s="15"/>
      <c r="K3" s="15">
        <v>0</v>
      </c>
      <c r="L3" s="15"/>
      <c r="M3" s="15">
        <v>0</v>
      </c>
      <c r="N3" s="15"/>
      <c r="O3" s="15">
        <v>0</v>
      </c>
      <c r="P3" s="15"/>
      <c r="Q3" s="15"/>
      <c r="R3" s="15"/>
      <c r="S3" s="15">
        <v>0</v>
      </c>
      <c r="T3" s="15"/>
      <c r="U3" s="15">
        <v>0</v>
      </c>
      <c r="V3" s="15"/>
      <c r="W3" s="15">
        <v>0</v>
      </c>
      <c r="X3" s="15"/>
      <c r="Y3" s="15">
        <v>0</v>
      </c>
      <c r="Z3" s="15"/>
      <c r="AA3" s="15">
        <v>0</v>
      </c>
      <c r="AB3" s="15"/>
      <c r="AC3" s="15">
        <v>0</v>
      </c>
      <c r="AD3" s="15"/>
      <c r="AE3" s="15">
        <v>0</v>
      </c>
    </row>
    <row r="4" spans="1:32" ht="17">
      <c r="A4" t="s">
        <v>31</v>
      </c>
      <c r="B4">
        <v>70</v>
      </c>
      <c r="C4" s="10">
        <f t="shared" si="0"/>
        <v>7.9545454545454537E-3</v>
      </c>
      <c r="D4" t="s">
        <v>127</v>
      </c>
      <c r="E4" s="15">
        <v>9.2899999999999991</v>
      </c>
      <c r="F4" s="15">
        <v>0.88049985803519604</v>
      </c>
      <c r="G4" s="15">
        <v>90.71</v>
      </c>
      <c r="H4" s="15">
        <v>0.88049985803519204</v>
      </c>
      <c r="I4" s="15"/>
      <c r="J4" s="15"/>
      <c r="K4" s="15">
        <v>12.5033333333333</v>
      </c>
      <c r="L4" s="15">
        <v>1.35669696935855</v>
      </c>
      <c r="M4" s="15">
        <v>47.29</v>
      </c>
      <c r="N4" s="15">
        <v>0.57982756057296903</v>
      </c>
      <c r="O4" s="15">
        <v>63.005000000000003</v>
      </c>
      <c r="P4" s="15">
        <v>8.9733644749335806</v>
      </c>
      <c r="Q4" s="15"/>
      <c r="R4" s="15"/>
      <c r="S4" s="15">
        <v>3.44</v>
      </c>
      <c r="T4" s="15">
        <v>4.0163665171395904</v>
      </c>
      <c r="U4" s="15"/>
      <c r="V4" s="15"/>
      <c r="W4" s="15">
        <v>4.62</v>
      </c>
      <c r="X4" s="15"/>
      <c r="Y4" s="15">
        <v>1.78</v>
      </c>
      <c r="Z4" s="15">
        <v>0.31112698372208097</v>
      </c>
      <c r="AA4" s="15"/>
      <c r="AB4" s="15"/>
      <c r="AC4" s="15">
        <v>4.76</v>
      </c>
      <c r="AD4" s="15">
        <v>0.45254833995938998</v>
      </c>
      <c r="AE4" s="15">
        <v>30</v>
      </c>
    </row>
    <row r="5" spans="1:32" ht="17">
      <c r="A5" t="s">
        <v>17</v>
      </c>
      <c r="B5">
        <v>180</v>
      </c>
      <c r="C5" s="10">
        <f t="shared" si="0"/>
        <v>2.0454545454545454E-2</v>
      </c>
      <c r="D5" t="s">
        <v>127</v>
      </c>
      <c r="E5" s="15">
        <v>9.3320000000000007</v>
      </c>
      <c r="F5" s="15">
        <v>0.98536851538452896</v>
      </c>
      <c r="G5" s="15">
        <v>90.668000000000006</v>
      </c>
      <c r="H5" s="15">
        <v>0.98536851538453096</v>
      </c>
      <c r="I5" s="15"/>
      <c r="J5" s="15"/>
      <c r="K5" s="15">
        <v>41.654000000000003</v>
      </c>
      <c r="L5" s="15">
        <v>1.03828063001612</v>
      </c>
      <c r="M5" s="15">
        <v>17.329999999999998</v>
      </c>
      <c r="N5" s="15"/>
      <c r="O5" s="15">
        <v>27.396999999999998</v>
      </c>
      <c r="P5" s="15">
        <v>0.93398846055207996</v>
      </c>
      <c r="Q5" s="15">
        <v>7.31</v>
      </c>
      <c r="R5" s="15"/>
      <c r="S5" s="15">
        <v>0.46</v>
      </c>
      <c r="T5" s="15"/>
      <c r="U5" s="15"/>
      <c r="V5" s="15"/>
      <c r="W5" s="15">
        <v>10.29</v>
      </c>
      <c r="X5" s="15"/>
      <c r="Y5" s="15">
        <v>4.2960000000000003</v>
      </c>
      <c r="Z5" s="15">
        <v>0.29661797353198599</v>
      </c>
      <c r="AA5" s="15"/>
      <c r="AB5" s="15"/>
      <c r="AC5" s="15">
        <v>8.298</v>
      </c>
      <c r="AD5" s="15">
        <v>0.177375934732484</v>
      </c>
      <c r="AE5" s="15">
        <v>48.4</v>
      </c>
    </row>
    <row r="6" spans="1:32" ht="17">
      <c r="A6" t="s">
        <v>124</v>
      </c>
      <c r="B6">
        <v>254</v>
      </c>
      <c r="C6" s="10">
        <f t="shared" si="0"/>
        <v>2.8863636363636362E-2</v>
      </c>
      <c r="D6" t="s">
        <v>127</v>
      </c>
      <c r="E6" s="15">
        <v>13.3296428571429</v>
      </c>
      <c r="F6" s="15">
        <v>2.52397024420867</v>
      </c>
      <c r="G6" s="15">
        <v>86.6703571428571</v>
      </c>
      <c r="H6" s="15">
        <v>2.52397024420867</v>
      </c>
      <c r="I6" s="15">
        <v>5.04</v>
      </c>
      <c r="J6" s="15"/>
      <c r="K6" s="15">
        <v>8.5124999999999993</v>
      </c>
      <c r="L6" s="15">
        <v>0.52510051947751402</v>
      </c>
      <c r="M6" s="15">
        <v>2.7557142857142898</v>
      </c>
      <c r="N6" s="15">
        <v>0.61221808941829603</v>
      </c>
      <c r="O6" s="15">
        <v>7.7505882352941198</v>
      </c>
      <c r="P6" s="15">
        <v>1.05835054795325</v>
      </c>
      <c r="Q6" s="15"/>
      <c r="R6" s="15"/>
      <c r="S6" s="15">
        <v>71.287999999999997</v>
      </c>
      <c r="T6" s="15">
        <v>2.7592586564752</v>
      </c>
      <c r="U6" s="15">
        <v>2.8436363636363602</v>
      </c>
      <c r="V6" s="15">
        <v>0.43251064096210901</v>
      </c>
      <c r="W6" s="15">
        <v>2.2450000000000001</v>
      </c>
      <c r="X6" s="15">
        <v>0.67175144212722004</v>
      </c>
      <c r="Y6" s="15">
        <v>3.5933333333333302</v>
      </c>
      <c r="Z6" s="15">
        <v>0.24065567002493701</v>
      </c>
      <c r="AA6" s="15"/>
      <c r="AB6" s="15"/>
      <c r="AC6" s="15">
        <v>1.3875</v>
      </c>
      <c r="AD6" s="15">
        <v>7.96726256171294E-2</v>
      </c>
      <c r="AE6" s="15">
        <v>45</v>
      </c>
    </row>
    <row r="7" spans="1:32" ht="17">
      <c r="A7" t="s">
        <v>21</v>
      </c>
      <c r="B7">
        <v>622</v>
      </c>
      <c r="C7" s="10">
        <f t="shared" si="0"/>
        <v>7.0681818181818179E-2</v>
      </c>
      <c r="D7" t="s">
        <v>127</v>
      </c>
      <c r="E7" s="15">
        <v>25.8355</v>
      </c>
      <c r="F7" s="15">
        <v>5.13312652107426</v>
      </c>
      <c r="G7" s="15">
        <v>74.164500000000004</v>
      </c>
      <c r="H7" s="15">
        <v>5.13312652107426</v>
      </c>
      <c r="I7" s="15">
        <v>4.3886111111111097</v>
      </c>
      <c r="J7" s="15">
        <v>0.33212005383404702</v>
      </c>
      <c r="K7" s="15">
        <v>7.9613333333333296</v>
      </c>
      <c r="L7" s="15">
        <v>0.70046344626113299</v>
      </c>
      <c r="M7" s="15">
        <v>2.8973170731707301</v>
      </c>
      <c r="N7" s="15">
        <v>0.65808443375544101</v>
      </c>
      <c r="O7" s="15">
        <v>7.38</v>
      </c>
      <c r="P7" s="15">
        <v>1.5136930556313799</v>
      </c>
      <c r="Q7" s="15"/>
      <c r="R7" s="15"/>
      <c r="S7" s="15">
        <v>70.256200000000007</v>
      </c>
      <c r="T7" s="15">
        <v>2.5219921587863001</v>
      </c>
      <c r="U7" s="15">
        <v>1.5884615384615399</v>
      </c>
      <c r="V7" s="15">
        <v>0.68626962041375095</v>
      </c>
      <c r="W7" s="15">
        <v>2.0403846153846201</v>
      </c>
      <c r="X7" s="15">
        <v>0.77178484447017104</v>
      </c>
      <c r="Y7" s="15">
        <v>4.0228888888888896</v>
      </c>
      <c r="Z7" s="15">
        <v>0.46950468204763002</v>
      </c>
      <c r="AA7" s="15">
        <v>3.79</v>
      </c>
      <c r="AB7" s="15">
        <v>0.30838287890218602</v>
      </c>
      <c r="AC7" s="15">
        <v>1.43688888888889</v>
      </c>
      <c r="AD7" s="15">
        <v>0.12834297484443499</v>
      </c>
      <c r="AE7" s="15">
        <v>44.1</v>
      </c>
    </row>
    <row r="8" spans="1:32" ht="17">
      <c r="A8" t="s">
        <v>0</v>
      </c>
      <c r="B8">
        <v>2842</v>
      </c>
      <c r="C8" s="10">
        <f t="shared" si="0"/>
        <v>0.32295454545454544</v>
      </c>
      <c r="D8" t="s">
        <v>127</v>
      </c>
      <c r="E8" s="15">
        <v>66.89</v>
      </c>
      <c r="F8" s="15">
        <v>8.5450083413849693</v>
      </c>
      <c r="G8" s="15">
        <v>33.11</v>
      </c>
      <c r="H8" s="15">
        <v>8.5450083413849693</v>
      </c>
      <c r="I8" s="15">
        <v>4.5199999999999996</v>
      </c>
      <c r="J8" s="15">
        <v>0.27899581849147798</v>
      </c>
      <c r="K8" s="15">
        <v>21.58</v>
      </c>
      <c r="L8" s="15">
        <v>2.1390806206497599</v>
      </c>
      <c r="M8" s="15">
        <v>41.04</v>
      </c>
      <c r="N8" s="15">
        <v>4.2638849557622498</v>
      </c>
      <c r="O8" s="15">
        <v>44.17</v>
      </c>
      <c r="P8" s="15">
        <v>5.2078702071332303</v>
      </c>
      <c r="Q8" s="15">
        <v>8.59</v>
      </c>
      <c r="R8" s="15">
        <v>1.1947638182812399</v>
      </c>
      <c r="S8" s="15">
        <v>0.37</v>
      </c>
      <c r="T8" s="15">
        <v>1.72658856260434</v>
      </c>
      <c r="U8" s="15">
        <v>1.23</v>
      </c>
      <c r="V8" s="15">
        <v>1.39491917594272</v>
      </c>
      <c r="W8" s="15">
        <v>1.55</v>
      </c>
      <c r="X8" s="15">
        <v>1.55730203665682</v>
      </c>
      <c r="Y8" s="15">
        <v>3.1</v>
      </c>
      <c r="Z8" s="15">
        <v>0.58432627337373799</v>
      </c>
      <c r="AA8" s="15">
        <v>1.18</v>
      </c>
      <c r="AB8" s="15">
        <v>0.47687920200267497</v>
      </c>
      <c r="AC8" s="15">
        <v>10.33</v>
      </c>
      <c r="AD8" s="15">
        <v>1.0158414898684001</v>
      </c>
      <c r="AE8" s="15">
        <v>45</v>
      </c>
    </row>
    <row r="9" spans="1:32" ht="17">
      <c r="A9" t="s">
        <v>125</v>
      </c>
      <c r="B9">
        <v>4446</v>
      </c>
      <c r="C9" s="10">
        <f t="shared" si="0"/>
        <v>0.50522727272727275</v>
      </c>
      <c r="D9" t="s">
        <v>127</v>
      </c>
      <c r="E9" s="15">
        <v>64.44</v>
      </c>
      <c r="F9" s="15">
        <v>10.028758324495699</v>
      </c>
      <c r="G9" s="15">
        <v>35.56</v>
      </c>
      <c r="H9" s="15">
        <v>10.028758324495699</v>
      </c>
      <c r="I9" s="15">
        <v>3.92</v>
      </c>
      <c r="J9" s="15">
        <v>0.22751844509213501</v>
      </c>
      <c r="K9" s="15">
        <v>7.56</v>
      </c>
      <c r="L9" s="15">
        <v>0.88611536368381405</v>
      </c>
      <c r="M9" s="15">
        <v>27.19</v>
      </c>
      <c r="N9" s="15">
        <v>2.1332069235885598</v>
      </c>
      <c r="O9" s="15">
        <v>45.12</v>
      </c>
      <c r="P9" s="15">
        <v>5.6709210376855204</v>
      </c>
      <c r="Q9" s="15">
        <v>2.98</v>
      </c>
      <c r="R9" s="15">
        <v>0.627554903759587</v>
      </c>
      <c r="S9" s="15">
        <v>27.75</v>
      </c>
      <c r="T9" s="15">
        <v>6.9052840322026103</v>
      </c>
      <c r="U9" s="15">
        <v>2.54</v>
      </c>
      <c r="V9" s="15">
        <v>1.0267807137286999</v>
      </c>
      <c r="W9" s="15">
        <v>3.31</v>
      </c>
      <c r="X9" s="15">
        <v>0.93501953908008695</v>
      </c>
      <c r="Y9" s="15">
        <v>2.85</v>
      </c>
      <c r="Z9" s="15">
        <v>0.43547567383264901</v>
      </c>
      <c r="AA9" s="15">
        <v>1.49</v>
      </c>
      <c r="AB9" s="15">
        <v>0.22886297400314701</v>
      </c>
      <c r="AC9" s="15">
        <v>4.9800000000000004</v>
      </c>
      <c r="AD9" s="15">
        <v>0.85151435836922995</v>
      </c>
      <c r="AE9" s="15">
        <v>45</v>
      </c>
    </row>
    <row r="10" spans="1:32" ht="17">
      <c r="A10" t="s">
        <v>126</v>
      </c>
      <c r="B10">
        <v>254</v>
      </c>
      <c r="C10" s="10">
        <f t="shared" si="0"/>
        <v>2.8863636363636362E-2</v>
      </c>
      <c r="D10" t="s">
        <v>127</v>
      </c>
      <c r="E10" s="15">
        <v>23</v>
      </c>
      <c r="F10" s="15"/>
      <c r="G10" s="15">
        <v>77</v>
      </c>
      <c r="H10" s="15"/>
      <c r="I10" s="15"/>
      <c r="J10" s="15"/>
      <c r="K10" s="15">
        <v>5.8</v>
      </c>
      <c r="L10" s="15"/>
      <c r="M10" s="15">
        <v>17.3</v>
      </c>
      <c r="N10" s="15"/>
      <c r="O10" s="15">
        <v>30.1</v>
      </c>
      <c r="P10" s="15"/>
      <c r="Q10" s="15"/>
      <c r="R10" s="15"/>
      <c r="S10" s="15">
        <v>24.9</v>
      </c>
      <c r="T10" s="15"/>
      <c r="U10" s="15"/>
      <c r="V10" s="15"/>
      <c r="W10" s="15"/>
      <c r="X10" s="15"/>
      <c r="Y10" s="15"/>
      <c r="Z10" s="15"/>
      <c r="AA10" s="15"/>
      <c r="AB10" s="15"/>
      <c r="AC10" s="15">
        <v>11.9</v>
      </c>
      <c r="AD10" s="15"/>
      <c r="AE10" s="15">
        <v>45</v>
      </c>
    </row>
    <row r="12" spans="1:32">
      <c r="B12">
        <f>SUM(B2:B10)</f>
        <v>8800</v>
      </c>
      <c r="D12" s="7" t="s">
        <v>40</v>
      </c>
      <c r="E12" s="7">
        <f>SUM(E2*$C$2,E3*$C$3,E4*$C$4,E5*$C$5,E6*$C$6,E7*$C$7,E8*$C$8, E9*$C$9, E10*$C$10)</f>
        <v>57.328760259740257</v>
      </c>
      <c r="F12" s="7">
        <f>SQRT(SUM(F2^2, F3^2, F4^2, F5^2, F6^2, F7^2, F8^2, F9^2, F10^2))</f>
        <v>14.424243684561015</v>
      </c>
      <c r="G12" s="7">
        <f t="shared" ref="F12:AE12" si="1">SUM(G2*$C$2,G3*$C$3,G4*$C$4,G5*$C$5,G6*$C$6,G7*$C$7,G8*$C$8, G9*$C$9, G10*$C$10)</f>
        <v>42.671239740259736</v>
      </c>
      <c r="H12" s="7">
        <f>SQRT(SUM(H2^2, H3^2, H4^2, H5^2, H6^2, H7^2, H8^2, H9^2, H10^2))</f>
        <v>14.424243684561015</v>
      </c>
      <c r="I12" s="7">
        <f t="shared" si="1"/>
        <v>3.8959131944444438</v>
      </c>
      <c r="J12" s="7">
        <f>SQRT(SUM(J2^2, J3^2, J4^2, J5^2, J6^2, J7^2, J8^2, J9^2, J10^2))</f>
        <v>0.48980306221133701</v>
      </c>
      <c r="K12" s="7">
        <f t="shared" si="1"/>
        <v>12.716181553030301</v>
      </c>
      <c r="L12" s="7">
        <f>SQRT(SUM(L2^2, L3^2, L4^2, L5^2, L6^2, L7^2, L8^2, L9^2, L10^2))</f>
        <v>3.0076401493251788</v>
      </c>
      <c r="M12" s="7">
        <f t="shared" si="1"/>
        <v>28.505500300918591</v>
      </c>
      <c r="N12" s="7">
        <f>SQRT(SUM(N2^2, N3^2, N4^2, N5^2, N6^2, N7^2, N8^2, N9^2, N10^2))</f>
        <v>4.8862432200806394</v>
      </c>
      <c r="O12" s="7">
        <f t="shared" si="1"/>
        <v>39.770554478609633</v>
      </c>
      <c r="P12" s="7">
        <f>SQRT(SUM(P2^2, P3^2, P4^2, P5^2, P6^2, P7^2, P8^2, P9^2, P10^2))</f>
        <v>12.003592566539162</v>
      </c>
      <c r="Q12" s="7">
        <f t="shared" si="1"/>
        <v>4.4292795454545448</v>
      </c>
      <c r="R12" s="7">
        <f>SQRT(SUM(R2^2, R3^2, R4^2, R5^2, R6^2, R7^2, R8^2, R9^2, R10^2))</f>
        <v>1.3495501986612695</v>
      </c>
      <c r="S12" s="7">
        <f t="shared" si="1"/>
        <v>21.918494136363638</v>
      </c>
      <c r="T12" s="7">
        <f>SQRT(SUM(T2^2, T3^2, T4^2, T5^2, T6^2, T7^2, T8^2, T9^2, T10^2))</f>
        <v>8.9871690988999067</v>
      </c>
      <c r="U12" s="7">
        <f t="shared" si="1"/>
        <v>1.8748643992371266</v>
      </c>
      <c r="V12" s="7">
        <f>SQRT(SUM(V2^2, V3^2, V4^2, V5^2, V6^2, V7^2, V8^2, V9^2, V10^2))</f>
        <v>1.9126185160523317</v>
      </c>
      <c r="W12" s="7">
        <f t="shared" si="1"/>
        <v>2.6291260489510493</v>
      </c>
      <c r="X12" s="7">
        <f>SQRT(SUM(X2^2, X3^2, X4^2, X5^2, X6^2, X7^2, X8^2, X9^2, X10^2))</f>
        <v>2.0847908811175437</v>
      </c>
      <c r="Y12" s="7">
        <f t="shared" si="1"/>
        <v>2.9311504040404044</v>
      </c>
      <c r="Z12" s="7">
        <f>SQRT(SUM(Z2^2, Z3^2, Z4^2, Z5^2, Z6^2, Z7^2, Z8^2, Z9^2, Z10^2))</f>
        <v>0.99709993303422684</v>
      </c>
      <c r="AA12" s="7">
        <f t="shared" si="1"/>
        <v>1.4017590909090907</v>
      </c>
      <c r="AB12" s="7">
        <f>SQRT(SUM(AB2^2, AB3^2, AB4^2, AB5^2, AB6^2, AB7^2, AB8^2, AB9^2, AB10^2))</f>
        <v>0.61228427562062504</v>
      </c>
      <c r="AC12" s="7">
        <f t="shared" si="1"/>
        <v>6.544835214646465</v>
      </c>
      <c r="AD12" s="7">
        <f>SQRT(SUM(AD2^2, AD3^2, AD4^2, AD5^2, AD6^2, AD7^2, AD8^2, AD9^2, AD10^2))</f>
        <v>1.4198917225386873</v>
      </c>
      <c r="AE12" s="7">
        <f t="shared" si="1"/>
        <v>44.245704545454544</v>
      </c>
      <c r="AF12" s="7">
        <f>SQRT(SUM(AF2^2, AF3^2, AF4^2, AF5^2, AF6^2, AF7^2, AF8^2, AF9^2, AF10^2))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653C9-31A1-9D4C-A601-92847C193CFB}">
  <dimension ref="A1:AH12"/>
  <sheetViews>
    <sheetView workbookViewId="0">
      <selection activeCell="G12" sqref="G12:AG12"/>
    </sheetView>
  </sheetViews>
  <sheetFormatPr baseColWidth="10" defaultRowHeight="16"/>
  <cols>
    <col min="1" max="1" width="15.83203125" bestFit="1" customWidth="1"/>
  </cols>
  <sheetData>
    <row r="1" spans="1:34" s="18" customFormat="1" ht="15">
      <c r="A1" s="17" t="s">
        <v>54</v>
      </c>
      <c r="B1" s="7" t="s">
        <v>51</v>
      </c>
      <c r="C1" s="7" t="s">
        <v>115</v>
      </c>
      <c r="D1" s="7" t="s">
        <v>123</v>
      </c>
      <c r="E1" s="7" t="s">
        <v>49</v>
      </c>
      <c r="F1" s="7" t="s">
        <v>48</v>
      </c>
      <c r="G1" s="19" t="s">
        <v>1</v>
      </c>
      <c r="H1" s="19" t="s">
        <v>96</v>
      </c>
      <c r="I1" s="19" t="s">
        <v>2</v>
      </c>
      <c r="J1" s="19" t="s">
        <v>97</v>
      </c>
      <c r="K1" s="19" t="s">
        <v>3</v>
      </c>
      <c r="L1" s="19" t="s">
        <v>98</v>
      </c>
      <c r="M1" s="19" t="s">
        <v>4</v>
      </c>
      <c r="N1" s="19" t="s">
        <v>99</v>
      </c>
      <c r="O1" s="19" t="s">
        <v>5</v>
      </c>
      <c r="P1" s="19" t="s">
        <v>100</v>
      </c>
      <c r="Q1" s="19" t="s">
        <v>6</v>
      </c>
      <c r="R1" s="19" t="s">
        <v>101</v>
      </c>
      <c r="S1" s="19" t="s">
        <v>7</v>
      </c>
      <c r="T1" s="19" t="s">
        <v>102</v>
      </c>
      <c r="U1" s="19" t="s">
        <v>8</v>
      </c>
      <c r="V1" s="19" t="s">
        <v>103</v>
      </c>
      <c r="W1" s="19" t="s">
        <v>9</v>
      </c>
      <c r="X1" s="19" t="s">
        <v>104</v>
      </c>
      <c r="Y1" s="19" t="s">
        <v>10</v>
      </c>
      <c r="Z1" s="19" t="s">
        <v>105</v>
      </c>
      <c r="AA1" s="19" t="s">
        <v>11</v>
      </c>
      <c r="AB1" s="19" t="s">
        <v>106</v>
      </c>
      <c r="AC1" s="19" t="s">
        <v>12</v>
      </c>
      <c r="AD1" s="19" t="s">
        <v>107</v>
      </c>
      <c r="AE1" s="19" t="s">
        <v>13</v>
      </c>
      <c r="AF1" s="19" t="s">
        <v>108</v>
      </c>
      <c r="AG1" s="19" t="s">
        <v>14</v>
      </c>
      <c r="AH1" s="20" t="s">
        <v>109</v>
      </c>
    </row>
    <row r="2" spans="1:34" ht="17">
      <c r="A2" t="s">
        <v>116</v>
      </c>
      <c r="C2">
        <v>20</v>
      </c>
      <c r="D2">
        <v>517</v>
      </c>
      <c r="E2" s="10">
        <f>(D2/$D$12)</f>
        <v>0.23510686675761711</v>
      </c>
      <c r="F2" s="10" t="s">
        <v>132</v>
      </c>
      <c r="G2" s="15">
        <v>66.89</v>
      </c>
      <c r="H2" s="15">
        <v>8.5450083413849693</v>
      </c>
      <c r="I2" s="15">
        <v>33.11</v>
      </c>
      <c r="J2" s="15">
        <v>8.5450083413849693</v>
      </c>
      <c r="K2" s="15">
        <v>4.5199999999999996</v>
      </c>
      <c r="L2" s="15">
        <v>0.27899581849147798</v>
      </c>
      <c r="M2" s="15">
        <v>21.58</v>
      </c>
      <c r="N2" s="15">
        <v>2.1390806206497599</v>
      </c>
      <c r="O2" s="15">
        <v>41.04</v>
      </c>
      <c r="P2" s="15">
        <v>4.2638849557622498</v>
      </c>
      <c r="Q2" s="15">
        <v>44.17</v>
      </c>
      <c r="R2" s="15">
        <v>5.2078702071332303</v>
      </c>
      <c r="S2" s="15">
        <v>8.59</v>
      </c>
      <c r="T2" s="15">
        <v>1.1947638182812399</v>
      </c>
      <c r="U2" s="15">
        <v>0.37</v>
      </c>
      <c r="V2" s="15">
        <v>1.72658856260434</v>
      </c>
      <c r="W2" s="15">
        <v>1.23</v>
      </c>
      <c r="X2" s="15">
        <v>1.39491917594272</v>
      </c>
      <c r="Y2" s="15">
        <v>1.55</v>
      </c>
      <c r="Z2" s="15">
        <v>1.55730203665682</v>
      </c>
      <c r="AA2" s="15">
        <v>3.1</v>
      </c>
      <c r="AB2" s="15">
        <v>0.58432627337373799</v>
      </c>
      <c r="AC2" s="15">
        <v>1.18</v>
      </c>
      <c r="AD2" s="15">
        <v>0.47687920200267497</v>
      </c>
      <c r="AE2" s="15">
        <v>10.33</v>
      </c>
      <c r="AF2" s="15">
        <v>1.0158414898684001</v>
      </c>
      <c r="AG2" s="15">
        <v>45</v>
      </c>
    </row>
    <row r="3" spans="1:34" ht="17">
      <c r="A3" t="s">
        <v>117</v>
      </c>
      <c r="C3">
        <v>17</v>
      </c>
      <c r="D3">
        <v>223</v>
      </c>
      <c r="E3" s="10">
        <f t="shared" ref="E3:E10" si="0">(D3/$D$12)</f>
        <v>0.10140973169622555</v>
      </c>
      <c r="F3" s="10" t="s">
        <v>133</v>
      </c>
      <c r="G3" s="15">
        <v>25.8355</v>
      </c>
      <c r="H3" s="15">
        <v>5.13312652107426</v>
      </c>
      <c r="I3" s="15">
        <v>74.164500000000004</v>
      </c>
      <c r="J3" s="15">
        <v>5.13312652107426</v>
      </c>
      <c r="K3" s="15">
        <v>4.3886111111111097</v>
      </c>
      <c r="L3" s="15">
        <v>0.33212005383404702</v>
      </c>
      <c r="M3" s="15">
        <v>7.9613333333333296</v>
      </c>
      <c r="N3" s="15">
        <v>0.70046344626113299</v>
      </c>
      <c r="O3" s="15">
        <v>2.8973170731707301</v>
      </c>
      <c r="P3" s="15">
        <v>0.65808443375544101</v>
      </c>
      <c r="Q3" s="15">
        <v>7.38</v>
      </c>
      <c r="R3" s="15">
        <v>1.5136930556313799</v>
      </c>
      <c r="S3" s="15"/>
      <c r="T3" s="15"/>
      <c r="U3" s="15">
        <v>70.256200000000007</v>
      </c>
      <c r="V3" s="15">
        <v>2.5219921587863001</v>
      </c>
      <c r="W3" s="15">
        <v>1.5884615384615399</v>
      </c>
      <c r="X3" s="15">
        <v>0.68626962041375095</v>
      </c>
      <c r="Y3" s="15">
        <v>2.0403846153846201</v>
      </c>
      <c r="Z3" s="15">
        <v>0.77178484447017104</v>
      </c>
      <c r="AA3" s="15">
        <v>4.0228888888888896</v>
      </c>
      <c r="AB3" s="15">
        <v>0.46950468204763002</v>
      </c>
      <c r="AC3" s="15">
        <v>3.79</v>
      </c>
      <c r="AD3" s="15">
        <v>0.30838287890218602</v>
      </c>
      <c r="AE3" s="15">
        <v>1.43688888888889</v>
      </c>
      <c r="AF3" s="15">
        <v>0.12834297484443499</v>
      </c>
      <c r="AG3" s="15">
        <v>44.1</v>
      </c>
    </row>
    <row r="4" spans="1:34" ht="17">
      <c r="A4" t="s">
        <v>118</v>
      </c>
      <c r="C4">
        <v>9.5</v>
      </c>
      <c r="D4">
        <v>106</v>
      </c>
      <c r="E4" s="10">
        <f t="shared" si="0"/>
        <v>4.8203728967712599E-2</v>
      </c>
      <c r="F4" s="10" t="s">
        <v>134</v>
      </c>
      <c r="G4" s="15">
        <v>9.3320000000000007</v>
      </c>
      <c r="H4" s="15">
        <v>0.98536851538452896</v>
      </c>
      <c r="I4" s="15">
        <v>90.668000000000006</v>
      </c>
      <c r="J4" s="15">
        <v>0.98536851538453096</v>
      </c>
      <c r="K4" s="15"/>
      <c r="L4" s="15"/>
      <c r="M4" s="15">
        <v>41.654000000000003</v>
      </c>
      <c r="N4" s="15">
        <v>1.03828063001612</v>
      </c>
      <c r="O4" s="15">
        <v>17.329999999999998</v>
      </c>
      <c r="P4" s="15"/>
      <c r="Q4" s="15">
        <v>27.396999999999998</v>
      </c>
      <c r="R4" s="15">
        <v>0.93398846055207996</v>
      </c>
      <c r="S4" s="15">
        <v>7.31</v>
      </c>
      <c r="T4" s="15"/>
      <c r="U4" s="15">
        <v>0.46</v>
      </c>
      <c r="V4" s="15"/>
      <c r="W4" s="15"/>
      <c r="X4" s="15"/>
      <c r="Y4" s="15">
        <v>10.29</v>
      </c>
      <c r="Z4" s="15"/>
      <c r="AA4" s="15">
        <v>4.2960000000000003</v>
      </c>
      <c r="AB4" s="15">
        <v>0.29661797353198599</v>
      </c>
      <c r="AC4" s="15"/>
      <c r="AD4" s="15"/>
      <c r="AE4" s="15">
        <v>8.298</v>
      </c>
      <c r="AF4" s="15">
        <v>0.177375934732484</v>
      </c>
      <c r="AG4" s="15">
        <v>48.4</v>
      </c>
    </row>
    <row r="5" spans="1:34" ht="17">
      <c r="A5" t="s">
        <v>119</v>
      </c>
      <c r="C5">
        <v>1.5</v>
      </c>
      <c r="D5">
        <v>17</v>
      </c>
      <c r="E5" s="10">
        <f t="shared" si="0"/>
        <v>7.730786721236926E-3</v>
      </c>
      <c r="F5" s="10" t="s">
        <v>135</v>
      </c>
      <c r="G5" s="15">
        <v>9.5024999999999995</v>
      </c>
      <c r="H5" s="15">
        <v>1.6732079966340101</v>
      </c>
      <c r="I5" s="15">
        <v>90.497500000000002</v>
      </c>
      <c r="J5" s="15">
        <v>1.6732079966340101</v>
      </c>
      <c r="K5" s="15"/>
      <c r="L5" s="15"/>
      <c r="M5" s="15">
        <v>47.51</v>
      </c>
      <c r="N5" s="15">
        <v>0.63880096013286003</v>
      </c>
      <c r="O5" s="15">
        <v>8.25</v>
      </c>
      <c r="P5" s="15"/>
      <c r="Q5" s="15">
        <v>14.432499999999999</v>
      </c>
      <c r="R5" s="15">
        <v>0.86803897761947701</v>
      </c>
      <c r="S5" s="15"/>
      <c r="T5" s="15"/>
      <c r="U5" s="15">
        <v>1.1499999999999999</v>
      </c>
      <c r="V5" s="15">
        <v>0.53740115370177599</v>
      </c>
      <c r="W5" s="15"/>
      <c r="X5" s="15"/>
      <c r="Y5" s="15">
        <v>15.34</v>
      </c>
      <c r="Z5" s="15">
        <v>0.169705627484772</v>
      </c>
      <c r="AA5" s="15">
        <v>6.4249999999999998</v>
      </c>
      <c r="AB5" s="15">
        <v>9.1923881554251102E-2</v>
      </c>
      <c r="AC5" s="15"/>
      <c r="AD5" s="15"/>
      <c r="AE5" s="15">
        <v>6.3650000000000002</v>
      </c>
      <c r="AF5" s="15">
        <v>7.7781745930520493E-2</v>
      </c>
      <c r="AG5" s="15">
        <v>30</v>
      </c>
    </row>
    <row r="6" spans="1:34" ht="17">
      <c r="A6" t="s">
        <v>120</v>
      </c>
      <c r="C6">
        <v>6.5</v>
      </c>
      <c r="D6">
        <v>70</v>
      </c>
      <c r="E6" s="10">
        <f t="shared" si="0"/>
        <v>3.1832651205093224E-2</v>
      </c>
      <c r="F6" s="10" t="s">
        <v>136</v>
      </c>
      <c r="G6" s="15">
        <v>4.0536363636363602</v>
      </c>
      <c r="H6" s="15">
        <v>0.69423731860614801</v>
      </c>
      <c r="I6" s="15">
        <v>95.9463636363636</v>
      </c>
      <c r="J6" s="15">
        <v>0.69423731860614701</v>
      </c>
      <c r="K6" s="15"/>
      <c r="L6" s="15"/>
      <c r="M6" s="15">
        <v>39.133636363636398</v>
      </c>
      <c r="N6" s="15">
        <v>1.6397089542188401</v>
      </c>
      <c r="O6" s="15"/>
      <c r="P6" s="15"/>
      <c r="Q6" s="15">
        <v>20.364999999999998</v>
      </c>
      <c r="R6" s="15">
        <v>5.3244931944531402</v>
      </c>
      <c r="S6" s="15"/>
      <c r="T6" s="15"/>
      <c r="U6" s="15">
        <v>0.875</v>
      </c>
      <c r="V6" s="15">
        <v>0.33234018715767699</v>
      </c>
      <c r="W6" s="15">
        <v>10.85</v>
      </c>
      <c r="X6" s="15"/>
      <c r="Y6" s="15">
        <v>12.39</v>
      </c>
      <c r="Z6" s="15"/>
      <c r="AA6" s="15">
        <v>20.424545454545498</v>
      </c>
      <c r="AB6" s="15">
        <v>1.3000797178355099</v>
      </c>
      <c r="AC6" s="15"/>
      <c r="AD6" s="15"/>
      <c r="AE6" s="15">
        <v>5.3872727272727303</v>
      </c>
      <c r="AF6" s="15">
        <v>0.179225606936671</v>
      </c>
      <c r="AG6" s="15">
        <v>50</v>
      </c>
    </row>
    <row r="7" spans="1:34" ht="17">
      <c r="A7" t="s">
        <v>121</v>
      </c>
      <c r="C7">
        <v>1</v>
      </c>
      <c r="D7">
        <v>11</v>
      </c>
      <c r="E7" s="10">
        <f t="shared" si="0"/>
        <v>5.0022737608003635E-3</v>
      </c>
      <c r="F7" s="10" t="s">
        <v>137</v>
      </c>
      <c r="G7" s="15">
        <v>9.2899999999999991</v>
      </c>
      <c r="H7" s="15">
        <v>0.88049985803519604</v>
      </c>
      <c r="I7" s="15">
        <v>90.71</v>
      </c>
      <c r="J7" s="15">
        <v>0.88049985803519204</v>
      </c>
      <c r="K7" s="15"/>
      <c r="L7" s="15"/>
      <c r="M7" s="15">
        <v>12.5033333333333</v>
      </c>
      <c r="N7" s="15">
        <v>1.35669696935855</v>
      </c>
      <c r="O7" s="15">
        <v>47.29</v>
      </c>
      <c r="P7" s="15">
        <v>0.57982756057296903</v>
      </c>
      <c r="Q7" s="15">
        <v>63.005000000000003</v>
      </c>
      <c r="R7" s="15">
        <v>8.9733644749335806</v>
      </c>
      <c r="S7" s="15"/>
      <c r="T7" s="15"/>
      <c r="U7" s="15">
        <v>3.44</v>
      </c>
      <c r="V7" s="15">
        <v>4.0163665171395904</v>
      </c>
      <c r="W7" s="15"/>
      <c r="X7" s="15"/>
      <c r="Y7" s="15">
        <v>4.62</v>
      </c>
      <c r="Z7" s="15"/>
      <c r="AA7" s="15">
        <v>1.78</v>
      </c>
      <c r="AB7" s="15">
        <v>0.31112698372208097</v>
      </c>
      <c r="AC7" s="15"/>
      <c r="AD7" s="15"/>
      <c r="AE7" s="15">
        <v>4.76</v>
      </c>
      <c r="AF7" s="15">
        <v>0.45254833995938998</v>
      </c>
      <c r="AG7" s="15">
        <v>30</v>
      </c>
    </row>
    <row r="8" spans="1:34" ht="17">
      <c r="A8" t="s">
        <v>36</v>
      </c>
      <c r="C8">
        <v>2.5</v>
      </c>
      <c r="D8">
        <v>27</v>
      </c>
      <c r="E8" s="10">
        <f t="shared" si="0"/>
        <v>1.227830832196453E-2</v>
      </c>
      <c r="F8" s="10" t="s">
        <v>138</v>
      </c>
      <c r="G8" s="15">
        <v>0.02</v>
      </c>
      <c r="H8" s="15"/>
      <c r="I8" s="15">
        <v>98</v>
      </c>
      <c r="J8" s="15"/>
      <c r="K8" s="15"/>
      <c r="L8" s="15"/>
      <c r="M8" s="15">
        <v>0</v>
      </c>
      <c r="N8" s="15"/>
      <c r="O8" s="15">
        <v>0</v>
      </c>
      <c r="P8" s="15"/>
      <c r="Q8" s="15">
        <v>0</v>
      </c>
      <c r="R8" s="15"/>
      <c r="S8" s="15"/>
      <c r="T8" s="15"/>
      <c r="U8" s="15">
        <v>0</v>
      </c>
      <c r="V8" s="15"/>
      <c r="W8" s="15">
        <v>0</v>
      </c>
      <c r="X8" s="15"/>
      <c r="Y8" s="15">
        <v>0</v>
      </c>
      <c r="Z8" s="15"/>
      <c r="AA8" s="15">
        <v>0</v>
      </c>
      <c r="AB8" s="15"/>
      <c r="AC8" s="15">
        <v>0</v>
      </c>
      <c r="AD8" s="15"/>
      <c r="AE8" s="15">
        <v>0</v>
      </c>
      <c r="AF8" s="15"/>
      <c r="AG8" s="15">
        <v>0</v>
      </c>
    </row>
    <row r="9" spans="1:34" ht="17">
      <c r="A9" t="s">
        <v>78</v>
      </c>
      <c r="C9">
        <v>2</v>
      </c>
      <c r="D9">
        <v>23</v>
      </c>
      <c r="E9" s="10">
        <f t="shared" si="0"/>
        <v>1.0459299681673489E-2</v>
      </c>
      <c r="F9" s="10" t="s">
        <v>139</v>
      </c>
      <c r="G9" s="15">
        <v>10.342857142857101</v>
      </c>
      <c r="H9" s="15">
        <v>1.3091182055836199</v>
      </c>
      <c r="I9" s="15">
        <v>89.657142857142901</v>
      </c>
      <c r="J9" s="15">
        <v>1.3091182055836199</v>
      </c>
      <c r="K9" s="15"/>
      <c r="L9" s="15"/>
      <c r="M9" s="15">
        <v>51.598571428571397</v>
      </c>
      <c r="N9" s="15">
        <v>1.3084396377801599</v>
      </c>
      <c r="O9" s="15">
        <v>5.99</v>
      </c>
      <c r="P9" s="15"/>
      <c r="Q9" s="15">
        <v>8.7657142857142905</v>
      </c>
      <c r="R9" s="15">
        <v>1.06083076160239</v>
      </c>
      <c r="S9" s="15"/>
      <c r="T9" s="15"/>
      <c r="U9" s="15">
        <v>1.44</v>
      </c>
      <c r="V9" s="15">
        <v>0.64156059729381798</v>
      </c>
      <c r="W9" s="15">
        <v>13.23</v>
      </c>
      <c r="X9" s="15"/>
      <c r="Y9" s="15">
        <v>17.43</v>
      </c>
      <c r="Z9" s="15"/>
      <c r="AA9" s="15">
        <v>1.58</v>
      </c>
      <c r="AB9" s="15">
        <v>0.25099800796022298</v>
      </c>
      <c r="AC9" s="15"/>
      <c r="AD9" s="15"/>
      <c r="AE9" s="15">
        <v>6.9924999999999997</v>
      </c>
      <c r="AF9" s="15">
        <v>0.15107944929738101</v>
      </c>
      <c r="AG9" s="15">
        <v>30</v>
      </c>
    </row>
    <row r="10" spans="1:34" ht="17">
      <c r="A10" t="s">
        <v>128</v>
      </c>
      <c r="C10">
        <v>40</v>
      </c>
      <c r="D10">
        <v>1205</v>
      </c>
      <c r="E10" s="10">
        <f t="shared" si="0"/>
        <v>0.54797635288767621</v>
      </c>
      <c r="F10" s="10" t="s">
        <v>140</v>
      </c>
      <c r="G10" s="15">
        <v>64.44</v>
      </c>
      <c r="H10" s="15">
        <v>10.028758324495699</v>
      </c>
      <c r="I10" s="15">
        <v>35.56</v>
      </c>
      <c r="J10" s="15">
        <v>10.028758324495699</v>
      </c>
      <c r="K10" s="15">
        <v>3.92</v>
      </c>
      <c r="L10" s="15">
        <v>0.22751844509213501</v>
      </c>
      <c r="M10" s="15">
        <v>7.56</v>
      </c>
      <c r="N10" s="15">
        <v>0.88611536368381405</v>
      </c>
      <c r="O10" s="15">
        <v>27.19</v>
      </c>
      <c r="P10" s="15">
        <v>2.1332069235885598</v>
      </c>
      <c r="Q10" s="15">
        <v>45.12</v>
      </c>
      <c r="R10" s="15">
        <v>5.6709210376855204</v>
      </c>
      <c r="S10" s="15">
        <v>2.98</v>
      </c>
      <c r="T10" s="15">
        <v>0.627554903759587</v>
      </c>
      <c r="U10" s="15">
        <v>27.75</v>
      </c>
      <c r="V10" s="15">
        <v>6.9052840322026103</v>
      </c>
      <c r="W10" s="15">
        <v>2.54</v>
      </c>
      <c r="X10" s="15">
        <v>1.0267807137286999</v>
      </c>
      <c r="Y10" s="15">
        <v>3.31</v>
      </c>
      <c r="Z10" s="15">
        <v>0.93501953908008695</v>
      </c>
      <c r="AA10" s="15">
        <v>2.85</v>
      </c>
      <c r="AB10" s="15">
        <v>0.43547567383264901</v>
      </c>
      <c r="AC10" s="15">
        <v>1.49</v>
      </c>
      <c r="AD10" s="15">
        <v>0.22886297400314701</v>
      </c>
      <c r="AE10" s="15">
        <v>4.9800000000000004</v>
      </c>
      <c r="AF10" s="15">
        <v>0.85151435836922995</v>
      </c>
      <c r="AG10" s="15">
        <v>45</v>
      </c>
    </row>
    <row r="12" spans="1:34">
      <c r="D12">
        <f>SUM(D2:D10)</f>
        <v>2199</v>
      </c>
      <c r="E12" s="22"/>
      <c r="F12" s="7" t="s">
        <v>40</v>
      </c>
      <c r="G12" s="7">
        <f>SUM(G2*$E$2,G3*$E$3,G4*$E$4,G5*$E$5,G6*$E$6,G7*$E$7,G8*$E$8, G9*$E$9, G10*$E$10)</f>
        <v>54.465098344584021</v>
      </c>
      <c r="H12" s="7">
        <f>SQRT(SUM(H2^2, H3^2, H4^2, H5^2, H6^2, H7^2, H8^2, H9^2, H10^2))</f>
        <v>14.376500304618069</v>
      </c>
      <c r="I12" s="7">
        <f>SUM(I2*$E$2,I3*$E$3,I4*$E$4,I5*$E$5,I6*$E$6,I7*$E$7,I8*$E$8, I9*$E$9, I10*$E$10)</f>
        <v>45.510590604938493</v>
      </c>
      <c r="J12" s="7">
        <f>SQRT(SUM(J2^2, J3^2, J4^2, J5^2, J6^2, J7^2, J8^2, J9^2, J10^2))</f>
        <v>14.376500304618069</v>
      </c>
      <c r="K12" s="7">
        <f>SUM(K2*$E$2,K3*$E$3,K4*$E$4,K5*$E$5,K6*$E$6,K7*$E$7,K8*$E$8, K9*$E$9, K10*$E$10)</f>
        <v>3.6557982163609717</v>
      </c>
      <c r="L12" s="7">
        <f>SQRT(SUM(L2^2, L3^2, L4^2, L5^2, L6^2, L7^2, L8^2, L9^2, L10^2))</f>
        <v>0.48980306221133701</v>
      </c>
      <c r="M12" s="7">
        <f>SUM(M2*$E$2,M3*$E$3,M4*$E$4,M5*$E$5,M6*$E$6,M7*$E$7,M8*$E$8, M9*$E$9, M10*$E$10)</f>
        <v>14.246789308008953</v>
      </c>
      <c r="N12" s="7">
        <f>SQRT(SUM(N2^2, N3^2, N4^2, N5^2, N6^2, N7^2, N8^2, N9^2, N10^2))</f>
        <v>3.6849552397829219</v>
      </c>
      <c r="O12" s="7">
        <f>SUM(O2*$E$2,O3*$E$3,O4*$E$4,O5*$E$5,O6*$E$6,O7*$E$7,O8*$E$8, O9*$E$9, O10*$E$10)</f>
        <v>26.040437338479798</v>
      </c>
      <c r="P12" s="7">
        <f>SQRT(SUM(P2^2, P3^2, P4^2, P5^2, P6^2, P7^2, P8^2, P9^2, P10^2))</f>
        <v>4.847737804045618</v>
      </c>
      <c r="Q12" s="7">
        <f>SUM(Q2*$E$2,Q3*$E$3,Q4*$E$4,Q5*$E$5,Q6*$E$6,Q7*$E$7,Q8*$E$8, Q9*$E$9, Q10*$E$10)</f>
        <v>38.345102741505876</v>
      </c>
      <c r="R12" s="7">
        <f>SQRT(SUM(R2^2, R3^2, R4^2, R5^2, R6^2, R7^2, R8^2, R9^2, R10^2))</f>
        <v>13.160365115388238</v>
      </c>
      <c r="S12" s="7">
        <f>SUM(S2*$E$2,S3*$E$3,S4*$E$4,S5*$E$5,S6*$E$6,S7*$E$7,S8*$E$8, S9*$E$9, S10*$E$10)</f>
        <v>4.0049067758071848</v>
      </c>
      <c r="T12" s="7">
        <f>SQRT(SUM(T2^2, T3^2, T4^2, T5^2, T6^2, T7^2, T8^2, T9^2, T10^2))</f>
        <v>1.3495501986612695</v>
      </c>
      <c r="U12" s="7">
        <f>SUM(U2*$E$2,U3*$E$3,U4*$E$4,U5*$E$5,U6*$E$6,U7*$E$7,U8*$E$8, U9*$E$9, U10*$E$10)</f>
        <v>22.509182628467485</v>
      </c>
      <c r="V12" s="7">
        <f>SQRT(SUM(V2^2, V3^2, V4^2, V5^2, V6^2, V7^2, V8^2, V9^2, V10^2))</f>
        <v>8.6003808101088204</v>
      </c>
      <c r="W12" s="7">
        <f>SUM(W2*$E$2,W3*$E$3,W4*$E$4,W5*$E$5,W6*$E$6,W7*$E$7,W8*$E$8, W9*$E$9, W10*$E$10)</f>
        <v>2.3258876412355267</v>
      </c>
      <c r="X12" s="7">
        <f>SQRT(SUM(X2^2, X3^2, X4^2, X5^2, X6^2, X7^2, X8^2, X9^2, X10^2))</f>
        <v>1.863073840029098</v>
      </c>
      <c r="Y12" s="7">
        <f>SUM(Y2*$E$2,Y3*$E$3,Y4*$E$4,Y5*$E$5,Y6*$E$6,Y7*$E$7,Y8*$E$8, Y9*$E$9, Y10*$E$10)</f>
        <v>3.5995615139748844</v>
      </c>
      <c r="Z12" s="7">
        <f>SQRT(SUM(Z2^2, Z3^2, Z4^2, Z5^2, Z6^2, Z7^2, Z8^2, Z9^2, Z10^2))</f>
        <v>1.98088440298541</v>
      </c>
      <c r="AA12" s="7">
        <f>SUM(AA2*$E$2,AA3*$E$3,AA4*$E$4,AA5*$E$5,AA6*$E$6,AA7*$E$7,AA8*$E$8, AA9*$E$9, AA10*$E$10)</f>
        <v>3.6308746721420677</v>
      </c>
      <c r="AB12" s="7">
        <f>SQRT(SUM(AB2^2, AB3^2, AB4^2, AB5^2, AB6^2, AB7^2, AB8^2, AB9^2, AB10^2))</f>
        <v>1.6425438799828049</v>
      </c>
      <c r="AC12" s="7">
        <f>SUM(AC2*$E$2,AC3*$E$3,AC4*$E$4,AC5*$E$5,AC6*$E$6,AC7*$E$7,AC8*$E$8, AC9*$E$9, AC10*$E$10)</f>
        <v>1.4782537517053205</v>
      </c>
      <c r="AD12" s="7">
        <f>SQRT(SUM(AD2^2, AD3^2, AD4^2, AD5^2, AD6^2, AD7^2, AD8^2, AD9^2, AD10^2))</f>
        <v>0.61228427562062504</v>
      </c>
      <c r="AE12" s="7">
        <f>SUM(AE2*$E$2,AE3*$E$3,AE4*$E$4,AE5*$E$5,AE6*$E$6,AE7*$E$7,AE8*$E$8, AE9*$E$9, AE10*$E$10)</f>
        <v>6.0209303379405705</v>
      </c>
      <c r="AF12" s="7">
        <f>SQRT(SUM(AF2^2, AF3^2, AF4^2, AF5^2, AF6^2, AF7^2, AF8^2, AF9^2, AF10^2))</f>
        <v>1.4390071558692721</v>
      </c>
      <c r="AG12" s="7">
        <f>SUM(AG2*$E$2,AG3*$E$3,AG4*$E$4,AG5*$E$5,AG6*$E$6,AG7*$E$7,AG8*$E$8, AG9*$E$9, AG10*$E$10)</f>
        <v>44.331377899045023</v>
      </c>
      <c r="AH12" s="7">
        <f>SQRT(SUM(AH2^2, AH3^2, AH4^2, AH5^2, AH6^2, AH7^2, AH8^2, AH9^2, AH10^2))</f>
        <v>0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78014-B8D5-C649-AB23-3B17205F8F6A}">
  <dimension ref="A1:AH10"/>
  <sheetViews>
    <sheetView workbookViewId="0">
      <selection activeCell="G9" sqref="G9:AG9"/>
    </sheetView>
  </sheetViews>
  <sheetFormatPr baseColWidth="10" defaultRowHeight="16"/>
  <cols>
    <col min="1" max="1" width="12.6640625" bestFit="1" customWidth="1"/>
    <col min="6" max="6" width="11.6640625" bestFit="1" customWidth="1"/>
  </cols>
  <sheetData>
    <row r="1" spans="1:34" s="18" customFormat="1" ht="15">
      <c r="A1" s="17" t="s">
        <v>54</v>
      </c>
      <c r="B1" s="7" t="s">
        <v>51</v>
      </c>
      <c r="C1" s="7" t="s">
        <v>115</v>
      </c>
      <c r="D1" s="7" t="s">
        <v>123</v>
      </c>
      <c r="E1" s="7" t="s">
        <v>49</v>
      </c>
      <c r="F1" s="7" t="s">
        <v>48</v>
      </c>
      <c r="G1" s="19" t="s">
        <v>1</v>
      </c>
      <c r="H1" s="19" t="s">
        <v>96</v>
      </c>
      <c r="I1" s="19" t="s">
        <v>2</v>
      </c>
      <c r="J1" s="19" t="s">
        <v>97</v>
      </c>
      <c r="K1" s="19" t="s">
        <v>3</v>
      </c>
      <c r="L1" s="19" t="s">
        <v>98</v>
      </c>
      <c r="M1" s="19" t="s">
        <v>4</v>
      </c>
      <c r="N1" s="19" t="s">
        <v>99</v>
      </c>
      <c r="O1" s="19" t="s">
        <v>5</v>
      </c>
      <c r="P1" s="19" t="s">
        <v>100</v>
      </c>
      <c r="Q1" s="19" t="s">
        <v>6</v>
      </c>
      <c r="R1" s="19" t="s">
        <v>101</v>
      </c>
      <c r="S1" s="19" t="s">
        <v>7</v>
      </c>
      <c r="T1" s="19" t="s">
        <v>102</v>
      </c>
      <c r="U1" s="19" t="s">
        <v>8</v>
      </c>
      <c r="V1" s="19" t="s">
        <v>103</v>
      </c>
      <c r="W1" s="19" t="s">
        <v>9</v>
      </c>
      <c r="X1" s="19" t="s">
        <v>104</v>
      </c>
      <c r="Y1" s="19" t="s">
        <v>10</v>
      </c>
      <c r="Z1" s="19" t="s">
        <v>105</v>
      </c>
      <c r="AA1" s="19" t="s">
        <v>11</v>
      </c>
      <c r="AB1" s="19" t="s">
        <v>106</v>
      </c>
      <c r="AC1" s="19" t="s">
        <v>12</v>
      </c>
      <c r="AD1" s="19" t="s">
        <v>107</v>
      </c>
      <c r="AE1" s="19" t="s">
        <v>13</v>
      </c>
      <c r="AF1" s="19" t="s">
        <v>108</v>
      </c>
      <c r="AG1" s="19" t="s">
        <v>14</v>
      </c>
      <c r="AH1" s="20" t="s">
        <v>109</v>
      </c>
    </row>
    <row r="2" spans="1:34" ht="17">
      <c r="A2" t="s">
        <v>122</v>
      </c>
      <c r="D2">
        <v>38</v>
      </c>
      <c r="E2" s="10">
        <f>(D2/$D$9)</f>
        <v>6.6086956521739126E-2</v>
      </c>
      <c r="F2" s="10" t="s">
        <v>80</v>
      </c>
      <c r="G2" s="15">
        <v>4.0536363636363602</v>
      </c>
      <c r="H2" s="15">
        <v>0.69423731860614801</v>
      </c>
      <c r="I2" s="15">
        <v>95.9463636363636</v>
      </c>
      <c r="J2" s="15">
        <v>0.69423731860614701</v>
      </c>
      <c r="K2" s="15"/>
      <c r="L2" s="15"/>
      <c r="M2" s="15">
        <v>39.133636363636398</v>
      </c>
      <c r="N2" s="15">
        <v>1.6397089542188401</v>
      </c>
      <c r="O2" s="15"/>
      <c r="P2" s="15"/>
      <c r="Q2" s="15">
        <v>20.364999999999998</v>
      </c>
      <c r="R2" s="15">
        <v>5.3244931944531402</v>
      </c>
      <c r="S2" s="15"/>
      <c r="T2" s="15"/>
      <c r="U2" s="15">
        <v>0.875</v>
      </c>
      <c r="V2" s="15">
        <v>0.33234018715767699</v>
      </c>
      <c r="W2" s="15">
        <v>10.85</v>
      </c>
      <c r="X2" s="15"/>
      <c r="Y2" s="15">
        <v>12.39</v>
      </c>
      <c r="Z2" s="15"/>
      <c r="AA2" s="15">
        <v>20.424545454545498</v>
      </c>
      <c r="AB2" s="15">
        <v>1.3000797178355099</v>
      </c>
      <c r="AC2" s="15"/>
      <c r="AD2" s="15"/>
      <c r="AE2" s="15">
        <v>5.3872727272727303</v>
      </c>
      <c r="AF2" s="15">
        <v>0.179225606936671</v>
      </c>
      <c r="AG2" s="15">
        <v>50</v>
      </c>
    </row>
    <row r="3" spans="1:34" ht="17">
      <c r="A3" t="s">
        <v>129</v>
      </c>
      <c r="D3">
        <v>16</v>
      </c>
      <c r="E3" s="10">
        <f>(D3/$D$9)</f>
        <v>2.782608695652174E-2</v>
      </c>
      <c r="F3" s="10" t="s">
        <v>80</v>
      </c>
      <c r="G3" s="15">
        <v>0.02</v>
      </c>
      <c r="H3" s="15"/>
      <c r="I3" s="15">
        <v>98</v>
      </c>
      <c r="J3" s="15"/>
      <c r="K3" s="15"/>
      <c r="L3" s="15"/>
      <c r="M3" s="15">
        <v>0</v>
      </c>
      <c r="N3" s="15"/>
      <c r="O3" s="15">
        <v>0</v>
      </c>
      <c r="P3" s="15"/>
      <c r="Q3" s="15">
        <v>0</v>
      </c>
      <c r="R3" s="15"/>
      <c r="S3" s="15"/>
      <c r="T3" s="15"/>
      <c r="U3" s="15">
        <v>0</v>
      </c>
      <c r="V3" s="15"/>
      <c r="W3" s="15">
        <v>0</v>
      </c>
      <c r="X3" s="15"/>
      <c r="Y3" s="15">
        <v>0</v>
      </c>
      <c r="Z3" s="15"/>
      <c r="AA3" s="15">
        <v>0</v>
      </c>
      <c r="AB3" s="15"/>
      <c r="AC3" s="15">
        <v>0</v>
      </c>
      <c r="AD3" s="15"/>
      <c r="AE3" s="15">
        <v>0</v>
      </c>
      <c r="AF3" s="15"/>
      <c r="AG3" s="15">
        <v>0</v>
      </c>
    </row>
    <row r="4" spans="1:34" ht="17">
      <c r="A4" t="s">
        <v>119</v>
      </c>
      <c r="D4">
        <v>27</v>
      </c>
      <c r="E4" s="10">
        <f>(D4/$D$9)</f>
        <v>4.6956521739130432E-2</v>
      </c>
      <c r="F4" s="10" t="s">
        <v>80</v>
      </c>
      <c r="G4" s="15">
        <v>9.5024999999999995</v>
      </c>
      <c r="H4" s="15">
        <v>1.6732079966340101</v>
      </c>
      <c r="I4" s="15">
        <v>90.497500000000002</v>
      </c>
      <c r="J4" s="15">
        <v>1.6732079966340101</v>
      </c>
      <c r="K4" s="15"/>
      <c r="L4" s="15"/>
      <c r="M4" s="15">
        <v>47.51</v>
      </c>
      <c r="N4" s="15">
        <v>0.63880096013286003</v>
      </c>
      <c r="O4" s="15">
        <v>8.25</v>
      </c>
      <c r="P4" s="15"/>
      <c r="Q4" s="15">
        <v>14.432499999999999</v>
      </c>
      <c r="R4" s="15">
        <v>0.86803897761947701</v>
      </c>
      <c r="S4" s="15"/>
      <c r="T4" s="15"/>
      <c r="U4" s="15">
        <v>1.1499999999999999</v>
      </c>
      <c r="V4" s="15">
        <v>0.53740115370177599</v>
      </c>
      <c r="W4" s="15"/>
      <c r="X4" s="15"/>
      <c r="Y4" s="15">
        <v>15.34</v>
      </c>
      <c r="Z4" s="15">
        <v>0.169705627484772</v>
      </c>
      <c r="AA4" s="15">
        <v>6.4249999999999998</v>
      </c>
      <c r="AB4" s="15">
        <v>9.1923881554251102E-2</v>
      </c>
      <c r="AC4" s="15"/>
      <c r="AD4" s="15"/>
      <c r="AE4" s="15">
        <v>6.3650000000000002</v>
      </c>
      <c r="AF4" s="15">
        <v>7.7781745930520493E-2</v>
      </c>
      <c r="AG4" s="15">
        <v>30</v>
      </c>
    </row>
    <row r="5" spans="1:34" ht="17">
      <c r="A5" t="s">
        <v>118</v>
      </c>
      <c r="D5">
        <v>63</v>
      </c>
      <c r="E5" s="10">
        <f>(D5/$D$9)</f>
        <v>0.10956521739130434</v>
      </c>
      <c r="F5" s="10" t="s">
        <v>80</v>
      </c>
      <c r="G5" s="15">
        <v>9.3320000000000007</v>
      </c>
      <c r="H5" s="15">
        <v>0.98536851538452896</v>
      </c>
      <c r="I5" s="15">
        <v>90.668000000000006</v>
      </c>
      <c r="J5" s="15">
        <v>0.98536851538453096</v>
      </c>
      <c r="K5" s="15"/>
      <c r="L5" s="15"/>
      <c r="M5" s="15">
        <v>41.654000000000003</v>
      </c>
      <c r="N5" s="15">
        <v>1.03828063001612</v>
      </c>
      <c r="O5" s="15">
        <v>17.329999999999998</v>
      </c>
      <c r="P5" s="15"/>
      <c r="Q5" s="15">
        <v>27.396999999999998</v>
      </c>
      <c r="R5" s="15">
        <v>0.93398846055207996</v>
      </c>
      <c r="S5" s="15">
        <v>7.31</v>
      </c>
      <c r="T5" s="15"/>
      <c r="U5" s="15">
        <v>0.46</v>
      </c>
      <c r="V5" s="15"/>
      <c r="W5" s="15"/>
      <c r="X5" s="15"/>
      <c r="Y5" s="15">
        <v>10.29</v>
      </c>
      <c r="Z5" s="15"/>
      <c r="AA5" s="15">
        <v>4.2960000000000003</v>
      </c>
      <c r="AB5" s="15">
        <v>0.29661797353198599</v>
      </c>
      <c r="AC5" s="15"/>
      <c r="AD5" s="15"/>
      <c r="AE5" s="15">
        <v>8.298</v>
      </c>
      <c r="AF5" s="15">
        <v>0.177375934732484</v>
      </c>
      <c r="AG5" s="15">
        <v>48.4</v>
      </c>
    </row>
    <row r="6" spans="1:34" ht="17">
      <c r="A6" t="s">
        <v>117</v>
      </c>
      <c r="D6">
        <v>123</v>
      </c>
      <c r="E6" s="10">
        <f>(D6/$D$9)</f>
        <v>0.21391304347826087</v>
      </c>
      <c r="F6" s="10" t="s">
        <v>80</v>
      </c>
      <c r="G6" s="15">
        <v>25.8355</v>
      </c>
      <c r="H6" s="15">
        <v>5.13312652107426</v>
      </c>
      <c r="I6" s="15">
        <v>74.164500000000004</v>
      </c>
      <c r="J6" s="15">
        <v>5.13312652107426</v>
      </c>
      <c r="K6" s="15">
        <v>4.3886111111111097</v>
      </c>
      <c r="L6" s="15">
        <v>0.33212005383404702</v>
      </c>
      <c r="M6" s="15">
        <v>7.9613333333333296</v>
      </c>
      <c r="N6" s="15">
        <v>0.70046344626113299</v>
      </c>
      <c r="O6" s="15">
        <v>2.8973170731707301</v>
      </c>
      <c r="P6" s="15">
        <v>0.65808443375544101</v>
      </c>
      <c r="Q6" s="15">
        <v>7.38</v>
      </c>
      <c r="R6" s="15">
        <v>1.5136930556313799</v>
      </c>
      <c r="S6" s="15"/>
      <c r="T6" s="15"/>
      <c r="U6" s="15">
        <v>70.256200000000007</v>
      </c>
      <c r="V6" s="15">
        <v>2.5219921587863001</v>
      </c>
      <c r="W6" s="15">
        <v>1.5884615384615399</v>
      </c>
      <c r="X6" s="15">
        <v>0.68626962041375095</v>
      </c>
      <c r="Y6" s="15">
        <v>2.0403846153846201</v>
      </c>
      <c r="Z6" s="15">
        <v>0.77178484447017104</v>
      </c>
      <c r="AA6" s="15">
        <v>4.0228888888888896</v>
      </c>
      <c r="AB6" s="15">
        <v>0.46950468204763002</v>
      </c>
      <c r="AC6" s="15">
        <v>3.79</v>
      </c>
      <c r="AD6" s="15">
        <v>0.30838287890218602</v>
      </c>
      <c r="AE6" s="15">
        <v>1.43688888888889</v>
      </c>
      <c r="AF6" s="15">
        <v>0.12834297484443499</v>
      </c>
      <c r="AG6" s="15">
        <v>44.1</v>
      </c>
    </row>
    <row r="7" spans="1:34" ht="17">
      <c r="A7" t="s">
        <v>130</v>
      </c>
      <c r="D7">
        <v>308</v>
      </c>
      <c r="E7" s="10">
        <f>(D7/$D$9)</f>
        <v>0.53565217391304343</v>
      </c>
      <c r="F7" s="10" t="s">
        <v>80</v>
      </c>
      <c r="G7" s="15">
        <v>66.89</v>
      </c>
      <c r="H7" s="15">
        <v>8.5450083413849693</v>
      </c>
      <c r="I7" s="15">
        <v>33.11</v>
      </c>
      <c r="J7" s="15">
        <v>8.5450083413849693</v>
      </c>
      <c r="K7" s="15">
        <v>4.5199999999999996</v>
      </c>
      <c r="L7" s="15">
        <v>0.27899581849147798</v>
      </c>
      <c r="M7" s="15">
        <v>21.58</v>
      </c>
      <c r="N7" s="15">
        <v>2.1390806206497599</v>
      </c>
      <c r="O7" s="15">
        <v>41.04</v>
      </c>
      <c r="P7" s="15">
        <v>4.2638849557622498</v>
      </c>
      <c r="Q7" s="15">
        <v>44.17</v>
      </c>
      <c r="R7" s="15">
        <v>5.2078702071332303</v>
      </c>
      <c r="S7" s="15">
        <v>8.59</v>
      </c>
      <c r="T7" s="15">
        <v>1.1947638182812399</v>
      </c>
      <c r="U7" s="15">
        <v>0.37</v>
      </c>
      <c r="V7" s="15">
        <v>1.72658856260434</v>
      </c>
      <c r="W7" s="15">
        <v>1.23</v>
      </c>
      <c r="X7" s="15">
        <v>1.39491917594272</v>
      </c>
      <c r="Y7" s="15">
        <v>1.55</v>
      </c>
      <c r="Z7" s="15">
        <v>1.55730203665682</v>
      </c>
      <c r="AA7" s="15">
        <v>3.1</v>
      </c>
      <c r="AB7" s="15">
        <v>0.58432627337373799</v>
      </c>
      <c r="AC7" s="15">
        <v>1.18</v>
      </c>
      <c r="AD7" s="15">
        <v>0.47687920200267497</v>
      </c>
      <c r="AE7" s="15">
        <v>10.33</v>
      </c>
      <c r="AF7" s="15">
        <v>1.0158414898684001</v>
      </c>
      <c r="AG7" s="15">
        <v>45</v>
      </c>
    </row>
    <row r="8" spans="1:34">
      <c r="E8" s="10"/>
      <c r="F8" s="10"/>
    </row>
    <row r="9" spans="1:34">
      <c r="D9">
        <f>SUM(D2:D7)</f>
        <v>575</v>
      </c>
      <c r="E9" s="7"/>
      <c r="F9" s="7" t="s">
        <v>40</v>
      </c>
      <c r="G9" s="7">
        <f>SUM(G2*$E$2,G3*$E$3,G4*$E$4,G5*$E$5,G6*$E$6,G7*$E$7)</f>
        <v>43.09344031620553</v>
      </c>
      <c r="H9" s="7">
        <f>SQRT(SUM(H2^2, H3^2, H4^2, H5^2, H6^2, H7^2))</f>
        <v>10.179326942453081</v>
      </c>
      <c r="I9" s="7">
        <f>SUM(I2*$E$2,I3*$E$3,I4*$E$4,I5*$E$5,I6*$E$6,I7*$E$7)</f>
        <v>56.851464031620552</v>
      </c>
      <c r="J9" s="7">
        <f>SQRT(SUM(J2^2, J3^2, J4^2, J5^2, J6^2, J7^2))</f>
        <v>10.179326942453081</v>
      </c>
      <c r="K9" s="7">
        <f>SUM(K2*$E$2,K3*$E$3,K4*$E$4,K5*$E$5,K6*$E$6,K7*$E$7)</f>
        <v>3.3599289855072456</v>
      </c>
      <c r="L9" s="7">
        <f>SQRT(SUM(L2^2, L3^2, L4^2, L5^2, L6^2, L7^2))</f>
        <v>0.43375384366534442</v>
      </c>
      <c r="M9" s="7">
        <f>SUM(M2*$E$2,M3*$E$3,M4*$E$4,M5*$E$5,M6*$E$6,M7*$E$7)</f>
        <v>22.643363794466403</v>
      </c>
      <c r="N9" s="7">
        <f>SQRT(SUM(N2^2, N3^2, N4^2, N5^2, N6^2, N7^2))</f>
        <v>3.0399101514791789</v>
      </c>
      <c r="O9" s="7">
        <f>SUM(O2*$E$2,O3*$E$3,O4*$E$4,O5*$E$5,O6*$E$6,O7*$E$7)</f>
        <v>24.889095652173911</v>
      </c>
      <c r="P9" s="7">
        <f>SQRT(SUM(P2^2, P3^2, P4^2, P5^2, P6^2, P7^2))</f>
        <v>4.3143701785923358</v>
      </c>
      <c r="Q9" s="7">
        <f>SUM(Q2*$E$2,Q3*$E$3,Q4*$E$4,Q5*$E$5,Q6*$E$6,Q7*$E$7)</f>
        <v>30.263753913043477</v>
      </c>
      <c r="R9" s="7">
        <f>SQRT(SUM(R2^2, R3^2, R4^2, R5^2, R6^2, R7^2))</f>
        <v>7.7064409846505342</v>
      </c>
      <c r="S9" s="7">
        <f>SUM(S2*$E$2,S3*$E$3,S4*$E$4,S5*$E$5,S6*$E$6,S7*$E$7)</f>
        <v>5.4021739130434776</v>
      </c>
      <c r="T9" s="7">
        <f>SQRT(SUM(T2^2, T3^2, T4^2, T5^2, T6^2, T7^2))</f>
        <v>1.1947638182812399</v>
      </c>
      <c r="U9" s="7">
        <f>SUM(U2*$E$2,U3*$E$3,U4*$E$4,U5*$E$5,U6*$E$6,U7*$E$7)</f>
        <v>15.389134956521742</v>
      </c>
      <c r="V9" s="7">
        <f>SQRT(SUM(V2^2, V3^2, V4^2, V5^2, V6^2, V7^2))</f>
        <v>3.1210258751724091</v>
      </c>
      <c r="W9" s="7">
        <f>SUM(W2*$E$2,W3*$E$3,W4*$E$4,W5*$E$5,W6*$E$6,W7*$E$7)</f>
        <v>1.7156882943143814</v>
      </c>
      <c r="X9" s="7">
        <f>SQRT(SUM(X2^2, X3^2, X4^2, X5^2, X6^2, X7^2))</f>
        <v>1.5545949631063234</v>
      </c>
      <c r="Y9" s="7">
        <f>SUM(Y2*$E$2,Y3*$E$3,Y4*$E$4,Y5*$E$5,Y6*$E$6,Y7*$E$7)</f>
        <v>3.9332822742474924</v>
      </c>
      <c r="Z9" s="7">
        <f>SQRT(SUM(Z2^2, Z3^2, Z4^2, Z5^2, Z6^2, Z7^2))</f>
        <v>1.7463222725285634</v>
      </c>
      <c r="AA9" s="7">
        <f>SUM(AA2*$E$2,AA3*$E$3,AA4*$E$4,AA5*$E$5,AA6*$E$6,AA7*$E$7)</f>
        <v>4.6432540184453259</v>
      </c>
      <c r="AB9" s="7">
        <f>SQRT(SUM(AB2^2, AB3^2, AB4^2, AB5^2, AB6^2, AB7^2))</f>
        <v>1.532485345825195</v>
      </c>
      <c r="AC9" s="7">
        <f>SUM(AC2*$E$2,AC3*$E$3,AC4*$E$4,AC5*$E$5,AC6*$E$6,AC7*$E$7)</f>
        <v>1.4428000000000001</v>
      </c>
      <c r="AD9" s="7">
        <f>SQRT(SUM(AD2^2, AD3^2, AD4^2, AD5^2, AD6^2, AD7^2))</f>
        <v>0.56790296116740613</v>
      </c>
      <c r="AE9" s="7">
        <f>SUM(AE2*$E$2,AE3*$E$3,AE4*$E$4,AE5*$E$5,AE6*$E$6,AE7*$E$7)</f>
        <v>7.4047351251646898</v>
      </c>
      <c r="AF9" s="7">
        <f>SQRT(SUM(AF2^2, AF3^2, AF4^2, AF5^2, AF6^2, AF7^2))</f>
        <v>1.0573740549748754</v>
      </c>
      <c r="AG9" s="7">
        <f>SUM(AG2*$E$2,AG3*$E$3,AG4*$E$4,AG5*$E$5,AG6*$E$6,AG7*$E$7)</f>
        <v>43.553913043478261</v>
      </c>
      <c r="AH9" s="7">
        <f>SQRT(SUM(AH2^2, AH3^2, AH4^2, AH5^2, AH6^2, AH7^2))</f>
        <v>0</v>
      </c>
    </row>
    <row r="10" spans="1:34">
      <c r="E10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895DA-B713-6940-9996-051C556DA919}">
  <dimension ref="A1:AF11"/>
  <sheetViews>
    <sheetView workbookViewId="0">
      <selection activeCell="E11" sqref="E11:AG11"/>
    </sheetView>
  </sheetViews>
  <sheetFormatPr baseColWidth="10" defaultRowHeight="16"/>
  <cols>
    <col min="4" max="4" width="12.33203125" bestFit="1" customWidth="1"/>
  </cols>
  <sheetData>
    <row r="1" spans="1:32">
      <c r="A1" t="s">
        <v>25</v>
      </c>
      <c r="B1" t="s">
        <v>123</v>
      </c>
      <c r="C1" s="7" t="s">
        <v>49</v>
      </c>
      <c r="D1" s="7" t="s">
        <v>48</v>
      </c>
      <c r="E1" s="19" t="s">
        <v>1</v>
      </c>
      <c r="F1" s="19" t="s">
        <v>96</v>
      </c>
      <c r="G1" s="19" t="s">
        <v>2</v>
      </c>
      <c r="H1" s="19" t="s">
        <v>97</v>
      </c>
      <c r="I1" s="19" t="s">
        <v>3</v>
      </c>
      <c r="J1" s="19" t="s">
        <v>98</v>
      </c>
      <c r="K1" s="19" t="s">
        <v>4</v>
      </c>
      <c r="L1" s="19" t="s">
        <v>99</v>
      </c>
      <c r="M1" s="19" t="s">
        <v>5</v>
      </c>
      <c r="N1" s="19" t="s">
        <v>100</v>
      </c>
      <c r="O1" s="19" t="s">
        <v>6</v>
      </c>
      <c r="P1" s="19" t="s">
        <v>101</v>
      </c>
      <c r="Q1" s="19" t="s">
        <v>7</v>
      </c>
      <c r="R1" s="19" t="s">
        <v>102</v>
      </c>
      <c r="S1" s="19" t="s">
        <v>8</v>
      </c>
      <c r="T1" s="19" t="s">
        <v>103</v>
      </c>
      <c r="U1" s="19" t="s">
        <v>9</v>
      </c>
      <c r="V1" s="19" t="s">
        <v>104</v>
      </c>
      <c r="W1" s="19" t="s">
        <v>10</v>
      </c>
      <c r="X1" s="19" t="s">
        <v>105</v>
      </c>
      <c r="Y1" s="19" t="s">
        <v>11</v>
      </c>
      <c r="Z1" s="19" t="s">
        <v>106</v>
      </c>
      <c r="AA1" s="19" t="s">
        <v>12</v>
      </c>
      <c r="AB1" s="19" t="s">
        <v>107</v>
      </c>
      <c r="AC1" s="19" t="s">
        <v>13</v>
      </c>
      <c r="AD1" s="19" t="s">
        <v>108</v>
      </c>
      <c r="AE1" s="19" t="s">
        <v>14</v>
      </c>
      <c r="AF1" s="20" t="s">
        <v>109</v>
      </c>
    </row>
    <row r="2" spans="1:32" ht="17">
      <c r="A2" t="s">
        <v>131</v>
      </c>
      <c r="B2">
        <v>5</v>
      </c>
      <c r="C2" s="10">
        <f>(B2/$B$11)</f>
        <v>9.242144177449169E-3</v>
      </c>
      <c r="D2" t="s">
        <v>141</v>
      </c>
      <c r="E2" s="15">
        <v>2</v>
      </c>
      <c r="F2" s="15"/>
      <c r="G2" s="15">
        <v>98</v>
      </c>
      <c r="H2" s="15"/>
      <c r="I2" s="15"/>
      <c r="J2" s="15"/>
      <c r="K2" s="15">
        <v>0</v>
      </c>
      <c r="L2" s="15"/>
      <c r="M2" s="15">
        <v>0</v>
      </c>
      <c r="N2" s="15"/>
      <c r="O2" s="15">
        <v>20</v>
      </c>
      <c r="P2" s="15"/>
      <c r="Q2" s="15"/>
      <c r="R2" s="15"/>
      <c r="S2" s="15">
        <v>0</v>
      </c>
      <c r="T2" s="15"/>
      <c r="U2" s="15">
        <v>0</v>
      </c>
      <c r="V2" s="15"/>
      <c r="W2" s="15">
        <v>0</v>
      </c>
      <c r="X2" s="15"/>
      <c r="Y2" s="15">
        <v>0</v>
      </c>
      <c r="Z2" s="15"/>
      <c r="AA2" s="15">
        <v>0</v>
      </c>
      <c r="AB2" s="15"/>
      <c r="AC2" s="15">
        <v>0</v>
      </c>
      <c r="AD2" s="15"/>
      <c r="AE2" s="15">
        <v>20</v>
      </c>
    </row>
    <row r="3" spans="1:32" ht="17">
      <c r="A3" t="s">
        <v>33</v>
      </c>
      <c r="B3">
        <v>1</v>
      </c>
      <c r="C3" s="10">
        <f t="shared" ref="C3:C9" si="0">(B3/$B$11)</f>
        <v>1.8484288354898336E-3</v>
      </c>
      <c r="D3" t="s">
        <v>141</v>
      </c>
      <c r="E3" s="15">
        <v>2</v>
      </c>
      <c r="F3" s="15"/>
      <c r="G3" s="15">
        <v>98</v>
      </c>
      <c r="H3" s="15"/>
      <c r="I3" s="15"/>
      <c r="J3" s="15"/>
      <c r="K3" s="15">
        <v>0</v>
      </c>
      <c r="L3" s="15"/>
      <c r="M3" s="15">
        <v>0</v>
      </c>
      <c r="N3" s="15"/>
      <c r="O3" s="15">
        <v>20</v>
      </c>
      <c r="P3" s="15"/>
      <c r="Q3" s="15"/>
      <c r="R3" s="15"/>
      <c r="S3" s="15">
        <v>0</v>
      </c>
      <c r="T3" s="15"/>
      <c r="U3" s="15">
        <v>0</v>
      </c>
      <c r="V3" s="15"/>
      <c r="W3" s="15">
        <v>0</v>
      </c>
      <c r="X3" s="15"/>
      <c r="Y3" s="15">
        <v>0</v>
      </c>
      <c r="Z3" s="15"/>
      <c r="AA3" s="15">
        <v>0</v>
      </c>
      <c r="AB3" s="15"/>
      <c r="AC3" s="15">
        <v>0</v>
      </c>
      <c r="AD3" s="15"/>
      <c r="AE3" s="15">
        <v>20</v>
      </c>
    </row>
    <row r="4" spans="1:32" ht="17">
      <c r="A4" t="s">
        <v>26</v>
      </c>
      <c r="B4">
        <v>1</v>
      </c>
      <c r="C4" s="10">
        <f t="shared" si="0"/>
        <v>1.8484288354898336E-3</v>
      </c>
      <c r="D4" t="s">
        <v>141</v>
      </c>
      <c r="E4" s="15">
        <v>2</v>
      </c>
      <c r="F4" s="15"/>
      <c r="G4" s="15">
        <v>98</v>
      </c>
      <c r="H4" s="15"/>
      <c r="I4" s="15"/>
      <c r="J4" s="15"/>
      <c r="K4" s="15">
        <v>0</v>
      </c>
      <c r="L4" s="15"/>
      <c r="M4" s="15">
        <v>0</v>
      </c>
      <c r="N4" s="15"/>
      <c r="O4" s="15">
        <v>20</v>
      </c>
      <c r="P4" s="15"/>
      <c r="Q4" s="15"/>
      <c r="R4" s="15"/>
      <c r="S4" s="15">
        <v>0</v>
      </c>
      <c r="T4" s="15"/>
      <c r="U4" s="15">
        <v>0</v>
      </c>
      <c r="V4" s="15"/>
      <c r="W4" s="15">
        <v>0</v>
      </c>
      <c r="X4" s="15"/>
      <c r="Y4" s="15">
        <v>0</v>
      </c>
      <c r="Z4" s="15"/>
      <c r="AA4" s="15">
        <v>0</v>
      </c>
      <c r="AB4" s="15"/>
      <c r="AC4" s="15">
        <v>0</v>
      </c>
      <c r="AD4" s="15"/>
      <c r="AE4" s="15">
        <v>20</v>
      </c>
    </row>
    <row r="5" spans="1:32" ht="17">
      <c r="A5" t="s">
        <v>21</v>
      </c>
      <c r="B5">
        <v>31</v>
      </c>
      <c r="C5" s="10">
        <f t="shared" si="0"/>
        <v>5.730129390018484E-2</v>
      </c>
      <c r="D5" t="s">
        <v>141</v>
      </c>
      <c r="E5" s="15">
        <v>25.8355</v>
      </c>
      <c r="F5" s="15">
        <v>5.13312652107426</v>
      </c>
      <c r="G5" s="15">
        <v>74.164500000000004</v>
      </c>
      <c r="H5" s="15">
        <v>5.13312652107426</v>
      </c>
      <c r="I5" s="15">
        <v>4.3886111111111097</v>
      </c>
      <c r="J5" s="15">
        <v>0.33212005383404702</v>
      </c>
      <c r="K5" s="15">
        <v>7.9613333333333296</v>
      </c>
      <c r="L5" s="15">
        <v>0.70046344626113299</v>
      </c>
      <c r="M5" s="15">
        <v>2.8973170731707301</v>
      </c>
      <c r="N5" s="15">
        <v>0.65808443375544101</v>
      </c>
      <c r="O5" s="15">
        <v>7.38</v>
      </c>
      <c r="P5" s="15">
        <v>1.5136930556313799</v>
      </c>
      <c r="Q5" s="15"/>
      <c r="R5" s="15"/>
      <c r="S5" s="15">
        <v>70.256200000000007</v>
      </c>
      <c r="T5" s="15">
        <v>2.5219921587863001</v>
      </c>
      <c r="U5" s="15">
        <v>1.5884615384615399</v>
      </c>
      <c r="V5" s="15">
        <v>0.68626962041375095</v>
      </c>
      <c r="W5" s="15">
        <v>2.0403846153846201</v>
      </c>
      <c r="X5" s="15">
        <v>0.77178484447017104</v>
      </c>
      <c r="Y5" s="15">
        <v>4.0228888888888896</v>
      </c>
      <c r="Z5" s="15">
        <v>0.46950468204763002</v>
      </c>
      <c r="AA5" s="15">
        <v>3.79</v>
      </c>
      <c r="AB5" s="15">
        <v>0.30838287890218602</v>
      </c>
      <c r="AC5" s="15">
        <v>1.43688888888889</v>
      </c>
      <c r="AD5" s="15">
        <v>0.12834297484443499</v>
      </c>
      <c r="AE5" s="15">
        <v>44.1</v>
      </c>
    </row>
    <row r="6" spans="1:32" ht="17">
      <c r="A6" t="s">
        <v>39</v>
      </c>
      <c r="B6">
        <v>44</v>
      </c>
      <c r="C6" s="10">
        <f t="shared" si="0"/>
        <v>8.1330868761552683E-2</v>
      </c>
      <c r="D6" t="s">
        <v>141</v>
      </c>
      <c r="E6" s="15">
        <v>8.5116666666666703</v>
      </c>
      <c r="F6" s="15">
        <v>2.2625155616407699</v>
      </c>
      <c r="G6" s="15">
        <v>91.488333333333301</v>
      </c>
      <c r="H6" s="15">
        <v>2.2625155616407699</v>
      </c>
      <c r="I6" s="15"/>
      <c r="J6" s="15"/>
      <c r="K6" s="15">
        <v>2.37</v>
      </c>
      <c r="L6" s="15">
        <v>0.65042293932486706</v>
      </c>
      <c r="M6" s="15">
        <v>54.982500000000002</v>
      </c>
      <c r="N6" s="15">
        <v>1.0989805882422701</v>
      </c>
      <c r="O6" s="15">
        <v>82.54</v>
      </c>
      <c r="P6" s="15">
        <v>1.54666091952955</v>
      </c>
      <c r="Q6" s="15">
        <v>8.8000000000000007</v>
      </c>
      <c r="R6" s="15"/>
      <c r="S6" s="15">
        <v>0.435</v>
      </c>
      <c r="T6" s="15">
        <v>6.3639610306789302E-2</v>
      </c>
      <c r="U6" s="15">
        <v>3.2949999999999999</v>
      </c>
      <c r="V6" s="15">
        <v>1.6192745289171899</v>
      </c>
      <c r="W6" s="15"/>
      <c r="X6" s="15"/>
      <c r="Y6" s="15">
        <v>1.29</v>
      </c>
      <c r="Z6" s="15">
        <v>0.19</v>
      </c>
      <c r="AA6" s="15"/>
      <c r="AB6" s="15"/>
      <c r="AC6" s="15">
        <v>7.2450000000000001</v>
      </c>
      <c r="AD6" s="15">
        <v>0.38890872965260098</v>
      </c>
      <c r="AE6" s="15">
        <v>45</v>
      </c>
      <c r="AF6" s="16"/>
    </row>
    <row r="7" spans="1:32" ht="17">
      <c r="A7" t="s">
        <v>20</v>
      </c>
      <c r="B7">
        <v>34</v>
      </c>
      <c r="C7" s="10">
        <f t="shared" si="0"/>
        <v>6.2846580406654348E-2</v>
      </c>
      <c r="D7" t="s">
        <v>141</v>
      </c>
      <c r="E7" s="15">
        <v>36.932499999999997</v>
      </c>
      <c r="F7" s="15">
        <v>8.5450083413849693</v>
      </c>
      <c r="G7" s="15">
        <v>63.067500000000003</v>
      </c>
      <c r="H7" s="15">
        <v>8.5450083413849693</v>
      </c>
      <c r="I7" s="15">
        <v>4.2450000000000001</v>
      </c>
      <c r="J7" s="15">
        <v>0.3</v>
      </c>
      <c r="K7" s="15">
        <v>15.427499999999998</v>
      </c>
      <c r="L7" s="15">
        <v>2</v>
      </c>
      <c r="M7" s="15">
        <v>40.92</v>
      </c>
      <c r="N7" s="15">
        <v>2</v>
      </c>
      <c r="O7" s="15">
        <v>57.282499999999999</v>
      </c>
      <c r="P7" s="15">
        <v>4</v>
      </c>
      <c r="Q7" s="15">
        <v>8.09</v>
      </c>
      <c r="R7" s="15">
        <v>1</v>
      </c>
      <c r="S7" s="15">
        <v>1.2649999999999999</v>
      </c>
      <c r="T7" s="15">
        <v>2</v>
      </c>
      <c r="U7" s="15">
        <v>2.1524999999999999</v>
      </c>
      <c r="V7" s="15">
        <v>1</v>
      </c>
      <c r="W7" s="15">
        <v>2.7600000000000002</v>
      </c>
      <c r="X7" s="15">
        <v>1</v>
      </c>
      <c r="Y7" s="15">
        <v>3.0925000000000002</v>
      </c>
      <c r="Z7" s="15">
        <v>0.5</v>
      </c>
      <c r="AA7" s="15">
        <v>1.1475</v>
      </c>
      <c r="AB7" s="15">
        <v>0.3</v>
      </c>
      <c r="AC7" s="15">
        <v>8.2575000000000003</v>
      </c>
      <c r="AD7" s="15">
        <v>0.6</v>
      </c>
      <c r="AE7" s="15">
        <v>43.5</v>
      </c>
    </row>
    <row r="8" spans="1:32" ht="17">
      <c r="A8" t="s">
        <v>128</v>
      </c>
      <c r="B8">
        <v>298</v>
      </c>
      <c r="C8" s="10">
        <f t="shared" si="0"/>
        <v>0.5508317929759704</v>
      </c>
      <c r="D8" t="s">
        <v>141</v>
      </c>
      <c r="E8" s="15">
        <v>64.44</v>
      </c>
      <c r="F8" s="15">
        <v>10.028758324495699</v>
      </c>
      <c r="G8" s="15">
        <v>35.56</v>
      </c>
      <c r="H8" s="15">
        <v>10.028758324495699</v>
      </c>
      <c r="I8" s="15">
        <v>3.92</v>
      </c>
      <c r="J8" s="15">
        <v>0.22751844509213501</v>
      </c>
      <c r="K8" s="15">
        <v>7.56</v>
      </c>
      <c r="L8" s="15">
        <v>0.88611536368381405</v>
      </c>
      <c r="M8" s="15">
        <v>27.19</v>
      </c>
      <c r="N8" s="15">
        <v>2.1332069235885598</v>
      </c>
      <c r="O8" s="15">
        <v>45.12</v>
      </c>
      <c r="P8" s="15">
        <v>5.6709210376855204</v>
      </c>
      <c r="Q8" s="15">
        <v>2.98</v>
      </c>
      <c r="R8" s="15">
        <v>0.627554903759587</v>
      </c>
      <c r="S8" s="15">
        <v>27.75</v>
      </c>
      <c r="T8" s="15">
        <v>6.9052840322026103</v>
      </c>
      <c r="U8" s="15">
        <v>2.54</v>
      </c>
      <c r="V8" s="15">
        <v>1.0267807137286999</v>
      </c>
      <c r="W8" s="15">
        <v>3.31</v>
      </c>
      <c r="X8" s="15">
        <v>0.93501953908008695</v>
      </c>
      <c r="Y8" s="15">
        <v>2.85</v>
      </c>
      <c r="Z8" s="15">
        <v>0.43547567383264901</v>
      </c>
      <c r="AA8" s="15">
        <v>1.49</v>
      </c>
      <c r="AB8" s="15">
        <v>0.22886297400314701</v>
      </c>
      <c r="AC8" s="15">
        <v>4.9800000000000004</v>
      </c>
      <c r="AD8" s="15">
        <v>0.85151435836922995</v>
      </c>
      <c r="AE8" s="15">
        <v>45</v>
      </c>
    </row>
    <row r="9" spans="1:32" ht="17">
      <c r="A9" t="s">
        <v>38</v>
      </c>
      <c r="B9">
        <v>127</v>
      </c>
      <c r="C9" s="10">
        <f t="shared" si="0"/>
        <v>0.23475046210720887</v>
      </c>
      <c r="D9" t="s">
        <v>141</v>
      </c>
      <c r="E9" s="15">
        <v>1</v>
      </c>
      <c r="F9" s="15"/>
      <c r="G9" s="15">
        <v>0</v>
      </c>
      <c r="H9" s="15"/>
      <c r="I9" s="15"/>
      <c r="J9" s="15"/>
      <c r="K9" s="15">
        <v>0</v>
      </c>
      <c r="L9" s="15"/>
      <c r="M9" s="15">
        <v>0</v>
      </c>
      <c r="N9" s="15"/>
      <c r="O9" s="15">
        <v>0</v>
      </c>
      <c r="P9" s="15"/>
      <c r="Q9" s="15">
        <v>0</v>
      </c>
      <c r="R9" s="15"/>
      <c r="S9" s="15">
        <v>0</v>
      </c>
      <c r="T9" s="15"/>
      <c r="U9" s="15">
        <v>0</v>
      </c>
      <c r="V9" s="15"/>
      <c r="W9" s="15">
        <v>0</v>
      </c>
      <c r="X9" s="15"/>
      <c r="Y9" s="15">
        <v>0</v>
      </c>
      <c r="Z9" s="15"/>
      <c r="AA9" s="15">
        <v>0</v>
      </c>
      <c r="AB9" s="15"/>
      <c r="AC9" s="15">
        <v>0</v>
      </c>
      <c r="AD9" s="15"/>
      <c r="AE9" s="15">
        <v>0</v>
      </c>
    </row>
    <row r="11" spans="1:32">
      <c r="B11">
        <f>SUM(B2:B9)</f>
        <v>541</v>
      </c>
      <c r="D11" s="7" t="s">
        <v>40</v>
      </c>
      <c r="E11" s="7">
        <f>SUM(E2*$C$2,E3*$C$3,E4*$C$4,E5*$C$5,E6*$C$6,E7*$C$7,E8*$C$8, E9*$C$9, E10*$C$10)</f>
        <v>40.249979359211331</v>
      </c>
      <c r="F11" s="7">
        <f>SQRT(SUM(F2^2, F3^2, F4^2, F5^2, F6^2, F7^2, F8^2, F9^2))</f>
        <v>14.319955503893965</v>
      </c>
      <c r="G11" s="7">
        <f t="shared" ref="G11:AF11" si="1">SUM(G2*$C$2,G3*$C$3,G4*$C$4,G5*$C$5,G6*$C$6,G7*$C$7,G8*$C$8, G9*$C$9, G10*$C$10)</f>
        <v>36.509724892174987</v>
      </c>
      <c r="H11" s="7">
        <f>SQRT(SUM(H2^2, H3^2, H4^2, H5^2, H6^2, H7^2, H8^2, H9^2))</f>
        <v>14.319955503893965</v>
      </c>
      <c r="I11" s="7">
        <f t="shared" si="1"/>
        <v>2.6775174573834462</v>
      </c>
      <c r="J11" s="7">
        <f>SQRT(SUM(J2^2, J3^2, J4^2, J5^2, J6^2, J7^2, J8^2, J9^2))</f>
        <v>0.50206411245564364</v>
      </c>
      <c r="K11" s="7">
        <f t="shared" si="1"/>
        <v>5.7828028342575468</v>
      </c>
      <c r="L11" s="7">
        <f>SQRT(SUM(L2^2, L3^2, L4^2, L5^2, L6^2, L7^2, L8^2, L9^2))</f>
        <v>2.3872367870206177</v>
      </c>
      <c r="M11" s="7">
        <f t="shared" si="1"/>
        <v>22.186593030070782</v>
      </c>
      <c r="N11" s="7">
        <f>SQRT(SUM(N2^2, N3^2, N4^2, N5^2, N6^2, N7^2, N8^2, N9^2))</f>
        <v>3.1923980381729833</v>
      </c>
      <c r="O11" s="7">
        <f t="shared" si="1"/>
        <v>35.848253234750459</v>
      </c>
      <c r="P11" s="7">
        <f>SQRT(SUM(P2^2, P3^2, P4^2, P5^2, P6^2, P7^2, P8^2, P9^2))</f>
        <v>7.2693034110794192</v>
      </c>
      <c r="Q11" s="7">
        <f t="shared" si="1"/>
        <v>2.865619223659889</v>
      </c>
      <c r="R11" s="7">
        <f>SQRT(SUM(R2^2, R3^2, R4^2, R5^2, R6^2, R7^2, R8^2, R9^2))</f>
        <v>1.1806037257406503</v>
      </c>
      <c r="S11" s="7">
        <f t="shared" si="1"/>
        <v>19.426233271719038</v>
      </c>
      <c r="T11" s="7">
        <f>SQRT(SUM(T2^2, T3^2, T4^2, T5^2, T6^2, T7^2, T8^2, T9^2))</f>
        <v>7.6188871900279453</v>
      </c>
      <c r="U11" s="7">
        <f t="shared" si="1"/>
        <v>1.8933961325181288</v>
      </c>
      <c r="V11" s="7">
        <f>SQRT(SUM(V2^2, V3^2, V4^2, V5^2, V6^2, V7^2, V8^2, V9^2))</f>
        <v>2.2687650001681616</v>
      </c>
      <c r="W11" s="7">
        <f t="shared" si="1"/>
        <v>2.113626475188398</v>
      </c>
      <c r="X11" s="7">
        <f>SQRT(SUM(X2^2, X3^2, X4^2, X5^2, X6^2, X7^2, X8^2, X9^2))</f>
        <v>1.5715958082838553</v>
      </c>
      <c r="Y11" s="7">
        <f t="shared" si="1"/>
        <v>2.0996572191415073</v>
      </c>
      <c r="Z11" s="7">
        <f>SQRT(SUM(Z2^2, Z3^2, Z4^2, Z5^2, Z6^2, Z7^2, Z8^2, Z9^2))</f>
        <v>0.83437024693156814</v>
      </c>
      <c r="AA11" s="7">
        <f t="shared" si="1"/>
        <v>1.1100277264325322</v>
      </c>
      <c r="AB11" s="7">
        <f>SQRT(SUM(AB2^2, AB3^2, AB4^2, AB5^2, AB6^2, AB7^2, AB8^2, AB9^2))</f>
        <v>0.48731741285281965</v>
      </c>
      <c r="AC11" s="7">
        <f t="shared" si="1"/>
        <v>3.9336757034298628</v>
      </c>
      <c r="AD11" s="7">
        <f>SQRT(SUM(AD2^2, AD3^2, AD4^2, AD5^2, AD6^2, AD7^2, AD8^2, AD9^2))</f>
        <v>1.1192848706655874</v>
      </c>
      <c r="AE11" s="7">
        <f t="shared" si="1"/>
        <v>33.966913123844733</v>
      </c>
      <c r="AF11" s="7">
        <f>SQRT(SUM(AF2^2, AF3^2, AF4^2, AF5^2, AF6^2, AF7^2, AF8^2, AF9^2, AF10^2))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A0D52-5814-B74F-B07A-A8C39390DF11}">
  <dimension ref="A1:U14"/>
  <sheetViews>
    <sheetView workbookViewId="0">
      <selection activeCell="H14" sqref="H14:U14"/>
    </sheetView>
  </sheetViews>
  <sheetFormatPr baseColWidth="10" defaultRowHeight="15"/>
  <cols>
    <col min="1" max="6" width="10.83203125" style="7"/>
    <col min="7" max="7" width="11.6640625" style="7" bestFit="1" customWidth="1"/>
    <col min="8" max="16384" width="10.83203125" style="7"/>
  </cols>
  <sheetData>
    <row r="1" spans="1:21">
      <c r="A1" s="7" t="s">
        <v>54</v>
      </c>
      <c r="B1" s="7" t="s">
        <v>53</v>
      </c>
      <c r="C1" s="7" t="s">
        <v>52</v>
      </c>
      <c r="D1" s="7" t="s">
        <v>51</v>
      </c>
      <c r="E1" s="7" t="s">
        <v>50</v>
      </c>
      <c r="F1" s="7" t="s">
        <v>49</v>
      </c>
      <c r="G1" s="7" t="s">
        <v>48</v>
      </c>
      <c r="H1" s="7" t="s">
        <v>1</v>
      </c>
      <c r="I1" s="7" t="s">
        <v>2</v>
      </c>
      <c r="J1" s="7" t="s">
        <v>3</v>
      </c>
      <c r="K1" s="7" t="s">
        <v>4</v>
      </c>
      <c r="L1" s="7" t="s">
        <v>5</v>
      </c>
      <c r="M1" s="7" t="s">
        <v>6</v>
      </c>
      <c r="N1" s="7" t="s">
        <v>7</v>
      </c>
      <c r="O1" s="7" t="s">
        <v>8</v>
      </c>
      <c r="P1" s="7" t="s">
        <v>9</v>
      </c>
      <c r="Q1" s="7" t="s">
        <v>10</v>
      </c>
      <c r="R1" s="7" t="s">
        <v>11</v>
      </c>
      <c r="S1" s="7" t="s">
        <v>12</v>
      </c>
      <c r="T1" s="7" t="s">
        <v>13</v>
      </c>
      <c r="U1" s="7" t="s">
        <v>14</v>
      </c>
    </row>
    <row r="2" spans="1:21">
      <c r="A2" s="7" t="s">
        <v>27</v>
      </c>
      <c r="B2" s="7" t="s">
        <v>43</v>
      </c>
      <c r="C2" s="7">
        <v>4.5</v>
      </c>
      <c r="D2" s="10">
        <v>7.4399999999999994E-2</v>
      </c>
      <c r="E2" s="7">
        <v>4.79</v>
      </c>
      <c r="F2" s="10">
        <v>3.6999999999999998E-2</v>
      </c>
      <c r="G2" s="7" t="s">
        <v>66</v>
      </c>
      <c r="H2" s="7">
        <v>12</v>
      </c>
      <c r="I2" s="7">
        <v>88</v>
      </c>
      <c r="K2" s="7">
        <v>40</v>
      </c>
      <c r="L2" s="7">
        <v>11</v>
      </c>
      <c r="M2" s="7">
        <v>15</v>
      </c>
      <c r="T2" s="7">
        <v>5</v>
      </c>
      <c r="U2" s="7">
        <v>38.799999999999997</v>
      </c>
    </row>
    <row r="3" spans="1:21">
      <c r="A3" s="7" t="s">
        <v>36</v>
      </c>
      <c r="B3" s="7" t="s">
        <v>63</v>
      </c>
      <c r="C3" s="7">
        <v>1.45</v>
      </c>
      <c r="D3" s="10">
        <v>2.4E-2</v>
      </c>
      <c r="E3" s="7">
        <v>1.58</v>
      </c>
      <c r="F3" s="10">
        <v>1.2200000000000001E-2</v>
      </c>
      <c r="G3" s="7" t="s">
        <v>66</v>
      </c>
      <c r="H3" s="10">
        <v>0.02</v>
      </c>
      <c r="I3" s="7">
        <v>98</v>
      </c>
      <c r="U3" s="7">
        <v>0</v>
      </c>
    </row>
    <row r="4" spans="1:21">
      <c r="A4" s="7" t="s">
        <v>17</v>
      </c>
      <c r="B4" s="7" t="s">
        <v>46</v>
      </c>
      <c r="C4" s="7">
        <v>5</v>
      </c>
      <c r="D4" s="10">
        <v>8.2699999999999996E-2</v>
      </c>
      <c r="E4" s="7">
        <v>5.67</v>
      </c>
      <c r="F4" s="10">
        <v>4.3799999999999999E-2</v>
      </c>
      <c r="G4" s="7" t="s">
        <v>66</v>
      </c>
      <c r="H4" s="9">
        <v>8.9700000000000006</v>
      </c>
      <c r="I4" s="7">
        <v>91.03</v>
      </c>
      <c r="K4" s="7">
        <v>38.83</v>
      </c>
      <c r="L4" s="7">
        <v>16.600000000000001</v>
      </c>
      <c r="M4" s="7">
        <v>27.68</v>
      </c>
      <c r="O4" s="7">
        <v>5.5</v>
      </c>
      <c r="Q4" s="7">
        <v>2.39</v>
      </c>
      <c r="T4" s="7">
        <v>8</v>
      </c>
      <c r="U4" s="7">
        <v>48.4</v>
      </c>
    </row>
    <row r="5" spans="1:21">
      <c r="A5" s="7" t="s">
        <v>21</v>
      </c>
      <c r="B5" s="7" t="s">
        <v>71</v>
      </c>
      <c r="C5" s="7">
        <v>6</v>
      </c>
      <c r="D5" s="10">
        <v>9.9299999999999999E-2</v>
      </c>
      <c r="E5" s="7">
        <v>8</v>
      </c>
      <c r="F5" s="10">
        <v>6.1800000000000001E-2</v>
      </c>
      <c r="G5" s="7" t="s">
        <v>66</v>
      </c>
      <c r="H5" s="9">
        <v>28.866666666666664</v>
      </c>
      <c r="I5" s="9">
        <v>71.133333333333326</v>
      </c>
      <c r="J5" s="9">
        <v>4.3099999999999996</v>
      </c>
      <c r="K5" s="9">
        <v>7.6366666666666667</v>
      </c>
      <c r="L5" s="9">
        <v>2.4899999999999998</v>
      </c>
      <c r="M5" s="9">
        <v>6.5233333333333334</v>
      </c>
      <c r="N5" s="9"/>
      <c r="O5" s="9">
        <v>71.283333333333317</v>
      </c>
      <c r="P5" s="9">
        <v>1.1066666666666667</v>
      </c>
      <c r="Q5" s="9">
        <v>1.4733333333333334</v>
      </c>
      <c r="R5" s="9">
        <v>4.043333333333333</v>
      </c>
      <c r="S5" s="9">
        <v>3.6300000000000003</v>
      </c>
      <c r="T5" s="9">
        <v>1.3633333333333335</v>
      </c>
      <c r="U5" s="9">
        <v>44.1</v>
      </c>
    </row>
    <row r="6" spans="1:21">
      <c r="A6" s="7" t="s">
        <v>21</v>
      </c>
      <c r="B6" s="7" t="s">
        <v>70</v>
      </c>
      <c r="C6" s="7">
        <v>8</v>
      </c>
      <c r="D6" s="10">
        <v>0.1323</v>
      </c>
      <c r="E6" s="7">
        <v>10.67</v>
      </c>
      <c r="F6" s="10">
        <v>8.2500000000000004E-2</v>
      </c>
      <c r="G6" s="7" t="s">
        <v>66</v>
      </c>
      <c r="H6" s="9">
        <v>28.866666666666664</v>
      </c>
      <c r="I6" s="9">
        <v>71.133333333333326</v>
      </c>
      <c r="J6" s="9">
        <v>4.3099999999999996</v>
      </c>
      <c r="K6" s="9">
        <v>7.6366666666666667</v>
      </c>
      <c r="L6" s="9">
        <v>2.4899999999999998</v>
      </c>
      <c r="M6" s="9">
        <v>6.5233333333333334</v>
      </c>
      <c r="N6" s="9"/>
      <c r="O6" s="9">
        <v>71.283333333333317</v>
      </c>
      <c r="P6" s="9">
        <v>1.1066666666666667</v>
      </c>
      <c r="Q6" s="9">
        <v>1.4733333333333334</v>
      </c>
      <c r="R6" s="9">
        <v>4.043333333333333</v>
      </c>
      <c r="S6" s="9">
        <v>3.6300000000000003</v>
      </c>
      <c r="T6" s="9">
        <v>1.3633333333333335</v>
      </c>
      <c r="U6" s="9">
        <v>44.1</v>
      </c>
    </row>
    <row r="7" spans="1:21">
      <c r="A7" s="7" t="s">
        <v>0</v>
      </c>
      <c r="B7" s="7" t="s">
        <v>69</v>
      </c>
      <c r="C7" s="7">
        <v>5.5</v>
      </c>
      <c r="D7" s="10">
        <v>9.0999999999999998E-2</v>
      </c>
      <c r="E7" s="7">
        <v>14.47</v>
      </c>
      <c r="F7" s="10">
        <v>0.1119</v>
      </c>
      <c r="G7" s="7" t="s">
        <v>66</v>
      </c>
      <c r="H7" s="7">
        <v>61.467500000000001</v>
      </c>
      <c r="I7" s="7">
        <v>38.532500000000006</v>
      </c>
      <c r="J7" s="7">
        <v>4.2583333333333337</v>
      </c>
      <c r="K7" s="7">
        <v>21.48416666666667</v>
      </c>
      <c r="L7" s="7">
        <v>33.642499999999998</v>
      </c>
      <c r="M7" s="7">
        <v>38.199999999999996</v>
      </c>
      <c r="N7" s="7">
        <v>8.3049999999999997</v>
      </c>
      <c r="O7" s="7">
        <v>2.0162499999999999</v>
      </c>
      <c r="P7" s="7">
        <v>2.2408333333333332</v>
      </c>
      <c r="Q7" s="7">
        <v>2.8966666666666665</v>
      </c>
      <c r="R7" s="7">
        <v>3.8774999999999999</v>
      </c>
      <c r="S7" s="7">
        <v>1.5066666666666668</v>
      </c>
      <c r="T7" s="7">
        <v>10.475833333333332</v>
      </c>
      <c r="U7" s="7">
        <v>40</v>
      </c>
    </row>
    <row r="8" spans="1:21">
      <c r="A8" s="7" t="s">
        <v>0</v>
      </c>
      <c r="B8" s="7" t="s">
        <v>68</v>
      </c>
      <c r="C8" s="7">
        <v>12</v>
      </c>
      <c r="D8" s="10">
        <v>0.19850000000000001</v>
      </c>
      <c r="E8" s="7">
        <v>30</v>
      </c>
      <c r="F8" s="10">
        <v>0.23190000000000002</v>
      </c>
      <c r="G8" s="7" t="s">
        <v>66</v>
      </c>
      <c r="H8" s="7">
        <v>61.467500000000001</v>
      </c>
      <c r="I8" s="7">
        <v>38.532500000000006</v>
      </c>
      <c r="J8" s="7">
        <v>4.2583333333333337</v>
      </c>
      <c r="K8" s="7">
        <v>21.48416666666667</v>
      </c>
      <c r="L8" s="7">
        <v>33.642499999999998</v>
      </c>
      <c r="M8" s="7">
        <v>38.199999999999996</v>
      </c>
      <c r="N8" s="7">
        <v>8.3049999999999997</v>
      </c>
      <c r="O8" s="7">
        <v>2.0162499999999999</v>
      </c>
      <c r="P8" s="7">
        <v>2.2408333333333332</v>
      </c>
      <c r="Q8" s="7">
        <v>2.8966666666666665</v>
      </c>
      <c r="R8" s="7">
        <v>3.8774999999999999</v>
      </c>
      <c r="S8" s="7">
        <v>1.5066666666666668</v>
      </c>
      <c r="T8" s="7">
        <v>10.475833333333332</v>
      </c>
      <c r="U8" s="7">
        <v>40</v>
      </c>
    </row>
    <row r="9" spans="1:21">
      <c r="A9" s="7" t="s">
        <v>18</v>
      </c>
      <c r="B9" s="7" t="s">
        <v>58</v>
      </c>
      <c r="C9" s="7">
        <v>14</v>
      </c>
      <c r="D9" s="10">
        <v>0.2316</v>
      </c>
      <c r="E9" s="7">
        <v>42.42</v>
      </c>
      <c r="F9" s="10">
        <v>0.32799999999999996</v>
      </c>
      <c r="G9" s="7" t="s">
        <v>66</v>
      </c>
      <c r="H9" s="7">
        <v>64.384999999999991</v>
      </c>
      <c r="I9" s="7">
        <v>35.615000000000002</v>
      </c>
      <c r="J9" s="7">
        <v>3.7362500000000001</v>
      </c>
      <c r="K9" s="7">
        <v>7.125</v>
      </c>
      <c r="L9" s="7">
        <v>24.126249999999995</v>
      </c>
      <c r="M9" s="7">
        <v>37.821249999999992</v>
      </c>
      <c r="N9" s="7">
        <v>2.6087499999999997</v>
      </c>
      <c r="O9" s="7">
        <v>37.082499999999996</v>
      </c>
      <c r="P9" s="7">
        <v>0.86375000000000013</v>
      </c>
      <c r="Q9" s="7">
        <v>1.7324999999999999</v>
      </c>
      <c r="R9" s="7">
        <v>3.7162499999999996</v>
      </c>
      <c r="S9" s="7">
        <v>2.3075000000000001</v>
      </c>
      <c r="T9" s="7">
        <v>4.59</v>
      </c>
      <c r="U9" s="7">
        <v>40</v>
      </c>
    </row>
    <row r="10" spans="1:21">
      <c r="A10" s="7" t="s">
        <v>18</v>
      </c>
      <c r="B10" s="7" t="s">
        <v>67</v>
      </c>
      <c r="C10" s="7">
        <v>4</v>
      </c>
      <c r="D10" s="10">
        <v>6.6199999999999995E-2</v>
      </c>
      <c r="E10" s="7">
        <v>11.76</v>
      </c>
      <c r="F10" s="10">
        <v>9.0899999999999995E-2</v>
      </c>
      <c r="G10" s="7" t="s">
        <v>66</v>
      </c>
      <c r="H10" s="7">
        <v>64.384999999999991</v>
      </c>
      <c r="I10" s="7">
        <v>35.615000000000002</v>
      </c>
      <c r="J10" s="7">
        <v>3.7362500000000001</v>
      </c>
      <c r="K10" s="7">
        <v>7.125</v>
      </c>
      <c r="L10" s="7">
        <v>24.126249999999995</v>
      </c>
      <c r="M10" s="7">
        <v>37.821249999999992</v>
      </c>
      <c r="N10" s="7">
        <v>2.6087499999999997</v>
      </c>
      <c r="O10" s="7">
        <v>37.082499999999996</v>
      </c>
      <c r="P10" s="7">
        <v>0.86375000000000013</v>
      </c>
      <c r="Q10" s="7">
        <v>1.7324999999999999</v>
      </c>
      <c r="R10" s="7">
        <v>3.7162499999999996</v>
      </c>
      <c r="S10" s="7">
        <v>2.3075000000000001</v>
      </c>
      <c r="T10" s="7">
        <v>4.59</v>
      </c>
      <c r="U10" s="7">
        <v>40</v>
      </c>
    </row>
    <row r="14" spans="1:21">
      <c r="G14" s="7" t="s">
        <v>40</v>
      </c>
      <c r="H14" s="7">
        <f t="shared" ref="H14:U14" si="0">SUM(H2*$D$2,H3*$D$3,H4*$D$4,H5*$D$5,H6*$D$6,H7*$D$7,H8*$D$8, H9*$D$9, H10*$D$10)</f>
        <v>45.289313249999999</v>
      </c>
      <c r="I14" s="7">
        <f t="shared" si="0"/>
        <v>54.663166749999995</v>
      </c>
      <c r="J14" s="7">
        <f t="shared" si="0"/>
        <v>3.3436387499999998</v>
      </c>
      <c r="K14" s="7">
        <f t="shared" si="0"/>
        <v>16.297384250000004</v>
      </c>
      <c r="L14" s="7">
        <f t="shared" si="0"/>
        <v>19.692204999999998</v>
      </c>
      <c r="M14" s="7">
        <f t="shared" si="0"/>
        <v>27.238008249999996</v>
      </c>
      <c r="N14" s="7">
        <f t="shared" si="0"/>
        <v>3.1811832500000001</v>
      </c>
      <c r="O14" s="7">
        <f t="shared" si="0"/>
        <v>28.590942874999996</v>
      </c>
      <c r="P14" s="7">
        <f t="shared" si="0"/>
        <v>1.16225</v>
      </c>
      <c r="Q14" s="7">
        <f t="shared" si="0"/>
        <v>1.8934004999999998</v>
      </c>
      <c r="R14" s="7">
        <f t="shared" si="0"/>
        <v>3.1656714999999997</v>
      </c>
      <c r="S14" s="7">
        <f t="shared" si="0"/>
        <v>1.9640614999999999</v>
      </c>
      <c r="T14" s="7">
        <f t="shared" si="0"/>
        <v>5.7490037499999991</v>
      </c>
      <c r="U14" s="7">
        <f t="shared" si="0"/>
        <v>40.59496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40A73-1E53-F34A-BC95-2BA37EDFAA3B}">
  <dimension ref="A1:U8"/>
  <sheetViews>
    <sheetView workbookViewId="0">
      <selection activeCell="D15" sqref="D15"/>
    </sheetView>
  </sheetViews>
  <sheetFormatPr baseColWidth="10" defaultRowHeight="15"/>
  <cols>
    <col min="1" max="6" width="10.83203125" style="7"/>
    <col min="7" max="7" width="13.1640625" style="7" bestFit="1" customWidth="1"/>
    <col min="8" max="16384" width="10.83203125" style="7"/>
  </cols>
  <sheetData>
    <row r="1" spans="1:21">
      <c r="A1" s="7" t="s">
        <v>54</v>
      </c>
      <c r="B1" s="7" t="s">
        <v>53</v>
      </c>
      <c r="C1" s="7" t="s">
        <v>52</v>
      </c>
      <c r="D1" s="7" t="s">
        <v>51</v>
      </c>
      <c r="E1" s="7" t="s">
        <v>50</v>
      </c>
      <c r="F1" s="7" t="s">
        <v>49</v>
      </c>
      <c r="G1" s="7" t="s">
        <v>48</v>
      </c>
      <c r="H1" s="7" t="s">
        <v>1</v>
      </c>
      <c r="I1" s="7" t="s">
        <v>2</v>
      </c>
      <c r="J1" s="7" t="s">
        <v>3</v>
      </c>
      <c r="K1" s="7" t="s">
        <v>4</v>
      </c>
      <c r="L1" s="7" t="s">
        <v>5</v>
      </c>
      <c r="M1" s="7" t="s">
        <v>6</v>
      </c>
      <c r="N1" s="7" t="s">
        <v>7</v>
      </c>
      <c r="O1" s="7" t="s">
        <v>8</v>
      </c>
      <c r="P1" s="7" t="s">
        <v>9</v>
      </c>
      <c r="Q1" s="7" t="s">
        <v>10</v>
      </c>
      <c r="R1" s="7" t="s">
        <v>11</v>
      </c>
      <c r="S1" s="7" t="s">
        <v>12</v>
      </c>
      <c r="T1" s="7" t="s">
        <v>13</v>
      </c>
      <c r="U1" s="7" t="s">
        <v>14</v>
      </c>
    </row>
    <row r="2" spans="1:21">
      <c r="A2" s="7" t="s">
        <v>35</v>
      </c>
      <c r="B2" s="7" t="s">
        <v>65</v>
      </c>
      <c r="C2" s="7">
        <v>1.62</v>
      </c>
      <c r="D2" s="10">
        <v>3.6400000000000002E-2</v>
      </c>
      <c r="E2" s="7">
        <v>0.56000000000000005</v>
      </c>
      <c r="F2" s="10">
        <v>1.6899999999999998E-2</v>
      </c>
      <c r="G2" s="7" t="s">
        <v>72</v>
      </c>
      <c r="H2" s="10">
        <v>0.02</v>
      </c>
      <c r="I2" s="7">
        <v>98</v>
      </c>
      <c r="K2" s="7">
        <v>0</v>
      </c>
      <c r="L2" s="7">
        <v>0</v>
      </c>
      <c r="M2" s="7">
        <v>0</v>
      </c>
      <c r="O2" s="8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</row>
    <row r="3" spans="1:21">
      <c r="A3" s="7" t="s">
        <v>73</v>
      </c>
      <c r="B3" s="7" t="s">
        <v>64</v>
      </c>
      <c r="C3" s="7">
        <v>1.2</v>
      </c>
      <c r="D3" s="10">
        <v>2.7E-2</v>
      </c>
      <c r="E3" s="7">
        <v>0.52</v>
      </c>
      <c r="F3" s="10">
        <v>1.1599999999999999E-2</v>
      </c>
      <c r="G3" s="7" t="s">
        <v>72</v>
      </c>
      <c r="H3" s="10">
        <v>0.02</v>
      </c>
      <c r="I3" s="7">
        <v>98</v>
      </c>
      <c r="K3" s="7">
        <v>0</v>
      </c>
      <c r="L3" s="7">
        <v>0</v>
      </c>
      <c r="M3" s="7">
        <v>0</v>
      </c>
      <c r="O3" s="8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</row>
    <row r="4" spans="1:21">
      <c r="A4" s="7" t="s">
        <v>39</v>
      </c>
      <c r="B4" s="7" t="s">
        <v>44</v>
      </c>
      <c r="C4" s="7">
        <v>10.199999999999999</v>
      </c>
      <c r="D4" s="10">
        <v>0.2291</v>
      </c>
      <c r="E4" s="7">
        <v>10.58</v>
      </c>
      <c r="F4" s="10">
        <v>0.1368</v>
      </c>
      <c r="G4" s="7" t="s">
        <v>72</v>
      </c>
      <c r="H4" s="7">
        <v>9</v>
      </c>
      <c r="I4" s="7">
        <v>91</v>
      </c>
      <c r="K4" s="7">
        <v>3</v>
      </c>
      <c r="L4" s="7">
        <v>57</v>
      </c>
      <c r="M4" s="7">
        <v>81</v>
      </c>
      <c r="T4" s="7">
        <v>8</v>
      </c>
      <c r="U4" s="7">
        <v>45</v>
      </c>
    </row>
    <row r="5" spans="1:21">
      <c r="A5" s="7" t="s">
        <v>0</v>
      </c>
      <c r="B5" s="7" t="s">
        <v>47</v>
      </c>
      <c r="C5" s="7">
        <v>6</v>
      </c>
      <c r="D5" s="10">
        <v>0.1348</v>
      </c>
      <c r="E5" s="7">
        <v>67.180000000000007</v>
      </c>
      <c r="F5" s="10">
        <v>0.15640000000000001</v>
      </c>
      <c r="G5" s="7" t="s">
        <v>72</v>
      </c>
      <c r="H5" s="9">
        <v>61.467500000000001</v>
      </c>
      <c r="I5" s="7">
        <v>38.532500000000006</v>
      </c>
      <c r="J5" s="7">
        <v>4.2583333333333337</v>
      </c>
      <c r="K5" s="7">
        <v>21.48416666666667</v>
      </c>
      <c r="L5" s="7">
        <v>33.642499999999998</v>
      </c>
      <c r="M5" s="7">
        <v>38.199999999999996</v>
      </c>
      <c r="N5" s="7">
        <v>8.3049999999999997</v>
      </c>
      <c r="O5" s="7">
        <v>2.0162499999999999</v>
      </c>
      <c r="P5" s="7">
        <v>2.2408333333333332</v>
      </c>
      <c r="Q5" s="7">
        <v>2.8966666666666665</v>
      </c>
      <c r="R5" s="7">
        <v>3.8774999999999999</v>
      </c>
      <c r="S5" s="7">
        <v>1.5066666666666668</v>
      </c>
      <c r="T5" s="7">
        <v>10.475833333333332</v>
      </c>
      <c r="U5" s="7">
        <v>40</v>
      </c>
    </row>
    <row r="6" spans="1:21">
      <c r="A6" s="7" t="s">
        <v>18</v>
      </c>
      <c r="B6" s="7" t="s">
        <v>58</v>
      </c>
      <c r="C6" s="7">
        <v>24</v>
      </c>
      <c r="D6" s="10">
        <v>0.53910000000000002</v>
      </c>
      <c r="E6" s="7">
        <v>21.16</v>
      </c>
      <c r="F6" s="10">
        <v>0.66339999999999999</v>
      </c>
      <c r="G6" s="7" t="s">
        <v>72</v>
      </c>
      <c r="H6" s="7">
        <v>64.384999999999991</v>
      </c>
      <c r="I6" s="7">
        <v>35.615000000000002</v>
      </c>
      <c r="J6" s="7">
        <v>3.7362500000000001</v>
      </c>
      <c r="K6" s="7">
        <v>7.125</v>
      </c>
      <c r="L6" s="7">
        <v>24.126249999999995</v>
      </c>
      <c r="M6" s="7">
        <v>37.821249999999992</v>
      </c>
      <c r="N6" s="7">
        <v>2.6087499999999997</v>
      </c>
      <c r="O6" s="7">
        <v>37.082499999999996</v>
      </c>
      <c r="P6" s="7">
        <v>0.86375000000000013</v>
      </c>
      <c r="Q6" s="7">
        <v>1.7324999999999999</v>
      </c>
      <c r="R6" s="7">
        <v>3.7162499999999996</v>
      </c>
      <c r="S6" s="7">
        <v>2.3075000000000001</v>
      </c>
      <c r="T6" s="7">
        <v>4.59</v>
      </c>
      <c r="U6" s="7">
        <v>40</v>
      </c>
    </row>
    <row r="8" spans="1:21">
      <c r="G8" s="7" t="s">
        <v>40</v>
      </c>
      <c r="H8" s="7">
        <f t="shared" ref="H8:U8" si="0">SUM(H2*$D$2,H3*$D$3,H4*$D$4,H5*$D$5,H6*$D$6)</f>
        <v>45.058940499999999</v>
      </c>
      <c r="I8" s="7">
        <f t="shared" si="0"/>
        <v>51.455527500000002</v>
      </c>
      <c r="J8" s="7">
        <f t="shared" si="0"/>
        <v>2.5882357083333334</v>
      </c>
      <c r="K8" s="7">
        <f t="shared" si="0"/>
        <v>7.4244531666666678</v>
      </c>
      <c r="L8" s="7">
        <f t="shared" si="0"/>
        <v>30.600170374999998</v>
      </c>
      <c r="M8" s="7">
        <f t="shared" si="0"/>
        <v>44.095895874999997</v>
      </c>
      <c r="N8" s="7">
        <f t="shared" si="0"/>
        <v>2.5258911249999998</v>
      </c>
      <c r="O8" s="7">
        <f t="shared" si="0"/>
        <v>20.262966250000002</v>
      </c>
      <c r="P8" s="7">
        <f t="shared" si="0"/>
        <v>0.76771195833333339</v>
      </c>
      <c r="Q8" s="7">
        <f t="shared" si="0"/>
        <v>1.3244614166666666</v>
      </c>
      <c r="R8" s="7">
        <f t="shared" si="0"/>
        <v>2.5261173749999997</v>
      </c>
      <c r="S8" s="7">
        <f t="shared" si="0"/>
        <v>1.4470719166666668</v>
      </c>
      <c r="T8" s="7">
        <f t="shared" si="0"/>
        <v>5.7194113333333334</v>
      </c>
      <c r="U8" s="7">
        <f t="shared" si="0"/>
        <v>37.265500000000003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Diets_2019</vt:lpstr>
      <vt:lpstr>sources</vt:lpstr>
      <vt:lpstr>GIZ10</vt:lpstr>
      <vt:lpstr>GIZ13_Premix</vt:lpstr>
      <vt:lpstr>KFK11</vt:lpstr>
      <vt:lpstr>KFK11 premix</vt:lpstr>
      <vt:lpstr>KFK12 premix</vt:lpstr>
      <vt:lpstr>UN D</vt:lpstr>
      <vt:lpstr>11-14 months</vt:lpstr>
      <vt:lpstr>Diets_2018</vt:lpstr>
      <vt:lpstr>GIZ mix 2018</vt:lpstr>
      <vt:lpstr>MBH Premix 2018</vt:lpstr>
      <vt:lpstr>kfk_Premix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2020-05-26T20:43:12Z</dcterms:created>
  <dcterms:modified xsi:type="dcterms:W3CDTF">2020-06-17T00:56:02Z</dcterms:modified>
</cp:coreProperties>
</file>